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9945F75-4784-4955-A160-0E1C6BC46837}" xr6:coauthVersionLast="45" xr6:coauthVersionMax="45" xr10:uidLastSave="{00000000-0000-0000-0000-000000000000}"/>
  <bookViews>
    <workbookView xWindow="7260" yWindow="1455" windowWidth="18720" windowHeight="14145" tabRatio="500" activeTab="1" xr2:uid="{00000000-000D-0000-FFFF-FFFF00000000}"/>
  </bookViews>
  <sheets>
    <sheet name="benchmark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S3" i="2" l="1"/>
  <c r="S4" i="2"/>
  <c r="S5" i="2"/>
  <c r="S6" i="2"/>
  <c r="S7" i="2"/>
  <c r="S13" i="2"/>
  <c r="S14" i="2"/>
  <c r="S20" i="2"/>
  <c r="S21" i="2"/>
  <c r="S27" i="2"/>
  <c r="S28" i="2"/>
  <c r="S34" i="2"/>
  <c r="S35" i="2"/>
  <c r="S2" i="2"/>
  <c r="O3" i="2" l="1"/>
  <c r="O4" i="2"/>
  <c r="O5" i="2"/>
  <c r="O6" i="2"/>
  <c r="O7" i="2"/>
  <c r="O13" i="2"/>
  <c r="O14" i="2"/>
  <c r="O20" i="2"/>
  <c r="O21" i="2"/>
  <c r="O27" i="2"/>
  <c r="O28" i="2"/>
  <c r="O34" i="2"/>
  <c r="O35" i="2"/>
  <c r="O2" i="2"/>
  <c r="Q3" i="2" l="1"/>
  <c r="Q4" i="2"/>
  <c r="Q6" i="2"/>
  <c r="Q7" i="2"/>
  <c r="Q13" i="2"/>
  <c r="Q14" i="2"/>
  <c r="Q20" i="2"/>
  <c r="Q21" i="2"/>
  <c r="Q27" i="2"/>
  <c r="Q28" i="2"/>
  <c r="Q34" i="2"/>
  <c r="Q35" i="2"/>
  <c r="Q2" i="2"/>
  <c r="P3" i="2"/>
  <c r="P4" i="2"/>
  <c r="P6" i="2"/>
  <c r="P7" i="2"/>
  <c r="P13" i="2"/>
  <c r="P14" i="2"/>
  <c r="P20" i="2"/>
  <c r="P21" i="2"/>
  <c r="P27" i="2"/>
  <c r="P28" i="2"/>
  <c r="P34" i="2"/>
  <c r="P35" i="2"/>
  <c r="P2" i="2"/>
  <c r="N3" i="2"/>
  <c r="N4" i="2"/>
  <c r="N6" i="2"/>
  <c r="N7" i="2"/>
  <c r="N13" i="2"/>
  <c r="N14" i="2"/>
  <c r="N20" i="2"/>
  <c r="N21" i="2"/>
  <c r="N27" i="2"/>
  <c r="N28" i="2"/>
  <c r="N34" i="2"/>
  <c r="N35" i="2"/>
  <c r="N2" i="2"/>
  <c r="M3" i="2"/>
  <c r="M4" i="2"/>
  <c r="M6" i="2"/>
  <c r="M7" i="2"/>
  <c r="M13" i="2"/>
  <c r="M14" i="2"/>
  <c r="M20" i="2"/>
  <c r="M21" i="2"/>
  <c r="M27" i="2"/>
  <c r="M28" i="2"/>
  <c r="M34" i="2"/>
  <c r="M35" i="2"/>
  <c r="M2" i="2"/>
  <c r="L3" i="2"/>
  <c r="L4" i="2"/>
  <c r="L6" i="2"/>
  <c r="L7" i="2"/>
  <c r="L13" i="2"/>
  <c r="L14" i="2"/>
  <c r="L20" i="2"/>
  <c r="L21" i="2"/>
  <c r="L27" i="2"/>
  <c r="L28" i="2"/>
  <c r="L34" i="2"/>
  <c r="L35" i="2"/>
  <c r="L2" i="2"/>
  <c r="K3" i="2"/>
  <c r="K4" i="2"/>
  <c r="K6" i="2"/>
  <c r="K7" i="2"/>
  <c r="K13" i="2"/>
  <c r="K14" i="2"/>
  <c r="K20" i="2"/>
  <c r="K21" i="2"/>
  <c r="K27" i="2"/>
  <c r="K28" i="2"/>
  <c r="K34" i="2"/>
  <c r="K35" i="2"/>
  <c r="K2" i="2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J35" i="2" l="1"/>
  <c r="I35" i="2"/>
  <c r="H35" i="2"/>
  <c r="I34" i="2"/>
  <c r="H34" i="2"/>
  <c r="J34" i="2" s="1"/>
  <c r="I33" i="2"/>
  <c r="O33" i="2" s="1"/>
  <c r="H33" i="2"/>
  <c r="J33" i="2" s="1"/>
  <c r="L33" i="2" s="1"/>
  <c r="N33" i="2" s="1"/>
  <c r="Q33" i="2" s="1"/>
  <c r="I32" i="2"/>
  <c r="O32" i="2" s="1"/>
  <c r="H32" i="2"/>
  <c r="J32" i="2" s="1"/>
  <c r="L32" i="2" s="1"/>
  <c r="N32" i="2" s="1"/>
  <c r="Q32" i="2" s="1"/>
  <c r="J31" i="2"/>
  <c r="L31" i="2" s="1"/>
  <c r="N31" i="2" s="1"/>
  <c r="I31" i="2"/>
  <c r="O31" i="2" s="1"/>
  <c r="H31" i="2"/>
  <c r="I30" i="2"/>
  <c r="O30" i="2" s="1"/>
  <c r="H30" i="2"/>
  <c r="J30" i="2" s="1"/>
  <c r="L30" i="2" s="1"/>
  <c r="N30" i="2" s="1"/>
  <c r="Q30" i="2" s="1"/>
  <c r="I29" i="2"/>
  <c r="O29" i="2" s="1"/>
  <c r="H29" i="2"/>
  <c r="J29" i="2" s="1"/>
  <c r="L29" i="2" s="1"/>
  <c r="N29" i="2" s="1"/>
  <c r="Q29" i="2" s="1"/>
  <c r="I28" i="2"/>
  <c r="H28" i="2"/>
  <c r="J28" i="2" s="1"/>
  <c r="J27" i="2"/>
  <c r="I27" i="2"/>
  <c r="H27" i="2"/>
  <c r="I26" i="2"/>
  <c r="O26" i="2" s="1"/>
  <c r="H26" i="2"/>
  <c r="J26" i="2" s="1"/>
  <c r="L26" i="2" s="1"/>
  <c r="N26" i="2" s="1"/>
  <c r="Q26" i="2" s="1"/>
  <c r="J25" i="2"/>
  <c r="L25" i="2" s="1"/>
  <c r="N25" i="2" s="1"/>
  <c r="Q25" i="2" s="1"/>
  <c r="I25" i="2"/>
  <c r="O25" i="2" s="1"/>
  <c r="H25" i="2"/>
  <c r="I24" i="2"/>
  <c r="O24" i="2" s="1"/>
  <c r="H24" i="2"/>
  <c r="J24" i="2" s="1"/>
  <c r="L24" i="2" s="1"/>
  <c r="N24" i="2" s="1"/>
  <c r="Q24" i="2" s="1"/>
  <c r="J23" i="2"/>
  <c r="L23" i="2" s="1"/>
  <c r="N23" i="2" s="1"/>
  <c r="Q23" i="2" s="1"/>
  <c r="I23" i="2"/>
  <c r="O23" i="2" s="1"/>
  <c r="H23" i="2"/>
  <c r="I22" i="2"/>
  <c r="O22" i="2" s="1"/>
  <c r="H22" i="2"/>
  <c r="J22" i="2" s="1"/>
  <c r="L22" i="2" s="1"/>
  <c r="N22" i="2" s="1"/>
  <c r="Q22" i="2" s="1"/>
  <c r="J21" i="2"/>
  <c r="I21" i="2"/>
  <c r="H21" i="2"/>
  <c r="I20" i="2"/>
  <c r="H20" i="2"/>
  <c r="J20" i="2" s="1"/>
  <c r="I19" i="2"/>
  <c r="O19" i="2" s="1"/>
  <c r="H19" i="2"/>
  <c r="J19" i="2" s="1"/>
  <c r="L19" i="2" s="1"/>
  <c r="N19" i="2" s="1"/>
  <c r="Q19" i="2" s="1"/>
  <c r="I18" i="2"/>
  <c r="O18" i="2" s="1"/>
  <c r="H18" i="2"/>
  <c r="J18" i="2" s="1"/>
  <c r="L18" i="2" s="1"/>
  <c r="N18" i="2" s="1"/>
  <c r="J17" i="2"/>
  <c r="L17" i="2" s="1"/>
  <c r="N17" i="2" s="1"/>
  <c r="Q17" i="2" s="1"/>
  <c r="I17" i="2"/>
  <c r="O17" i="2" s="1"/>
  <c r="H17" i="2"/>
  <c r="I16" i="2"/>
  <c r="O16" i="2" s="1"/>
  <c r="H16" i="2"/>
  <c r="J16" i="2" s="1"/>
  <c r="L16" i="2" s="1"/>
  <c r="N16" i="2" s="1"/>
  <c r="Q16" i="2" s="1"/>
  <c r="I15" i="2"/>
  <c r="O15" i="2" s="1"/>
  <c r="H15" i="2"/>
  <c r="J15" i="2" s="1"/>
  <c r="L15" i="2" s="1"/>
  <c r="N15" i="2" s="1"/>
  <c r="I14" i="2"/>
  <c r="H14" i="2"/>
  <c r="J14" i="2" s="1"/>
  <c r="I13" i="2"/>
  <c r="H13" i="2"/>
  <c r="J13" i="2" s="1"/>
  <c r="I12" i="2"/>
  <c r="O12" i="2" s="1"/>
  <c r="H12" i="2"/>
  <c r="J12" i="2" s="1"/>
  <c r="L12" i="2" s="1"/>
  <c r="N12" i="2" s="1"/>
  <c r="Q12" i="2" s="1"/>
  <c r="I11" i="2"/>
  <c r="O11" i="2" s="1"/>
  <c r="H11" i="2"/>
  <c r="J11" i="2" s="1"/>
  <c r="L11" i="2" s="1"/>
  <c r="N11" i="2" s="1"/>
  <c r="Q11" i="2" s="1"/>
  <c r="I10" i="2"/>
  <c r="O10" i="2" s="1"/>
  <c r="H10" i="2"/>
  <c r="J10" i="2" s="1"/>
  <c r="L10" i="2" s="1"/>
  <c r="N10" i="2" s="1"/>
  <c r="Q10" i="2" s="1"/>
  <c r="I9" i="2"/>
  <c r="O9" i="2" s="1"/>
  <c r="H9" i="2"/>
  <c r="J9" i="2" s="1"/>
  <c r="L9" i="2" s="1"/>
  <c r="N9" i="2" s="1"/>
  <c r="Q9" i="2" s="1"/>
  <c r="I8" i="2"/>
  <c r="O8" i="2" s="1"/>
  <c r="H8" i="2"/>
  <c r="J8" i="2" s="1"/>
  <c r="L8" i="2" s="1"/>
  <c r="N8" i="2" s="1"/>
  <c r="Q8" i="2" s="1"/>
  <c r="I7" i="2"/>
  <c r="H7" i="2"/>
  <c r="J7" i="2" s="1"/>
  <c r="J6" i="2"/>
  <c r="I6" i="2"/>
  <c r="H6" i="2"/>
  <c r="I5" i="2"/>
  <c r="K5" i="2" s="1"/>
  <c r="M5" i="2" s="1"/>
  <c r="P5" i="2" s="1"/>
  <c r="H5" i="2"/>
  <c r="J5" i="2" s="1"/>
  <c r="L5" i="2" s="1"/>
  <c r="N5" i="2" s="1"/>
  <c r="Q5" i="2" s="1"/>
  <c r="I4" i="2"/>
  <c r="H4" i="2"/>
  <c r="J4" i="2" s="1"/>
  <c r="I3" i="2"/>
  <c r="H3" i="2"/>
  <c r="J3" i="2" s="1"/>
  <c r="J2" i="2"/>
  <c r="I2" i="2"/>
  <c r="H2" i="2"/>
  <c r="E2" i="2"/>
  <c r="K33" i="2" l="1"/>
  <c r="M33" i="2" s="1"/>
  <c r="P33" i="2" s="1"/>
  <c r="S33" i="2" s="1"/>
  <c r="K32" i="2"/>
  <c r="M32" i="2" s="1"/>
  <c r="P32" i="2" s="1"/>
  <c r="S32" i="2" s="1"/>
  <c r="Q31" i="2"/>
  <c r="K31" i="2"/>
  <c r="M31" i="2" s="1"/>
  <c r="P31" i="2" s="1"/>
  <c r="S31" i="2" s="1"/>
  <c r="K30" i="2"/>
  <c r="M30" i="2" s="1"/>
  <c r="P30" i="2" s="1"/>
  <c r="S30" i="2" s="1"/>
  <c r="K29" i="2"/>
  <c r="M29" i="2" s="1"/>
  <c r="P29" i="2" s="1"/>
  <c r="S29" i="2" s="1"/>
  <c r="K26" i="2"/>
  <c r="M26" i="2" s="1"/>
  <c r="P26" i="2" s="1"/>
  <c r="S26" i="2" s="1"/>
  <c r="K25" i="2"/>
  <c r="M25" i="2" s="1"/>
  <c r="P25" i="2" s="1"/>
  <c r="S25" i="2" s="1"/>
  <c r="K24" i="2"/>
  <c r="M24" i="2" s="1"/>
  <c r="P24" i="2" s="1"/>
  <c r="S24" i="2" s="1"/>
  <c r="K23" i="2"/>
  <c r="M23" i="2" s="1"/>
  <c r="P23" i="2" s="1"/>
  <c r="S23" i="2" s="1"/>
  <c r="K22" i="2"/>
  <c r="M22" i="2" s="1"/>
  <c r="P22" i="2" s="1"/>
  <c r="S22" i="2" s="1"/>
  <c r="K19" i="2"/>
  <c r="M19" i="2" s="1"/>
  <c r="P19" i="2" s="1"/>
  <c r="S19" i="2" s="1"/>
  <c r="Q18" i="2"/>
  <c r="K18" i="2"/>
  <c r="M18" i="2" s="1"/>
  <c r="P18" i="2" s="1"/>
  <c r="S18" i="2" s="1"/>
  <c r="K17" i="2"/>
  <c r="M17" i="2" s="1"/>
  <c r="P17" i="2" s="1"/>
  <c r="S17" i="2" s="1"/>
  <c r="K16" i="2"/>
  <c r="M16" i="2" s="1"/>
  <c r="P16" i="2" s="1"/>
  <c r="S16" i="2" s="1"/>
  <c r="Q15" i="2"/>
  <c r="K15" i="2"/>
  <c r="M15" i="2" s="1"/>
  <c r="P15" i="2" s="1"/>
  <c r="S15" i="2" s="1"/>
  <c r="K12" i="2"/>
  <c r="M12" i="2" s="1"/>
  <c r="P12" i="2" s="1"/>
  <c r="S12" i="2" s="1"/>
  <c r="K11" i="2"/>
  <c r="M11" i="2" s="1"/>
  <c r="P11" i="2" s="1"/>
  <c r="S11" i="2" s="1"/>
  <c r="K10" i="2"/>
  <c r="M10" i="2" s="1"/>
  <c r="P10" i="2" s="1"/>
  <c r="S10" i="2" s="1"/>
  <c r="K9" i="2"/>
  <c r="M9" i="2" s="1"/>
  <c r="P9" i="2" s="1"/>
  <c r="S9" i="2" s="1"/>
  <c r="K8" i="2"/>
  <c r="M8" i="2" s="1"/>
  <c r="P8" i="2" s="1"/>
  <c r="S8" i="2" s="1"/>
</calcChain>
</file>

<file path=xl/sharedStrings.xml><?xml version="1.0" encoding="utf-8"?>
<sst xmlns="http://schemas.openxmlformats.org/spreadsheetml/2006/main" count="63" uniqueCount="43">
  <si>
    <t>Men</t>
  </si>
  <si>
    <t>Age</t>
  </si>
  <si>
    <t>18_25_low</t>
  </si>
  <si>
    <t>18_25_high</t>
  </si>
  <si>
    <t>26_35_low</t>
  </si>
  <si>
    <t>26_35_high</t>
  </si>
  <si>
    <t>36_45_low</t>
  </si>
  <si>
    <t>36_45_high</t>
  </si>
  <si>
    <t>46_55_low</t>
  </si>
  <si>
    <t>46_55_high</t>
  </si>
  <si>
    <t>56_65_low</t>
  </si>
  <si>
    <t>56_65_high</t>
  </si>
  <si>
    <t>65plus_low</t>
  </si>
  <si>
    <t>65plus_high</t>
  </si>
  <si>
    <t>excellent</t>
  </si>
  <si>
    <t>good</t>
  </si>
  <si>
    <t>above_avg</t>
  </si>
  <si>
    <t>avg</t>
  </si>
  <si>
    <t>below_avg</t>
  </si>
  <si>
    <t>poor</t>
  </si>
  <si>
    <t>very poor</t>
  </si>
  <si>
    <t>Women</t>
  </si>
  <si>
    <t>source:</t>
  </si>
  <si>
    <t>https://www.topendsports.com/testing/norms/vo2max.htm</t>
  </si>
  <si>
    <t>date</t>
  </si>
  <si>
    <t>hour</t>
  </si>
  <si>
    <t>min</t>
  </si>
  <si>
    <t>sec</t>
  </si>
  <si>
    <t>total_min</t>
  </si>
  <si>
    <t>lap_num</t>
  </si>
  <si>
    <t>lap_in_m</t>
  </si>
  <si>
    <t>lap_in_miles</t>
  </si>
  <si>
    <t>total_dist_in_meters</t>
  </si>
  <si>
    <t>total_dist_in_miles</t>
  </si>
  <si>
    <t>multiplier</t>
  </si>
  <si>
    <t>vo2max_meter</t>
  </si>
  <si>
    <t>vo2max_mile</t>
  </si>
  <si>
    <t>meter_per_min</t>
  </si>
  <si>
    <t>mile_per_min</t>
  </si>
  <si>
    <t>proj_meter_12_min</t>
  </si>
  <si>
    <t>proj_mile_12_min</t>
  </si>
  <si>
    <t>benchmark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</si>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</sst>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"/>
  </numFmts>
  <fonts count="2" x14ac:knownFonts="1">
    <font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5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2" borderId="0" xfId="0" applyFill="1"/>
    <xf numFmtId="2" fontId="0" fillId="0" borderId="0" xfId="0" applyNumberFormat="1"/>
    <xf numFmtId="0" fontId="0" fillId="0" borderId="0" xfId="0" applyFill="1"/>
    <xf numFmtId="164" fontId="0" fillId="0" borderId="0" xfId="0" applyNumberFormat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2" xfId="0" applyNumberFormat="1" applyBorder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zoomScale="120" zoomScaleNormal="120" workbookViewId="0">
      <selection activeCell="O1" sqref="O1"/>
    </sheetView>
  </sheetViews>
  <sheetFormatPr defaultRowHeight="12.75" x14ac:dyDescent="0.2"/>
  <cols>
    <col min="1" max="1025" width="11.5703125"/>
  </cols>
  <sheetData>
    <row r="1" spans="1:15" x14ac:dyDescent="0.2">
      <c r="A1" s="1" t="s">
        <v>0</v>
      </c>
    </row>
    <row r="2" spans="1:15" x14ac:dyDescent="0.2">
      <c r="A2" t="s">
        <v>1</v>
      </c>
      <c r="B2" t="s">
        <v>2</v>
      </c>
      <c r="C2" s="2" t="s">
        <v>3</v>
      </c>
      <c r="D2" t="s">
        <v>4</v>
      </c>
      <c r="E2" s="2" t="s">
        <v>5</v>
      </c>
      <c r="F2" t="s">
        <v>6</v>
      </c>
      <c r="G2" s="2" t="s">
        <v>7</v>
      </c>
      <c r="H2" t="s">
        <v>8</v>
      </c>
      <c r="I2" s="2" t="s">
        <v>9</v>
      </c>
      <c r="J2" t="s">
        <v>10</v>
      </c>
      <c r="K2" s="2" t="s">
        <v>11</v>
      </c>
      <c r="L2" t="s">
        <v>12</v>
      </c>
      <c r="M2" s="2" t="s">
        <v>13</v>
      </c>
    </row>
    <row r="3" spans="1:15" x14ac:dyDescent="0.2">
      <c r="A3" t="s">
        <v>14</v>
      </c>
      <c r="B3">
        <v>61</v>
      </c>
      <c r="C3" s="2">
        <v>100</v>
      </c>
      <c r="D3">
        <v>57</v>
      </c>
      <c r="E3" s="2">
        <v>100</v>
      </c>
      <c r="F3">
        <v>52</v>
      </c>
      <c r="G3" s="2">
        <v>100</v>
      </c>
      <c r="H3">
        <v>46</v>
      </c>
      <c r="I3" s="2">
        <v>100</v>
      </c>
      <c r="J3">
        <v>42</v>
      </c>
      <c r="K3" s="2">
        <v>100</v>
      </c>
      <c r="L3">
        <v>38</v>
      </c>
      <c r="M3" s="2">
        <v>100</v>
      </c>
    </row>
    <row r="4" spans="1:15" x14ac:dyDescent="0.2">
      <c r="A4" t="s">
        <v>15</v>
      </c>
      <c r="B4">
        <v>52</v>
      </c>
      <c r="C4" s="2">
        <v>60</v>
      </c>
      <c r="D4">
        <v>49</v>
      </c>
      <c r="E4" s="2">
        <v>56</v>
      </c>
      <c r="F4">
        <v>43</v>
      </c>
      <c r="G4" s="2">
        <v>51</v>
      </c>
      <c r="H4">
        <v>39</v>
      </c>
      <c r="I4" s="2">
        <v>45</v>
      </c>
      <c r="J4">
        <v>36</v>
      </c>
      <c r="K4" s="2">
        <v>41</v>
      </c>
      <c r="L4">
        <v>33</v>
      </c>
      <c r="M4" s="2">
        <v>37</v>
      </c>
    </row>
    <row r="5" spans="1:15" x14ac:dyDescent="0.2">
      <c r="A5" t="s">
        <v>16</v>
      </c>
      <c r="B5">
        <v>47</v>
      </c>
      <c r="C5" s="2">
        <v>51</v>
      </c>
      <c r="D5">
        <v>43</v>
      </c>
      <c r="E5" s="2">
        <v>48</v>
      </c>
      <c r="F5">
        <v>39</v>
      </c>
      <c r="G5" s="2">
        <v>42</v>
      </c>
      <c r="H5">
        <v>36</v>
      </c>
      <c r="I5" s="2">
        <v>38</v>
      </c>
      <c r="J5">
        <v>32</v>
      </c>
      <c r="K5" s="2">
        <v>35</v>
      </c>
      <c r="L5">
        <v>29</v>
      </c>
      <c r="M5" s="2">
        <v>32</v>
      </c>
    </row>
    <row r="6" spans="1:15" x14ac:dyDescent="0.2">
      <c r="A6" t="s">
        <v>17</v>
      </c>
      <c r="B6">
        <v>42</v>
      </c>
      <c r="C6" s="2">
        <v>46</v>
      </c>
      <c r="D6">
        <v>40</v>
      </c>
      <c r="E6" s="2">
        <v>42</v>
      </c>
      <c r="F6">
        <v>35</v>
      </c>
      <c r="G6" s="2">
        <v>38</v>
      </c>
      <c r="H6">
        <v>32</v>
      </c>
      <c r="I6" s="2">
        <v>35</v>
      </c>
      <c r="J6">
        <v>30</v>
      </c>
      <c r="K6" s="2">
        <v>31</v>
      </c>
      <c r="L6">
        <v>26</v>
      </c>
      <c r="M6" s="2">
        <v>28</v>
      </c>
    </row>
    <row r="7" spans="1:15" x14ac:dyDescent="0.2">
      <c r="A7" t="s">
        <v>18</v>
      </c>
      <c r="B7">
        <v>37</v>
      </c>
      <c r="C7" s="2">
        <v>41</v>
      </c>
      <c r="D7">
        <v>35</v>
      </c>
      <c r="E7" s="2">
        <v>39</v>
      </c>
      <c r="F7">
        <v>31</v>
      </c>
      <c r="G7" s="2">
        <v>34</v>
      </c>
      <c r="H7">
        <v>29</v>
      </c>
      <c r="I7" s="2">
        <v>31</v>
      </c>
      <c r="J7">
        <v>26</v>
      </c>
      <c r="K7" s="2">
        <v>29</v>
      </c>
      <c r="L7">
        <v>22</v>
      </c>
      <c r="M7" s="2">
        <v>25</v>
      </c>
    </row>
    <row r="8" spans="1:15" x14ac:dyDescent="0.2">
      <c r="A8" t="s">
        <v>19</v>
      </c>
      <c r="B8">
        <v>30</v>
      </c>
      <c r="C8" s="2">
        <v>36</v>
      </c>
      <c r="D8">
        <v>30</v>
      </c>
      <c r="E8" s="2">
        <v>34</v>
      </c>
      <c r="F8">
        <v>26</v>
      </c>
      <c r="G8" s="2">
        <v>30</v>
      </c>
      <c r="H8">
        <v>25</v>
      </c>
      <c r="I8" s="2">
        <v>28</v>
      </c>
      <c r="J8">
        <v>22</v>
      </c>
      <c r="K8" s="2">
        <v>25</v>
      </c>
      <c r="L8">
        <v>20</v>
      </c>
      <c r="M8" s="2">
        <v>21</v>
      </c>
    </row>
    <row r="9" spans="1:15" x14ac:dyDescent="0.2">
      <c r="A9" t="s">
        <v>20</v>
      </c>
      <c r="B9">
        <v>0</v>
      </c>
      <c r="C9" s="2">
        <v>29</v>
      </c>
      <c r="D9">
        <v>0</v>
      </c>
      <c r="E9" s="2">
        <v>29</v>
      </c>
      <c r="F9">
        <v>0</v>
      </c>
      <c r="G9" s="2">
        <v>25</v>
      </c>
      <c r="H9">
        <v>0</v>
      </c>
      <c r="I9" s="2">
        <v>24</v>
      </c>
      <c r="J9">
        <v>0</v>
      </c>
      <c r="K9" s="2">
        <v>21</v>
      </c>
      <c r="L9">
        <v>0</v>
      </c>
      <c r="M9" s="2">
        <v>19</v>
      </c>
    </row>
    <row r="10" spans="1:15" x14ac:dyDescent="0.2">
      <c r="C10" s="2"/>
      <c r="E10" s="2"/>
      <c r="G10" s="2"/>
      <c r="I10" s="2"/>
      <c r="K10" s="2"/>
      <c r="M10" s="2"/>
    </row>
    <row r="11" spans="1:15" x14ac:dyDescent="0.2">
      <c r="A11" s="1" t="s">
        <v>21</v>
      </c>
      <c r="C11" s="2"/>
      <c r="E11" s="2"/>
      <c r="G11" s="2"/>
      <c r="I11" s="2"/>
      <c r="K11" s="2"/>
      <c r="M11" s="2"/>
    </row>
    <row r="12" spans="1:15" x14ac:dyDescent="0.2">
      <c r="A12" t="s">
        <v>1</v>
      </c>
      <c r="B12" s="3" t="s">
        <v>2</v>
      </c>
      <c r="C12" s="2" t="s">
        <v>3</v>
      </c>
      <c r="D12" s="3" t="s">
        <v>4</v>
      </c>
      <c r="E12" s="2" t="s">
        <v>5</v>
      </c>
      <c r="F12" s="3" t="s">
        <v>6</v>
      </c>
      <c r="G12" s="2" t="s">
        <v>7</v>
      </c>
      <c r="H12" s="3" t="s">
        <v>8</v>
      </c>
      <c r="I12" s="2" t="s">
        <v>9</v>
      </c>
      <c r="J12" s="3" t="s">
        <v>10</v>
      </c>
      <c r="K12" s="2" t="s">
        <v>11</v>
      </c>
      <c r="L12" s="3" t="s">
        <v>12</v>
      </c>
      <c r="M12" s="2" t="s">
        <v>13</v>
      </c>
      <c r="N12" s="3"/>
      <c r="O12" s="3"/>
    </row>
    <row r="13" spans="1:15" x14ac:dyDescent="0.2">
      <c r="A13" t="s">
        <v>14</v>
      </c>
      <c r="B13">
        <v>57</v>
      </c>
      <c r="C13" s="2">
        <v>100</v>
      </c>
      <c r="D13">
        <v>53</v>
      </c>
      <c r="E13" s="2">
        <v>100</v>
      </c>
      <c r="F13">
        <v>46</v>
      </c>
      <c r="G13" s="2">
        <v>100</v>
      </c>
      <c r="H13">
        <v>41</v>
      </c>
      <c r="I13" s="2">
        <v>100</v>
      </c>
      <c r="J13">
        <v>38</v>
      </c>
      <c r="K13" s="2">
        <v>100</v>
      </c>
      <c r="L13">
        <v>33</v>
      </c>
      <c r="M13" s="2">
        <v>100</v>
      </c>
    </row>
    <row r="14" spans="1:15" x14ac:dyDescent="0.2">
      <c r="A14" t="s">
        <v>15</v>
      </c>
      <c r="B14">
        <v>47</v>
      </c>
      <c r="C14" s="2">
        <v>56</v>
      </c>
      <c r="D14">
        <v>45</v>
      </c>
      <c r="E14" s="2">
        <v>52</v>
      </c>
      <c r="F14">
        <v>38</v>
      </c>
      <c r="G14" s="2">
        <v>45</v>
      </c>
      <c r="H14">
        <v>34</v>
      </c>
      <c r="I14" s="2">
        <v>40</v>
      </c>
      <c r="J14">
        <v>32</v>
      </c>
      <c r="K14" s="2">
        <v>37</v>
      </c>
      <c r="L14">
        <v>28</v>
      </c>
      <c r="M14" s="2">
        <v>32</v>
      </c>
    </row>
    <row r="15" spans="1:15" x14ac:dyDescent="0.2">
      <c r="A15" t="s">
        <v>16</v>
      </c>
      <c r="B15">
        <v>42</v>
      </c>
      <c r="C15" s="2">
        <v>46</v>
      </c>
      <c r="D15">
        <v>39</v>
      </c>
      <c r="E15" s="2">
        <v>44</v>
      </c>
      <c r="F15">
        <v>34</v>
      </c>
      <c r="G15" s="2">
        <v>37</v>
      </c>
      <c r="H15">
        <v>31</v>
      </c>
      <c r="I15" s="2">
        <v>33</v>
      </c>
      <c r="J15">
        <v>28</v>
      </c>
      <c r="K15" s="2">
        <v>31</v>
      </c>
      <c r="L15">
        <v>25</v>
      </c>
      <c r="M15" s="2">
        <v>27</v>
      </c>
    </row>
    <row r="16" spans="1:15" x14ac:dyDescent="0.2">
      <c r="A16" t="s">
        <v>17</v>
      </c>
      <c r="B16">
        <v>38</v>
      </c>
      <c r="C16" s="2">
        <v>41</v>
      </c>
      <c r="D16">
        <v>35</v>
      </c>
      <c r="E16" s="2">
        <v>38</v>
      </c>
      <c r="F16">
        <v>31</v>
      </c>
      <c r="G16" s="2">
        <v>33</v>
      </c>
      <c r="H16">
        <v>28</v>
      </c>
      <c r="I16" s="2">
        <v>30</v>
      </c>
      <c r="J16">
        <v>25</v>
      </c>
      <c r="K16" s="2">
        <v>27</v>
      </c>
      <c r="L16">
        <v>22</v>
      </c>
      <c r="M16" s="2">
        <v>24</v>
      </c>
    </row>
    <row r="17" spans="1:13" x14ac:dyDescent="0.2">
      <c r="A17" t="s">
        <v>18</v>
      </c>
      <c r="B17">
        <v>33</v>
      </c>
      <c r="C17" s="2">
        <v>37</v>
      </c>
      <c r="D17">
        <v>31</v>
      </c>
      <c r="E17" s="2">
        <v>34</v>
      </c>
      <c r="F17">
        <v>27</v>
      </c>
      <c r="G17" s="2">
        <v>30</v>
      </c>
      <c r="H17">
        <v>25</v>
      </c>
      <c r="I17" s="2">
        <v>27</v>
      </c>
      <c r="J17">
        <v>22</v>
      </c>
      <c r="K17" s="2">
        <v>24</v>
      </c>
      <c r="L17">
        <v>19</v>
      </c>
      <c r="M17" s="2">
        <v>21</v>
      </c>
    </row>
    <row r="18" spans="1:13" x14ac:dyDescent="0.2">
      <c r="A18" t="s">
        <v>19</v>
      </c>
      <c r="B18">
        <v>28</v>
      </c>
      <c r="C18" s="2">
        <v>32</v>
      </c>
      <c r="D18">
        <v>26</v>
      </c>
      <c r="E18" s="2">
        <v>30</v>
      </c>
      <c r="F18">
        <v>22</v>
      </c>
      <c r="G18" s="2">
        <v>26</v>
      </c>
      <c r="H18">
        <v>20</v>
      </c>
      <c r="I18" s="2">
        <v>24</v>
      </c>
      <c r="J18">
        <v>18</v>
      </c>
      <c r="K18" s="2">
        <v>21</v>
      </c>
      <c r="L18">
        <v>17</v>
      </c>
      <c r="M18" s="2">
        <v>18</v>
      </c>
    </row>
    <row r="19" spans="1:13" x14ac:dyDescent="0.2">
      <c r="A19" t="s">
        <v>20</v>
      </c>
      <c r="B19">
        <v>0</v>
      </c>
      <c r="C19" s="2">
        <v>27</v>
      </c>
      <c r="D19">
        <v>0</v>
      </c>
      <c r="E19" s="2">
        <v>25</v>
      </c>
      <c r="F19">
        <v>0</v>
      </c>
      <c r="G19" s="2">
        <v>21</v>
      </c>
      <c r="H19">
        <v>0</v>
      </c>
      <c r="I19" s="2">
        <v>19</v>
      </c>
      <c r="J19">
        <v>0</v>
      </c>
      <c r="K19" s="2">
        <v>17</v>
      </c>
      <c r="L19">
        <v>0</v>
      </c>
      <c r="M19" s="2">
        <v>16</v>
      </c>
    </row>
    <row r="23" spans="1:13" x14ac:dyDescent="0.2">
      <c r="A23" t="s">
        <v>22</v>
      </c>
    </row>
    <row r="24" spans="1:13" x14ac:dyDescent="0.2">
      <c r="A24" t="s">
        <v>23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tabSelected="1" topLeftCell="E6" zoomScale="110" zoomScaleNormal="110" workbookViewId="0">
      <selection activeCell="E33" sqref="E33"/>
    </sheetView>
  </sheetViews>
  <sheetFormatPr defaultRowHeight="12.75" x14ac:dyDescent="0.2"/>
  <cols>
    <col min="1" max="1" width="17.85546875" bestFit="1" customWidth="1"/>
    <col min="2" max="2" width="5" customWidth="1"/>
    <col min="3" max="4" width="4.28515625" customWidth="1"/>
    <col min="5" max="5" width="8.7109375" customWidth="1"/>
    <col min="6" max="6" width="8.140625" customWidth="1"/>
    <col min="7" max="7" width="8.5703125" customWidth="1"/>
    <col min="8" max="8" width="11.42578125" customWidth="1"/>
    <col min="9" max="9" width="17.5703125" customWidth="1"/>
    <col min="10" max="12" width="16.28515625" customWidth="1"/>
    <col min="13" max="13" width="20.28515625" bestFit="1" customWidth="1"/>
    <col min="14" max="14" width="20.28515625" customWidth="1"/>
    <col min="15" max="15" width="14.85546875" customWidth="1"/>
    <col min="16" max="16" width="13.28515625" customWidth="1"/>
    <col min="17" max="17" width="16.42578125" customWidth="1"/>
    <col min="18" max="1029" width="11.5703125"/>
  </cols>
  <sheetData>
    <row r="1" spans="1:19" ht="13.5" thickBot="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37</v>
      </c>
      <c r="L1" t="s">
        <v>38</v>
      </c>
      <c r="M1" t="s">
        <v>39</v>
      </c>
      <c r="N1" t="s">
        <v>40</v>
      </c>
      <c r="O1" t="s">
        <v>34</v>
      </c>
      <c r="P1" t="s">
        <v>35</v>
      </c>
      <c r="Q1" t="s">
        <v>36</v>
      </c>
      <c r="R1" t="s">
        <v>41</v>
      </c>
      <c r="S1" t="s">
        <v>42</v>
      </c>
    </row>
    <row r="2" spans="1:19" ht="14.25" thickTop="1" thickBot="1" x14ac:dyDescent="0.25">
      <c r="A2" s="15">
        <v>43718</v>
      </c>
      <c r="B2" s="4">
        <v>0</v>
      </c>
      <c r="C2" s="4">
        <v>7</v>
      </c>
      <c r="D2" s="4">
        <v>58</v>
      </c>
      <c r="E2" s="6">
        <f>ROUND($B2*60 + $C2 + $D2/60,2)</f>
        <v>7.97</v>
      </c>
      <c r="F2" s="4">
        <v>3</v>
      </c>
      <c r="G2" s="4">
        <v>453</v>
      </c>
      <c r="H2">
        <f t="shared" ref="H2:H35" si="0">ROUND($G2*0.000621371,2)</f>
        <v>0.28000000000000003</v>
      </c>
      <c r="I2">
        <f t="shared" ref="I2:I35" si="1">$F2*$G2</f>
        <v>1359</v>
      </c>
      <c r="J2">
        <f t="shared" ref="J2:J35" si="2">$F2*$H2</f>
        <v>0.84000000000000008</v>
      </c>
      <c r="K2" s="11">
        <f>IFERROR($I2/$E2,0)</f>
        <v>170.51442910915935</v>
      </c>
      <c r="L2" s="5">
        <f>IFERROR($J2/$E2,0)</f>
        <v>0.10539523212045171</v>
      </c>
      <c r="M2" s="5">
        <f>$K2*12</f>
        <v>2046.1731493099123</v>
      </c>
      <c r="N2" s="5">
        <f>$L2*12</f>
        <v>1.2647427854454205</v>
      </c>
      <c r="O2">
        <f>$I2/2400</f>
        <v>0.56625000000000003</v>
      </c>
      <c r="P2" s="8">
        <f>($M2-504.9)/44.73*($O2)</f>
        <v>19.511422329459823</v>
      </c>
      <c r="Q2" s="7">
        <f>($O2)* ((35.97*$N2)/11.29)</f>
        <v>2.2816914847862839</v>
      </c>
      <c r="R2">
        <v>60</v>
      </c>
      <c r="S2" s="14">
        <f>($P2/$R2)*100</f>
        <v>32.519037215766375</v>
      </c>
    </row>
    <row r="3" spans="1:19" ht="14.25" thickTop="1" thickBot="1" x14ac:dyDescent="0.25">
      <c r="A3" s="15">
        <v>43719</v>
      </c>
      <c r="B3" s="4">
        <v>0</v>
      </c>
      <c r="C3" s="4">
        <v>7</v>
      </c>
      <c r="D3" s="4">
        <v>10</v>
      </c>
      <c r="E3" s="6">
        <f t="shared" ref="E3:E35" si="3">ROUND($B3*60 + $C3 + $D3/60,2)</f>
        <v>7.17</v>
      </c>
      <c r="F3" s="4">
        <v>3</v>
      </c>
      <c r="G3" s="4">
        <v>453</v>
      </c>
      <c r="H3">
        <f t="shared" si="0"/>
        <v>0.28000000000000003</v>
      </c>
      <c r="I3">
        <f t="shared" si="1"/>
        <v>1359</v>
      </c>
      <c r="J3">
        <f t="shared" si="2"/>
        <v>0.84000000000000008</v>
      </c>
      <c r="K3" s="12">
        <f t="shared" ref="K3:K35" si="4">IFERROR($I3/$E3,0)</f>
        <v>189.53974895397491</v>
      </c>
      <c r="L3" s="5">
        <f t="shared" ref="L3:L35" si="5">IFERROR($J3/$E3,0)</f>
        <v>0.11715481171548119</v>
      </c>
      <c r="M3" s="5">
        <f t="shared" ref="M3:M35" si="6">$K3*12</f>
        <v>2274.4769874476988</v>
      </c>
      <c r="N3" s="5">
        <f t="shared" ref="N3:N35" si="7">$L3*12</f>
        <v>1.4058577405857742</v>
      </c>
      <c r="O3">
        <f t="shared" ref="O3:O35" si="8">$I3/2400</f>
        <v>0.56625000000000003</v>
      </c>
      <c r="P3" s="9">
        <f t="shared" ref="P3:P35" si="9">($M3-504.9)/44.73*($O3)</f>
        <v>22.401586611720536</v>
      </c>
      <c r="Q3" s="7">
        <f t="shared" ref="Q3:Q35" si="10">($O3)* ((35.97*$N3)/11.29)</f>
        <v>2.5362735193510018</v>
      </c>
      <c r="R3">
        <v>60</v>
      </c>
      <c r="S3" s="14">
        <f t="shared" ref="S3:S35" si="11">($P3/$R3)*100</f>
        <v>37.335977686200891</v>
      </c>
    </row>
    <row r="4" spans="1:19" ht="14.25" thickTop="1" thickBot="1" x14ac:dyDescent="0.25">
      <c r="A4" s="15">
        <v>43720</v>
      </c>
      <c r="B4" s="4">
        <v>0</v>
      </c>
      <c r="C4" s="4">
        <v>8</v>
      </c>
      <c r="D4" s="4">
        <v>35</v>
      </c>
      <c r="E4" s="6">
        <f t="shared" si="3"/>
        <v>8.58</v>
      </c>
      <c r="F4" s="4">
        <v>3</v>
      </c>
      <c r="G4" s="4">
        <v>453</v>
      </c>
      <c r="H4">
        <f t="shared" si="0"/>
        <v>0.28000000000000003</v>
      </c>
      <c r="I4">
        <f t="shared" si="1"/>
        <v>1359</v>
      </c>
      <c r="J4">
        <f t="shared" si="2"/>
        <v>0.84000000000000008</v>
      </c>
      <c r="K4" s="12">
        <f t="shared" si="4"/>
        <v>158.3916083916084</v>
      </c>
      <c r="L4" s="5">
        <f t="shared" si="5"/>
        <v>9.7902097902097904E-2</v>
      </c>
      <c r="M4" s="5">
        <f t="shared" si="6"/>
        <v>1900.6993006993007</v>
      </c>
      <c r="N4" s="5">
        <f t="shared" si="7"/>
        <v>1.1748251748251748</v>
      </c>
      <c r="O4">
        <f t="shared" si="8"/>
        <v>0.56625000000000003</v>
      </c>
      <c r="P4" s="9">
        <f t="shared" si="9"/>
        <v>17.669826828101478</v>
      </c>
      <c r="Q4" s="7">
        <f t="shared" si="10"/>
        <v>2.1194733256115015</v>
      </c>
      <c r="R4">
        <v>60</v>
      </c>
      <c r="S4" s="14">
        <f t="shared" si="11"/>
        <v>29.449711380169131</v>
      </c>
    </row>
    <row r="5" spans="1:19" ht="14.25" thickTop="1" thickBot="1" x14ac:dyDescent="0.25">
      <c r="A5" s="15">
        <v>43721</v>
      </c>
      <c r="B5" s="4">
        <v>0</v>
      </c>
      <c r="C5" s="4">
        <v>15</v>
      </c>
      <c r="D5" s="4">
        <v>21</v>
      </c>
      <c r="E5" s="6">
        <f t="shared" si="3"/>
        <v>15.35</v>
      </c>
      <c r="F5" s="4">
        <v>6</v>
      </c>
      <c r="G5" s="4">
        <v>453</v>
      </c>
      <c r="H5">
        <f t="shared" si="0"/>
        <v>0.28000000000000003</v>
      </c>
      <c r="I5">
        <f t="shared" si="1"/>
        <v>2718</v>
      </c>
      <c r="J5">
        <f t="shared" si="2"/>
        <v>1.6800000000000002</v>
      </c>
      <c r="K5" s="12">
        <f t="shared" si="4"/>
        <v>177.06840390879481</v>
      </c>
      <c r="L5" s="5">
        <f t="shared" si="5"/>
        <v>0.10944625407166125</v>
      </c>
      <c r="M5" s="5">
        <f t="shared" si="6"/>
        <v>2124.8208469055376</v>
      </c>
      <c r="N5" s="5">
        <f t="shared" si="7"/>
        <v>1.313355048859935</v>
      </c>
      <c r="O5">
        <f t="shared" si="8"/>
        <v>1.1325000000000001</v>
      </c>
      <c r="P5" s="9">
        <f t="shared" si="9"/>
        <v>41.014092535670052</v>
      </c>
      <c r="Q5" s="7">
        <f t="shared" si="10"/>
        <v>4.7387833573281251</v>
      </c>
      <c r="R5">
        <v>60</v>
      </c>
      <c r="S5" s="14">
        <f t="shared" si="11"/>
        <v>68.356820892783418</v>
      </c>
    </row>
    <row r="6" spans="1:19" ht="14.25" thickTop="1" thickBot="1" x14ac:dyDescent="0.25">
      <c r="A6" s="15">
        <v>43722</v>
      </c>
      <c r="B6" s="4"/>
      <c r="C6" s="4"/>
      <c r="D6" s="4"/>
      <c r="E6" s="6">
        <f t="shared" si="3"/>
        <v>0</v>
      </c>
      <c r="F6" s="4"/>
      <c r="G6" s="4"/>
      <c r="H6">
        <f t="shared" si="0"/>
        <v>0</v>
      </c>
      <c r="I6">
        <f t="shared" si="1"/>
        <v>0</v>
      </c>
      <c r="J6">
        <f t="shared" si="2"/>
        <v>0</v>
      </c>
      <c r="K6" s="12">
        <f t="shared" si="4"/>
        <v>0</v>
      </c>
      <c r="L6" s="5">
        <f t="shared" si="5"/>
        <v>0</v>
      </c>
      <c r="M6" s="5">
        <f t="shared" si="6"/>
        <v>0</v>
      </c>
      <c r="N6" s="5">
        <f t="shared" si="7"/>
        <v>0</v>
      </c>
      <c r="O6">
        <f t="shared" si="8"/>
        <v>0</v>
      </c>
      <c r="P6" s="9">
        <f t="shared" si="9"/>
        <v>0</v>
      </c>
      <c r="Q6" s="7">
        <f t="shared" si="10"/>
        <v>0</v>
      </c>
      <c r="R6">
        <v>60</v>
      </c>
      <c r="S6" s="14">
        <f t="shared" si="11"/>
        <v>0</v>
      </c>
    </row>
    <row r="7" spans="1:19" ht="14.25" thickTop="1" thickBot="1" x14ac:dyDescent="0.25">
      <c r="A7" s="15">
        <v>43723</v>
      </c>
      <c r="B7" s="4"/>
      <c r="C7" s="4"/>
      <c r="D7" s="4"/>
      <c r="E7" s="6">
        <f t="shared" si="3"/>
        <v>0</v>
      </c>
      <c r="F7" s="4"/>
      <c r="G7" s="4"/>
      <c r="H7">
        <f t="shared" si="0"/>
        <v>0</v>
      </c>
      <c r="I7">
        <f t="shared" si="1"/>
        <v>0</v>
      </c>
      <c r="J7">
        <f t="shared" si="2"/>
        <v>0</v>
      </c>
      <c r="K7" s="12">
        <f t="shared" si="4"/>
        <v>0</v>
      </c>
      <c r="L7" s="5">
        <f t="shared" si="5"/>
        <v>0</v>
      </c>
      <c r="M7" s="5">
        <f t="shared" si="6"/>
        <v>0</v>
      </c>
      <c r="N7" s="5">
        <f t="shared" si="7"/>
        <v>0</v>
      </c>
      <c r="O7">
        <f t="shared" si="8"/>
        <v>0</v>
      </c>
      <c r="P7" s="9">
        <f t="shared" si="9"/>
        <v>0</v>
      </c>
      <c r="Q7" s="7">
        <f t="shared" si="10"/>
        <v>0</v>
      </c>
      <c r="R7">
        <v>60</v>
      </c>
      <c r="S7" s="14">
        <f t="shared" si="11"/>
        <v>0</v>
      </c>
    </row>
    <row r="8" spans="1:19" ht="14.25" thickTop="1" thickBot="1" x14ac:dyDescent="0.25">
      <c r="A8" s="15">
        <v>43724</v>
      </c>
      <c r="B8" s="4">
        <v>0</v>
      </c>
      <c r="C8" s="4">
        <v>7</v>
      </c>
      <c r="D8" s="4">
        <v>55</v>
      </c>
      <c r="E8" s="6">
        <f t="shared" si="3"/>
        <v>7.92</v>
      </c>
      <c r="F8" s="4">
        <v>3</v>
      </c>
      <c r="G8" s="4">
        <v>453</v>
      </c>
      <c r="H8">
        <f t="shared" si="0"/>
        <v>0.28000000000000003</v>
      </c>
      <c r="I8">
        <f t="shared" si="1"/>
        <v>1359</v>
      </c>
      <c r="J8">
        <f t="shared" si="2"/>
        <v>0.84000000000000008</v>
      </c>
      <c r="K8" s="12">
        <f t="shared" si="4"/>
        <v>171.59090909090909</v>
      </c>
      <c r="L8" s="5">
        <f t="shared" si="5"/>
        <v>0.10606060606060608</v>
      </c>
      <c r="M8" s="5">
        <f t="shared" si="6"/>
        <v>2059.090909090909</v>
      </c>
      <c r="N8" s="5">
        <f t="shared" si="7"/>
        <v>1.2727272727272729</v>
      </c>
      <c r="O8">
        <f t="shared" si="8"/>
        <v>0.56625000000000003</v>
      </c>
      <c r="P8" s="9">
        <f t="shared" si="9"/>
        <v>19.674951984635083</v>
      </c>
      <c r="Q8" s="7">
        <f t="shared" si="10"/>
        <v>2.2960961027457931</v>
      </c>
      <c r="R8">
        <v>60</v>
      </c>
      <c r="S8" s="14">
        <f t="shared" si="11"/>
        <v>32.791586641058473</v>
      </c>
    </row>
    <row r="9" spans="1:19" ht="14.25" thickTop="1" thickBot="1" x14ac:dyDescent="0.25">
      <c r="A9" s="15">
        <v>43725</v>
      </c>
      <c r="B9" s="4">
        <v>0</v>
      </c>
      <c r="C9" s="4">
        <v>7</v>
      </c>
      <c r="D9" s="4">
        <v>46</v>
      </c>
      <c r="E9" s="6">
        <f t="shared" si="3"/>
        <v>7.77</v>
      </c>
      <c r="F9" s="4">
        <v>3</v>
      </c>
      <c r="G9" s="4">
        <v>453</v>
      </c>
      <c r="H9">
        <f t="shared" si="0"/>
        <v>0.28000000000000003</v>
      </c>
      <c r="I9">
        <f t="shared" si="1"/>
        <v>1359</v>
      </c>
      <c r="J9">
        <f t="shared" si="2"/>
        <v>0.84000000000000008</v>
      </c>
      <c r="K9" s="12">
        <f t="shared" si="4"/>
        <v>174.90347490347492</v>
      </c>
      <c r="L9" s="5">
        <f t="shared" si="5"/>
        <v>0.10810810810810813</v>
      </c>
      <c r="M9" s="5">
        <f t="shared" si="6"/>
        <v>2098.8416988416989</v>
      </c>
      <c r="N9" s="5">
        <f t="shared" si="7"/>
        <v>1.2972972972972976</v>
      </c>
      <c r="O9">
        <f t="shared" si="8"/>
        <v>0.56625000000000003</v>
      </c>
      <c r="P9" s="9">
        <f t="shared" si="9"/>
        <v>20.178168722761278</v>
      </c>
      <c r="Q9" s="7">
        <f t="shared" si="10"/>
        <v>2.3404222823354806</v>
      </c>
      <c r="R9">
        <v>60</v>
      </c>
      <c r="S9" s="14">
        <f t="shared" si="11"/>
        <v>33.630281204602127</v>
      </c>
    </row>
    <row r="10" spans="1:19" ht="14.25" thickTop="1" thickBot="1" x14ac:dyDescent="0.25">
      <c r="A10" s="15">
        <v>43726</v>
      </c>
      <c r="B10" s="4">
        <v>0</v>
      </c>
      <c r="C10" s="4">
        <v>7</v>
      </c>
      <c r="D10" s="4">
        <v>40</v>
      </c>
      <c r="E10" s="6">
        <f t="shared" si="3"/>
        <v>7.67</v>
      </c>
      <c r="F10" s="4">
        <v>3</v>
      </c>
      <c r="G10" s="4">
        <v>453</v>
      </c>
      <c r="H10">
        <f t="shared" si="0"/>
        <v>0.28000000000000003</v>
      </c>
      <c r="I10">
        <f t="shared" si="1"/>
        <v>1359</v>
      </c>
      <c r="J10">
        <f t="shared" si="2"/>
        <v>0.84000000000000008</v>
      </c>
      <c r="K10" s="12">
        <f t="shared" si="4"/>
        <v>177.18383311603651</v>
      </c>
      <c r="L10" s="5">
        <f t="shared" si="5"/>
        <v>0.10951760104302478</v>
      </c>
      <c r="M10" s="5">
        <f t="shared" si="6"/>
        <v>2126.2059973924379</v>
      </c>
      <c r="N10" s="5">
        <f t="shared" si="7"/>
        <v>1.3142112125162975</v>
      </c>
      <c r="O10">
        <f t="shared" si="8"/>
        <v>0.56625000000000003</v>
      </c>
      <c r="P10" s="9">
        <f t="shared" si="9"/>
        <v>20.524581288251017</v>
      </c>
      <c r="Q10" s="7">
        <f t="shared" si="10"/>
        <v>2.3709362625484594</v>
      </c>
      <c r="R10">
        <v>60</v>
      </c>
      <c r="S10" s="14">
        <f t="shared" si="11"/>
        <v>34.207635480418361</v>
      </c>
    </row>
    <row r="11" spans="1:19" ht="14.25" thickTop="1" thickBot="1" x14ac:dyDescent="0.25">
      <c r="A11" s="15">
        <v>43727</v>
      </c>
      <c r="B11" s="4">
        <v>0</v>
      </c>
      <c r="C11" s="4">
        <v>8</v>
      </c>
      <c r="D11" s="4">
        <v>6</v>
      </c>
      <c r="E11" s="6">
        <f t="shared" si="3"/>
        <v>8.1</v>
      </c>
      <c r="F11" s="4">
        <v>2</v>
      </c>
      <c r="G11" s="4">
        <v>723</v>
      </c>
      <c r="H11">
        <f t="shared" si="0"/>
        <v>0.45</v>
      </c>
      <c r="I11">
        <f t="shared" si="1"/>
        <v>1446</v>
      </c>
      <c r="J11">
        <f t="shared" si="2"/>
        <v>0.9</v>
      </c>
      <c r="K11" s="12">
        <f t="shared" si="4"/>
        <v>178.51851851851853</v>
      </c>
      <c r="L11" s="5">
        <f t="shared" si="5"/>
        <v>0.11111111111111112</v>
      </c>
      <c r="M11" s="5">
        <f t="shared" si="6"/>
        <v>2142.2222222222226</v>
      </c>
      <c r="N11" s="5">
        <f t="shared" si="7"/>
        <v>1.3333333333333335</v>
      </c>
      <c r="O11">
        <f t="shared" si="8"/>
        <v>0.60250000000000004</v>
      </c>
      <c r="P11" s="9">
        <f t="shared" si="9"/>
        <v>22.054250813523122</v>
      </c>
      <c r="Q11" s="7">
        <f t="shared" si="10"/>
        <v>2.5594242692648366</v>
      </c>
      <c r="R11">
        <v>60</v>
      </c>
      <c r="S11" s="14">
        <f t="shared" si="11"/>
        <v>36.757084689205207</v>
      </c>
    </row>
    <row r="12" spans="1:19" ht="14.25" thickTop="1" thickBot="1" x14ac:dyDescent="0.25">
      <c r="A12" s="15">
        <v>43728</v>
      </c>
      <c r="B12" s="4">
        <v>0</v>
      </c>
      <c r="C12" s="4">
        <v>17</v>
      </c>
      <c r="D12" s="4">
        <v>17</v>
      </c>
      <c r="E12" s="6">
        <f t="shared" si="3"/>
        <v>17.28</v>
      </c>
      <c r="F12" s="4">
        <v>4</v>
      </c>
      <c r="G12" s="4">
        <v>723</v>
      </c>
      <c r="H12">
        <f t="shared" si="0"/>
        <v>0.45</v>
      </c>
      <c r="I12">
        <f t="shared" si="1"/>
        <v>2892</v>
      </c>
      <c r="J12">
        <f t="shared" si="2"/>
        <v>1.8</v>
      </c>
      <c r="K12" s="12">
        <f t="shared" si="4"/>
        <v>167.36111111111111</v>
      </c>
      <c r="L12" s="5">
        <f t="shared" si="5"/>
        <v>0.10416666666666666</v>
      </c>
      <c r="M12" s="5">
        <f t="shared" si="6"/>
        <v>2008.3333333333335</v>
      </c>
      <c r="N12" s="5">
        <f t="shared" si="7"/>
        <v>1.25</v>
      </c>
      <c r="O12">
        <f t="shared" si="8"/>
        <v>1.2050000000000001</v>
      </c>
      <c r="P12" s="9">
        <f t="shared" si="9"/>
        <v>40.501613384007754</v>
      </c>
      <c r="Q12" s="7">
        <f t="shared" si="10"/>
        <v>4.7989205048715684</v>
      </c>
      <c r="R12">
        <v>60</v>
      </c>
      <c r="S12" s="14">
        <f t="shared" si="11"/>
        <v>67.502688973346253</v>
      </c>
    </row>
    <row r="13" spans="1:19" ht="14.25" thickTop="1" thickBot="1" x14ac:dyDescent="0.25">
      <c r="A13" s="15">
        <v>43729</v>
      </c>
      <c r="B13" s="4"/>
      <c r="C13" s="4"/>
      <c r="D13" s="4"/>
      <c r="E13" s="6">
        <f t="shared" si="3"/>
        <v>0</v>
      </c>
      <c r="F13" s="4"/>
      <c r="G13" s="4"/>
      <c r="H13">
        <f t="shared" si="0"/>
        <v>0</v>
      </c>
      <c r="I13">
        <f t="shared" si="1"/>
        <v>0</v>
      </c>
      <c r="J13">
        <f t="shared" si="2"/>
        <v>0</v>
      </c>
      <c r="K13" s="12">
        <f t="shared" si="4"/>
        <v>0</v>
      </c>
      <c r="L13" s="5">
        <f t="shared" si="5"/>
        <v>0</v>
      </c>
      <c r="M13" s="5">
        <f t="shared" si="6"/>
        <v>0</v>
      </c>
      <c r="N13" s="5">
        <f t="shared" si="7"/>
        <v>0</v>
      </c>
      <c r="O13">
        <f t="shared" si="8"/>
        <v>0</v>
      </c>
      <c r="P13" s="9">
        <f t="shared" si="9"/>
        <v>0</v>
      </c>
      <c r="Q13" s="7">
        <f t="shared" si="10"/>
        <v>0</v>
      </c>
      <c r="R13">
        <v>60</v>
      </c>
      <c r="S13" s="14">
        <f t="shared" si="11"/>
        <v>0</v>
      </c>
    </row>
    <row r="14" spans="1:19" ht="14.25" thickTop="1" thickBot="1" x14ac:dyDescent="0.25">
      <c r="A14" s="15">
        <v>43730</v>
      </c>
      <c r="B14" s="4"/>
      <c r="C14" s="4"/>
      <c r="D14" s="4"/>
      <c r="E14" s="6">
        <f t="shared" si="3"/>
        <v>0</v>
      </c>
      <c r="F14" s="4"/>
      <c r="G14" s="4"/>
      <c r="H14">
        <f t="shared" si="0"/>
        <v>0</v>
      </c>
      <c r="I14">
        <f t="shared" si="1"/>
        <v>0</v>
      </c>
      <c r="J14">
        <f t="shared" si="2"/>
        <v>0</v>
      </c>
      <c r="K14" s="12">
        <f t="shared" si="4"/>
        <v>0</v>
      </c>
      <c r="L14" s="5">
        <f t="shared" si="5"/>
        <v>0</v>
      </c>
      <c r="M14" s="5">
        <f t="shared" si="6"/>
        <v>0</v>
      </c>
      <c r="N14" s="5">
        <f t="shared" si="7"/>
        <v>0</v>
      </c>
      <c r="O14">
        <f t="shared" si="8"/>
        <v>0</v>
      </c>
      <c r="P14" s="9">
        <f t="shared" si="9"/>
        <v>0</v>
      </c>
      <c r="Q14" s="7">
        <f t="shared" si="10"/>
        <v>0</v>
      </c>
      <c r="R14">
        <v>60</v>
      </c>
      <c r="S14" s="14">
        <f t="shared" si="11"/>
        <v>0</v>
      </c>
    </row>
    <row r="15" spans="1:19" ht="14.25" thickTop="1" thickBot="1" x14ac:dyDescent="0.25">
      <c r="A15" s="15">
        <v>43731</v>
      </c>
      <c r="B15" s="4">
        <v>0</v>
      </c>
      <c r="C15" s="4">
        <v>13</v>
      </c>
      <c r="D15" s="4">
        <v>24</v>
      </c>
      <c r="E15" s="6">
        <f t="shared" si="3"/>
        <v>13.4</v>
      </c>
      <c r="F15" s="4">
        <v>3</v>
      </c>
      <c r="G15" s="4">
        <v>723</v>
      </c>
      <c r="H15">
        <f t="shared" si="0"/>
        <v>0.45</v>
      </c>
      <c r="I15">
        <f t="shared" si="1"/>
        <v>2169</v>
      </c>
      <c r="J15">
        <f t="shared" si="2"/>
        <v>1.35</v>
      </c>
      <c r="K15" s="12">
        <f t="shared" si="4"/>
        <v>161.86567164179104</v>
      </c>
      <c r="L15" s="5">
        <f t="shared" si="5"/>
        <v>0.10074626865671642</v>
      </c>
      <c r="M15" s="5">
        <f t="shared" si="6"/>
        <v>1942.3880597014925</v>
      </c>
      <c r="N15" s="5">
        <f t="shared" si="7"/>
        <v>1.208955223880597</v>
      </c>
      <c r="O15">
        <f t="shared" si="8"/>
        <v>0.90375000000000005</v>
      </c>
      <c r="P15" s="9">
        <f t="shared" si="9"/>
        <v>29.043814754196831</v>
      </c>
      <c r="Q15" s="7">
        <f t="shared" si="10"/>
        <v>3.4810080080113162</v>
      </c>
      <c r="R15">
        <v>60</v>
      </c>
      <c r="S15" s="14">
        <f t="shared" si="11"/>
        <v>48.406357923661389</v>
      </c>
    </row>
    <row r="16" spans="1:19" ht="14.25" thickTop="1" thickBot="1" x14ac:dyDescent="0.25">
      <c r="A16" s="15">
        <v>43732</v>
      </c>
      <c r="B16" s="4">
        <v>0</v>
      </c>
      <c r="C16" s="4">
        <v>12</v>
      </c>
      <c r="D16" s="4">
        <v>58</v>
      </c>
      <c r="E16" s="6">
        <f t="shared" si="3"/>
        <v>12.97</v>
      </c>
      <c r="F16" s="4">
        <v>3</v>
      </c>
      <c r="G16" s="4">
        <v>723</v>
      </c>
      <c r="H16">
        <f t="shared" si="0"/>
        <v>0.45</v>
      </c>
      <c r="I16">
        <f t="shared" si="1"/>
        <v>2169</v>
      </c>
      <c r="J16">
        <f t="shared" si="2"/>
        <v>1.35</v>
      </c>
      <c r="K16" s="12">
        <f t="shared" si="4"/>
        <v>167.2320740169622</v>
      </c>
      <c r="L16" s="5">
        <f t="shared" si="5"/>
        <v>0.1040863531225906</v>
      </c>
      <c r="M16" s="5">
        <f t="shared" si="6"/>
        <v>2006.7848882035464</v>
      </c>
      <c r="N16" s="5">
        <f t="shared" si="7"/>
        <v>1.2490362374710871</v>
      </c>
      <c r="O16">
        <f t="shared" si="8"/>
        <v>0.90375000000000005</v>
      </c>
      <c r="P16" s="9">
        <f t="shared" si="9"/>
        <v>30.344924384394258</v>
      </c>
      <c r="Q16" s="7">
        <f t="shared" si="10"/>
        <v>3.5964153667965797</v>
      </c>
      <c r="R16">
        <v>60</v>
      </c>
      <c r="S16" s="14">
        <f t="shared" si="11"/>
        <v>50.574873973990428</v>
      </c>
    </row>
    <row r="17" spans="1:19" ht="14.25" thickTop="1" thickBot="1" x14ac:dyDescent="0.25">
      <c r="A17" s="15">
        <v>43733</v>
      </c>
      <c r="B17" s="4">
        <v>0</v>
      </c>
      <c r="C17" s="4">
        <v>12</v>
      </c>
      <c r="D17" s="4">
        <v>48</v>
      </c>
      <c r="E17" s="6">
        <f t="shared" si="3"/>
        <v>12.8</v>
      </c>
      <c r="F17" s="4">
        <v>3</v>
      </c>
      <c r="G17" s="4">
        <v>723</v>
      </c>
      <c r="H17">
        <f t="shared" si="0"/>
        <v>0.45</v>
      </c>
      <c r="I17">
        <f t="shared" si="1"/>
        <v>2169</v>
      </c>
      <c r="J17">
        <f t="shared" si="2"/>
        <v>1.35</v>
      </c>
      <c r="K17" s="12">
        <f t="shared" si="4"/>
        <v>169.453125</v>
      </c>
      <c r="L17" s="5">
        <f t="shared" si="5"/>
        <v>0.10546875</v>
      </c>
      <c r="M17" s="5">
        <f t="shared" si="6"/>
        <v>2033.4375</v>
      </c>
      <c r="N17" s="5">
        <f t="shared" si="7"/>
        <v>1.265625</v>
      </c>
      <c r="O17">
        <f t="shared" si="8"/>
        <v>0.90375000000000005</v>
      </c>
      <c r="P17" s="9">
        <f t="shared" si="9"/>
        <v>30.883428697183103</v>
      </c>
      <c r="Q17" s="7">
        <f t="shared" si="10"/>
        <v>3.6441802583868466</v>
      </c>
      <c r="R17">
        <v>60</v>
      </c>
      <c r="S17" s="14">
        <f t="shared" si="11"/>
        <v>51.472381161971839</v>
      </c>
    </row>
    <row r="18" spans="1:19" ht="14.25" thickTop="1" thickBot="1" x14ac:dyDescent="0.25">
      <c r="A18" s="15">
        <v>43734</v>
      </c>
      <c r="B18" s="4">
        <v>0</v>
      </c>
      <c r="C18" s="4">
        <v>12</v>
      </c>
      <c r="D18" s="4">
        <v>37</v>
      </c>
      <c r="E18" s="6">
        <f t="shared" si="3"/>
        <v>12.62</v>
      </c>
      <c r="F18" s="4">
        <v>3</v>
      </c>
      <c r="G18" s="4">
        <v>723</v>
      </c>
      <c r="H18">
        <f t="shared" si="0"/>
        <v>0.45</v>
      </c>
      <c r="I18">
        <f t="shared" si="1"/>
        <v>2169</v>
      </c>
      <c r="J18">
        <f t="shared" si="2"/>
        <v>1.35</v>
      </c>
      <c r="K18" s="12">
        <f t="shared" si="4"/>
        <v>171.87004754358162</v>
      </c>
      <c r="L18" s="5">
        <f t="shared" si="5"/>
        <v>0.10697305863708401</v>
      </c>
      <c r="M18" s="5">
        <f t="shared" si="6"/>
        <v>2062.4405705229792</v>
      </c>
      <c r="N18" s="5">
        <f t="shared" si="7"/>
        <v>1.2836767036450081</v>
      </c>
      <c r="O18">
        <f t="shared" si="8"/>
        <v>0.90375000000000005</v>
      </c>
      <c r="P18" s="9">
        <f t="shared" si="9"/>
        <v>31.469422995979041</v>
      </c>
      <c r="Q18" s="7">
        <f t="shared" si="10"/>
        <v>3.6961574728487836</v>
      </c>
      <c r="R18">
        <v>60</v>
      </c>
      <c r="S18" s="14">
        <f t="shared" si="11"/>
        <v>52.449038326631737</v>
      </c>
    </row>
    <row r="19" spans="1:19" ht="14.25" thickTop="1" thickBot="1" x14ac:dyDescent="0.25">
      <c r="A19" s="15">
        <v>43735</v>
      </c>
      <c r="B19" s="4">
        <v>0</v>
      </c>
      <c r="C19" s="4">
        <v>12</v>
      </c>
      <c r="D19" s="4">
        <v>31</v>
      </c>
      <c r="E19" s="6">
        <f t="shared" si="3"/>
        <v>12.52</v>
      </c>
      <c r="F19" s="4">
        <v>3</v>
      </c>
      <c r="G19" s="4">
        <v>723</v>
      </c>
      <c r="H19">
        <f t="shared" si="0"/>
        <v>0.45</v>
      </c>
      <c r="I19">
        <f t="shared" si="1"/>
        <v>2169</v>
      </c>
      <c r="J19">
        <f t="shared" si="2"/>
        <v>1.35</v>
      </c>
      <c r="K19" s="12">
        <f t="shared" si="4"/>
        <v>173.24281150159746</v>
      </c>
      <c r="L19" s="5">
        <f t="shared" si="5"/>
        <v>0.10782747603833867</v>
      </c>
      <c r="M19" s="5">
        <f t="shared" si="6"/>
        <v>2078.9137380191696</v>
      </c>
      <c r="N19" s="5">
        <f t="shared" si="7"/>
        <v>1.2939297124600642</v>
      </c>
      <c r="O19">
        <f t="shared" si="8"/>
        <v>0.90375000000000005</v>
      </c>
      <c r="P19" s="9">
        <f t="shared" si="9"/>
        <v>31.802256108536213</v>
      </c>
      <c r="Q19" s="7">
        <f t="shared" si="10"/>
        <v>3.7256794973923042</v>
      </c>
      <c r="R19">
        <v>60</v>
      </c>
      <c r="S19" s="14">
        <f t="shared" si="11"/>
        <v>53.003760180893686</v>
      </c>
    </row>
    <row r="20" spans="1:19" ht="14.25" thickTop="1" thickBot="1" x14ac:dyDescent="0.25">
      <c r="A20" s="15">
        <v>43736</v>
      </c>
      <c r="B20" s="4"/>
      <c r="C20" s="4"/>
      <c r="D20" s="4"/>
      <c r="E20" s="6">
        <f t="shared" si="3"/>
        <v>0</v>
      </c>
      <c r="F20" s="4"/>
      <c r="G20" s="4"/>
      <c r="H20">
        <f t="shared" si="0"/>
        <v>0</v>
      </c>
      <c r="I20">
        <f t="shared" si="1"/>
        <v>0</v>
      </c>
      <c r="J20">
        <f t="shared" si="2"/>
        <v>0</v>
      </c>
      <c r="K20" s="12">
        <f t="shared" si="4"/>
        <v>0</v>
      </c>
      <c r="L20" s="5">
        <f t="shared" si="5"/>
        <v>0</v>
      </c>
      <c r="M20" s="5">
        <f t="shared" si="6"/>
        <v>0</v>
      </c>
      <c r="N20" s="5">
        <f t="shared" si="7"/>
        <v>0</v>
      </c>
      <c r="O20">
        <f t="shared" si="8"/>
        <v>0</v>
      </c>
      <c r="P20" s="9">
        <f t="shared" si="9"/>
        <v>0</v>
      </c>
      <c r="Q20" s="7">
        <f t="shared" si="10"/>
        <v>0</v>
      </c>
      <c r="R20">
        <v>60</v>
      </c>
      <c r="S20" s="14">
        <f t="shared" si="11"/>
        <v>0</v>
      </c>
    </row>
    <row r="21" spans="1:19" ht="14.25" thickTop="1" thickBot="1" x14ac:dyDescent="0.25">
      <c r="A21" s="15">
        <v>43737</v>
      </c>
      <c r="B21" s="4"/>
      <c r="C21" s="4"/>
      <c r="D21" s="4"/>
      <c r="E21" s="6">
        <f t="shared" si="3"/>
        <v>0</v>
      </c>
      <c r="F21" s="4"/>
      <c r="G21" s="4"/>
      <c r="H21">
        <f t="shared" si="0"/>
        <v>0</v>
      </c>
      <c r="I21">
        <f t="shared" si="1"/>
        <v>0</v>
      </c>
      <c r="J21">
        <f t="shared" si="2"/>
        <v>0</v>
      </c>
      <c r="K21" s="12">
        <f t="shared" si="4"/>
        <v>0</v>
      </c>
      <c r="L21" s="5">
        <f t="shared" si="5"/>
        <v>0</v>
      </c>
      <c r="M21" s="5">
        <f t="shared" si="6"/>
        <v>0</v>
      </c>
      <c r="N21" s="5">
        <f t="shared" si="7"/>
        <v>0</v>
      </c>
      <c r="O21">
        <f t="shared" si="8"/>
        <v>0</v>
      </c>
      <c r="P21" s="9">
        <f t="shared" si="9"/>
        <v>0</v>
      </c>
      <c r="Q21" s="7">
        <f t="shared" si="10"/>
        <v>0</v>
      </c>
      <c r="R21">
        <v>60</v>
      </c>
      <c r="S21" s="14">
        <f t="shared" si="11"/>
        <v>0</v>
      </c>
    </row>
    <row r="22" spans="1:19" ht="14.25" thickTop="1" thickBot="1" x14ac:dyDescent="0.25">
      <c r="A22" s="15">
        <v>43738</v>
      </c>
      <c r="B22" s="4">
        <v>0</v>
      </c>
      <c r="C22" s="4">
        <v>12</v>
      </c>
      <c r="D22" s="4">
        <v>33</v>
      </c>
      <c r="E22" s="6">
        <f t="shared" si="3"/>
        <v>12.55</v>
      </c>
      <c r="F22" s="4">
        <v>3</v>
      </c>
      <c r="G22" s="4">
        <v>723</v>
      </c>
      <c r="H22">
        <f t="shared" si="0"/>
        <v>0.45</v>
      </c>
      <c r="I22">
        <f t="shared" si="1"/>
        <v>2169</v>
      </c>
      <c r="J22">
        <f t="shared" si="2"/>
        <v>1.35</v>
      </c>
      <c r="K22" s="12">
        <f t="shared" si="4"/>
        <v>172.82868525896413</v>
      </c>
      <c r="L22" s="5">
        <f t="shared" si="5"/>
        <v>0.10756972111553785</v>
      </c>
      <c r="M22" s="5">
        <f t="shared" si="6"/>
        <v>2073.9442231075695</v>
      </c>
      <c r="N22" s="5">
        <f t="shared" si="7"/>
        <v>1.2908366533864541</v>
      </c>
      <c r="O22">
        <f t="shared" si="8"/>
        <v>0.90375000000000005</v>
      </c>
      <c r="P22" s="9">
        <f t="shared" si="9"/>
        <v>31.70184924286756</v>
      </c>
      <c r="Q22" s="7">
        <f t="shared" si="10"/>
        <v>3.7167734906256285</v>
      </c>
      <c r="R22">
        <v>60</v>
      </c>
      <c r="S22" s="14">
        <f t="shared" si="11"/>
        <v>52.836415404779267</v>
      </c>
    </row>
    <row r="23" spans="1:19" ht="14.25" thickTop="1" thickBot="1" x14ac:dyDescent="0.25">
      <c r="A23" s="15">
        <v>43739</v>
      </c>
      <c r="B23" s="4">
        <v>0</v>
      </c>
      <c r="C23" s="4">
        <v>12</v>
      </c>
      <c r="D23" s="4">
        <v>28</v>
      </c>
      <c r="E23" s="6">
        <f t="shared" si="3"/>
        <v>12.47</v>
      </c>
      <c r="F23" s="4">
        <v>3</v>
      </c>
      <c r="G23" s="4">
        <v>723</v>
      </c>
      <c r="H23">
        <f t="shared" si="0"/>
        <v>0.45</v>
      </c>
      <c r="I23">
        <f t="shared" si="1"/>
        <v>2169</v>
      </c>
      <c r="J23">
        <f t="shared" si="2"/>
        <v>1.35</v>
      </c>
      <c r="K23" s="12">
        <f t="shared" si="4"/>
        <v>173.93744987971129</v>
      </c>
      <c r="L23" s="5">
        <f t="shared" si="5"/>
        <v>0.1082598235765838</v>
      </c>
      <c r="M23" s="5">
        <f t="shared" si="6"/>
        <v>2087.2493985565357</v>
      </c>
      <c r="N23" s="5">
        <f t="shared" si="7"/>
        <v>1.2991178829190055</v>
      </c>
      <c r="O23">
        <f t="shared" si="8"/>
        <v>0.90375000000000005</v>
      </c>
      <c r="P23" s="9">
        <f t="shared" si="9"/>
        <v>31.970674467817332</v>
      </c>
      <c r="Q23" s="7">
        <f t="shared" si="10"/>
        <v>3.740618067951214</v>
      </c>
      <c r="R23">
        <v>60</v>
      </c>
      <c r="S23" s="14">
        <f t="shared" si="11"/>
        <v>53.284457446362218</v>
      </c>
    </row>
    <row r="24" spans="1:19" ht="14.25" thickTop="1" thickBot="1" x14ac:dyDescent="0.25">
      <c r="A24" s="15">
        <v>43740</v>
      </c>
      <c r="B24" s="4">
        <v>0</v>
      </c>
      <c r="C24" s="4">
        <v>13</v>
      </c>
      <c r="D24" s="4">
        <v>1</v>
      </c>
      <c r="E24" s="6">
        <f t="shared" si="3"/>
        <v>13.02</v>
      </c>
      <c r="F24" s="4">
        <v>3</v>
      </c>
      <c r="G24" s="4">
        <v>723</v>
      </c>
      <c r="H24">
        <f t="shared" si="0"/>
        <v>0.45</v>
      </c>
      <c r="I24">
        <f t="shared" si="1"/>
        <v>2169</v>
      </c>
      <c r="J24">
        <f t="shared" si="2"/>
        <v>1.35</v>
      </c>
      <c r="K24" s="12">
        <f t="shared" si="4"/>
        <v>166.58986175115209</v>
      </c>
      <c r="L24" s="5">
        <f t="shared" si="5"/>
        <v>0.10368663594470047</v>
      </c>
      <c r="M24" s="5">
        <f t="shared" si="6"/>
        <v>1999.0783410138251</v>
      </c>
      <c r="N24" s="5">
        <f t="shared" si="7"/>
        <v>1.2442396313364057</v>
      </c>
      <c r="O24">
        <f t="shared" si="8"/>
        <v>0.90375000000000005</v>
      </c>
      <c r="P24" s="9">
        <f t="shared" si="9"/>
        <v>30.189216983931242</v>
      </c>
      <c r="Q24" s="7">
        <f t="shared" si="10"/>
        <v>3.5826042478764704</v>
      </c>
      <c r="R24">
        <v>60</v>
      </c>
      <c r="S24" s="14">
        <f t="shared" si="11"/>
        <v>50.315361639885403</v>
      </c>
    </row>
    <row r="25" spans="1:19" ht="14.25" thickTop="1" thickBot="1" x14ac:dyDescent="0.25">
      <c r="A25" s="15">
        <v>43741</v>
      </c>
      <c r="B25" s="4">
        <v>0</v>
      </c>
      <c r="C25" s="4">
        <v>12</v>
      </c>
      <c r="D25" s="4">
        <v>59</v>
      </c>
      <c r="E25" s="6">
        <f t="shared" si="3"/>
        <v>12.98</v>
      </c>
      <c r="F25" s="4">
        <v>3</v>
      </c>
      <c r="G25" s="4">
        <v>723</v>
      </c>
      <c r="H25">
        <f t="shared" si="0"/>
        <v>0.45</v>
      </c>
      <c r="I25">
        <f t="shared" si="1"/>
        <v>2169</v>
      </c>
      <c r="J25">
        <f t="shared" si="2"/>
        <v>1.35</v>
      </c>
      <c r="K25" s="12">
        <f t="shared" si="4"/>
        <v>167.10323574730353</v>
      </c>
      <c r="L25" s="5">
        <f t="shared" si="5"/>
        <v>0.10400616332819723</v>
      </c>
      <c r="M25" s="5">
        <f t="shared" si="6"/>
        <v>2005.2388289676423</v>
      </c>
      <c r="N25" s="5">
        <f t="shared" si="7"/>
        <v>1.2480739599383668</v>
      </c>
      <c r="O25">
        <f t="shared" si="8"/>
        <v>0.90375000000000005</v>
      </c>
      <c r="P25" s="9">
        <f t="shared" si="9"/>
        <v>30.313686936720472</v>
      </c>
      <c r="Q25" s="7">
        <f t="shared" si="10"/>
        <v>3.5936446307666903</v>
      </c>
      <c r="R25">
        <v>60</v>
      </c>
      <c r="S25" s="14">
        <f t="shared" si="11"/>
        <v>50.52281156120079</v>
      </c>
    </row>
    <row r="26" spans="1:19" ht="14.25" thickTop="1" thickBot="1" x14ac:dyDescent="0.25">
      <c r="A26" s="15">
        <v>43742</v>
      </c>
      <c r="B26" s="4">
        <v>0</v>
      </c>
      <c r="C26" s="4">
        <v>12</v>
      </c>
      <c r="D26" s="4">
        <v>43</v>
      </c>
      <c r="E26" s="6">
        <f t="shared" si="3"/>
        <v>12.72</v>
      </c>
      <c r="F26" s="4">
        <v>3</v>
      </c>
      <c r="G26" s="4">
        <v>723</v>
      </c>
      <c r="H26">
        <f t="shared" si="0"/>
        <v>0.45</v>
      </c>
      <c r="I26">
        <f t="shared" si="1"/>
        <v>2169</v>
      </c>
      <c r="J26">
        <f t="shared" si="2"/>
        <v>1.35</v>
      </c>
      <c r="K26" s="12">
        <f t="shared" si="4"/>
        <v>170.51886792452828</v>
      </c>
      <c r="L26" s="5">
        <f t="shared" si="5"/>
        <v>0.10613207547169812</v>
      </c>
      <c r="M26" s="5">
        <f t="shared" si="6"/>
        <v>2046.2264150943392</v>
      </c>
      <c r="N26" s="5">
        <f t="shared" si="7"/>
        <v>1.2735849056603774</v>
      </c>
      <c r="O26">
        <f t="shared" si="8"/>
        <v>0.90375000000000005</v>
      </c>
      <c r="P26" s="9">
        <f t="shared" si="9"/>
        <v>31.141823108462091</v>
      </c>
      <c r="Q26" s="7">
        <f t="shared" si="10"/>
        <v>3.6670996310811041</v>
      </c>
      <c r="R26">
        <v>60</v>
      </c>
      <c r="S26" s="14">
        <f t="shared" si="11"/>
        <v>51.903038514103486</v>
      </c>
    </row>
    <row r="27" spans="1:19" ht="14.25" thickTop="1" thickBot="1" x14ac:dyDescent="0.25">
      <c r="A27" s="15">
        <v>43743</v>
      </c>
      <c r="B27" s="4"/>
      <c r="C27" s="4"/>
      <c r="D27" s="4"/>
      <c r="E27" s="6">
        <f t="shared" si="3"/>
        <v>0</v>
      </c>
      <c r="F27" s="4"/>
      <c r="G27" s="4"/>
      <c r="H27">
        <f t="shared" si="0"/>
        <v>0</v>
      </c>
      <c r="I27">
        <f t="shared" si="1"/>
        <v>0</v>
      </c>
      <c r="J27">
        <f t="shared" si="2"/>
        <v>0</v>
      </c>
      <c r="K27" s="12">
        <f t="shared" si="4"/>
        <v>0</v>
      </c>
      <c r="L27" s="5">
        <f t="shared" si="5"/>
        <v>0</v>
      </c>
      <c r="M27" s="5">
        <f t="shared" si="6"/>
        <v>0</v>
      </c>
      <c r="N27" s="5">
        <f t="shared" si="7"/>
        <v>0</v>
      </c>
      <c r="O27">
        <f t="shared" si="8"/>
        <v>0</v>
      </c>
      <c r="P27" s="9">
        <f t="shared" si="9"/>
        <v>0</v>
      </c>
      <c r="Q27" s="7">
        <f t="shared" si="10"/>
        <v>0</v>
      </c>
      <c r="R27">
        <v>60</v>
      </c>
      <c r="S27" s="14">
        <f t="shared" si="11"/>
        <v>0</v>
      </c>
    </row>
    <row r="28" spans="1:19" ht="14.25" thickTop="1" thickBot="1" x14ac:dyDescent="0.25">
      <c r="A28" s="15">
        <v>43744</v>
      </c>
      <c r="B28" s="4"/>
      <c r="C28" s="4"/>
      <c r="D28" s="4"/>
      <c r="E28" s="6">
        <f t="shared" si="3"/>
        <v>0</v>
      </c>
      <c r="F28" s="4"/>
      <c r="G28" s="4"/>
      <c r="H28">
        <f t="shared" si="0"/>
        <v>0</v>
      </c>
      <c r="I28">
        <f t="shared" si="1"/>
        <v>0</v>
      </c>
      <c r="J28">
        <f t="shared" si="2"/>
        <v>0</v>
      </c>
      <c r="K28" s="12">
        <f t="shared" si="4"/>
        <v>0</v>
      </c>
      <c r="L28" s="5">
        <f t="shared" si="5"/>
        <v>0</v>
      </c>
      <c r="M28" s="5">
        <f t="shared" si="6"/>
        <v>0</v>
      </c>
      <c r="N28" s="5">
        <f t="shared" si="7"/>
        <v>0</v>
      </c>
      <c r="O28">
        <f t="shared" si="8"/>
        <v>0</v>
      </c>
      <c r="P28" s="9">
        <f t="shared" si="9"/>
        <v>0</v>
      </c>
      <c r="Q28" s="7">
        <f t="shared" si="10"/>
        <v>0</v>
      </c>
      <c r="R28">
        <v>60</v>
      </c>
      <c r="S28" s="14">
        <f t="shared" si="11"/>
        <v>0</v>
      </c>
    </row>
    <row r="29" spans="1:19" ht="14.25" thickTop="1" thickBot="1" x14ac:dyDescent="0.25">
      <c r="A29" s="15">
        <v>43745</v>
      </c>
      <c r="B29" s="4">
        <v>0</v>
      </c>
      <c r="C29" s="4">
        <v>12</v>
      </c>
      <c r="D29" s="4">
        <v>33</v>
      </c>
      <c r="E29" s="6">
        <f t="shared" si="3"/>
        <v>12.55</v>
      </c>
      <c r="F29" s="4">
        <v>3</v>
      </c>
      <c r="G29" s="4">
        <v>723</v>
      </c>
      <c r="H29">
        <f t="shared" si="0"/>
        <v>0.45</v>
      </c>
      <c r="I29">
        <f t="shared" si="1"/>
        <v>2169</v>
      </c>
      <c r="J29">
        <f t="shared" si="2"/>
        <v>1.35</v>
      </c>
      <c r="K29" s="12">
        <f t="shared" si="4"/>
        <v>172.82868525896413</v>
      </c>
      <c r="L29" s="5">
        <f t="shared" si="5"/>
        <v>0.10756972111553785</v>
      </c>
      <c r="M29" s="5">
        <f t="shared" si="6"/>
        <v>2073.9442231075695</v>
      </c>
      <c r="N29" s="5">
        <f t="shared" si="7"/>
        <v>1.2908366533864541</v>
      </c>
      <c r="O29">
        <f t="shared" si="8"/>
        <v>0.90375000000000005</v>
      </c>
      <c r="P29" s="9">
        <f t="shared" si="9"/>
        <v>31.70184924286756</v>
      </c>
      <c r="Q29" s="7">
        <f t="shared" si="10"/>
        <v>3.7167734906256285</v>
      </c>
      <c r="R29">
        <v>60</v>
      </c>
      <c r="S29" s="14">
        <f t="shared" si="11"/>
        <v>52.836415404779267</v>
      </c>
    </row>
    <row r="30" spans="1:19" ht="14.25" thickTop="1" thickBot="1" x14ac:dyDescent="0.25">
      <c r="A30" s="15">
        <v>43746</v>
      </c>
      <c r="B30" s="4">
        <v>0</v>
      </c>
      <c r="C30" s="4">
        <v>12</v>
      </c>
      <c r="D30" s="4">
        <v>44</v>
      </c>
      <c r="E30" s="6">
        <f t="shared" si="3"/>
        <v>12.73</v>
      </c>
      <c r="F30" s="4">
        <v>3</v>
      </c>
      <c r="G30" s="4">
        <v>723</v>
      </c>
      <c r="H30">
        <f t="shared" si="0"/>
        <v>0.45</v>
      </c>
      <c r="I30">
        <f t="shared" si="1"/>
        <v>2169</v>
      </c>
      <c r="J30">
        <f t="shared" si="2"/>
        <v>1.35</v>
      </c>
      <c r="K30" s="12">
        <f t="shared" si="4"/>
        <v>170.38491751767478</v>
      </c>
      <c r="L30" s="5">
        <f t="shared" si="5"/>
        <v>0.10604870384917518</v>
      </c>
      <c r="M30" s="5">
        <f t="shared" si="6"/>
        <v>2044.6190102120972</v>
      </c>
      <c r="N30" s="5">
        <f t="shared" si="7"/>
        <v>1.2725844461901021</v>
      </c>
      <c r="O30">
        <f t="shared" si="8"/>
        <v>0.90375000000000005</v>
      </c>
      <c r="P30" s="9">
        <f t="shared" si="9"/>
        <v>31.109346198953343</v>
      </c>
      <c r="Q30" s="7">
        <f t="shared" si="10"/>
        <v>3.6642189558013856</v>
      </c>
      <c r="R30">
        <v>60</v>
      </c>
      <c r="S30" s="14">
        <f t="shared" si="11"/>
        <v>51.848910331588904</v>
      </c>
    </row>
    <row r="31" spans="1:19" ht="14.25" thickTop="1" thickBot="1" x14ac:dyDescent="0.25">
      <c r="A31" s="15">
        <v>43747</v>
      </c>
      <c r="B31" s="4">
        <v>0</v>
      </c>
      <c r="C31" s="4">
        <v>17</v>
      </c>
      <c r="D31" s="4">
        <v>26</v>
      </c>
      <c r="E31" s="6">
        <f t="shared" si="3"/>
        <v>17.43</v>
      </c>
      <c r="F31" s="4">
        <v>4</v>
      </c>
      <c r="G31" s="4">
        <v>723</v>
      </c>
      <c r="H31">
        <f t="shared" si="0"/>
        <v>0.45</v>
      </c>
      <c r="I31">
        <f t="shared" si="1"/>
        <v>2892</v>
      </c>
      <c r="J31">
        <f t="shared" si="2"/>
        <v>1.8</v>
      </c>
      <c r="K31" s="12">
        <f t="shared" si="4"/>
        <v>165.92082616179002</v>
      </c>
      <c r="L31" s="5">
        <f t="shared" si="5"/>
        <v>0.10327022375215146</v>
      </c>
      <c r="M31" s="5">
        <f t="shared" si="6"/>
        <v>1991.0499139414801</v>
      </c>
      <c r="N31" s="5">
        <f t="shared" si="7"/>
        <v>1.2392426850258176</v>
      </c>
      <c r="O31">
        <f t="shared" si="8"/>
        <v>1.2050000000000001</v>
      </c>
      <c r="P31" s="9">
        <f t="shared" si="9"/>
        <v>40.036008189123265</v>
      </c>
      <c r="Q31" s="7">
        <f t="shared" si="10"/>
        <v>4.7576217053459953</v>
      </c>
      <c r="R31">
        <v>60</v>
      </c>
      <c r="S31" s="14">
        <f t="shared" si="11"/>
        <v>66.726680315205442</v>
      </c>
    </row>
    <row r="32" spans="1:19" ht="14.25" thickTop="1" thickBot="1" x14ac:dyDescent="0.25">
      <c r="A32" s="15">
        <v>43748</v>
      </c>
      <c r="B32" s="4">
        <v>0</v>
      </c>
      <c r="C32" s="4">
        <v>17</v>
      </c>
      <c r="D32" s="4">
        <v>22</v>
      </c>
      <c r="E32" s="6">
        <f t="shared" si="3"/>
        <v>17.37</v>
      </c>
      <c r="F32" s="4">
        <v>4</v>
      </c>
      <c r="G32" s="4">
        <v>723</v>
      </c>
      <c r="H32">
        <f t="shared" si="0"/>
        <v>0.45</v>
      </c>
      <c r="I32">
        <f t="shared" si="1"/>
        <v>2892</v>
      </c>
      <c r="J32">
        <f t="shared" si="2"/>
        <v>1.8</v>
      </c>
      <c r="K32" s="12">
        <f t="shared" si="4"/>
        <v>166.49395509499135</v>
      </c>
      <c r="L32" s="5">
        <f t="shared" si="5"/>
        <v>0.10362694300518134</v>
      </c>
      <c r="M32" s="5">
        <f t="shared" si="6"/>
        <v>1997.9274611398962</v>
      </c>
      <c r="N32" s="5">
        <f t="shared" si="7"/>
        <v>1.2435233160621761</v>
      </c>
      <c r="O32">
        <f t="shared" si="8"/>
        <v>1.2050000000000001</v>
      </c>
      <c r="P32" s="9">
        <f t="shared" si="9"/>
        <v>40.221285282217195</v>
      </c>
      <c r="Q32" s="7">
        <f t="shared" si="10"/>
        <v>4.7740556317893326</v>
      </c>
      <c r="R32">
        <v>60</v>
      </c>
      <c r="S32" s="14">
        <f t="shared" si="11"/>
        <v>67.035475470361988</v>
      </c>
    </row>
    <row r="33" spans="1:19" ht="14.25" thickTop="1" thickBot="1" x14ac:dyDescent="0.25">
      <c r="A33" s="15">
        <v>43749</v>
      </c>
      <c r="B33" s="4">
        <v>0</v>
      </c>
      <c r="C33" s="4">
        <v>16</v>
      </c>
      <c r="D33" s="4">
        <v>42</v>
      </c>
      <c r="E33" s="6">
        <f t="shared" si="3"/>
        <v>16.7</v>
      </c>
      <c r="F33" s="4">
        <v>4</v>
      </c>
      <c r="G33" s="4">
        <v>723</v>
      </c>
      <c r="H33">
        <f t="shared" si="0"/>
        <v>0.45</v>
      </c>
      <c r="I33">
        <f t="shared" si="1"/>
        <v>2892</v>
      </c>
      <c r="J33">
        <f t="shared" si="2"/>
        <v>1.8</v>
      </c>
      <c r="K33" s="12">
        <f t="shared" si="4"/>
        <v>173.17365269461078</v>
      </c>
      <c r="L33" s="5">
        <f t="shared" si="5"/>
        <v>0.10778443113772455</v>
      </c>
      <c r="M33" s="5">
        <f t="shared" si="6"/>
        <v>2078.0838323353291</v>
      </c>
      <c r="N33" s="5">
        <f t="shared" si="7"/>
        <v>1.2934131736526946</v>
      </c>
      <c r="O33">
        <f t="shared" si="8"/>
        <v>1.2050000000000001</v>
      </c>
      <c r="P33" s="9">
        <f t="shared" si="9"/>
        <v>42.380650971698451</v>
      </c>
      <c r="Q33" s="7">
        <f t="shared" si="10"/>
        <v>4.9655896002503406</v>
      </c>
      <c r="R33">
        <v>60</v>
      </c>
      <c r="S33" s="14">
        <f t="shared" si="11"/>
        <v>70.634418286164077</v>
      </c>
    </row>
    <row r="34" spans="1:19" ht="14.25" thickTop="1" thickBot="1" x14ac:dyDescent="0.25">
      <c r="A34" s="15">
        <v>43750</v>
      </c>
      <c r="B34" s="4"/>
      <c r="C34" s="4"/>
      <c r="D34" s="4"/>
      <c r="E34" s="6">
        <f t="shared" si="3"/>
        <v>0</v>
      </c>
      <c r="F34" s="4"/>
      <c r="G34" s="4"/>
      <c r="H34">
        <f t="shared" si="0"/>
        <v>0</v>
      </c>
      <c r="I34">
        <f t="shared" si="1"/>
        <v>0</v>
      </c>
      <c r="J34">
        <f t="shared" si="2"/>
        <v>0</v>
      </c>
      <c r="K34" s="12">
        <f t="shared" si="4"/>
        <v>0</v>
      </c>
      <c r="L34" s="5">
        <f t="shared" si="5"/>
        <v>0</v>
      </c>
      <c r="M34" s="5">
        <f t="shared" si="6"/>
        <v>0</v>
      </c>
      <c r="N34" s="5">
        <f t="shared" si="7"/>
        <v>0</v>
      </c>
      <c r="O34">
        <f t="shared" si="8"/>
        <v>0</v>
      </c>
      <c r="P34" s="9">
        <f t="shared" si="9"/>
        <v>0</v>
      </c>
      <c r="Q34" s="7">
        <f t="shared" si="10"/>
        <v>0</v>
      </c>
      <c r="R34">
        <v>60</v>
      </c>
      <c r="S34" s="14">
        <f t="shared" si="11"/>
        <v>0</v>
      </c>
    </row>
    <row r="35" spans="1:19" ht="14.25" thickTop="1" thickBot="1" x14ac:dyDescent="0.25">
      <c r="A35" s="15">
        <v>43751</v>
      </c>
      <c r="B35" s="4"/>
      <c r="C35" s="4"/>
      <c r="D35" s="4"/>
      <c r="E35" s="6">
        <f t="shared" si="3"/>
        <v>0</v>
      </c>
      <c r="F35" s="4"/>
      <c r="G35" s="4"/>
      <c r="H35">
        <f t="shared" si="0"/>
        <v>0</v>
      </c>
      <c r="I35">
        <f t="shared" si="1"/>
        <v>0</v>
      </c>
      <c r="J35">
        <f t="shared" si="2"/>
        <v>0</v>
      </c>
      <c r="K35" s="13">
        <f t="shared" si="4"/>
        <v>0</v>
      </c>
      <c r="L35" s="5">
        <f t="shared" si="5"/>
        <v>0</v>
      </c>
      <c r="M35" s="5">
        <f t="shared" si="6"/>
        <v>0</v>
      </c>
      <c r="N35" s="5">
        <f t="shared" si="7"/>
        <v>0</v>
      </c>
      <c r="O35">
        <f t="shared" si="8"/>
        <v>0</v>
      </c>
      <c r="P35" s="10">
        <f t="shared" si="9"/>
        <v>0</v>
      </c>
      <c r="Q35" s="7">
        <f t="shared" si="10"/>
        <v>0</v>
      </c>
      <c r="R35">
        <v>60</v>
      </c>
      <c r="S35" s="14">
        <f t="shared" si="11"/>
        <v>0</v>
      </c>
    </row>
    <row r="36" spans="1:19" ht="13.5" thickTop="1" x14ac:dyDescent="0.2"/>
  </sheetData>
  <dataValidations count="1">
    <dataValidation type="list" operator="equal" allowBlank="1" showErrorMessage="1" sqref="G2:G35" xr:uid="{A4E16FEB-E4B4-4A78-9C9E-77783D4274D4}">
      <formula1>"400,453,120,723,213.15"</formula1>
    </dataValidation>
  </dataValidation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38</cp:revision>
  <dcterms:created xsi:type="dcterms:W3CDTF">2019-09-10T07:56:09Z</dcterms:created>
  <dcterms:modified xsi:type="dcterms:W3CDTF">2019-10-10T23:19:18Z</dcterms:modified>
  <dc:language>en-US</dc:language>
</cp:coreProperties>
</file>