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Optimization_Tool\Databases\"/>
    </mc:Choice>
  </mc:AlternateContent>
  <bookViews>
    <workbookView xWindow="0" yWindow="0" windowWidth="10716" windowHeight="8976"/>
  </bookViews>
  <sheets>
    <sheet name="freshfoodstoragetime" sheetId="2" r:id="rId1"/>
    <sheet name="processedfoodresidencetime" sheetId="1" r:id="rId2"/>
    <sheet name="displaycaseenergyuse" sheetId="3" r:id="rId3"/>
    <sheet name="GHGleakage" sheetId="4" r:id="rId4"/>
    <sheet name="longtermstoragetimes" sheetId="6" r:id="rId5"/>
    <sheet name="refridgeratedstorage" sheetId="7" r:id="rId6"/>
    <sheet name="Source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2" i="2"/>
  <c r="D13" i="1" l="1"/>
  <c r="C13" i="1"/>
  <c r="B13" i="1"/>
  <c r="F29" i="2"/>
  <c r="F28" i="2"/>
  <c r="F27" i="2"/>
  <c r="F26" i="2"/>
  <c r="F25" i="2"/>
  <c r="F24" i="2"/>
  <c r="F23" i="2"/>
  <c r="F2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B5" i="4" l="1"/>
  <c r="B5" i="3"/>
  <c r="C3" i="1"/>
  <c r="C4" i="1"/>
  <c r="C5" i="1"/>
  <c r="C6" i="1"/>
  <c r="C9" i="1"/>
  <c r="C2" i="1"/>
</calcChain>
</file>

<file path=xl/sharedStrings.xml><?xml version="1.0" encoding="utf-8"?>
<sst xmlns="http://schemas.openxmlformats.org/spreadsheetml/2006/main" count="113" uniqueCount="79">
  <si>
    <t>crop</t>
  </si>
  <si>
    <t>storagetime_days</t>
  </si>
  <si>
    <t>storagetemp_C</t>
  </si>
  <si>
    <t>storageenergy_MJ_t_day</t>
  </si>
  <si>
    <t>kWh_kg_storagetime</t>
  </si>
  <si>
    <t>eggplant</t>
  </si>
  <si>
    <t>cauliflower</t>
  </si>
  <si>
    <t>broccoli</t>
  </si>
  <si>
    <t>fennel</t>
  </si>
  <si>
    <t>cucumber</t>
  </si>
  <si>
    <t>cabbage</t>
  </si>
  <si>
    <t>carrot</t>
  </si>
  <si>
    <t>lettuce</t>
  </si>
  <si>
    <t>radish</t>
  </si>
  <si>
    <t>celeryroot</t>
  </si>
  <si>
    <t>asparagus</t>
  </si>
  <si>
    <t>spinach</t>
  </si>
  <si>
    <t>zucchini</t>
  </si>
  <si>
    <t>onion</t>
  </si>
  <si>
    <t>pepper</t>
  </si>
  <si>
    <t>tomato</t>
  </si>
  <si>
    <t>potato</t>
  </si>
  <si>
    <t>apple</t>
  </si>
  <si>
    <t>pear</t>
  </si>
  <si>
    <t>grape</t>
  </si>
  <si>
    <t>product</t>
  </si>
  <si>
    <t>warehouse_h</t>
  </si>
  <si>
    <t>store_h</t>
  </si>
  <si>
    <t>display_h</t>
  </si>
  <si>
    <t>walkin_h</t>
  </si>
  <si>
    <t>freshmeat</t>
  </si>
  <si>
    <t>milk</t>
  </si>
  <si>
    <t>cheese</t>
  </si>
  <si>
    <t>frozenpeas</t>
  </si>
  <si>
    <t>frozenpotatoes</t>
  </si>
  <si>
    <t>apples</t>
  </si>
  <si>
    <t>potatoes</t>
  </si>
  <si>
    <t>strawberries</t>
  </si>
  <si>
    <t>bread</t>
  </si>
  <si>
    <t>* Life cycle inventory and carbon and water foodprint of fruits and vegetables: Application to a swiss retailer (Stoessel)</t>
  </si>
  <si>
    <t>* Greenhouse Gas Impacts of Food Retailing (Mendeley)</t>
  </si>
  <si>
    <t>energy_kWh_kg_h</t>
  </si>
  <si>
    <t>from direct refrigeration systems only, indirect don't leak nearly as much</t>
  </si>
  <si>
    <t>gCO2eq_kg_hr</t>
  </si>
  <si>
    <t>freshfoodstoragetime</t>
  </si>
  <si>
    <t>processedfoodresidencetime</t>
  </si>
  <si>
    <t>displaycaseenergyuse</t>
  </si>
  <si>
    <t>GHGleakage</t>
  </si>
  <si>
    <t>kWh_kg_storagetime_edited</t>
  </si>
  <si>
    <t>melon</t>
  </si>
  <si>
    <t>citrus</t>
  </si>
  <si>
    <t>strawberry</t>
  </si>
  <si>
    <t>banana</t>
  </si>
  <si>
    <t>kiwi</t>
  </si>
  <si>
    <t>avocado</t>
  </si>
  <si>
    <t>papaya</t>
  </si>
  <si>
    <t>pineapple</t>
  </si>
  <si>
    <t>days of storage</t>
  </si>
  <si>
    <t>longtermstorage_months</t>
  </si>
  <si>
    <t>chicken</t>
  </si>
  <si>
    <t>fruits</t>
  </si>
  <si>
    <t>vegetables</t>
  </si>
  <si>
    <t>beef</t>
  </si>
  <si>
    <t>veal</t>
  </si>
  <si>
    <t>lamb</t>
  </si>
  <si>
    <t>turkey</t>
  </si>
  <si>
    <t>pork</t>
  </si>
  <si>
    <t>dairy</t>
  </si>
  <si>
    <t>fattyfish</t>
  </si>
  <si>
    <t>leanfish</t>
  </si>
  <si>
    <t>shellfish</t>
  </si>
  <si>
    <t>refridgeratedstorage</t>
  </si>
  <si>
    <t>longtermstoragetimes</t>
  </si>
  <si>
    <t>* FrozenFoodsHandling (Mendeley)</t>
  </si>
  <si>
    <t>food_kg_1.6_high_pallet</t>
  </si>
  <si>
    <t>kg_m3</t>
  </si>
  <si>
    <t>energyperkgfoodperhour_kWh</t>
  </si>
  <si>
    <t>storagetime_months</t>
  </si>
  <si>
    <t>kWh per kg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</si>
</sst>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83820</xdr:rowOff>
    </xdr:from>
    <xdr:to>
      <xdr:col>4</xdr:col>
      <xdr:colOff>579724</xdr:colOff>
      <xdr:row>35</xdr:row>
      <xdr:rowOff>121110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46860"/>
          <a:ext cx="4206844" cy="4975050"/>
        </a:xfrm>
        <a:prstGeom prst="rect">
          <a:avLst/>
        </a:prstGeom>
      </xdr:spPr>
    </xdr:pic>
    <xdr:clientData/>
  </xdr:twoCellAnchor>
  <xdr:twoCellAnchor editAs="oneCell">
    <xdr:from>
      <xdr:col>5</xdr:col>
      <xdr:colOff>564582</xdr:colOff>
      <xdr:row>7</xdr:row>
      <xdr:rowOff>76200</xdr:rowOff>
    </xdr:from>
    <xdr:to>
      <xdr:col>13</xdr:col>
      <xdr:colOff>200913</xdr:colOff>
      <xdr:row>24</xdr:row>
      <xdr:rowOff>64072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06002" y="1356360"/>
          <a:ext cx="4513131" cy="3096832"/>
        </a:xfrm>
        <a:prstGeom prst="rect">
          <a:avLst/>
        </a:prstGeom>
      </xdr:spPr>
    </xdr:pic>
    <xdr:clientData/>
  </xdr:twoCellAnchor>
  <xdr:twoCellAnchor editAs="oneCell">
    <xdr:from>
      <xdr:col>13</xdr:col>
      <xdr:colOff>289560</xdr:colOff>
      <xdr:row>7</xdr:row>
      <xdr:rowOff>38362</xdr:rowOff>
    </xdr:from>
    <xdr:to>
      <xdr:col>24</xdr:col>
      <xdr:colOff>288455</xdr:colOff>
      <xdr:row>35</xdr:row>
      <xdr:rowOff>90587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7780" y="1318522"/>
          <a:ext cx="6704495" cy="5172865"/>
        </a:xfrm>
        <a:prstGeom prst="rect">
          <a:avLst/>
        </a:prstGeom>
      </xdr:spPr>
    </xdr:pic>
    <xdr:clientData/>
  </xdr:twoCellAnchor>
  <xdr:twoCellAnchor editAs="oneCell">
    <xdr:from>
      <xdr:col>5</xdr:col>
      <xdr:colOff>579120</xdr:colOff>
      <xdr:row>25</xdr:row>
      <xdr:rowOff>106450</xdr:rowOff>
    </xdr:from>
    <xdr:to>
      <xdr:col>13</xdr:col>
      <xdr:colOff>195264</xdr:colOff>
      <xdr:row>38</xdr:row>
      <xdr:rowOff>79511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20540" y="4678450"/>
          <a:ext cx="4492944" cy="2350501"/>
        </a:xfrm>
        <a:prstGeom prst="rect">
          <a:avLst/>
        </a:prstGeom>
      </xdr:spPr>
    </xdr:pic>
    <xdr:clientData/>
  </xdr:twoCellAnchor>
  <xdr:twoCellAnchor editAs="oneCell">
    <xdr:from>
      <xdr:col>0</xdr:col>
      <xdr:colOff>103356</xdr:colOff>
      <xdr:row>34</xdr:row>
      <xdr:rowOff>114300</xdr:rowOff>
    </xdr:from>
    <xdr:to>
      <xdr:col>5</xdr:col>
      <xdr:colOff>236923</xdr:colOff>
      <xdr:row>51</xdr:row>
      <xdr:rowOff>24260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356" y="6332220"/>
          <a:ext cx="4370287" cy="3018920"/>
        </a:xfrm>
        <a:prstGeom prst="rect">
          <a:avLst/>
        </a:prstGeom>
      </xdr:spPr>
    </xdr:pic>
    <xdr:clientData/>
  </xdr:twoCellAnchor>
  <xdr:twoCellAnchor editAs="oneCell">
    <xdr:from>
      <xdr:col>6</xdr:col>
      <xdr:colOff>180134</xdr:colOff>
      <xdr:row>38</xdr:row>
      <xdr:rowOff>137160</xdr:rowOff>
    </xdr:from>
    <xdr:to>
      <xdr:col>13</xdr:col>
      <xdr:colOff>423707</xdr:colOff>
      <xdr:row>53</xdr:row>
      <xdr:rowOff>43230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31154" y="7086600"/>
          <a:ext cx="4510773" cy="2649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E20" sqref="E20"/>
    </sheetView>
  </sheetViews>
  <sheetFormatPr defaultRowHeight="14.4" x14ac:dyDescent="0.3"/>
  <cols>
    <col min="1" max="1" width="10.109375" bestFit="1" customWidth="1"/>
    <col min="2" max="2" width="18.109375" bestFit="1" customWidth="1"/>
    <col min="3" max="3" width="13.5546875" bestFit="1" customWidth="1"/>
    <col min="4" max="4" width="21.77734375" bestFit="1" customWidth="1"/>
    <col min="5" max="5" width="18.44140625" bestFit="1" customWidth="1"/>
    <col min="6" max="6" width="24.6640625" bestFit="1" customWidth="1"/>
    <col min="7" max="7" width="15.5546875" bestFit="1" customWidth="1"/>
    <col min="8" max="8" width="19.109375" bestFit="1" customWidth="1"/>
  </cols>
  <sheetData>
    <row r="1" spans="1:8" x14ac:dyDescent="0.3">
      <c r="A1" t="s">
        <v>0</v>
      </c>
      <c r="B1" t="s">
        <v>77</v>
      </c>
      <c r="C1" t="s">
        <v>2</v>
      </c>
      <c r="D1" t="s">
        <v>3</v>
      </c>
      <c r="E1" t="s">
        <v>4</v>
      </c>
      <c r="F1" t="s">
        <v>48</v>
      </c>
      <c r="G1" t="s">
        <v>1</v>
      </c>
      <c r="H1" t="s">
        <v>78</v>
      </c>
    </row>
    <row r="2" spans="1:8" x14ac:dyDescent="0.3">
      <c r="A2" t="s">
        <v>5</v>
      </c>
      <c r="B2">
        <v>0.3</v>
      </c>
      <c r="C2">
        <v>9</v>
      </c>
      <c r="D2">
        <v>2.7</v>
      </c>
      <c r="E2">
        <v>7.4999999999999997E-3</v>
      </c>
      <c r="F2">
        <f>((D2/3.6)/1000)*B2*30</f>
        <v>6.7499999999999999E-3</v>
      </c>
      <c r="G2">
        <f>B2*30</f>
        <v>9</v>
      </c>
      <c r="H2">
        <f>((D2/3.6)/1000)*30</f>
        <v>2.2499999999999999E-2</v>
      </c>
    </row>
    <row r="3" spans="1:8" x14ac:dyDescent="0.3">
      <c r="A3" t="s">
        <v>6</v>
      </c>
      <c r="B3">
        <v>1</v>
      </c>
      <c r="C3">
        <v>0</v>
      </c>
      <c r="D3">
        <v>5.4</v>
      </c>
      <c r="E3">
        <v>4.4999999999999998E-2</v>
      </c>
      <c r="F3">
        <f t="shared" ref="F3:F29" si="0">((D3/3.6)/1000)*B3*30</f>
        <v>4.4999999999999998E-2</v>
      </c>
      <c r="G3">
        <f t="shared" ref="G3:G29" si="1">B3*30</f>
        <v>30</v>
      </c>
      <c r="H3">
        <f t="shared" ref="H3:H29" si="2">((D3/3.6)/1000)*30</f>
        <v>4.4999999999999998E-2</v>
      </c>
    </row>
    <row r="4" spans="1:8" x14ac:dyDescent="0.3">
      <c r="A4" t="s">
        <v>7</v>
      </c>
      <c r="B4">
        <v>1</v>
      </c>
      <c r="C4">
        <v>0</v>
      </c>
      <c r="D4">
        <v>5.4</v>
      </c>
      <c r="E4">
        <v>4.4999999999999998E-2</v>
      </c>
      <c r="F4">
        <f t="shared" si="0"/>
        <v>4.4999999999999998E-2</v>
      </c>
      <c r="G4">
        <f t="shared" si="1"/>
        <v>30</v>
      </c>
      <c r="H4">
        <f t="shared" si="2"/>
        <v>4.4999999999999998E-2</v>
      </c>
    </row>
    <row r="5" spans="1:8" x14ac:dyDescent="0.3">
      <c r="A5" t="s">
        <v>8</v>
      </c>
      <c r="B5">
        <v>0.75</v>
      </c>
      <c r="C5">
        <v>0</v>
      </c>
      <c r="D5">
        <v>5.4</v>
      </c>
      <c r="E5">
        <v>3.4500000000000003E-2</v>
      </c>
      <c r="F5">
        <f t="shared" si="0"/>
        <v>3.3750000000000002E-2</v>
      </c>
      <c r="G5">
        <f t="shared" si="1"/>
        <v>22.5</v>
      </c>
      <c r="H5">
        <f t="shared" si="2"/>
        <v>4.4999999999999998E-2</v>
      </c>
    </row>
    <row r="6" spans="1:8" x14ac:dyDescent="0.3">
      <c r="A6" t="s">
        <v>9</v>
      </c>
      <c r="B6">
        <v>0.3</v>
      </c>
      <c r="C6">
        <v>11</v>
      </c>
      <c r="D6">
        <v>2.7</v>
      </c>
      <c r="E6">
        <v>7.4999999999999997E-3</v>
      </c>
      <c r="F6">
        <f t="shared" si="0"/>
        <v>6.7499999999999999E-3</v>
      </c>
      <c r="G6">
        <f t="shared" si="1"/>
        <v>9</v>
      </c>
      <c r="H6">
        <f t="shared" si="2"/>
        <v>2.2499999999999999E-2</v>
      </c>
    </row>
    <row r="7" spans="1:8" x14ac:dyDescent="0.3">
      <c r="A7" t="s">
        <v>10</v>
      </c>
      <c r="B7">
        <v>6</v>
      </c>
      <c r="C7">
        <v>1</v>
      </c>
      <c r="D7">
        <v>5.4</v>
      </c>
      <c r="E7">
        <v>0.20250000000000001</v>
      </c>
      <c r="F7">
        <f t="shared" si="0"/>
        <v>0.27</v>
      </c>
      <c r="G7">
        <f t="shared" si="1"/>
        <v>180</v>
      </c>
      <c r="H7">
        <f t="shared" si="2"/>
        <v>4.4999999999999998E-2</v>
      </c>
    </row>
    <row r="8" spans="1:8" x14ac:dyDescent="0.3">
      <c r="A8" t="s">
        <v>11</v>
      </c>
      <c r="B8">
        <v>7</v>
      </c>
      <c r="C8">
        <v>0</v>
      </c>
      <c r="D8">
        <v>5.4</v>
      </c>
      <c r="E8">
        <v>0.315</v>
      </c>
      <c r="F8">
        <f t="shared" si="0"/>
        <v>0.315</v>
      </c>
      <c r="G8">
        <f t="shared" si="1"/>
        <v>210</v>
      </c>
      <c r="H8">
        <f t="shared" si="2"/>
        <v>4.4999999999999998E-2</v>
      </c>
    </row>
    <row r="9" spans="1:8" x14ac:dyDescent="0.3">
      <c r="A9" t="s">
        <v>12</v>
      </c>
      <c r="B9">
        <v>0.3</v>
      </c>
      <c r="C9">
        <v>0</v>
      </c>
      <c r="D9">
        <v>5.4</v>
      </c>
      <c r="E9">
        <v>1.4999999999999999E-2</v>
      </c>
      <c r="F9">
        <f t="shared" si="0"/>
        <v>1.35E-2</v>
      </c>
      <c r="G9">
        <f t="shared" si="1"/>
        <v>9</v>
      </c>
      <c r="H9">
        <f t="shared" si="2"/>
        <v>4.4999999999999998E-2</v>
      </c>
    </row>
    <row r="10" spans="1:8" x14ac:dyDescent="0.3">
      <c r="A10" t="s">
        <v>13</v>
      </c>
      <c r="B10">
        <v>0.3</v>
      </c>
      <c r="C10">
        <v>0</v>
      </c>
      <c r="D10">
        <v>5.4</v>
      </c>
      <c r="E10">
        <v>1.4999999999999999E-2</v>
      </c>
      <c r="F10">
        <f t="shared" si="0"/>
        <v>1.35E-2</v>
      </c>
      <c r="G10">
        <f t="shared" si="1"/>
        <v>9</v>
      </c>
      <c r="H10">
        <f t="shared" si="2"/>
        <v>4.4999999999999998E-2</v>
      </c>
    </row>
    <row r="11" spans="1:8" x14ac:dyDescent="0.3">
      <c r="A11" t="s">
        <v>14</v>
      </c>
      <c r="B11">
        <v>7</v>
      </c>
      <c r="C11">
        <v>0</v>
      </c>
      <c r="D11">
        <v>5.4</v>
      </c>
      <c r="E11">
        <v>0.315</v>
      </c>
      <c r="F11">
        <f t="shared" si="0"/>
        <v>0.315</v>
      </c>
      <c r="G11">
        <f t="shared" si="1"/>
        <v>210</v>
      </c>
      <c r="H11">
        <f t="shared" si="2"/>
        <v>4.4999999999999998E-2</v>
      </c>
    </row>
    <row r="12" spans="1:8" x14ac:dyDescent="0.3">
      <c r="A12" t="s">
        <v>15</v>
      </c>
      <c r="B12">
        <v>0.06</v>
      </c>
      <c r="C12">
        <v>2</v>
      </c>
      <c r="D12">
        <v>4</v>
      </c>
      <c r="E12">
        <v>2.2000000000000001E-3</v>
      </c>
      <c r="F12">
        <f t="shared" si="0"/>
        <v>2E-3</v>
      </c>
      <c r="G12">
        <f t="shared" si="1"/>
        <v>1.7999999999999998</v>
      </c>
      <c r="H12">
        <f t="shared" si="2"/>
        <v>3.3333333333333333E-2</v>
      </c>
    </row>
    <row r="13" spans="1:8" x14ac:dyDescent="0.3">
      <c r="A13" t="s">
        <v>16</v>
      </c>
      <c r="B13">
        <v>0.15</v>
      </c>
      <c r="C13">
        <v>0</v>
      </c>
      <c r="D13">
        <v>5.4</v>
      </c>
      <c r="E13">
        <v>7.4999999999999997E-3</v>
      </c>
      <c r="F13">
        <f t="shared" si="0"/>
        <v>6.7499999999999999E-3</v>
      </c>
      <c r="G13">
        <f t="shared" si="1"/>
        <v>4.5</v>
      </c>
      <c r="H13">
        <f t="shared" si="2"/>
        <v>4.4999999999999998E-2</v>
      </c>
    </row>
    <row r="14" spans="1:8" x14ac:dyDescent="0.3">
      <c r="A14" t="s">
        <v>17</v>
      </c>
      <c r="B14">
        <v>0.24</v>
      </c>
      <c r="C14">
        <v>7</v>
      </c>
      <c r="D14">
        <v>2.7</v>
      </c>
      <c r="E14">
        <v>5.3E-3</v>
      </c>
      <c r="F14">
        <f t="shared" si="0"/>
        <v>5.3999999999999994E-3</v>
      </c>
      <c r="G14">
        <f t="shared" si="1"/>
        <v>7.1999999999999993</v>
      </c>
      <c r="H14">
        <f t="shared" si="2"/>
        <v>2.2499999999999999E-2</v>
      </c>
    </row>
    <row r="15" spans="1:8" x14ac:dyDescent="0.3">
      <c r="A15" t="s">
        <v>18</v>
      </c>
      <c r="B15">
        <v>5</v>
      </c>
      <c r="C15">
        <v>0</v>
      </c>
      <c r="D15">
        <v>5.4</v>
      </c>
      <c r="E15">
        <v>0.315</v>
      </c>
      <c r="F15">
        <f t="shared" si="0"/>
        <v>0.22499999999999998</v>
      </c>
      <c r="G15">
        <f t="shared" si="1"/>
        <v>150</v>
      </c>
      <c r="H15">
        <f t="shared" si="2"/>
        <v>4.4999999999999998E-2</v>
      </c>
    </row>
    <row r="16" spans="1:8" x14ac:dyDescent="0.3">
      <c r="A16" t="s">
        <v>19</v>
      </c>
      <c r="B16">
        <v>0.5</v>
      </c>
      <c r="C16">
        <v>8</v>
      </c>
      <c r="D16">
        <v>2.7</v>
      </c>
      <c r="E16">
        <v>1.1299999999999999E-2</v>
      </c>
      <c r="F16">
        <f t="shared" si="0"/>
        <v>1.125E-2</v>
      </c>
      <c r="G16">
        <f t="shared" si="1"/>
        <v>15</v>
      </c>
      <c r="H16">
        <f t="shared" si="2"/>
        <v>2.2499999999999999E-2</v>
      </c>
    </row>
    <row r="17" spans="1:8" x14ac:dyDescent="0.3">
      <c r="A17" t="s">
        <v>20</v>
      </c>
      <c r="B17">
        <v>0.5</v>
      </c>
      <c r="C17">
        <v>10</v>
      </c>
      <c r="D17">
        <v>2.7</v>
      </c>
      <c r="E17">
        <v>1.1299999999999999E-2</v>
      </c>
      <c r="F17">
        <f t="shared" si="0"/>
        <v>1.125E-2</v>
      </c>
      <c r="G17">
        <f t="shared" si="1"/>
        <v>15</v>
      </c>
      <c r="H17">
        <f t="shared" si="2"/>
        <v>2.2499999999999999E-2</v>
      </c>
    </row>
    <row r="18" spans="1:8" x14ac:dyDescent="0.3">
      <c r="A18" t="s">
        <v>21</v>
      </c>
      <c r="B18">
        <v>8</v>
      </c>
      <c r="C18">
        <v>4</v>
      </c>
      <c r="D18">
        <v>4</v>
      </c>
      <c r="E18">
        <v>0.26669999999999999</v>
      </c>
      <c r="F18">
        <f t="shared" si="0"/>
        <v>0.26666666666666666</v>
      </c>
      <c r="G18">
        <f t="shared" si="1"/>
        <v>240</v>
      </c>
      <c r="H18">
        <f t="shared" si="2"/>
        <v>3.3333333333333333E-2</v>
      </c>
    </row>
    <row r="19" spans="1:8" x14ac:dyDescent="0.3">
      <c r="A19" t="s">
        <v>22</v>
      </c>
      <c r="B19">
        <v>5</v>
      </c>
      <c r="C19">
        <v>-1</v>
      </c>
      <c r="D19">
        <v>5.4</v>
      </c>
      <c r="E19">
        <v>0.22500000000000001</v>
      </c>
      <c r="F19">
        <f t="shared" si="0"/>
        <v>0.22499999999999998</v>
      </c>
      <c r="G19">
        <f t="shared" si="1"/>
        <v>150</v>
      </c>
      <c r="H19">
        <f t="shared" si="2"/>
        <v>4.4999999999999998E-2</v>
      </c>
    </row>
    <row r="20" spans="1:8" s="2" customFormat="1" x14ac:dyDescent="0.3">
      <c r="A20" s="2" t="s">
        <v>23</v>
      </c>
      <c r="B20" s="2">
        <v>7</v>
      </c>
      <c r="C20" s="2">
        <v>-1</v>
      </c>
      <c r="D20" s="2">
        <v>5.4</v>
      </c>
      <c r="E20" s="2">
        <v>0.315</v>
      </c>
      <c r="F20" s="2">
        <f t="shared" si="0"/>
        <v>0.315</v>
      </c>
      <c r="G20" s="2">
        <f t="shared" si="1"/>
        <v>210</v>
      </c>
      <c r="H20" s="2">
        <f t="shared" si="2"/>
        <v>4.4999999999999998E-2</v>
      </c>
    </row>
    <row r="21" spans="1:8" x14ac:dyDescent="0.3">
      <c r="A21" t="s">
        <v>24</v>
      </c>
      <c r="B21">
        <v>2</v>
      </c>
      <c r="C21">
        <v>-0.5</v>
      </c>
      <c r="D21">
        <v>5.4</v>
      </c>
      <c r="E21">
        <v>0.09</v>
      </c>
      <c r="F21">
        <f t="shared" si="0"/>
        <v>0.09</v>
      </c>
      <c r="G21">
        <f t="shared" si="1"/>
        <v>60</v>
      </c>
      <c r="H21">
        <f t="shared" si="2"/>
        <v>4.4999999999999998E-2</v>
      </c>
    </row>
    <row r="22" spans="1:8" x14ac:dyDescent="0.3">
      <c r="A22" t="s">
        <v>49</v>
      </c>
      <c r="B22">
        <v>0.6</v>
      </c>
      <c r="C22">
        <v>5</v>
      </c>
      <c r="D22">
        <v>2.7</v>
      </c>
      <c r="E22">
        <v>1.4999999999999999E-2</v>
      </c>
      <c r="F22">
        <f t="shared" si="0"/>
        <v>1.35E-2</v>
      </c>
      <c r="G22">
        <f t="shared" si="1"/>
        <v>18</v>
      </c>
      <c r="H22">
        <f t="shared" si="2"/>
        <v>2.2499999999999999E-2</v>
      </c>
    </row>
    <row r="23" spans="1:8" x14ac:dyDescent="0.3">
      <c r="A23" t="s">
        <v>50</v>
      </c>
      <c r="B23">
        <v>2.1</v>
      </c>
      <c r="C23">
        <v>9</v>
      </c>
      <c r="D23">
        <v>2.7</v>
      </c>
      <c r="E23">
        <v>4.8800000000000003E-2</v>
      </c>
      <c r="F23">
        <f t="shared" si="0"/>
        <v>4.725E-2</v>
      </c>
      <c r="G23">
        <f t="shared" si="1"/>
        <v>63</v>
      </c>
      <c r="H23">
        <f t="shared" si="2"/>
        <v>2.2499999999999999E-2</v>
      </c>
    </row>
    <row r="24" spans="1:8" x14ac:dyDescent="0.3">
      <c r="A24" t="s">
        <v>51</v>
      </c>
      <c r="B24">
        <v>0.2</v>
      </c>
      <c r="C24">
        <v>-1</v>
      </c>
      <c r="D24">
        <v>5.4</v>
      </c>
      <c r="E24">
        <v>7.4999999999999997E-3</v>
      </c>
      <c r="F24">
        <f t="shared" si="0"/>
        <v>9.0000000000000011E-3</v>
      </c>
      <c r="G24">
        <f t="shared" si="1"/>
        <v>6</v>
      </c>
      <c r="H24">
        <f t="shared" si="2"/>
        <v>4.4999999999999998E-2</v>
      </c>
    </row>
    <row r="25" spans="1:8" x14ac:dyDescent="0.3">
      <c r="A25" t="s">
        <v>52</v>
      </c>
      <c r="B25">
        <v>0.9</v>
      </c>
      <c r="C25">
        <v>13</v>
      </c>
      <c r="D25">
        <v>1.9</v>
      </c>
      <c r="E25">
        <v>1.4800000000000001E-2</v>
      </c>
      <c r="F25">
        <f t="shared" si="0"/>
        <v>1.4250000000000002E-2</v>
      </c>
      <c r="G25">
        <f t="shared" si="1"/>
        <v>27</v>
      </c>
      <c r="H25">
        <f t="shared" si="2"/>
        <v>1.5833333333333335E-2</v>
      </c>
    </row>
    <row r="26" spans="1:8" x14ac:dyDescent="0.3">
      <c r="A26" t="s">
        <v>53</v>
      </c>
      <c r="B26">
        <v>8</v>
      </c>
      <c r="C26">
        <v>0</v>
      </c>
      <c r="D26">
        <v>5.4</v>
      </c>
      <c r="E26">
        <v>0.36</v>
      </c>
      <c r="F26">
        <f t="shared" si="0"/>
        <v>0.36</v>
      </c>
      <c r="G26">
        <f t="shared" si="1"/>
        <v>240</v>
      </c>
      <c r="H26">
        <f t="shared" si="2"/>
        <v>4.4999999999999998E-2</v>
      </c>
    </row>
    <row r="27" spans="1:8" x14ac:dyDescent="0.3">
      <c r="A27" t="s">
        <v>54</v>
      </c>
      <c r="B27">
        <v>0.9</v>
      </c>
      <c r="C27">
        <v>8</v>
      </c>
      <c r="D27">
        <v>3.2</v>
      </c>
      <c r="E27">
        <v>2.4899999999999999E-2</v>
      </c>
      <c r="F27">
        <f t="shared" si="0"/>
        <v>2.4E-2</v>
      </c>
      <c r="G27">
        <f t="shared" si="1"/>
        <v>27</v>
      </c>
      <c r="H27">
        <f t="shared" si="2"/>
        <v>2.6666666666666668E-2</v>
      </c>
    </row>
    <row r="28" spans="1:8" x14ac:dyDescent="0.3">
      <c r="A28" t="s">
        <v>55</v>
      </c>
      <c r="B28">
        <v>1</v>
      </c>
      <c r="C28">
        <v>10</v>
      </c>
      <c r="D28">
        <v>2.7</v>
      </c>
      <c r="E28">
        <v>2.2499999999999999E-2</v>
      </c>
      <c r="F28">
        <f t="shared" si="0"/>
        <v>2.2499999999999999E-2</v>
      </c>
      <c r="G28">
        <f t="shared" si="1"/>
        <v>30</v>
      </c>
      <c r="H28">
        <f t="shared" si="2"/>
        <v>2.2499999999999999E-2</v>
      </c>
    </row>
    <row r="29" spans="1:8" x14ac:dyDescent="0.3">
      <c r="A29" t="s">
        <v>56</v>
      </c>
      <c r="B29">
        <v>0.6</v>
      </c>
      <c r="C29">
        <v>9.75</v>
      </c>
      <c r="D29">
        <v>2.7</v>
      </c>
      <c r="E29">
        <v>1.2800000000000001E-2</v>
      </c>
      <c r="F29">
        <f t="shared" si="0"/>
        <v>1.35E-2</v>
      </c>
      <c r="G29">
        <f t="shared" si="1"/>
        <v>18</v>
      </c>
      <c r="H29">
        <f t="shared" si="2"/>
        <v>2.2499999999999999E-2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3" sqref="E13"/>
    </sheetView>
  </sheetViews>
  <sheetFormatPr defaultRowHeight="14.4" x14ac:dyDescent="0.3"/>
  <cols>
    <col min="1" max="1" width="13.6640625" bestFit="1" customWidth="1"/>
    <col min="2" max="2" width="12" bestFit="1" customWidth="1"/>
  </cols>
  <sheetData>
    <row r="1" spans="1:5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3">
      <c r="A2" t="s">
        <v>30</v>
      </c>
      <c r="B2">
        <v>12</v>
      </c>
      <c r="C2">
        <f>SUM(D2:E2)</f>
        <v>48</v>
      </c>
      <c r="D2">
        <v>24</v>
      </c>
      <c r="E2">
        <v>24</v>
      </c>
    </row>
    <row r="3" spans="1:5" x14ac:dyDescent="0.3">
      <c r="A3" t="s">
        <v>31</v>
      </c>
      <c r="C3">
        <f t="shared" ref="C3:C9" si="0">SUM(D3:E3)</f>
        <v>24</v>
      </c>
      <c r="D3">
        <v>12</v>
      </c>
      <c r="E3">
        <v>12</v>
      </c>
    </row>
    <row r="4" spans="1:5" x14ac:dyDescent="0.3">
      <c r="A4" t="s">
        <v>32</v>
      </c>
      <c r="B4">
        <v>12</v>
      </c>
      <c r="C4">
        <f t="shared" si="0"/>
        <v>72</v>
      </c>
      <c r="D4">
        <v>48</v>
      </c>
      <c r="E4">
        <v>24</v>
      </c>
    </row>
    <row r="5" spans="1:5" x14ac:dyDescent="0.3">
      <c r="A5" t="s">
        <v>33</v>
      </c>
      <c r="B5">
        <v>158</v>
      </c>
      <c r="C5">
        <f t="shared" si="0"/>
        <v>120</v>
      </c>
      <c r="D5">
        <v>96</v>
      </c>
      <c r="E5">
        <v>24</v>
      </c>
    </row>
    <row r="6" spans="1:5" x14ac:dyDescent="0.3">
      <c r="A6" t="s">
        <v>34</v>
      </c>
      <c r="B6">
        <v>158</v>
      </c>
      <c r="C6">
        <f t="shared" si="0"/>
        <v>120</v>
      </c>
      <c r="D6">
        <v>96</v>
      </c>
      <c r="E6">
        <v>24</v>
      </c>
    </row>
    <row r="7" spans="1:5" x14ac:dyDescent="0.3">
      <c r="A7" t="s">
        <v>35</v>
      </c>
      <c r="B7">
        <v>24</v>
      </c>
      <c r="C7">
        <v>48</v>
      </c>
      <c r="D7">
        <v>0</v>
      </c>
      <c r="E7">
        <v>0</v>
      </c>
    </row>
    <row r="8" spans="1:5" x14ac:dyDescent="0.3">
      <c r="A8" t="s">
        <v>36</v>
      </c>
      <c r="B8">
        <v>24</v>
      </c>
      <c r="C8">
        <v>72</v>
      </c>
      <c r="D8">
        <v>0</v>
      </c>
      <c r="E8">
        <v>0</v>
      </c>
    </row>
    <row r="9" spans="1:5" x14ac:dyDescent="0.3">
      <c r="A9" t="s">
        <v>37</v>
      </c>
      <c r="B9">
        <v>0</v>
      </c>
      <c r="C9">
        <f t="shared" si="0"/>
        <v>36</v>
      </c>
      <c r="D9">
        <v>36</v>
      </c>
      <c r="E9">
        <v>0</v>
      </c>
    </row>
    <row r="10" spans="1:5" x14ac:dyDescent="0.3">
      <c r="A10" t="s">
        <v>38</v>
      </c>
      <c r="B10">
        <v>0</v>
      </c>
      <c r="C10">
        <v>24</v>
      </c>
      <c r="D10">
        <v>0</v>
      </c>
      <c r="E10">
        <v>0</v>
      </c>
    </row>
    <row r="13" spans="1:5" x14ac:dyDescent="0.3">
      <c r="B13">
        <f>B5/24</f>
        <v>6.583333333333333</v>
      </c>
      <c r="C13">
        <f>C5/24</f>
        <v>5</v>
      </c>
      <c r="D13">
        <f>SUM(B13:C13)</f>
        <v>11.583333333333332</v>
      </c>
      <c r="E1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4.4" x14ac:dyDescent="0.3"/>
  <cols>
    <col min="1" max="1" width="13.6640625" bestFit="1" customWidth="1"/>
    <col min="2" max="2" width="16" bestFit="1" customWidth="1"/>
  </cols>
  <sheetData>
    <row r="1" spans="1:2" x14ac:dyDescent="0.3">
      <c r="A1" t="s">
        <v>25</v>
      </c>
      <c r="B1" t="s">
        <v>41</v>
      </c>
    </row>
    <row r="2" spans="1:2" x14ac:dyDescent="0.3">
      <c r="A2" t="s">
        <v>30</v>
      </c>
      <c r="B2">
        <v>1.55E-2</v>
      </c>
    </row>
    <row r="3" spans="1:2" x14ac:dyDescent="0.3">
      <c r="A3" t="s">
        <v>31</v>
      </c>
      <c r="B3">
        <v>2.8999999999999998E-3</v>
      </c>
    </row>
    <row r="4" spans="1:2" x14ac:dyDescent="0.3">
      <c r="A4" t="s">
        <v>32</v>
      </c>
      <c r="B4">
        <v>1.0500000000000001E-2</v>
      </c>
    </row>
    <row r="5" spans="1:2" x14ac:dyDescent="0.3">
      <c r="A5" t="s">
        <v>33</v>
      </c>
      <c r="B5">
        <f>AVERAGE(0.0067,0.0077)</f>
        <v>7.1999999999999998E-3</v>
      </c>
    </row>
    <row r="6" spans="1:2" x14ac:dyDescent="0.3">
      <c r="A6" t="s">
        <v>34</v>
      </c>
      <c r="B6">
        <v>6.1999999999999998E-3</v>
      </c>
    </row>
    <row r="7" spans="1:2" x14ac:dyDescent="0.3">
      <c r="A7" t="s">
        <v>35</v>
      </c>
      <c r="B7">
        <v>0</v>
      </c>
    </row>
    <row r="8" spans="1:2" x14ac:dyDescent="0.3">
      <c r="A8" t="s">
        <v>36</v>
      </c>
      <c r="B8">
        <v>0</v>
      </c>
    </row>
    <row r="9" spans="1:2" x14ac:dyDescent="0.3">
      <c r="A9" t="s">
        <v>37</v>
      </c>
      <c r="B9">
        <v>2.1000000000000001E-2</v>
      </c>
    </row>
    <row r="10" spans="1:2" x14ac:dyDescent="0.3">
      <c r="A10" t="s">
        <v>38</v>
      </c>
      <c r="B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8" sqref="B8"/>
    </sheetView>
  </sheetViews>
  <sheetFormatPr defaultRowHeight="14.4" x14ac:dyDescent="0.3"/>
  <cols>
    <col min="1" max="1" width="13.6640625" bestFit="1" customWidth="1"/>
    <col min="2" max="2" width="16" bestFit="1" customWidth="1"/>
  </cols>
  <sheetData>
    <row r="1" spans="1:2" x14ac:dyDescent="0.3">
      <c r="A1" t="s">
        <v>25</v>
      </c>
      <c r="B1" t="s">
        <v>43</v>
      </c>
    </row>
    <row r="2" spans="1:2" x14ac:dyDescent="0.3">
      <c r="A2" t="s">
        <v>30</v>
      </c>
      <c r="B2">
        <v>8.9</v>
      </c>
    </row>
    <row r="3" spans="1:2" x14ac:dyDescent="0.3">
      <c r="A3" t="s">
        <v>31</v>
      </c>
      <c r="B3">
        <v>1.67</v>
      </c>
    </row>
    <row r="4" spans="1:2" x14ac:dyDescent="0.3">
      <c r="A4" t="s">
        <v>32</v>
      </c>
      <c r="B4">
        <v>6</v>
      </c>
    </row>
    <row r="5" spans="1:2" x14ac:dyDescent="0.3">
      <c r="A5" t="s">
        <v>33</v>
      </c>
      <c r="B5">
        <f>AVERAGE(2,2.3)</f>
        <v>2.15</v>
      </c>
    </row>
    <row r="6" spans="1:2" x14ac:dyDescent="0.3">
      <c r="A6" t="s">
        <v>34</v>
      </c>
      <c r="B6">
        <v>1.8</v>
      </c>
    </row>
    <row r="7" spans="1:2" x14ac:dyDescent="0.3">
      <c r="A7" t="s">
        <v>35</v>
      </c>
      <c r="B7">
        <v>0</v>
      </c>
    </row>
    <row r="8" spans="1:2" x14ac:dyDescent="0.3">
      <c r="A8" t="s">
        <v>36</v>
      </c>
      <c r="B8">
        <v>0</v>
      </c>
    </row>
    <row r="9" spans="1:2" x14ac:dyDescent="0.3">
      <c r="A9" t="s">
        <v>37</v>
      </c>
      <c r="B9">
        <v>12.1</v>
      </c>
    </row>
    <row r="10" spans="1:2" x14ac:dyDescent="0.3">
      <c r="A10" t="s">
        <v>38</v>
      </c>
      <c r="B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1" sqref="B11"/>
    </sheetView>
  </sheetViews>
  <sheetFormatPr defaultRowHeight="14.4" x14ac:dyDescent="0.3"/>
  <cols>
    <col min="1" max="1" width="9.6640625" bestFit="1" customWidth="1"/>
    <col min="2" max="2" width="21.88671875" bestFit="1" customWidth="1"/>
  </cols>
  <sheetData>
    <row r="1" spans="1:2" x14ac:dyDescent="0.3">
      <c r="A1" t="s">
        <v>25</v>
      </c>
      <c r="B1" t="s">
        <v>58</v>
      </c>
    </row>
    <row r="2" spans="1:2" x14ac:dyDescent="0.3">
      <c r="A2" t="s">
        <v>59</v>
      </c>
      <c r="B2">
        <v>12</v>
      </c>
    </row>
    <row r="3" spans="1:2" x14ac:dyDescent="0.3">
      <c r="A3" t="s">
        <v>60</v>
      </c>
      <c r="B3">
        <v>10</v>
      </c>
    </row>
    <row r="4" spans="1:2" x14ac:dyDescent="0.3">
      <c r="A4" t="s">
        <v>61</v>
      </c>
      <c r="B4">
        <v>10</v>
      </c>
    </row>
    <row r="5" spans="1:2" x14ac:dyDescent="0.3">
      <c r="A5" t="s">
        <v>62</v>
      </c>
      <c r="B5">
        <v>10</v>
      </c>
    </row>
    <row r="6" spans="1:2" x14ac:dyDescent="0.3">
      <c r="A6" t="s">
        <v>63</v>
      </c>
      <c r="B6">
        <v>10</v>
      </c>
    </row>
    <row r="7" spans="1:2" x14ac:dyDescent="0.3">
      <c r="A7" t="s">
        <v>64</v>
      </c>
      <c r="B7">
        <v>10</v>
      </c>
    </row>
    <row r="8" spans="1:2" x14ac:dyDescent="0.3">
      <c r="A8" t="s">
        <v>65</v>
      </c>
      <c r="B8">
        <v>10</v>
      </c>
    </row>
    <row r="9" spans="1:2" x14ac:dyDescent="0.3">
      <c r="A9" t="s">
        <v>69</v>
      </c>
      <c r="B9">
        <v>8</v>
      </c>
    </row>
    <row r="10" spans="1:2" x14ac:dyDescent="0.3">
      <c r="A10" t="s">
        <v>66</v>
      </c>
      <c r="B10">
        <v>6</v>
      </c>
    </row>
    <row r="11" spans="1:2" x14ac:dyDescent="0.3">
      <c r="A11" t="s">
        <v>67</v>
      </c>
      <c r="B11">
        <v>6</v>
      </c>
    </row>
    <row r="12" spans="1:2" x14ac:dyDescent="0.3">
      <c r="A12" t="s">
        <v>68</v>
      </c>
      <c r="B12">
        <v>6</v>
      </c>
    </row>
    <row r="13" spans="1:2" x14ac:dyDescent="0.3">
      <c r="A13" t="s">
        <v>70</v>
      </c>
      <c r="B1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4" sqref="C24"/>
    </sheetView>
  </sheetViews>
  <sheetFormatPr defaultRowHeight="14.4" x14ac:dyDescent="0.3"/>
  <cols>
    <col min="1" max="1" width="13.6640625" bestFit="1" customWidth="1"/>
    <col min="2" max="2" width="16" bestFit="1" customWidth="1"/>
    <col min="4" max="4" width="26.33203125" bestFit="1" customWidth="1"/>
  </cols>
  <sheetData>
    <row r="1" spans="1:4" x14ac:dyDescent="0.3">
      <c r="A1" t="s">
        <v>25</v>
      </c>
      <c r="B1" t="s">
        <v>74</v>
      </c>
      <c r="C1" t="s">
        <v>75</v>
      </c>
      <c r="D1" t="s">
        <v>76</v>
      </c>
    </row>
    <row r="2" spans="1:4" x14ac:dyDescent="0.3">
      <c r="A2" t="s">
        <v>30</v>
      </c>
      <c r="B2">
        <v>506</v>
      </c>
      <c r="C2">
        <v>329</v>
      </c>
      <c r="D2">
        <v>1.8E-5</v>
      </c>
    </row>
    <row r="3" spans="1:4" x14ac:dyDescent="0.3">
      <c r="A3" t="s">
        <v>31</v>
      </c>
      <c r="B3">
        <v>320</v>
      </c>
      <c r="C3">
        <v>208</v>
      </c>
      <c r="D3">
        <v>0</v>
      </c>
    </row>
    <row r="4" spans="1:4" x14ac:dyDescent="0.3">
      <c r="A4" t="s">
        <v>32</v>
      </c>
      <c r="B4">
        <v>1440</v>
      </c>
      <c r="C4">
        <v>938</v>
      </c>
      <c r="D4">
        <v>6.0000000000000002E-6</v>
      </c>
    </row>
    <row r="5" spans="1:4" x14ac:dyDescent="0.3">
      <c r="A5" t="s">
        <v>33</v>
      </c>
      <c r="B5">
        <v>640</v>
      </c>
      <c r="C5">
        <v>417</v>
      </c>
      <c r="D5">
        <v>1.5E-5</v>
      </c>
    </row>
    <row r="6" spans="1:4" x14ac:dyDescent="0.3">
      <c r="A6" t="s">
        <v>34</v>
      </c>
      <c r="B6">
        <v>650</v>
      </c>
      <c r="C6">
        <v>423</v>
      </c>
      <c r="D6">
        <v>1.4E-5</v>
      </c>
    </row>
    <row r="7" spans="1:4" x14ac:dyDescent="0.3">
      <c r="A7" t="s">
        <v>35</v>
      </c>
      <c r="B7">
        <v>875</v>
      </c>
      <c r="C7">
        <v>570</v>
      </c>
      <c r="D7">
        <v>1.1E-5</v>
      </c>
    </row>
    <row r="8" spans="1:4" x14ac:dyDescent="0.3">
      <c r="A8" t="s">
        <v>36</v>
      </c>
      <c r="B8">
        <v>1024</v>
      </c>
      <c r="C8">
        <v>667</v>
      </c>
      <c r="D8">
        <v>9.0000000000000002E-6</v>
      </c>
    </row>
    <row r="9" spans="1:4" x14ac:dyDescent="0.3">
      <c r="A9" t="s">
        <v>37</v>
      </c>
      <c r="B9">
        <v>230</v>
      </c>
      <c r="C9">
        <v>150</v>
      </c>
      <c r="D9">
        <v>0</v>
      </c>
    </row>
    <row r="10" spans="1:4" x14ac:dyDescent="0.3">
      <c r="A10" t="s">
        <v>38</v>
      </c>
      <c r="B10">
        <v>144</v>
      </c>
      <c r="C10">
        <v>0</v>
      </c>
      <c r="D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4.4" x14ac:dyDescent="0.3"/>
  <cols>
    <col min="1" max="1" width="26.21875" customWidth="1"/>
  </cols>
  <sheetData>
    <row r="1" spans="1:2" x14ac:dyDescent="0.3">
      <c r="A1" t="s">
        <v>44</v>
      </c>
      <c r="B1" t="s">
        <v>39</v>
      </c>
    </row>
    <row r="2" spans="1:2" x14ac:dyDescent="0.3">
      <c r="A2" t="s">
        <v>45</v>
      </c>
      <c r="B2" t="s">
        <v>40</v>
      </c>
    </row>
    <row r="3" spans="1:2" x14ac:dyDescent="0.3">
      <c r="A3" s="1" t="s">
        <v>46</v>
      </c>
      <c r="B3" t="s">
        <v>40</v>
      </c>
    </row>
    <row r="4" spans="1:2" x14ac:dyDescent="0.3">
      <c r="A4" t="s">
        <v>47</v>
      </c>
      <c r="B4" t="s">
        <v>40</v>
      </c>
    </row>
    <row r="5" spans="1:2" x14ac:dyDescent="0.3">
      <c r="B5" t="s">
        <v>42</v>
      </c>
    </row>
    <row r="6" spans="1:2" x14ac:dyDescent="0.3">
      <c r="A6" t="s">
        <v>72</v>
      </c>
      <c r="B6" t="s">
        <v>73</v>
      </c>
    </row>
    <row r="7" spans="1:2" x14ac:dyDescent="0.3">
      <c r="A7" t="s">
        <v>71</v>
      </c>
      <c r="B7" t="s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freshfoodstoragetime</vt:lpstr>
      <vt:lpstr>processedfoodresidencetime</vt:lpstr>
      <vt:lpstr>displaycaseenergyuse</vt:lpstr>
      <vt:lpstr>GHGleakage</vt:lpstr>
      <vt:lpstr>longtermstoragetimes</vt:lpstr>
      <vt:lpstr>refridgeratedstorage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Walker</dc:creator>
  <cp:lastModifiedBy>Christie Walker</cp:lastModifiedBy>
  <dcterms:created xsi:type="dcterms:W3CDTF">2019-08-20T08:21:17Z</dcterms:created>
  <dcterms:modified xsi:type="dcterms:W3CDTF">2020-03-09T11:01:32Z</dcterms:modified>
</cp:coreProperties>
</file>