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<sst xmlns="http://schemas.openxmlformats.org/spreadsheetml/2006/main" count="3105" uniqueCount="1143">
  <si>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</si>
  <si>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</si>
  <si>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</si>
  <si>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</si>
  <si>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</si>
  <si>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</si>
  <si>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</si>
  <si>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</si>
  <si>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</si>
  <si>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</si>
  <si>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</si>
  <si>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</si>
  <si>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</si>
  <si>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</si>
  <si>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</si>
  <si>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</si>
  <si>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</si>
  <si>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</si>
  <si>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</si>
  <si>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</si>
  <si>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</si>
  <si>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</si>
  <si>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</si>
  <si>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</si>
  <si>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</si>
  <si>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</si>
  <si>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</si>
  <si>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</si>
  <si>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</si>
  <si>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</si>
  <si>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</si>
  <si>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</si>
  <si>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</si>
  <si>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</si>
  <si>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</si>
  <si>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</si>
  <si>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</si>
  <si>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</si>
  <si>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</si>
  <si>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</si>
  <si>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</si>
  <si>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</si>
  <si>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</si>
  <si>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</si>
  <si>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</si>
  <si>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</si>
  <si>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</si>
  <si>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</si>
  <si>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</si>
  <si>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</si>
  <si>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</si>
  <si>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</si>
  <si>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</si>
  <si>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</si>
  <si>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</si>
  <si>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</si>
  <si>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</si>
  <si>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</si>
  <si>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</si>
  <si>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</si>
  <si>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</si>
  <si>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</si>
  <si>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</si>
  <si>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</si>
  <si>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</si>
  <si>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</si>
  <si>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</si>
  <si>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</si>
  <si>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</si>
  <si>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</si>
  <si>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</si>
  <si>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</si>
  <si>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</si>
  <si>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</si>
  <si>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</si>
  <si>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</si>
  <si>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</si>
  <si>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</si>
  <si>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</si>
  <si>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</si>
  <si>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</si>
  <si>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</si>
  <si>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</si>
  <si>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</si>
  <si>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</si>
  <si>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</si>
  <si>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</si>
  <si>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</si>
  <si>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</si>
  <si>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</si>
  <si>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</si>
  <si>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</si>
  <si>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</si>
  <si>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</si>
  <si>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</si>
  <si>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</si>
  <si>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</si>
  <si>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</si>
  <si>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</si>
  <si>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</si>
  <si>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</si>
  <si>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</si>
  <si>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</si>
  <si>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</si>
  <si>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</si>
  <si>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</si>
  <si>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</si>
  <si>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</si>
  <si>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</si>
  <si>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</si>
  <si>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</si>
  <si>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</si>
  <si>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</si>
  <si>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</si>
  <si>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</si>
  <si>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</si>
  <si>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</si>
  <si>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</si>
  <si>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</si>
  <si>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</si>
  <si>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</si>
  <si>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</si>
  <si>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</si>
  <si>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</si>
  <si>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</si>
  <si>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</si>
  <si>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</si>
  <si>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</si>
  <si>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</si>
  <si>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</si>
  <si>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</si>
  <si>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</si>
  <si>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</si>
  <si>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</si>
  <si>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</si>
  <si>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</si>
  <si>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</si>
  <si>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</si>
  <si>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</si>
  <si>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</si>
  <si>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</si>
  <si>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</si>
  <si>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</si>
  <si>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</si>
  <si>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</si>
  <si>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</si>
  <si>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</si>
  <si>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</si>
  <si>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</si>
  <si>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</si>
  <si>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</si>
  <si>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</si>
  <si>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</si>
  <si>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</si>
  <si>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</si>
  <si>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</si>
  <si>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</si>
  <si>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</si>
  <si>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</si>
  <si>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</si>
  <si>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</si>
  <si>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</si>
  <si>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</si>
  <si>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</si>
  <si>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</si>
  <si>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</si>
  <si>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</si>
  <si>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</si>
  <si>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</si>
  <si>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</si>
  <si>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</si>
  <si>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</si>
  <si>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</si>
  <si>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</si>
  <si>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</si>
  <si>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</si>
  <si>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</si>
  <si>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</si>
  <si>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</si>
  <si>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</si>
  <si>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</si>
  <si>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</si>
  <si>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</si>
  <si>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</si>
  <si>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</si>
  <si>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</si>
  <si>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</si>
  <si>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</si>
  <si>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</si>
  <si>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</si>
  <si>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</si>
  <si>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</si>
  <si>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</si>
  <si>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</si>
  <si>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</si>
  <si>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</si>
  <si>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</si>
  <si>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</si>
  <si>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</si>
  <si>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</si>
  <si>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</si>
  <si>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</si>
  <si>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</si>
  <si>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</si>
  <si>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</si>
  <si>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</si>
  <si>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</si>
  <si>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</si>
  <si>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</si>
  <si>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</si>
  <si>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</si>
  <si>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</si>
  <si>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</si>
  <si>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</si>
  <si>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</si>
  <si>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</si>
  <si>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</si>
  <si>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</si>
  <si>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</si>
  <si>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</si>
  <si>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</si>
  <si>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</si>
  <si>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</si>
  <si>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</si>
  <si>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</si>
  <si>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</si>
  <si>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</si>
  <si>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</si>
  <si>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</si>
  <si>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</si>
  <si>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</si>
  <si>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</si>
  <si>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</si>
  <si>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</si>
  <si>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</si>
  <si>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</si>
  <si>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</si>
  <si>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</si>
  <si>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</si>
  <si>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</si>
  <si>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</si>
  <si>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</si>
  <si>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</si>
  <si>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</si>
  <si>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</si>
  <si>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</si>
  <si>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</si>
  <si>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</si>
  <si>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</si>
  <si>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</si>
  <si>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</si>
  <si>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</si>
  <si>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</si>
  <si>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</si>
  <si>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</si>
  <si>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</si>
  <si>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</si>
  <si>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</si>
  <si>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</si>
  <si>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</si>
  <si>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</si>
  <si>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</si>
  <si>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</si>
  <si>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</si>
  <si>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</si>
  <si>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</si>
  <si>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</si>
  <si>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</si>
  <si>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</si>
  <si>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</si>
  <si>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</si>
  <si>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</si>
  <si>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</si>
  <si>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</si>
  <si>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</si>
  <si>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</si>
  <si>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</si>
  <si>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</si>
  <si>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</si>
  <si>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</si>
  <si>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</si>
  <si>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</si>
  <si>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</si>
  <si>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</si>
  <si>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</si>
  <si>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</si>
  <si>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</si>
  <si>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</si>
  <si>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</si>
  <si>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</si>
  <si>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</si>
  <si>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</si>
  <si>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</si>
  <si>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</si>
  <si>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</si>
  <si>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</si>
  <si>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</si>
  <si>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</si>
  <si>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</si>
  <si>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</si>
  <si>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</si>
  <si>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</si>
  <si>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</si>
  <si>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</si>
  <si>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</si>
  <si>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</si>
  <si>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</si>
  <si>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</si>
  <si>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</si>
  <si>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</si>
  <si>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</si>
  <si>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</si>
  <si>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</si>
  <si>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</si>
  <si>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</si>
  <si>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</si>
  <si>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</si>
  <si>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</si>
  <si>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</si>
  <si>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</si>
  <si>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</si>
  <si>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</si>
  <si>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</si>
  <si>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</si>
  <si>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</si>
  <si>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</si>
  <si>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</si>
  <si>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</si>
  <si>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</si>
  <si>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</si>
  <si>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</si>
  <si>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</si>
  <si>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</si>
  <si>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</si>
  <si>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</si>
  <si>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</si>
  <si>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</si>
  <si>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</si>
  <si>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</si>
  <si>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</si>
  <si>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</si>
  <si>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</si>
  <si>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</si>
  <si>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</si>
  <si>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</si>
  <si>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</si>
  <si>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</si>
  <si>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</si>
  <si>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</si>
  <si>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</si>
  <si>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</si>
  <si>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</si>
  <si>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</si>
  <si>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</si>
  <si>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</si>
  <si>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</si>
  <si>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</si>
  <si>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</si>
  <si>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</si>
  <si>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</si>
  <si>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</si>
  <si>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</si>
  <si>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</si>
  <si>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</si>
  <si>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</si>
  <si>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</si>
  <si>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</si>
  <si>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</si>
  <si>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</si>
  <si>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</si>
  <si>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</si>
  <si>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</si>
  <si>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</si>
  <si>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</si>
  <si>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</si>
  <si>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</si>
  <si>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</si>
  <si>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</si>
  <si>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</si>
  <si>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</si>
  <si>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</si>
  <si>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</si>
  <si>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</si>
  <si>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</si>
  <si>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</si>
  <si>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</si>
  <si>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</si>
  <si>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</si>
  <si>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</si>
  <si>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</si>
  <si>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</si>
  <si>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</si>
  <si>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</si>
  <si>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</si>
  <si>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</si>
  <si>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</si>
  <si>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</si>
  <si>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</si>
  <si>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</si>
  <si>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</si>
  <si>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</si>
  <si>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</si>
  <si>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</si>
  <si>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</si>
  <si>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</si>
  <si>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</si>
  <si>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</si>
  <si>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</si>
  <si>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</si>
  <si>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</si>
  <si>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</si>
  <si>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</si>
  <si>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</si>
  <si>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</si>
  <si>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</si>
  <si>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</si>
  <si>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</si>
  <si>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</si>
  <si>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</si>
  <si>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</si>
  <si>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</si>
  <si>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</si>
  <si>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</si>
  <si>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</si>
  <si>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</si>
  <si>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</si>
  <si>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</si>
  <si>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</si>
  <si>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</si>
  <si>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24-52)</t>
  </si>
  <si>
    <t xml:space="preserve">Pipeline: none (all deals active)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</si>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</sst>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>BD-10</v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BD-11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>BD-12</v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BD-14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>BD-21</v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>BD-22</v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>BD-24</v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>BD-25</v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545794.533253623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787585.225973678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430626.660433933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430626.660433933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482222.910433933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482222.910433933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533819.160433933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585415.410433933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533819.160433933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533819.160433933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647330.910433933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544138.410433933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595734.660433933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657650.160433933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727665.005855933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495324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619155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495324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485004.75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598516.5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598516.5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495324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608835.75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505643.25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619155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495324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598516.5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495324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608835.75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505643.25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619155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495324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598516.5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495324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619155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495324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598516.5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495324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546920.25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443727.75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505643.25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381812.25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433408.5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330216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381812.25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409343.916531055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590686.057407339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322968.430434613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322968.430434613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361665.430434613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361665.430434613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400362.430434613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439059.430434613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400362.430434613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400362.430434613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485495.830434613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408101.830434613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446798.830434613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493235.230434613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545746.110068213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371491.2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464364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371491.2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363751.8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448885.2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448885.2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371491.2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456624.6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379230.6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464364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371491.2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448885.2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371491.2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456624.6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379230.6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464364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371491.2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448885.2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371491.2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464364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371491.2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448885.2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371491.2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410188.2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332794.2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379230.6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286357.8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325054.8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247660.8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286357.8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932055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354912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368954.1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481346.1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602324.1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849572.1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963044.1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1060514.1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1135520.1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1182824.1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1198988.1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1182824.1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1135520.1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1060514.1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963044.1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849572.1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727064.1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602324.1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481346.1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260602.2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307461.75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401121.75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501936.75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605886.75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707976.75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802536.75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883761.75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946266.75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985686.75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999156.75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985686.75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946266.75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883761.75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802536.75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707976.75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605886.75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501936.75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401121.75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217168.5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307461.75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401121.75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605886.75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707976.75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802536.75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883761.75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946266.75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985686.75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999156.75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985686.75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946266.75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883761.75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802536.75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707976.75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605886.75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501936.75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401121.75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217168.5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307461.75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501936.75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605886.75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707976.75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802536.75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883761.75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946266.75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985686.75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999156.75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985686.75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946266.75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883761.75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802536.75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707976.75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605886.75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501936.75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401121.75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217168.5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307461.75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401121.75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501936.75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605886.75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707976.75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802536.75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883761.75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946266.75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985686.75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999156.75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985686.75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946266.75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883761.75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802536.75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707976.75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605886.75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501936.75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401121.75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217168.5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307461.75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401121.75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501936.75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605886.75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707976.75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802536.75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883761.75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946266.75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985686.75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999156.75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985686.75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946266.75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883761.75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802536.75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707976.75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605886.75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501936.75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401121.75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217168.5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307461.75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401121.75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501936.75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605886.75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707976.75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802536.75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883761.75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946266.75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985686.75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999156.75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985686.75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946266.75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883761.75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802536.75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707976.75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605886.75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501936.75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401121.75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217168.5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307461.75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401121.75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501936.75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605886.75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707976.75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802536.75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883761.75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946266.75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985686.75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999156.75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985686.75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946266.75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883761.75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802536.75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707976.75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605886.75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501936.75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401121.75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217168.5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6409057.07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6156102.03011532</v>
      </c>
      <c r="AU57" s="30" t="n">
        <f aca="false">SUM(AU13:AU56)</f>
        <v>5890227.34660498</v>
      </c>
      <c r="AV57" s="30" t="n">
        <f aca="false">SUM(AV13:AV56)</f>
        <v>6370396.10654745</v>
      </c>
      <c r="AW57" s="30" t="n">
        <f aca="false">SUM(AW13:AW56)</f>
        <v>6561086.70157145</v>
      </c>
      <c r="AX57" s="30" t="n">
        <f aca="false">SUM(AX13:AX56)</f>
        <v>6970772.99569945</v>
      </c>
      <c r="AY57" s="30" t="n">
        <f aca="false">SUM(AY13:AY56)</f>
        <v>7071696.15663545</v>
      </c>
      <c r="AZ57" s="30" t="n">
        <f aca="false">SUM(AZ13:AZ56)</f>
        <v>7388918.18913945</v>
      </c>
      <c r="BA57" s="30" t="n">
        <f aca="false">SUM(BA13:BA56)</f>
        <v>7307119.33039545</v>
      </c>
      <c r="BB57" s="30" t="n">
        <f aca="false">SUM(BB13:BB56)</f>
        <v>7400845.71295545</v>
      </c>
      <c r="BC57" s="30" t="n">
        <f aca="false">SUM(BC13:BC56)</f>
        <v>7395996.28326745</v>
      </c>
      <c r="BD57" s="30" t="n">
        <f aca="false">SUM(BD13:BD56)</f>
        <v>7575572.41925145</v>
      </c>
      <c r="BE57" s="30" t="n">
        <f aca="false">SUM(BE13:BE56)</f>
        <v>7361545.42566745</v>
      </c>
      <c r="BF57" s="30" t="n">
        <f aca="false">SUM(BF13:BF56)</f>
        <v>7578715.63411545</v>
      </c>
      <c r="BG57" s="30" t="n">
        <f aca="false">SUM(BG13:BG56)</f>
        <v>7381268.68450745</v>
      </c>
      <c r="BH57" s="30" t="n">
        <f aca="false">SUM(BH13:BH56)</f>
        <v>7109018.81390785</v>
      </c>
      <c r="BI57" s="30" t="n">
        <f aca="false">SUM(BI13:BI56)</f>
        <v>6872689.8</v>
      </c>
      <c r="BJ57" s="30" t="n">
        <f aca="false">SUM(BJ13:BJ56)</f>
        <v>7065420</v>
      </c>
      <c r="BK57" s="30" t="n">
        <f aca="false">SUM(BK13:BK56)</f>
        <v>6860482.8</v>
      </c>
      <c r="BL57" s="30" t="n">
        <f aca="false">SUM(BL13:BL56)</f>
        <v>7024312.65</v>
      </c>
      <c r="BM57" s="30" t="n">
        <f aca="false">SUM(BM13:BM56)</f>
        <v>6831789.45</v>
      </c>
      <c r="BN57" s="30" t="n">
        <f aca="false">SUM(BN13:BN56)</f>
        <v>7083579.3</v>
      </c>
      <c r="BO57" s="30" t="n">
        <f aca="false">SUM(BO13:BO56)</f>
        <v>6940765.8</v>
      </c>
      <c r="BP57" s="30" t="n">
        <f aca="false">SUM(BP13:BP56)</f>
        <v>7137246.3</v>
      </c>
      <c r="BQ57" s="30" t="n">
        <f aca="false">SUM(BQ13:BQ56)</f>
        <v>6981718.8</v>
      </c>
      <c r="BR57" s="30" t="n">
        <f aca="false">SUM(BR13:BR56)</f>
        <v>7163682.3</v>
      </c>
      <c r="BS57" s="30" t="n">
        <f aca="false">SUM(BS13:BS56)</f>
        <v>6992296.8</v>
      </c>
      <c r="BT57" s="30" t="n">
        <f aca="false">SUM(BT13:BT56)</f>
        <v>7219123.65</v>
      </c>
      <c r="BU57" s="30" t="n">
        <f aca="false">SUM(BU13:BU56)</f>
        <v>7049736.15</v>
      </c>
      <c r="BV57" s="30" t="n">
        <f aca="false">SUM(BV13:BV56)</f>
        <v>7201065</v>
      </c>
      <c r="BW57" s="30" t="n">
        <f aca="false">SUM(BW13:BW56)</f>
        <v>6992296.8</v>
      </c>
      <c r="BX57" s="30" t="n">
        <f aca="false">SUM(BX13:BX56)</f>
        <v>7163682.3</v>
      </c>
      <c r="BY57" s="30" t="n">
        <f aca="false">SUM(BY13:BY56)</f>
        <v>6981718.8</v>
      </c>
      <c r="BZ57" s="30" t="n">
        <f aca="false">SUM(BZ13:BZ56)</f>
        <v>7198738.65</v>
      </c>
      <c r="CA57" s="30" t="n">
        <f aca="false">SUM(CA13:CA56)</f>
        <v>7020990.15</v>
      </c>
      <c r="CB57" s="30" t="n">
        <f aca="false">SUM(CB13:CB56)</f>
        <v>7165908</v>
      </c>
      <c r="CC57" s="30" t="n">
        <f aca="false">SUM(CC13:CC56)</f>
        <v>6952966.8</v>
      </c>
      <c r="CD57" s="30" t="n">
        <f aca="false">SUM(CD13:CD56)</f>
        <v>7122474.3</v>
      </c>
      <c r="CE57" s="30" t="n">
        <f aca="false">SUM(CE13:CE56)</f>
        <v>6940765.8</v>
      </c>
      <c r="CF57" s="30" t="n">
        <f aca="false">SUM(CF13:CF56)</f>
        <v>7141785</v>
      </c>
      <c r="CG57" s="30" t="n">
        <f aca="false">SUM(CG13:CG56)</f>
        <v>6940765.8</v>
      </c>
      <c r="CH57" s="30" t="n">
        <f aca="false">SUM(CH13:CH56)</f>
        <v>7122474.3</v>
      </c>
      <c r="CI57" s="30" t="n">
        <f aca="false">SUM(CI13:CI56)</f>
        <v>6952966.8</v>
      </c>
      <c r="CJ57" s="30" t="n">
        <f aca="false">SUM(CJ13:CJ56)</f>
        <v>6815012.55</v>
      </c>
      <c r="CK57" s="30" t="n">
        <f aca="false">SUM(CK13:CK56)</f>
        <v>6539644.05</v>
      </c>
      <c r="CL57" s="30" t="n">
        <f aca="false">SUM(CL13:CL56)</f>
        <v>6270894.15</v>
      </c>
      <c r="CM57" s="30" t="n">
        <f aca="false">SUM(CM13:CM56)</f>
        <v>5853532.95</v>
      </c>
      <c r="CN57" s="30" t="n">
        <f aca="false">SUM(CN13:CN56)</f>
        <v>5504711.7</v>
      </c>
      <c r="CO57" s="30" t="n">
        <f aca="false">SUM(CO13:CO56)</f>
        <v>5022244.2</v>
      </c>
      <c r="CP57" s="30" t="n">
        <f aca="false">SUM(CP13:CP56)</f>
        <v>4579741.95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7025595.65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7111240.4799</v>
      </c>
      <c r="AU58" s="30" t="n">
        <f aca="false">AU10+AU11+AU57</f>
        <v>7268498.629986</v>
      </c>
      <c r="AV58" s="30" t="n">
        <f aca="false">AV10+AV11+AV57</f>
        <v>7123991.197416</v>
      </c>
      <c r="AW58" s="30" t="n">
        <f aca="false">AW10+AW11+AW57</f>
        <v>7314681.79244</v>
      </c>
      <c r="AX58" s="30" t="n">
        <f aca="false">AX10+AX11+AX57</f>
        <v>7814661.336568</v>
      </c>
      <c r="AY58" s="30" t="n">
        <f aca="false">AY10+AY11+AY57</f>
        <v>7915584.497504</v>
      </c>
      <c r="AZ58" s="30" t="n">
        <f aca="false">AZ10+AZ11+AZ57</f>
        <v>8323099.780008</v>
      </c>
      <c r="BA58" s="30" t="n">
        <f aca="false">BA10+BA11+BA57</f>
        <v>8331594.171264</v>
      </c>
      <c r="BB58" s="30" t="n">
        <f aca="false">BB10+BB11+BB57</f>
        <v>8335027.303824</v>
      </c>
      <c r="BC58" s="30" t="n">
        <f aca="false">BC10+BC11+BC57</f>
        <v>8330177.874136</v>
      </c>
      <c r="BD58" s="30" t="n">
        <f aca="false">BD10+BD11+BD57</f>
        <v>8708399.16012</v>
      </c>
      <c r="BE58" s="30" t="n">
        <f aca="false">BE10+BE11+BE57</f>
        <v>8313785.666536</v>
      </c>
      <c r="BF58" s="30" t="n">
        <f aca="false">BF10+BF11+BF57</f>
        <v>8621249.124984</v>
      </c>
      <c r="BG58" s="30" t="n">
        <f aca="false">BG10+BG11+BG57</f>
        <v>8532154.075376</v>
      </c>
      <c r="BH58" s="30" t="n">
        <f aca="false">BH10+BH11+BH57</f>
        <v>8382429.929832</v>
      </c>
      <c r="BI58" s="30" t="n">
        <f aca="false">BI10+BI11+BI57</f>
        <v>7739505</v>
      </c>
      <c r="BJ58" s="30" t="n">
        <f aca="false">BJ10+BJ11+BJ57</f>
        <v>8148939</v>
      </c>
      <c r="BK58" s="30" t="n">
        <f aca="false">BK10+BK11+BK57</f>
        <v>7727298</v>
      </c>
      <c r="BL58" s="30" t="n">
        <f aca="false">BL10+BL11+BL57</f>
        <v>8089773</v>
      </c>
      <c r="BM58" s="30" t="n">
        <f aca="false">BM10+BM11+BM57</f>
        <v>7680546</v>
      </c>
      <c r="BN58" s="30" t="n">
        <f aca="false">BN10+BN11+BN57</f>
        <v>8130981</v>
      </c>
      <c r="BO58" s="30" t="n">
        <f aca="false">BO10+BO11+BO57</f>
        <v>7807581</v>
      </c>
      <c r="BP58" s="30" t="n">
        <f aca="false">BP10+BP11+BP57</f>
        <v>8184648</v>
      </c>
      <c r="BQ58" s="30" t="n">
        <f aca="false">BQ10+BQ11+BQ57</f>
        <v>7848534</v>
      </c>
      <c r="BR58" s="30" t="n">
        <f aca="false">BR10+BR11+BR57</f>
        <v>8211084</v>
      </c>
      <c r="BS58" s="30" t="n">
        <f aca="false">BS10+BS11+BS57</f>
        <v>7859112</v>
      </c>
      <c r="BT58" s="30" t="n">
        <f aca="false">BT10+BT11+BT57</f>
        <v>8284584</v>
      </c>
      <c r="BU58" s="30" t="n">
        <f aca="false">BU10+BU11+BU57</f>
        <v>7934610</v>
      </c>
      <c r="BV58" s="30" t="n">
        <f aca="false">BV10+BV11+BV57</f>
        <v>8284584</v>
      </c>
      <c r="BW58" s="30" t="n">
        <f aca="false">BW10+BW11+BW57</f>
        <v>7859112</v>
      </c>
      <c r="BX58" s="30" t="n">
        <f aca="false">BX10+BX11+BX57</f>
        <v>8211084</v>
      </c>
      <c r="BY58" s="30" t="n">
        <f aca="false">BY10+BY11+BY57</f>
        <v>7848534</v>
      </c>
      <c r="BZ58" s="30" t="n">
        <f aca="false">BZ10+BZ11+BZ57</f>
        <v>8264199</v>
      </c>
      <c r="CA58" s="30" t="n">
        <f aca="false">CA10+CA11+CA57</f>
        <v>7905864</v>
      </c>
      <c r="CB58" s="30" t="n">
        <f aca="false">CB10+CB11+CB57</f>
        <v>8249427</v>
      </c>
      <c r="CC58" s="30" t="n">
        <f aca="false">CC10+CC11+CC57</f>
        <v>7819782</v>
      </c>
      <c r="CD58" s="30" t="n">
        <f aca="false">CD10+CD11+CD57</f>
        <v>8169876</v>
      </c>
      <c r="CE58" s="30" t="n">
        <f aca="false">CE10+CE11+CE57</f>
        <v>7807581</v>
      </c>
      <c r="CF58" s="30" t="n">
        <f aca="false">CF10+CF11+CF57</f>
        <v>8225304</v>
      </c>
      <c r="CG58" s="30" t="n">
        <f aca="false">CG10+CG11+CG57</f>
        <v>7807581</v>
      </c>
      <c r="CH58" s="30" t="n">
        <f aca="false">CH10+CH11+CH57</f>
        <v>8169876</v>
      </c>
      <c r="CI58" s="30" t="n">
        <f aca="false">CI10+CI11+CI57</f>
        <v>7819782</v>
      </c>
      <c r="CJ58" s="30" t="n">
        <f aca="false">CJ10+CJ11+CJ57</f>
        <v>7772121</v>
      </c>
      <c r="CK58" s="30" t="n">
        <f aca="false">CK10+CK11+CK57</f>
        <v>7316166</v>
      </c>
      <c r="CL58" s="30" t="n">
        <f aca="false">CL10+CL11+CL57</f>
        <v>7155768</v>
      </c>
      <c r="CM58" s="30" t="n">
        <f aca="false">CM10+CM11+CM57</f>
        <v>6521703</v>
      </c>
      <c r="CN58" s="30" t="n">
        <f aca="false">CN10+CN11+CN57</f>
        <v>6263175</v>
      </c>
      <c r="CO58" s="30" t="n">
        <f aca="false">CO10+CO11+CO57</f>
        <v>5600121</v>
      </c>
      <c r="CP58" s="30" t="n">
        <f aca="false">CP10+CP11+CP57</f>
        <v>5247912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-368954.1</v>
      </c>
      <c r="AU82" s="19" t="n">
        <f aca="false">-AU35</f>
        <v>-481346.1</v>
      </c>
      <c r="AV82" s="19" t="n">
        <f aca="false">-AV35</f>
        <v>-602324.1</v>
      </c>
      <c r="AW82" s="19" t="n">
        <f aca="false">-AW35</f>
        <v>-727064.1</v>
      </c>
      <c r="AX82" s="19" t="n">
        <f aca="false">-AX35</f>
        <v>-849572.1</v>
      </c>
      <c r="AY82" s="19" t="n">
        <f aca="false">-AY35</f>
        <v>-963044.1</v>
      </c>
      <c r="AZ82" s="19" t="n">
        <f aca="false">-AZ35</f>
        <v>-1060514.1</v>
      </c>
      <c r="BA82" s="19" t="n">
        <f aca="false">-BA35</f>
        <v>-1135520.1</v>
      </c>
      <c r="BB82" s="19" t="n">
        <f aca="false">-BB35</f>
        <v>-1182824.1</v>
      </c>
      <c r="BC82" s="19" t="n">
        <f aca="false">-BC35</f>
        <v>-1198988.1</v>
      </c>
      <c r="BD82" s="19" t="n">
        <f aca="false">-BD35</f>
        <v>-1182824.1</v>
      </c>
      <c r="BE82" s="19" t="n">
        <f aca="false">-BE35</f>
        <v>-1135520.1</v>
      </c>
      <c r="BF82" s="19" t="n">
        <f aca="false">-BF35</f>
        <v>-1060514.1</v>
      </c>
      <c r="BG82" s="19" t="n">
        <f aca="false">-BG35</f>
        <v>-963044.1</v>
      </c>
      <c r="BH82" s="19" t="n">
        <f aca="false">-BH35</f>
        <v>-849572.1</v>
      </c>
      <c r="BI82" s="19" t="n">
        <f aca="false">-BI35</f>
        <v>-727064.1</v>
      </c>
      <c r="BJ82" s="19" t="n">
        <f aca="false">-BJ35</f>
        <v>-602324.1</v>
      </c>
      <c r="BK82" s="19" t="n">
        <f aca="false">-BK35</f>
        <v>-481346.1</v>
      </c>
      <c r="BL82" s="19" t="n">
        <f aca="false">-BL35</f>
        <v>-260602.2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-307461.75</v>
      </c>
      <c r="AW83" s="19" t="n">
        <f aca="false">-AW36</f>
        <v>-401121.75</v>
      </c>
      <c r="AX83" s="19" t="n">
        <f aca="false">-AX36</f>
        <v>-501936.75</v>
      </c>
      <c r="AY83" s="19" t="n">
        <f aca="false">-AY36</f>
        <v>-605886.75</v>
      </c>
      <c r="AZ83" s="19" t="n">
        <f aca="false">-AZ36</f>
        <v>-707976.75</v>
      </c>
      <c r="BA83" s="19" t="n">
        <f aca="false">-BA36</f>
        <v>-802536.75</v>
      </c>
      <c r="BB83" s="19" t="n">
        <f aca="false">-BB36</f>
        <v>-883761.75</v>
      </c>
      <c r="BC83" s="19" t="n">
        <f aca="false">-BC36</f>
        <v>-946266.75</v>
      </c>
      <c r="BD83" s="19" t="n">
        <f aca="false">-BD36</f>
        <v>-985686.75</v>
      </c>
      <c r="BE83" s="19" t="n">
        <f aca="false">-BE36</f>
        <v>-999156.75</v>
      </c>
      <c r="BF83" s="19" t="n">
        <f aca="false">-BF36</f>
        <v>-985686.75</v>
      </c>
      <c r="BG83" s="19" t="n">
        <f aca="false">-BG36</f>
        <v>-946266.75</v>
      </c>
      <c r="BH83" s="19" t="n">
        <f aca="false">-BH36</f>
        <v>-883761.75</v>
      </c>
      <c r="BI83" s="19" t="n">
        <f aca="false">-BI36</f>
        <v>-802536.75</v>
      </c>
      <c r="BJ83" s="19" t="n">
        <f aca="false">-BJ36</f>
        <v>-707976.75</v>
      </c>
      <c r="BK83" s="19" t="n">
        <f aca="false">-BK36</f>
        <v>-605886.75</v>
      </c>
      <c r="BL83" s="19" t="n">
        <f aca="false">-BL36</f>
        <v>-501936.75</v>
      </c>
      <c r="BM83" s="19" t="n">
        <f aca="false">-BM36</f>
        <v>-401121.75</v>
      </c>
      <c r="BN83" s="19" t="n">
        <f aca="false">-BN36</f>
        <v>-217168.5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-307461.75</v>
      </c>
      <c r="AY84" s="19" t="n">
        <f aca="false">-AY37</f>
        <v>-401121.75</v>
      </c>
      <c r="AZ84" s="19" t="n">
        <f aca="false">-AZ37</f>
        <v>-501936.75</v>
      </c>
      <c r="BA84" s="19" t="n">
        <f aca="false">-BA37</f>
        <v>-605886.75</v>
      </c>
      <c r="BB84" s="19" t="n">
        <f aca="false">-BB37</f>
        <v>-707976.75</v>
      </c>
      <c r="BC84" s="19" t="n">
        <f aca="false">-BC37</f>
        <v>-802536.75</v>
      </c>
      <c r="BD84" s="19" t="n">
        <f aca="false">-BD37</f>
        <v>-883761.75</v>
      </c>
      <c r="BE84" s="19" t="n">
        <f aca="false">-BE37</f>
        <v>-946266.75</v>
      </c>
      <c r="BF84" s="19" t="n">
        <f aca="false">-BF37</f>
        <v>-985686.75</v>
      </c>
      <c r="BG84" s="19" t="n">
        <f aca="false">-BG37</f>
        <v>-999156.75</v>
      </c>
      <c r="BH84" s="19" t="n">
        <f aca="false">-BH37</f>
        <v>-985686.75</v>
      </c>
      <c r="BI84" s="19" t="n">
        <f aca="false">-BI37</f>
        <v>-946266.75</v>
      </c>
      <c r="BJ84" s="19" t="n">
        <f aca="false">-BJ37</f>
        <v>-883761.75</v>
      </c>
      <c r="BK84" s="19" t="n">
        <f aca="false">-BK37</f>
        <v>-802536.75</v>
      </c>
      <c r="BL84" s="19" t="n">
        <f aca="false">-BL37</f>
        <v>-707976.75</v>
      </c>
      <c r="BM84" s="19" t="n">
        <f aca="false">-BM37</f>
        <v>-605886.75</v>
      </c>
      <c r="BN84" s="19" t="n">
        <f aca="false">-BN37</f>
        <v>-501936.75</v>
      </c>
      <c r="BO84" s="19" t="n">
        <f aca="false">-BO37</f>
        <v>-401121.75</v>
      </c>
      <c r="BP84" s="19" t="n">
        <f aca="false">-BP37</f>
        <v>-217168.5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-307461.75</v>
      </c>
      <c r="BC86" s="19" t="n">
        <f aca="false">-BC39</f>
        <v>-401121.75</v>
      </c>
      <c r="BD86" s="19" t="n">
        <f aca="false">-BD39</f>
        <v>-501936.75</v>
      </c>
      <c r="BE86" s="19" t="n">
        <f aca="false">-BE39</f>
        <v>-605886.75</v>
      </c>
      <c r="BF86" s="19" t="n">
        <f aca="false">-BF39</f>
        <v>-707976.75</v>
      </c>
      <c r="BG86" s="19" t="n">
        <f aca="false">-BG39</f>
        <v>-802536.75</v>
      </c>
      <c r="BH86" s="19" t="n">
        <f aca="false">-BH39</f>
        <v>-883761.75</v>
      </c>
      <c r="BI86" s="19" t="n">
        <f aca="false">-BI39</f>
        <v>-946266.75</v>
      </c>
      <c r="BJ86" s="19" t="n">
        <f aca="false">-BJ39</f>
        <v>-985686.75</v>
      </c>
      <c r="BK86" s="19" t="n">
        <f aca="false">-BK39</f>
        <v>-999156.75</v>
      </c>
      <c r="BL86" s="19" t="n">
        <f aca="false">-BL39</f>
        <v>-985686.75</v>
      </c>
      <c r="BM86" s="19" t="n">
        <f aca="false">-BM39</f>
        <v>-946266.75</v>
      </c>
      <c r="BN86" s="19" t="n">
        <f aca="false">-BN39</f>
        <v>-883761.75</v>
      </c>
      <c r="BO86" s="19" t="n">
        <f aca="false">-BO39</f>
        <v>-802536.75</v>
      </c>
      <c r="BP86" s="19" t="n">
        <f aca="false">-BP39</f>
        <v>-707976.75</v>
      </c>
      <c r="BQ86" s="19" t="n">
        <f aca="false">-BQ39</f>
        <v>-605886.75</v>
      </c>
      <c r="BR86" s="19" t="n">
        <f aca="false">-BR39</f>
        <v>-501936.75</v>
      </c>
      <c r="BS86" s="19" t="n">
        <f aca="false">-BS39</f>
        <v>-401121.75</v>
      </c>
      <c r="BT86" s="19" t="n">
        <f aca="false">-BT39</f>
        <v>-217168.5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-307461.75</v>
      </c>
      <c r="BQ93" s="19" t="n">
        <f aca="false">-BQ46</f>
        <v>-401121.75</v>
      </c>
      <c r="BR93" s="19" t="n">
        <f aca="false">-BR46</f>
        <v>-501936.75</v>
      </c>
      <c r="BS93" s="19" t="n">
        <f aca="false">-BS46</f>
        <v>-605886.75</v>
      </c>
      <c r="BT93" s="19" t="n">
        <f aca="false">-BT46</f>
        <v>-707976.75</v>
      </c>
      <c r="BU93" s="19" t="n">
        <f aca="false">-BU46</f>
        <v>-802536.75</v>
      </c>
      <c r="BV93" s="19" t="n">
        <f aca="false">-BV46</f>
        <v>-883761.75</v>
      </c>
      <c r="BW93" s="19" t="n">
        <f aca="false">-BW46</f>
        <v>-946266.75</v>
      </c>
      <c r="BX93" s="19" t="n">
        <f aca="false">-BX46</f>
        <v>-985686.75</v>
      </c>
      <c r="BY93" s="19" t="n">
        <f aca="false">-BY46</f>
        <v>-999156.75</v>
      </c>
      <c r="BZ93" s="19" t="n">
        <f aca="false">-BZ46</f>
        <v>-985686.75</v>
      </c>
      <c r="CA93" s="19" t="n">
        <f aca="false">-CA46</f>
        <v>-946266.75</v>
      </c>
      <c r="CB93" s="19" t="n">
        <f aca="false">-CB46</f>
        <v>-883761.75</v>
      </c>
      <c r="CC93" s="19" t="n">
        <f aca="false">-CC46</f>
        <v>-802536.75</v>
      </c>
      <c r="CD93" s="19" t="n">
        <f aca="false">-CD46</f>
        <v>-707976.75</v>
      </c>
      <c r="CE93" s="19" t="n">
        <f aca="false">-CE46</f>
        <v>-605886.75</v>
      </c>
      <c r="CF93" s="19" t="n">
        <f aca="false">-CF46</f>
        <v>-501936.75</v>
      </c>
      <c r="CG93" s="19" t="n">
        <f aca="false">-CG46</f>
        <v>-401121.75</v>
      </c>
      <c r="CH93" s="19" t="n">
        <f aca="false">-CH46</f>
        <v>-217168.5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-307461.75</v>
      </c>
      <c r="BS94" s="19" t="n">
        <f aca="false">-BS47</f>
        <v>-401121.75</v>
      </c>
      <c r="BT94" s="19" t="n">
        <f aca="false">-BT47</f>
        <v>-501936.75</v>
      </c>
      <c r="BU94" s="19" t="n">
        <f aca="false">-BU47</f>
        <v>-605886.75</v>
      </c>
      <c r="BV94" s="19" t="n">
        <f aca="false">-BV47</f>
        <v>-707976.75</v>
      </c>
      <c r="BW94" s="19" t="n">
        <f aca="false">-BW47</f>
        <v>-802536.75</v>
      </c>
      <c r="BX94" s="19" t="n">
        <f aca="false">-BX47</f>
        <v>-883761.75</v>
      </c>
      <c r="BY94" s="19" t="n">
        <f aca="false">-BY47</f>
        <v>-946266.75</v>
      </c>
      <c r="BZ94" s="19" t="n">
        <f aca="false">-BZ47</f>
        <v>-985686.75</v>
      </c>
      <c r="CA94" s="19" t="n">
        <f aca="false">-CA47</f>
        <v>-999156.75</v>
      </c>
      <c r="CB94" s="19" t="n">
        <f aca="false">-CB47</f>
        <v>-985686.75</v>
      </c>
      <c r="CC94" s="19" t="n">
        <f aca="false">-CC47</f>
        <v>-946266.75</v>
      </c>
      <c r="CD94" s="19" t="n">
        <f aca="false">-CD47</f>
        <v>-883761.75</v>
      </c>
      <c r="CE94" s="19" t="n">
        <f aca="false">-CE47</f>
        <v>-802536.75</v>
      </c>
      <c r="CF94" s="19" t="n">
        <f aca="false">-CF47</f>
        <v>-707976.75</v>
      </c>
      <c r="CG94" s="19" t="n">
        <f aca="false">-CG47</f>
        <v>-605886.75</v>
      </c>
      <c r="CH94" s="19" t="n">
        <f aca="false">-CH47</f>
        <v>-501936.75</v>
      </c>
      <c r="CI94" s="19" t="n">
        <f aca="false">-CI47</f>
        <v>-401121.75</v>
      </c>
      <c r="CJ94" s="19" t="n">
        <f aca="false">-CJ47</f>
        <v>-217168.5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-307461.75</v>
      </c>
      <c r="BW96" s="19" t="n">
        <f aca="false">-BW49</f>
        <v>-401121.75</v>
      </c>
      <c r="BX96" s="19" t="n">
        <f aca="false">-BX49</f>
        <v>-501936.75</v>
      </c>
      <c r="BY96" s="19" t="n">
        <f aca="false">-BY49</f>
        <v>-605886.75</v>
      </c>
      <c r="BZ96" s="19" t="n">
        <f aca="false">-BZ49</f>
        <v>-707976.75</v>
      </c>
      <c r="CA96" s="19" t="n">
        <f aca="false">-CA49</f>
        <v>-802536.75</v>
      </c>
      <c r="CB96" s="19" t="n">
        <f aca="false">-CB49</f>
        <v>-883761.75</v>
      </c>
      <c r="CC96" s="19" t="n">
        <f aca="false">-CC49</f>
        <v>-946266.75</v>
      </c>
      <c r="CD96" s="19" t="n">
        <f aca="false">-CD49</f>
        <v>-985686.75</v>
      </c>
      <c r="CE96" s="19" t="n">
        <f aca="false">-CE49</f>
        <v>-999156.75</v>
      </c>
      <c r="CF96" s="19" t="n">
        <f aca="false">-CF49</f>
        <v>-985686.75</v>
      </c>
      <c r="CG96" s="19" t="n">
        <f aca="false">-CG49</f>
        <v>-946266.75</v>
      </c>
      <c r="CH96" s="19" t="n">
        <f aca="false">-CH49</f>
        <v>-883761.75</v>
      </c>
      <c r="CI96" s="19" t="n">
        <f aca="false">-CI49</f>
        <v>-802536.75</v>
      </c>
      <c r="CJ96" s="19" t="n">
        <f aca="false">-CJ49</f>
        <v>-707976.75</v>
      </c>
      <c r="CK96" s="19" t="n">
        <f aca="false">-CK49</f>
        <v>-605886.75</v>
      </c>
      <c r="CL96" s="19" t="n">
        <f aca="false">-CL49</f>
        <v>-501936.75</v>
      </c>
      <c r="CM96" s="19" t="n">
        <f aca="false">-CM49</f>
        <v>-401121.75</v>
      </c>
      <c r="CN96" s="19" t="n">
        <f aca="false">-CN49</f>
        <v>-217168.5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-307461.75</v>
      </c>
      <c r="BY97" s="19" t="n">
        <f aca="false">-BY50</f>
        <v>-401121.75</v>
      </c>
      <c r="BZ97" s="19" t="n">
        <f aca="false">-BZ50</f>
        <v>-501936.75</v>
      </c>
      <c r="CA97" s="19" t="n">
        <f aca="false">-CA50</f>
        <v>-605886.75</v>
      </c>
      <c r="CB97" s="19" t="n">
        <f aca="false">-CB50</f>
        <v>-707976.75</v>
      </c>
      <c r="CC97" s="19" t="n">
        <f aca="false">-CC50</f>
        <v>-802536.75</v>
      </c>
      <c r="CD97" s="19" t="n">
        <f aca="false">-CD50</f>
        <v>-883761.75</v>
      </c>
      <c r="CE97" s="19" t="n">
        <f aca="false">-CE50</f>
        <v>-946266.75</v>
      </c>
      <c r="CF97" s="19" t="n">
        <f aca="false">-CF50</f>
        <v>-985686.75</v>
      </c>
      <c r="CG97" s="19" t="n">
        <f aca="false">-CG50</f>
        <v>-999156.75</v>
      </c>
      <c r="CH97" s="19" t="n">
        <f aca="false">-CH50</f>
        <v>-985686.75</v>
      </c>
      <c r="CI97" s="19" t="n">
        <f aca="false">-CI50</f>
        <v>-946266.75</v>
      </c>
      <c r="CJ97" s="19" t="n">
        <f aca="false">-CJ50</f>
        <v>-883761.75</v>
      </c>
      <c r="CK97" s="19" t="n">
        <f aca="false">-CK50</f>
        <v>-802536.75</v>
      </c>
      <c r="CL97" s="19" t="n">
        <f aca="false">-CL50</f>
        <v>-707976.75</v>
      </c>
      <c r="CM97" s="19" t="n">
        <f aca="false">-CM50</f>
        <v>-605886.75</v>
      </c>
      <c r="CN97" s="19" t="n">
        <f aca="false">-CN50</f>
        <v>-501936.75</v>
      </c>
      <c r="CO97" s="19" t="n">
        <f aca="false">-CO50</f>
        <v>-401121.75</v>
      </c>
      <c r="CP97" s="19" t="n">
        <f aca="false">-CP50</f>
        <v>-217168.5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-6156102.03011532</v>
      </c>
      <c r="AU104" s="30" t="n">
        <f aca="false">SUM(AU60:AU103)</f>
        <v>-5890227.34660498</v>
      </c>
      <c r="AV104" s="30" t="n">
        <f aca="false">SUM(AV60:AV103)</f>
        <v>-6370396.10654745</v>
      </c>
      <c r="AW104" s="30" t="n">
        <f aca="false">SUM(AW60:AW103)</f>
        <v>-6561086.70157145</v>
      </c>
      <c r="AX104" s="30" t="n">
        <f aca="false">SUM(AX60:AX103)</f>
        <v>-6970772.99569945</v>
      </c>
      <c r="AY104" s="30" t="n">
        <f aca="false">SUM(AY60:AY103)</f>
        <v>-7071696.15663545</v>
      </c>
      <c r="AZ104" s="30" t="n">
        <f aca="false">SUM(AZ60:AZ103)</f>
        <v>-7388918.18913945</v>
      </c>
      <c r="BA104" s="30" t="n">
        <f aca="false">SUM(BA60:BA103)</f>
        <v>-7307119.33039545</v>
      </c>
      <c r="BB104" s="30" t="n">
        <f aca="false">SUM(BB60:BB103)</f>
        <v>-7400845.71295545</v>
      </c>
      <c r="BC104" s="30" t="n">
        <f aca="false">SUM(BC60:BC103)</f>
        <v>-7395996.28326745</v>
      </c>
      <c r="BD104" s="30" t="n">
        <f aca="false">SUM(BD60:BD103)</f>
        <v>-7575572.41925145</v>
      </c>
      <c r="BE104" s="30" t="n">
        <f aca="false">SUM(BE60:BE103)</f>
        <v>-7361545.42566745</v>
      </c>
      <c r="BF104" s="30" t="n">
        <f aca="false">SUM(BF60:BF103)</f>
        <v>-7578715.63411545</v>
      </c>
      <c r="BG104" s="30" t="n">
        <f aca="false">SUM(BG60:BG103)</f>
        <v>-7381268.68450745</v>
      </c>
      <c r="BH104" s="30" t="n">
        <f aca="false">SUM(BH60:BH103)</f>
        <v>-7109018.81390785</v>
      </c>
      <c r="BI104" s="30" t="n">
        <f aca="false">SUM(BI60:BI103)</f>
        <v>-6872689.8</v>
      </c>
      <c r="BJ104" s="30" t="n">
        <f aca="false">SUM(BJ60:BJ103)</f>
        <v>-7065420</v>
      </c>
      <c r="BK104" s="30" t="n">
        <f aca="false">SUM(BK60:BK103)</f>
        <v>-6860482.8</v>
      </c>
      <c r="BL104" s="30" t="n">
        <f aca="false">SUM(BL60:BL103)</f>
        <v>-7024312.65</v>
      </c>
      <c r="BM104" s="30" t="n">
        <f aca="false">SUM(BM60:BM103)</f>
        <v>-6831789.45</v>
      </c>
      <c r="BN104" s="30" t="n">
        <f aca="false">SUM(BN60:BN103)</f>
        <v>-7083579.3</v>
      </c>
      <c r="BO104" s="30" t="n">
        <f aca="false">SUM(BO60:BO103)</f>
        <v>-6940765.8</v>
      </c>
      <c r="BP104" s="30" t="n">
        <f aca="false">SUM(BP60:BP103)</f>
        <v>-7137246.3</v>
      </c>
      <c r="BQ104" s="30" t="n">
        <f aca="false">SUM(BQ60:BQ103)</f>
        <v>-6981718.8</v>
      </c>
      <c r="BR104" s="30" t="n">
        <f aca="false">SUM(BR60:BR103)</f>
        <v>-7163682.3</v>
      </c>
      <c r="BS104" s="30" t="n">
        <f aca="false">SUM(BS60:BS103)</f>
        <v>-6992296.8</v>
      </c>
      <c r="BT104" s="30" t="n">
        <f aca="false">SUM(BT60:BT103)</f>
        <v>-7219123.65</v>
      </c>
      <c r="BU104" s="30" t="n">
        <f aca="false">SUM(BU60:BU103)</f>
        <v>-7049736.15</v>
      </c>
      <c r="BV104" s="30" t="n">
        <f aca="false">SUM(BV60:BV103)</f>
        <v>-7201065</v>
      </c>
      <c r="BW104" s="30" t="n">
        <f aca="false">SUM(BW60:BW103)</f>
        <v>-6992296.8</v>
      </c>
      <c r="BX104" s="30" t="n">
        <f aca="false">SUM(BX60:BX103)</f>
        <v>-7163682.3</v>
      </c>
      <c r="BY104" s="30" t="n">
        <f aca="false">SUM(BY60:BY103)</f>
        <v>-6981718.8</v>
      </c>
      <c r="BZ104" s="30" t="n">
        <f aca="false">SUM(BZ60:BZ103)</f>
        <v>-7198738.65</v>
      </c>
      <c r="CA104" s="30" t="n">
        <f aca="false">SUM(CA60:CA103)</f>
        <v>-7020990.15</v>
      </c>
      <c r="CB104" s="30" t="n">
        <f aca="false">SUM(CB60:CB103)</f>
        <v>-7165908</v>
      </c>
      <c r="CC104" s="30" t="n">
        <f aca="false">SUM(CC60:CC103)</f>
        <v>-6952966.8</v>
      </c>
      <c r="CD104" s="30" t="n">
        <f aca="false">SUM(CD60:CD103)</f>
        <v>-7122474.3</v>
      </c>
      <c r="CE104" s="30" t="n">
        <f aca="false">SUM(CE60:CE103)</f>
        <v>-6940765.8</v>
      </c>
      <c r="CF104" s="30" t="n">
        <f aca="false">SUM(CF60:CF103)</f>
        <v>-7141785</v>
      </c>
      <c r="CG104" s="30" t="n">
        <f aca="false">SUM(CG60:CG103)</f>
        <v>-6940765.8</v>
      </c>
      <c r="CH104" s="30" t="n">
        <f aca="false">SUM(CH60:CH103)</f>
        <v>-7122474.3</v>
      </c>
      <c r="CI104" s="30" t="n">
        <f aca="false">SUM(CI60:CI103)</f>
        <v>-6952966.8</v>
      </c>
      <c r="CJ104" s="30" t="n">
        <f aca="false">SUM(CJ60:CJ103)</f>
        <v>-6815012.55</v>
      </c>
      <c r="CK104" s="30" t="n">
        <f aca="false">SUM(CK60:CK103)</f>
        <v>-6539644.05</v>
      </c>
      <c r="CL104" s="30" t="n">
        <f aca="false">SUM(CL60:CL103)</f>
        <v>-6270894.15</v>
      </c>
      <c r="CM104" s="30" t="n">
        <f aca="false">SUM(CM60:CM103)</f>
        <v>-5853532.95</v>
      </c>
      <c r="CN104" s="30" t="n">
        <f aca="false">SUM(CN60:CN103)</f>
        <v>-5504711.7</v>
      </c>
      <c r="CO104" s="30" t="n">
        <f aca="false">SUM(CO60:CO103)</f>
        <v>-5022244.2</v>
      </c>
      <c r="CP104" s="30" t="n">
        <f aca="false">SUM(CP60:CP103)</f>
        <v>-4579741.95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225000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225000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-487500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-487500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955138.449784678</v>
      </c>
      <c r="AU109" s="32" t="n">
        <f aca="false">AU107+AU108+AU10+AU11+AU57+AU104+AU105+AU106</f>
        <v>1378271.28338102</v>
      </c>
      <c r="AV109" s="32" t="n">
        <f aca="false">AV107+AV108+AV10+AV11+AV57+AV104+AV105+AV106</f>
        <v>753595.090868547</v>
      </c>
      <c r="AW109" s="32" t="n">
        <f aca="false">AW107+AW108+AW10+AW11+AW57+AW104+AW105+AW106</f>
        <v>753595.090868547</v>
      </c>
      <c r="AX109" s="32" t="n">
        <f aca="false">AX107+AX108+AX10+AX11+AX57+AX104+AX105+AX106</f>
        <v>581388.340868547</v>
      </c>
      <c r="AY109" s="32" t="n">
        <f aca="false">AY107+AY108+AY10+AY11+AY57+AY104+AY105+AY106</f>
        <v>843888.340868547</v>
      </c>
      <c r="AZ109" s="32" t="n">
        <f aca="false">AZ107+AZ108+AZ10+AZ11+AZ57+AZ104+AZ105+AZ106</f>
        <v>934181.590868547</v>
      </c>
      <c r="BA109" s="32" t="n">
        <f aca="false">BA107+BA108+BA10+BA11+BA57+BA104+BA105+BA106</f>
        <v>1024474.84086855</v>
      </c>
      <c r="BB109" s="32" t="n">
        <f aca="false">BB107+BB108+BB10+BB11+BB57+BB104+BB105+BB106</f>
        <v>934181.590868547</v>
      </c>
      <c r="BC109" s="32" t="n">
        <f aca="false">BC107+BC108+BC10+BC11+BC57+BC104+BC105+BC106</f>
        <v>934181.590868547</v>
      </c>
      <c r="BD109" s="32" t="n">
        <f aca="false">BD107+BD108+BD10+BD11+BD57+BD104+BD105+BD106</f>
        <v>1132826.74086855</v>
      </c>
      <c r="BE109" s="32" t="n">
        <f aca="false">BE107+BE108+BE10+BE11+BE57+BE104+BE105+BE106</f>
        <v>952240.240868547</v>
      </c>
      <c r="BF109" s="32" t="n">
        <f aca="false">BF107+BF108+BF10+BF11+BF57+BF104+BF105+BF106</f>
        <v>1042533.49086855</v>
      </c>
      <c r="BG109" s="32" t="n">
        <f aca="false">BG107+BG108+BG10+BG11+BG57+BG104+BG105+BG106</f>
        <v>1150885.39086855</v>
      </c>
      <c r="BH109" s="32" t="n">
        <f aca="false">BH107+BH108+BH10+BH11+BH57+BH104+BH105+BH106</f>
        <v>1273411.11592415</v>
      </c>
      <c r="BI109" s="32" t="n">
        <f aca="false">BI107+BI108+BI10+BI11+BI57+BI104+BI105+BI106</f>
        <v>866815.2</v>
      </c>
      <c r="BJ109" s="32" t="n">
        <f aca="false">BJ107+BJ108+BJ10+BJ11+BJ57+BJ104+BJ105+BJ106</f>
        <v>768519</v>
      </c>
      <c r="BK109" s="32" t="n">
        <f aca="false">BK107+BK108+BK10+BK11+BK57+BK104+BK105+BK106</f>
        <v>866815.2</v>
      </c>
      <c r="BL109" s="32" t="n">
        <f aca="false">BL107+BL108+BL10+BL11+BL57+BL104+BL105+BL106</f>
        <v>1065460.35</v>
      </c>
      <c r="BM109" s="32" t="n">
        <f aca="false">BM107+BM108+BM10+BM11+BM57+BM104+BM105+BM106</f>
        <v>848756.55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866815.2</v>
      </c>
      <c r="BP109" s="32" t="n">
        <f aca="false">BP107+BP108+BP10+BP11+BP57+BP104+BP105+BP106</f>
        <v>1047401.7</v>
      </c>
      <c r="BQ109" s="32" t="n">
        <f aca="false">BQ107+BQ108+BQ10+BQ11+BQ57+BQ104+BQ105+BQ106</f>
        <v>866815.2</v>
      </c>
      <c r="BR109" s="32" t="n">
        <f aca="false">BR107+BR108+BR10+BR11+BR57+BR104+BR105+BR106</f>
        <v>1047401.7</v>
      </c>
      <c r="BS109" s="32" t="n">
        <f aca="false">BS107+BS108+BS10+BS11+BS57+BS104+BS105+BS106</f>
        <v>866815.2</v>
      </c>
      <c r="BT109" s="32" t="n">
        <f aca="false">BT107+BT108+BT10+BT11+BT57+BT104+BT105+BT106</f>
        <v>1065460.35</v>
      </c>
      <c r="BU109" s="32" t="n">
        <f aca="false">BU107+BU108+BU10+BU11+BU57+BU104+BU105+BU106</f>
        <v>884873.85</v>
      </c>
      <c r="BV109" s="32" t="n">
        <f aca="false">BV107+BV108+BV10+BV11+BV57+BV104+BV105+BV106</f>
        <v>821019</v>
      </c>
      <c r="BW109" s="32" t="n">
        <f aca="false">BW107+BW108+BW10+BW11+BW57+BW104+BW105+BW106</f>
        <v>866815.2</v>
      </c>
      <c r="BX109" s="32" t="n">
        <f aca="false">BX107+BX108+BX10+BX11+BX57+BX104+BX105+BX106</f>
        <v>1047401.7</v>
      </c>
      <c r="BY109" s="32" t="n">
        <f aca="false">BY107+BY108+BY10+BY11+BY57+BY104+BY105+BY106</f>
        <v>866815.2</v>
      </c>
      <c r="BZ109" s="32" t="n">
        <f aca="false">BZ107+BZ108+BZ10+BZ11+BZ57+BZ104+BZ105+BZ106</f>
        <v>1065460.35</v>
      </c>
      <c r="CA109" s="32" t="n">
        <f aca="false">CA107+CA108+CA10+CA11+CA57+CA104+CA105+CA106</f>
        <v>884873.85</v>
      </c>
      <c r="CB109" s="32" t="n">
        <f aca="false">CB107+CB108+CB10+CB11+CB57+CB104+CB105+CB106</f>
        <v>1083519</v>
      </c>
      <c r="CC109" s="32" t="n">
        <f aca="false">CC107+CC108+CC10+CC11+CC57+CC104+CC105+CC106</f>
        <v>866815.2</v>
      </c>
      <c r="CD109" s="32" t="n">
        <f aca="false">CD107+CD108+CD10+CD11+CD57+CD104+CD105+CD106</f>
        <v>1047401.7</v>
      </c>
      <c r="CE109" s="32" t="n">
        <f aca="false">CE107+CE108+CE10+CE11+CE57+CE104+CE105+CE106</f>
        <v>866815.2</v>
      </c>
      <c r="CF109" s="32" t="n">
        <f aca="false">CF107+CF108+CF10+CF11+CF57+CF104+CF105+CF106</f>
        <v>1083519</v>
      </c>
      <c r="CG109" s="32" t="n">
        <f aca="false">CG107+CG108+CG10+CG11+CG57+CG104+CG105+CG106</f>
        <v>866815.2</v>
      </c>
      <c r="CH109" s="32" t="n">
        <f aca="false">CH107+CH108+CH10+CH11+CH57+CH104+CH105+CH106</f>
        <v>784901.7</v>
      </c>
      <c r="CI109" s="32" t="n">
        <f aca="false">CI107+CI108+CI10+CI11+CI57+CI104+CI105+CI106</f>
        <v>866815.2</v>
      </c>
      <c r="CJ109" s="32" t="n">
        <f aca="false">CJ107+CJ108+CJ10+CJ11+CJ57+CJ104+CJ105+CJ106</f>
        <v>957108.45</v>
      </c>
      <c r="CK109" s="32" t="n">
        <f aca="false">CK107+CK108+CK10+CK11+CK57+CK104+CK105+CK106</f>
        <v>776521.95</v>
      </c>
      <c r="CL109" s="32" t="n">
        <f aca="false">CL107+CL108+CL10+CL11+CL57+CL104+CL105+CL106</f>
        <v>884873.85</v>
      </c>
      <c r="CM109" s="32" t="n">
        <f aca="false">CM107+CM108+CM10+CM11+CM57+CM104+CM105+CM106</f>
        <v>668170.05</v>
      </c>
      <c r="CN109" s="32" t="n">
        <f aca="false">CN107+CN108+CN10+CN11+CN57+CN104+CN105+CN106</f>
        <v>758463.3</v>
      </c>
      <c r="CO109" s="32" t="n">
        <f aca="false">CO107+CO108+CO10+CO11+CO57+CO104+CO105+CO106</f>
        <v>577876.8</v>
      </c>
      <c r="CP109" s="32" t="n">
        <f aca="false">CP107+CP108+CP10+CP11+CP57+CP104+CP105+CP106</f>
        <v>668170.05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0.251459036074756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0.134313900997215</v>
      </c>
      <c r="AU110" s="33" t="n">
        <f aca="false">IFERROR(AU109/AU58,0)</f>
        <v>0.189622555295669</v>
      </c>
      <c r="AV110" s="33" t="n">
        <f aca="false">IFERROR(AV109/AV58,0)</f>
        <v>0.105782709437076</v>
      </c>
      <c r="AW110" s="33" t="n">
        <f aca="false">IFERROR(AW109/AW58,0)</f>
        <v>0.103024999890961</v>
      </c>
      <c r="AX110" s="33" t="n">
        <f aca="false">IFERROR(AX109/AX58,0)</f>
        <v>0.0743971255859793</v>
      </c>
      <c r="AY110" s="33" t="n">
        <f aca="false">IFERROR(AY109/AY58,0)</f>
        <v>0.106610995199994</v>
      </c>
      <c r="AZ110" s="33" t="n">
        <f aca="false">IFERROR(AZ109/AZ58,0)</f>
        <v>0.11223962412567</v>
      </c>
      <c r="BA110" s="33" t="n">
        <f aca="false">IFERROR(BA109/BA58,0)</f>
        <v>0.122962643140013</v>
      </c>
      <c r="BB110" s="33" t="n">
        <f aca="false">IFERROR(BB109/BB58,0)</f>
        <v>0.112079007880389</v>
      </c>
      <c r="BC110" s="33" t="n">
        <f aca="false">IFERROR(BC109/BC58,0)</f>
        <v>0.112144254898691</v>
      </c>
      <c r="BD110" s="33" t="n">
        <f aca="false">IFERROR(BD109/BD58,0)</f>
        <v>0.130084384057211</v>
      </c>
      <c r="BE110" s="33" t="n">
        <f aca="false">IFERROR(BE109/BE58,0)</f>
        <v>0.114537501814779</v>
      </c>
      <c r="BF110" s="33" t="n">
        <f aca="false">IFERROR(BF109/BF58,0)</f>
        <v>0.120926037022562</v>
      </c>
      <c r="BG110" s="33" t="n">
        <f aca="false">IFERROR(BG109/BG58,0)</f>
        <v>0.134888022497159</v>
      </c>
      <c r="BH110" s="33" t="n">
        <f aca="false">IFERROR(BH109/BH58,0)</f>
        <v>0.151914316801175</v>
      </c>
      <c r="BI110" s="33" t="n">
        <f aca="false">IFERROR(BI109/BI58,0)</f>
        <v>0.11199879062033</v>
      </c>
      <c r="BJ110" s="33" t="n">
        <f aca="false">IFERROR(BJ109/BJ58,0)</f>
        <v>0.0943090873548078</v>
      </c>
      <c r="BK110" s="33" t="n">
        <f aca="false">IFERROR(BK109/BK58,0)</f>
        <v>0.112175717825299</v>
      </c>
      <c r="BL110" s="33" t="n">
        <f aca="false">IFERROR(BL109/BL58,0)</f>
        <v>0.131704604072327</v>
      </c>
      <c r="BM110" s="33" t="n">
        <f aca="false">IFERROR(BM109/BM58,0)</f>
        <v>0.110507319401511</v>
      </c>
      <c r="BN110" s="33" t="n">
        <f aca="false">IFERROR(BN109/BN58,0)</f>
        <v>0.128816153917959</v>
      </c>
      <c r="BO110" s="33" t="n">
        <f aca="false">IFERROR(BO109/BO58,0)</f>
        <v>0.111022248760532</v>
      </c>
      <c r="BP110" s="33" t="n">
        <f aca="false">IFERROR(BP109/BP58,0)</f>
        <v>0.12797150225642</v>
      </c>
      <c r="BQ110" s="33" t="n">
        <f aca="false">IFERROR(BQ109/BQ58,0)</f>
        <v>0.110442943866969</v>
      </c>
      <c r="BR110" s="33" t="n">
        <f aca="false">IFERROR(BR109/BR58,0)</f>
        <v>0.127559491536075</v>
      </c>
      <c r="BS110" s="33" t="n">
        <f aca="false">IFERROR(BS109/BS58,0)</f>
        <v>0.110294292790331</v>
      </c>
      <c r="BT110" s="33" t="n">
        <f aca="false">IFERROR(BT109/BT58,0)</f>
        <v>0.12860758609002</v>
      </c>
      <c r="BU110" s="33" t="n">
        <f aca="false">IFERROR(BU109/BU58,0)</f>
        <v>0.111520774177937</v>
      </c>
      <c r="BV110" s="33" t="n">
        <f aca="false">IFERROR(BV109/BV58,0)</f>
        <v>0.0991020188822999</v>
      </c>
      <c r="BW110" s="33" t="n">
        <f aca="false">IFERROR(BW109/BW58,0)</f>
        <v>0.110294292790331</v>
      </c>
      <c r="BX110" s="33" t="n">
        <f aca="false">IFERROR(BX109/BX58,0)</f>
        <v>0.127559491536075</v>
      </c>
      <c r="BY110" s="33" t="n">
        <f aca="false">IFERROR(BY109/BY58,0)</f>
        <v>0.110442943866969</v>
      </c>
      <c r="BZ110" s="33" t="n">
        <f aca="false">IFERROR(BZ109/BZ58,0)</f>
        <v>0.128924817759108</v>
      </c>
      <c r="CA110" s="33" t="n">
        <f aca="false">IFERROR(CA109/CA58,0)</f>
        <v>0.111926267641336</v>
      </c>
      <c r="CB110" s="33" t="n">
        <f aca="false">IFERROR(CB109/CB58,0)</f>
        <v>0.13134475885416</v>
      </c>
      <c r="CC110" s="33" t="n">
        <f aca="false">IFERROR(CC109/CC58,0)</f>
        <v>0.110849023668435</v>
      </c>
      <c r="CD110" s="33" t="n">
        <f aca="false">IFERROR(CD109/CD58,0)</f>
        <v>0.128202888269051</v>
      </c>
      <c r="CE110" s="33" t="n">
        <f aca="false">IFERROR(CE109/CE58,0)</f>
        <v>0.111022248760532</v>
      </c>
      <c r="CF110" s="33" t="n">
        <f aca="false">IFERROR(CF109/CF58,0)</f>
        <v>0.131729964023214</v>
      </c>
      <c r="CG110" s="33" t="n">
        <f aca="false">IFERROR(CG109/CG58,0)</f>
        <v>0.111022248760532</v>
      </c>
      <c r="CH110" s="33" t="n">
        <f aca="false">IFERROR(CH109/CH58,0)</f>
        <v>0.0960726576511076</v>
      </c>
      <c r="CI110" s="33" t="n">
        <f aca="false">IFERROR(CI109/CI58,0)</f>
        <v>0.110849023668435</v>
      </c>
      <c r="CJ110" s="33" t="n">
        <f aca="false">IFERROR(CJ109/CJ58,0)</f>
        <v>0.123146365065598</v>
      </c>
      <c r="CK110" s="33" t="n">
        <f aca="false">IFERROR(CK109/CK58,0)</f>
        <v>0.106137825467602</v>
      </c>
      <c r="CL110" s="33" t="n">
        <f aca="false">IFERROR(CL109/CL58,0)</f>
        <v>0.123658823203882</v>
      </c>
      <c r="CM110" s="33" t="n">
        <f aca="false">IFERROR(CM109/CM58,0)</f>
        <v>0.10245330859133</v>
      </c>
      <c r="CN110" s="33" t="n">
        <f aca="false">IFERROR(CN109/CN58,0)</f>
        <v>0.121098851620783</v>
      </c>
      <c r="CO110" s="33" t="n">
        <f aca="false">IFERROR(CO109/CO58,0)</f>
        <v>0.103190056072003</v>
      </c>
      <c r="CP110" s="33" t="n">
        <f aca="false">IFERROR(CP109/CP58,0)</f>
        <v>0.127321123143833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-135160.145939472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-37500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-46705.5615399204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-37500</v>
      </c>
      <c r="BD144" s="21" t="n">
        <f aca="false">IF(ISBLANK(Actuals!BE52),-MAX(0,'BD Commission Detail'!BE53),Actuals!BE52)</f>
        <v>-11331.6313871567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-88105.3347955867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-59664.2223108456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-63154.5861657863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-36042.9129447822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-39319.6986488157</v>
      </c>
      <c r="BQ144" s="21" t="n">
        <f aca="false">IF(ISBLANK(Actuals!BR52),-MAX(0,'BD Commission Detail'!BR53),Actuals!BR52)</f>
        <v>-37500</v>
      </c>
      <c r="BR144" s="21" t="n">
        <f aca="false">IF(ISBLANK(Actuals!BS52),-MAX(0,'BD Commission Detail'!BS53),Actuals!BS52)</f>
        <v>-40825.3254278117</v>
      </c>
      <c r="BS144" s="21" t="n">
        <f aca="false">IF(ISBLANK(Actuals!BT52),-MAX(0,'BD Commission Detail'!BT53),Actuals!BT52)</f>
        <v>-37500</v>
      </c>
      <c r="BT144" s="21" t="n">
        <f aca="false">IF(ISBLANK(Actuals!BU52),-MAX(0,'BD Commission Detail'!BU53),Actuals!BU52)</f>
        <v>-41063.5895982252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-70029.3592128632</v>
      </c>
      <c r="BW144" s="21" t="n">
        <f aca="false">IF(ISBLANK(Actuals!BX52),-MAX(0,'BD Commission Detail'!BX53),Actuals!BX52)</f>
        <v>-37500</v>
      </c>
      <c r="BX144" s="21" t="n">
        <f aca="false">IF(ISBLANK(Actuals!BY52),-MAX(0,'BD Commission Detail'!BY53),Actuals!BY52)</f>
        <v>-41198.481061956</v>
      </c>
      <c r="BY144" s="21" t="n">
        <f aca="false">IF(ISBLANK(Actuals!BZ52),-MAX(0,'BD Commission Detail'!BZ53),Actuals!BZ52)</f>
        <v>-37500</v>
      </c>
      <c r="BZ144" s="21" t="n">
        <f aca="false">IF(ISBLANK(Actuals!CA52),-MAX(0,'BD Commission Detail'!CA53),Actuals!CA52)</f>
        <v>-40205.0054315782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-68390.8775667457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-39342.1497019131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-67640.4313901897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-38805.2816762643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-38002.6774670657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-64092.3474968109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-13897.6936092183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-24029.2562865289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-42181.5146605322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-631084.644949992</v>
      </c>
      <c r="AV146" s="30" t="n">
        <f aca="false">SUM(AV112:AV145)+Actuals!AW54</f>
        <v>-495924.49901052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-533424.49901052</v>
      </c>
      <c r="AZ146" s="30" t="n">
        <f aca="false">SUM(AZ112:AZ145)+Actuals!BA54</f>
        <v>-495924.49901052</v>
      </c>
      <c r="BA146" s="30" t="n">
        <f aca="false">SUM(BA112:BA145)+Actuals!BB54</f>
        <v>-552548.550530651</v>
      </c>
      <c r="BB146" s="30" t="n">
        <f aca="false">SUM(BB112:BB145)+Actuals!BC54</f>
        <v>-505842.98899073</v>
      </c>
      <c r="BC146" s="30" t="n">
        <f aca="false">SUM(BC112:BC145)+Actuals!BD54</f>
        <v>-543342.98899073</v>
      </c>
      <c r="BD146" s="30" t="n">
        <f aca="false">SUM(BD112:BD145)+Actuals!BE54</f>
        <v>-517174.620377887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-593948.323786317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-565507.211301576</v>
      </c>
      <c r="BK146" s="30" t="n">
        <f aca="false">SUM(BK112:BK145)+Actuals!BL54</f>
        <v>-550842.98899073</v>
      </c>
      <c r="BL146" s="30" t="n">
        <f aca="false">SUM(BL112:BL145)+Actuals!BM54</f>
        <v>-568997.575156517</v>
      </c>
      <c r="BM146" s="30" t="n">
        <f aca="false">SUM(BM112:BM145)+Actuals!BN54</f>
        <v>-553459.848770545</v>
      </c>
      <c r="BN146" s="30" t="n">
        <f aca="false">SUM(BN112:BN145)+Actuals!BO54</f>
        <v>-552002.761715327</v>
      </c>
      <c r="BO146" s="30" t="n">
        <f aca="false">SUM(BO112:BO145)+Actuals!BP54</f>
        <v>-560959.848770545</v>
      </c>
      <c r="BP146" s="30" t="n">
        <f aca="false">SUM(BP112:BP145)+Actuals!BQ54</f>
        <v>-555279.547419361</v>
      </c>
      <c r="BQ146" s="30" t="n">
        <f aca="false">SUM(BQ112:BQ145)+Actuals!BR54</f>
        <v>-553459.848770545</v>
      </c>
      <c r="BR146" s="30" t="n">
        <f aca="false">SUM(BR112:BR145)+Actuals!BS54</f>
        <v>-556785.174198357</v>
      </c>
      <c r="BS146" s="30" t="n">
        <f aca="false">SUM(BS112:BS145)+Actuals!BT54</f>
        <v>-553459.848770545</v>
      </c>
      <c r="BT146" s="30" t="n">
        <f aca="false">SUM(BT112:BT145)+Actuals!BU54</f>
        <v>-557023.43836877</v>
      </c>
      <c r="BU146" s="30" t="n">
        <f aca="false">SUM(BU112:BU145)+Actuals!BV54</f>
        <v>-560959.848770545</v>
      </c>
      <c r="BV146" s="30" t="n">
        <f aca="false">SUM(BV112:BV145)+Actuals!BW54</f>
        <v>-585989.207983408</v>
      </c>
      <c r="BW146" s="30" t="n">
        <f aca="false">SUM(BW112:BW145)+Actuals!BX54</f>
        <v>-553459.848770545</v>
      </c>
      <c r="BX146" s="30" t="n">
        <f aca="false">SUM(BX112:BX145)+Actuals!BY54</f>
        <v>-557158.329832501</v>
      </c>
      <c r="BY146" s="30" t="n">
        <f aca="false">SUM(BY112:BY145)+Actuals!BZ54</f>
        <v>-563779.045745956</v>
      </c>
      <c r="BZ146" s="30" t="n">
        <f aca="false">SUM(BZ112:BZ145)+Actuals!CA54</f>
        <v>-566484.051177534</v>
      </c>
      <c r="CA146" s="30" t="n">
        <f aca="false">SUM(CA112:CA145)+Actuals!CB54</f>
        <v>-571279.045745956</v>
      </c>
      <c r="CB146" s="30" t="n">
        <f aca="false">SUM(CB112:CB145)+Actuals!CC54</f>
        <v>-594669.923312702</v>
      </c>
      <c r="CC146" s="30" t="n">
        <f aca="false">SUM(CC112:CC145)+Actuals!CD54</f>
        <v>-563779.045745956</v>
      </c>
      <c r="CD146" s="30" t="n">
        <f aca="false">SUM(CD112:CD145)+Actuals!CE54</f>
        <v>-565621.195447869</v>
      </c>
      <c r="CE146" s="30" t="n">
        <f aca="false">SUM(CE112:CE145)+Actuals!CF54</f>
        <v>-563779.045745956</v>
      </c>
      <c r="CF146" s="30" t="n">
        <f aca="false">SUM(CF112:CF145)+Actuals!CG54</f>
        <v>-593919.477136146</v>
      </c>
      <c r="CG146" s="30" t="n">
        <f aca="false">SUM(CG112:CG145)+Actuals!CH54</f>
        <v>-571279.045745956</v>
      </c>
      <c r="CH146" s="30" t="n">
        <f aca="false">SUM(CH112:CH145)+Actuals!CI54</f>
        <v>-565084.32742222</v>
      </c>
      <c r="CI146" s="30" t="n">
        <f aca="false">SUM(CI112:CI145)+Actuals!CJ54</f>
        <v>-563779.045745956</v>
      </c>
      <c r="CJ146" s="30" t="n">
        <f aca="false">SUM(CJ112:CJ145)+Actuals!CK54</f>
        <v>-564281.723213022</v>
      </c>
      <c r="CK146" s="30" t="n">
        <f aca="false">SUM(CK112:CK145)+Actuals!CL54</f>
        <v>-536804.626660875</v>
      </c>
      <c r="CL146" s="30" t="n">
        <f aca="false">SUM(CL112:CL145)+Actuals!CM54</f>
        <v>-600896.974157686</v>
      </c>
      <c r="CM146" s="30" t="n">
        <f aca="false">SUM(CM112:CM145)+Actuals!CN54</f>
        <v>-536804.626660875</v>
      </c>
      <c r="CN146" s="30" t="n">
        <f aca="false">SUM(CN112:CN145)+Actuals!CO54</f>
        <v>-550702.320270093</v>
      </c>
      <c r="CO146" s="30" t="n">
        <f aca="false">SUM(CO112:CO145)+Actuals!CP54</f>
        <v>-536804.626660875</v>
      </c>
      <c r="CP146" s="30" t="n">
        <f aca="false">SUM(CP112:CP145)+Actuals!CQ54</f>
        <v>-560833.882947404</v>
      </c>
      <c r="CQ146" s="30" t="n">
        <f aca="false">SUM(CQ112:CQ145)+Actuals!CR54</f>
        <v>-536804.626660875</v>
      </c>
      <c r="CR146" s="30" t="n">
        <f aca="false">SUM(CR112:CR145)+Actuals!CS54</f>
        <v>-578986.141321407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459213.950774158</v>
      </c>
      <c r="AU147" s="37" t="n">
        <f aca="false">AU109+AU146</f>
        <v>747186.638431024</v>
      </c>
      <c r="AV147" s="37" t="n">
        <f aca="false">AV109+AV146</f>
        <v>257670.591858027</v>
      </c>
      <c r="AW147" s="37" t="n">
        <f aca="false">AW109+AW146</f>
        <v>220170.591858027</v>
      </c>
      <c r="AX147" s="37" t="n">
        <f aca="false">AX109+AX146</f>
        <v>85463.8418580267</v>
      </c>
      <c r="AY147" s="37" t="n">
        <f aca="false">AY109+AY146</f>
        <v>310463.841858027</v>
      </c>
      <c r="AZ147" s="37" t="n">
        <f aca="false">AZ109+AZ146</f>
        <v>438257.091858027</v>
      </c>
      <c r="BA147" s="37" t="n">
        <f aca="false">BA109+BA146</f>
        <v>471926.290337896</v>
      </c>
      <c r="BB147" s="37" t="n">
        <f aca="false">BB109+BB146</f>
        <v>428338.601877816</v>
      </c>
      <c r="BC147" s="37" t="n">
        <f aca="false">BC109+BC146</f>
        <v>390838.601877816</v>
      </c>
      <c r="BD147" s="37" t="n">
        <f aca="false">BD109+BD146</f>
        <v>615652.120490659</v>
      </c>
      <c r="BE147" s="37" t="n">
        <f aca="false">BE109+BE146</f>
        <v>401397.251877817</v>
      </c>
      <c r="BF147" s="37" t="n">
        <f aca="false">BF109+BF146</f>
        <v>536690.501877816</v>
      </c>
      <c r="BG147" s="37" t="n">
        <f aca="false">BG109+BG146</f>
        <v>556937.06708223</v>
      </c>
      <c r="BH147" s="37" t="n">
        <f aca="false">BH109+BH146</f>
        <v>767568.126933417</v>
      </c>
      <c r="BI147" s="37" t="n">
        <f aca="false">BI109+BI146</f>
        <v>323472.21100927</v>
      </c>
      <c r="BJ147" s="37" t="n">
        <f aca="false">BJ109+BJ146</f>
        <v>203011.788698424</v>
      </c>
      <c r="BK147" s="37" t="n">
        <f aca="false">BK109+BK146</f>
        <v>315972.21100927</v>
      </c>
      <c r="BL147" s="37" t="n">
        <f aca="false">BL109+BL146</f>
        <v>496462.774843483</v>
      </c>
      <c r="BM147" s="37" t="n">
        <f aca="false">BM109+BM146</f>
        <v>295296.701229455</v>
      </c>
      <c r="BN147" s="37" t="n">
        <f aca="false">BN109+BN146</f>
        <v>495398.938284673</v>
      </c>
      <c r="BO147" s="37" t="n">
        <f aca="false">BO109+BO146</f>
        <v>305855.351229455</v>
      </c>
      <c r="BP147" s="37" t="n">
        <f aca="false">BP109+BP146</f>
        <v>492122.15258064</v>
      </c>
      <c r="BQ147" s="37" t="n">
        <f aca="false">BQ109+BQ146</f>
        <v>313355.351229455</v>
      </c>
      <c r="BR147" s="37" t="n">
        <f aca="false">BR109+BR146</f>
        <v>490616.525801644</v>
      </c>
      <c r="BS147" s="37" t="n">
        <f aca="false">BS109+BS146</f>
        <v>313355.351229455</v>
      </c>
      <c r="BT147" s="37" t="n">
        <f aca="false">BT109+BT146</f>
        <v>508436.911631231</v>
      </c>
      <c r="BU147" s="37" t="n">
        <f aca="false">BU109+BU146</f>
        <v>323914.001229455</v>
      </c>
      <c r="BV147" s="37" t="n">
        <f aca="false">BV109+BV146</f>
        <v>235029.792016592</v>
      </c>
      <c r="BW147" s="37" t="n">
        <f aca="false">BW109+BW146</f>
        <v>313355.351229455</v>
      </c>
      <c r="BX147" s="37" t="n">
        <f aca="false">BX109+BX146</f>
        <v>490243.370167499</v>
      </c>
      <c r="BY147" s="37" t="n">
        <f aca="false">BY109+BY146</f>
        <v>303036.154254044</v>
      </c>
      <c r="BZ147" s="37" t="n">
        <f aca="false">BZ109+BZ146</f>
        <v>498976.298822467</v>
      </c>
      <c r="CA147" s="37" t="n">
        <f aca="false">CA109+CA146</f>
        <v>313594.804254044</v>
      </c>
      <c r="CB147" s="37" t="n">
        <f aca="false">CB109+CB146</f>
        <v>488849.076687299</v>
      </c>
      <c r="CC147" s="37" t="n">
        <f aca="false">CC109+CC146</f>
        <v>303036.154254044</v>
      </c>
      <c r="CD147" s="37" t="n">
        <f aca="false">CD109+CD146</f>
        <v>481780.504552131</v>
      </c>
      <c r="CE147" s="37" t="n">
        <f aca="false">CE109+CE146</f>
        <v>303036.154254044</v>
      </c>
      <c r="CF147" s="37" t="n">
        <f aca="false">CF109+CF146</f>
        <v>489599.522863855</v>
      </c>
      <c r="CG147" s="37" t="n">
        <f aca="false">CG109+CG146</f>
        <v>295536.154254044</v>
      </c>
      <c r="CH147" s="37" t="n">
        <f aca="false">CH109+CH146</f>
        <v>219817.37257778</v>
      </c>
      <c r="CI147" s="37" t="n">
        <f aca="false">CI109+CI146</f>
        <v>303036.154254044</v>
      </c>
      <c r="CJ147" s="37" t="n">
        <f aca="false">CJ109+CJ146</f>
        <v>392826.726786979</v>
      </c>
      <c r="CK147" s="37" t="n">
        <f aca="false">CK109+CK146</f>
        <v>239717.323339125</v>
      </c>
      <c r="CL147" s="37" t="n">
        <f aca="false">CL109+CL146</f>
        <v>283976.875842314</v>
      </c>
      <c r="CM147" s="37" t="n">
        <f aca="false">CM109+CM146</f>
        <v>131365.423339125</v>
      </c>
      <c r="CN147" s="37" t="n">
        <f aca="false">CN109+CN146</f>
        <v>207760.979729907</v>
      </c>
      <c r="CO147" s="37" t="n">
        <f aca="false">CO109+CO146</f>
        <v>41072.1733391249</v>
      </c>
      <c r="CP147" s="37" t="n">
        <f aca="false">CP109+CP146</f>
        <v>107336.167052596</v>
      </c>
      <c r="CQ147" s="37" t="n">
        <f aca="false">CQ109+CQ146</f>
        <v>-49221.0766608751</v>
      </c>
      <c r="CR147" s="37" t="n">
        <f aca="false">CR109+CR146</f>
        <v>16949.308678593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0.205696144781689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0.0645757870335184</v>
      </c>
      <c r="AU148" s="33" t="n">
        <f aca="false">IFERROR(AU147/AU58,0)</f>
        <v>0.102797933447841</v>
      </c>
      <c r="AV148" s="33" t="n">
        <f aca="false">IFERROR(AV147/AV58,0)</f>
        <v>0.0361694146887055</v>
      </c>
      <c r="AW148" s="33" t="n">
        <f aca="false">IFERROR(AW147/AW58,0)</f>
        <v>0.0300998181610007</v>
      </c>
      <c r="AX148" s="33" t="n">
        <f aca="false">IFERROR(AX147/AX58,0)</f>
        <v>0.0109363462058306</v>
      </c>
      <c r="AY148" s="33" t="n">
        <f aca="false">IFERROR(AY147/AY58,0)</f>
        <v>0.0392218467197115</v>
      </c>
      <c r="AZ148" s="33" t="n">
        <f aca="false">IFERROR(AZ147/AZ58,0)</f>
        <v>0.0526555133834531</v>
      </c>
      <c r="BA148" s="33" t="n">
        <f aca="false">IFERROR(BA147/BA58,0)</f>
        <v>0.0566429761984313</v>
      </c>
      <c r="BB148" s="33" t="n">
        <f aca="false">IFERROR(BB147/BB58,0)</f>
        <v>0.0513901858103453</v>
      </c>
      <c r="BC148" s="33" t="n">
        <f aca="false">IFERROR(BC147/BC58,0)</f>
        <v>0.0469183981162412</v>
      </c>
      <c r="BD148" s="33" t="n">
        <f aca="false">IFERROR(BD147/BD58,0)</f>
        <v>0.0706963598212206</v>
      </c>
      <c r="BE148" s="33" t="n">
        <f aca="false">IFERROR(BE147/BE58,0)</f>
        <v>0.0482809237545646</v>
      </c>
      <c r="BF148" s="33" t="n">
        <f aca="false">IFERROR(BF147/BF58,0)</f>
        <v>0.0622520581527461</v>
      </c>
      <c r="BG148" s="33" t="n">
        <f aca="false">IFERROR(BG147/BG58,0)</f>
        <v>0.0652750831925978</v>
      </c>
      <c r="BH148" s="33" t="n">
        <f aca="false">IFERROR(BH147/BH58,0)</f>
        <v>0.0915686899095618</v>
      </c>
      <c r="BI148" s="33" t="n">
        <f aca="false">IFERROR(BI147/BI58,0)</f>
        <v>0.0417949482569324</v>
      </c>
      <c r="BJ148" s="33" t="n">
        <f aca="false">IFERROR(BJ147/BJ58,0)</f>
        <v>0.0249126651578106</v>
      </c>
      <c r="BK148" s="33" t="n">
        <f aca="false">IFERROR(BK147/BK58,0)</f>
        <v>0.0408903876891081</v>
      </c>
      <c r="BL148" s="33" t="n">
        <f aca="false">IFERROR(BL147/BL58,0)</f>
        <v>0.061369184876199</v>
      </c>
      <c r="BM148" s="33" t="n">
        <f aca="false">IFERROR(BM147/BM58,0)</f>
        <v>0.0384473579390651</v>
      </c>
      <c r="BN148" s="33" t="n">
        <f aca="false">IFERROR(BN147/BN58,0)</f>
        <v>0.0609273270082261</v>
      </c>
      <c r="BO148" s="33" t="n">
        <f aca="false">IFERROR(BO147/BO58,0)</f>
        <v>0.0391741502559442</v>
      </c>
      <c r="BP148" s="33" t="n">
        <f aca="false">IFERROR(BP147/BP58,0)</f>
        <v>0.0601274670066006</v>
      </c>
      <c r="BQ148" s="33" t="n">
        <f aca="false">IFERROR(BQ147/BQ58,0)</f>
        <v>0.0399253352574449</v>
      </c>
      <c r="BR148" s="33" t="n">
        <f aca="false">IFERROR(BR147/BR58,0)</f>
        <v>0.0597505184213977</v>
      </c>
      <c r="BS148" s="33" t="n">
        <f aca="false">IFERROR(BS147/BS58,0)</f>
        <v>0.0398715976091771</v>
      </c>
      <c r="BT148" s="33" t="n">
        <f aca="false">IFERROR(BT147/BT58,0)</f>
        <v>0.0613714474536356</v>
      </c>
      <c r="BU148" s="33" t="n">
        <f aca="false">IFERROR(BU147/BU58,0)</f>
        <v>0.0408229265495664</v>
      </c>
      <c r="BV148" s="33" t="n">
        <f aca="false">IFERROR(BV147/BV58,0)</f>
        <v>0.0283695345495431</v>
      </c>
      <c r="BW148" s="33" t="n">
        <f aca="false">IFERROR(BW147/BW58,0)</f>
        <v>0.0398715976091771</v>
      </c>
      <c r="BX148" s="33" t="n">
        <f aca="false">IFERROR(BX147/BX58,0)</f>
        <v>0.0597050730655659</v>
      </c>
      <c r="BY148" s="33" t="n">
        <f aca="false">IFERROR(BY147/BY58,0)</f>
        <v>0.0386105423323699</v>
      </c>
      <c r="BZ148" s="33" t="n">
        <f aca="false">IFERROR(BZ147/BZ58,0)</f>
        <v>0.0603780594855553</v>
      </c>
      <c r="CA148" s="33" t="n">
        <f aca="false">IFERROR(CA147/CA58,0)</f>
        <v>0.0396661015486788</v>
      </c>
      <c r="CB148" s="33" t="n">
        <f aca="false">IFERROR(CB147/CB58,0)</f>
        <v>0.0592585493134612</v>
      </c>
      <c r="CC148" s="33" t="n">
        <f aca="false">IFERROR(CC147/CC58,0)</f>
        <v>0.0387525066880438</v>
      </c>
      <c r="CD148" s="33" t="n">
        <f aca="false">IFERROR(CD147/CD58,0)</f>
        <v>0.0589703570228154</v>
      </c>
      <c r="CE148" s="33" t="n">
        <f aca="false">IFERROR(CE147/CE58,0)</f>
        <v>0.0388130656926959</v>
      </c>
      <c r="CF148" s="33" t="n">
        <f aca="false">IFERROR(CF147/CF58,0)</f>
        <v>0.0595235778354034</v>
      </c>
      <c r="CG148" s="33" t="n">
        <f aca="false">IFERROR(CG147/CG58,0)</f>
        <v>0.0378524608651571</v>
      </c>
      <c r="CH148" s="33" t="n">
        <f aca="false">IFERROR(CH147/CH58,0)</f>
        <v>0.026905839522874</v>
      </c>
      <c r="CI148" s="33" t="n">
        <f aca="false">IFERROR(CI147/CI58,0)</f>
        <v>0.0387525066880438</v>
      </c>
      <c r="CJ148" s="33" t="n">
        <f aca="false">IFERROR(CJ147/CJ58,0)</f>
        <v>0.0505430534067829</v>
      </c>
      <c r="CK148" s="33" t="n">
        <f aca="false">IFERROR(CK147/CK58,0)</f>
        <v>0.032765429780998</v>
      </c>
      <c r="CL148" s="33" t="n">
        <f aca="false">IFERROR(CL147/CL58,0)</f>
        <v>0.039685031130455</v>
      </c>
      <c r="CM148" s="33" t="n">
        <f aca="false">IFERROR(CM147/CM58,0)</f>
        <v>0.020142809836499</v>
      </c>
      <c r="CN148" s="33" t="n">
        <f aca="false">IFERROR(CN147/CN58,0)</f>
        <v>0.0331718305380109</v>
      </c>
      <c r="CO148" s="33" t="n">
        <f aca="false">IFERROR(CO147/CO58,0)</f>
        <v>0.00733415819749696</v>
      </c>
      <c r="CP148" s="33" t="n">
        <f aca="false">IFERROR(CP147/CP58,0)</f>
        <v>0.0204531186979881</v>
      </c>
      <c r="CQ148" s="33" t="n">
        <f aca="false">IFERROR(CQ147/CQ58,0)</f>
        <v>-0.0109088540326361</v>
      </c>
      <c r="CR148" s="33" t="n">
        <f aca="false">IFERROR(CR147/CR58,0)</f>
        <v>0.00412126012086435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-103939.9656</v>
      </c>
      <c r="R203" s="37" t="n">
        <f aca="false">R171+R202</f>
        <v>-110190.1656</v>
      </c>
      <c r="S203" s="37" t="n">
        <f aca="false">S171+S202</f>
        <v>-110190.1656</v>
      </c>
      <c r="T203" s="37" t="n">
        <f aca="false">T171+T202</f>
        <v>-135696.4156</v>
      </c>
      <c r="U203" s="37" t="n">
        <f aca="false">U171+U202</f>
        <v>-138596.4156</v>
      </c>
      <c r="V203" s="37" t="n">
        <f aca="false">V171+V202</f>
        <v>-138596.4156</v>
      </c>
      <c r="W203" s="37" t="n">
        <f aca="false">W171+W202</f>
        <v>-122024.1532</v>
      </c>
      <c r="X203" s="37" t="n">
        <f aca="false">X171+X202</f>
        <v>-105990.6908</v>
      </c>
      <c r="Y203" s="37" t="n">
        <f aca="false">Y171+Y202</f>
        <v>-32043.4284</v>
      </c>
      <c r="Z203" s="37" t="n">
        <f aca="false">Z171+Z202</f>
        <v>-86468.452</v>
      </c>
      <c r="AA203" s="37" t="n">
        <f aca="false">AA171+AA202</f>
        <v>-70931.95</v>
      </c>
      <c r="AB203" s="37" t="n">
        <f aca="false">AB171+AB202</f>
        <v>1979.53999999998</v>
      </c>
      <c r="AC203" s="37" t="n">
        <f aca="false">AC171+AC202</f>
        <v>-43696.53912</v>
      </c>
      <c r="AD203" s="37" t="n">
        <f aca="false">AD171+AD202</f>
        <v>-28160.04312</v>
      </c>
      <c r="AE203" s="37" t="n">
        <f aca="false">AE171+AE202</f>
        <v>44751.45888</v>
      </c>
      <c r="AF203" s="37" t="n">
        <f aca="false">AF171+AF202</f>
        <v>-9832.44812000002</v>
      </c>
      <c r="AG203" s="37" t="n">
        <f aca="false">AG171+AG202</f>
        <v>-19274.86462</v>
      </c>
      <c r="AH203" s="37" t="n">
        <f aca="false">AH171+AH202</f>
        <v>14015.26038</v>
      </c>
      <c r="AI203" s="37" t="n">
        <f aca="false">AI171+AI202</f>
        <v>-44609.96962</v>
      </c>
      <c r="AJ203" s="37" t="n">
        <f aca="false">AJ171+AJ202</f>
        <v>-44179.80362</v>
      </c>
      <c r="AK203" s="37" t="n">
        <f aca="false">AK171+AK202</f>
        <v>-43749.64862</v>
      </c>
      <c r="AL203" s="37" t="n">
        <f aca="false">AL171+AL202</f>
        <v>-43319.48812</v>
      </c>
      <c r="AM203" s="37" t="n">
        <f aca="false">AM171+AM202</f>
        <v>-42889.33312</v>
      </c>
      <c r="AN203" s="37" t="n">
        <f aca="false">AN171+AN202</f>
        <v>-28217.38462</v>
      </c>
      <c r="AO203" s="37" t="n">
        <f aca="false">AO171+AO202</f>
        <v>-45943.3271224</v>
      </c>
      <c r="AP203" s="37" t="n">
        <f aca="false">AP171+AP202</f>
        <v>-59754.9546224</v>
      </c>
      <c r="AQ203" s="37" t="n">
        <f aca="false">AQ171+AQ202</f>
        <v>-73566.5821224</v>
      </c>
      <c r="AR203" s="37" t="n">
        <f aca="false">AR171+AR202</f>
        <v>-87378.2151224</v>
      </c>
      <c r="AS203" s="37" t="n">
        <f aca="false">AS171+AS202</f>
        <v>-109002.6106224</v>
      </c>
      <c r="AT203" s="37" t="n">
        <f aca="false">AT171+AT202</f>
        <v>-121558.6356224</v>
      </c>
      <c r="AU203" s="37" t="n">
        <f aca="false">AU171+AU202</f>
        <v>-134114.6656224</v>
      </c>
      <c r="AV203" s="37" t="n">
        <f aca="false">AV171+AV202</f>
        <v>-146670.6856224</v>
      </c>
      <c r="AW203" s="37" t="n">
        <f aca="false">AW171+AW202</f>
        <v>-159711.2971224</v>
      </c>
      <c r="AX203" s="37" t="n">
        <f aca="false">AX171+AX202</f>
        <v>-118833.2956224</v>
      </c>
      <c r="AY203" s="37" t="n">
        <f aca="false">AY171+AY202</f>
        <v>-131780.3706224</v>
      </c>
      <c r="AZ203" s="37" t="n">
        <f aca="false">AZ171+AZ202</f>
        <v>-157573.7331224</v>
      </c>
      <c r="BA203" s="37" t="n">
        <f aca="false">BA171+BA202</f>
        <v>-161996.500534848</v>
      </c>
      <c r="BB203" s="37" t="n">
        <f aca="false">BB171+BB202</f>
        <v>-162426.666534848</v>
      </c>
      <c r="BC203" s="37" t="n">
        <f aca="false">BC171+BC202</f>
        <v>-162856.821534848</v>
      </c>
      <c r="BD203" s="37" t="n">
        <f aca="false">BD171+BD202</f>
        <v>-163286.982034848</v>
      </c>
      <c r="BE203" s="37" t="n">
        <f aca="false">BE171+BE202</f>
        <v>-163717.142534848</v>
      </c>
      <c r="BF203" s="37" t="n">
        <f aca="false">BF171+BF202</f>
        <v>-164147.303034848</v>
      </c>
      <c r="BG203" s="37" t="n">
        <f aca="false">BG171+BG202</f>
        <v>-164577.463534848</v>
      </c>
      <c r="BH203" s="37" t="n">
        <f aca="false">BH171+BH202</f>
        <v>-165007.624034848</v>
      </c>
      <c r="BI203" s="37" t="n">
        <f aca="false">BI171+BI202</f>
        <v>-165437.784534848</v>
      </c>
      <c r="BJ203" s="37" t="n">
        <f aca="false">BJ171+BJ202</f>
        <v>-165867.945034848</v>
      </c>
      <c r="BK203" s="37" t="n">
        <f aca="false">BK171+BK202</f>
        <v>-166298.105534848</v>
      </c>
      <c r="BL203" s="37" t="n">
        <f aca="false">BL171+BL202</f>
        <v>-166728.260534848</v>
      </c>
      <c r="BM203" s="37" t="n">
        <f aca="false">BM171+BM202</f>
        <v>-147730.385585545</v>
      </c>
      <c r="BN203" s="37" t="n">
        <f aca="false">BN171+BN202</f>
        <v>-148160.546085545</v>
      </c>
      <c r="BO203" s="37" t="n">
        <f aca="false">BO171+BO202</f>
        <v>-94764.4165855449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955138.449784678</v>
      </c>
      <c r="AU206" s="13" t="n">
        <f aca="false">AU109</f>
        <v>1378271.28338102</v>
      </c>
      <c r="AV206" s="13" t="n">
        <f aca="false">AV109</f>
        <v>753595.090868547</v>
      </c>
      <c r="AW206" s="13" t="n">
        <f aca="false">AW109</f>
        <v>753595.090868547</v>
      </c>
      <c r="AX206" s="13" t="n">
        <f aca="false">AX109</f>
        <v>581388.340868547</v>
      </c>
      <c r="AY206" s="13" t="n">
        <f aca="false">AY109</f>
        <v>843888.340868547</v>
      </c>
      <c r="AZ206" s="13" t="n">
        <f aca="false">AZ109</f>
        <v>934181.590868547</v>
      </c>
      <c r="BA206" s="13" t="n">
        <f aca="false">BA109</f>
        <v>1024474.84086855</v>
      </c>
      <c r="BB206" s="13" t="n">
        <f aca="false">BB109</f>
        <v>934181.590868547</v>
      </c>
      <c r="BC206" s="13" t="n">
        <f aca="false">BC109</f>
        <v>934181.590868547</v>
      </c>
      <c r="BD206" s="13" t="n">
        <f aca="false">BD109</f>
        <v>1132826.74086855</v>
      </c>
      <c r="BE206" s="13" t="n">
        <f aca="false">BE109</f>
        <v>952240.240868547</v>
      </c>
      <c r="BF206" s="13" t="n">
        <f aca="false">BF109</f>
        <v>1042533.49086855</v>
      </c>
      <c r="BG206" s="13" t="n">
        <f aca="false">BG109</f>
        <v>1150885.39086855</v>
      </c>
      <c r="BH206" s="13" t="n">
        <f aca="false">BH109</f>
        <v>1273411.11592415</v>
      </c>
      <c r="BI206" s="13" t="n">
        <f aca="false">BI109</f>
        <v>866815.2</v>
      </c>
      <c r="BJ206" s="13" t="n">
        <f aca="false">BJ109</f>
        <v>768519</v>
      </c>
      <c r="BK206" s="13" t="n">
        <f aca="false">BK109</f>
        <v>866815.2</v>
      </c>
      <c r="BL206" s="13" t="n">
        <f aca="false">BL109</f>
        <v>1065460.35</v>
      </c>
      <c r="BM206" s="13" t="n">
        <f aca="false">BM109</f>
        <v>848756.55</v>
      </c>
      <c r="BN206" s="13" t="n">
        <f aca="false">BN109</f>
        <v>1047401.7</v>
      </c>
      <c r="BO206" s="13" t="n">
        <f aca="false">BO109</f>
        <v>866815.2</v>
      </c>
      <c r="BP206" s="13" t="n">
        <f aca="false">BP109</f>
        <v>1047401.7</v>
      </c>
      <c r="BQ206" s="13" t="n">
        <f aca="false">BQ109</f>
        <v>866815.2</v>
      </c>
      <c r="BR206" s="13" t="n">
        <f aca="false">BR109</f>
        <v>1047401.7</v>
      </c>
      <c r="BS206" s="13" t="n">
        <f aca="false">BS109</f>
        <v>866815.2</v>
      </c>
      <c r="BT206" s="13" t="n">
        <f aca="false">BT109</f>
        <v>1065460.35</v>
      </c>
      <c r="BU206" s="13" t="n">
        <f aca="false">BU109</f>
        <v>884873.85</v>
      </c>
      <c r="BV206" s="13" t="n">
        <f aca="false">BV109</f>
        <v>821019</v>
      </c>
      <c r="BW206" s="13" t="n">
        <f aca="false">BW109</f>
        <v>866815.2</v>
      </c>
      <c r="BX206" s="13" t="n">
        <f aca="false">BX109</f>
        <v>1047401.7</v>
      </c>
      <c r="BY206" s="13" t="n">
        <f aca="false">BY109</f>
        <v>866815.2</v>
      </c>
      <c r="BZ206" s="13" t="n">
        <f aca="false">BZ109</f>
        <v>1065460.35</v>
      </c>
      <c r="CA206" s="13" t="n">
        <f aca="false">CA109</f>
        <v>884873.85</v>
      </c>
      <c r="CB206" s="13" t="n">
        <f aca="false">CB109</f>
        <v>1083519</v>
      </c>
      <c r="CC206" s="13" t="n">
        <f aca="false">CC109</f>
        <v>866815.2</v>
      </c>
      <c r="CD206" s="13" t="n">
        <f aca="false">CD109</f>
        <v>1047401.7</v>
      </c>
      <c r="CE206" s="13" t="n">
        <f aca="false">CE109</f>
        <v>866815.2</v>
      </c>
      <c r="CF206" s="13" t="n">
        <f aca="false">CF109</f>
        <v>1083519</v>
      </c>
      <c r="CG206" s="13" t="n">
        <f aca="false">CG109</f>
        <v>866815.2</v>
      </c>
      <c r="CH206" s="13" t="n">
        <f aca="false">CH109</f>
        <v>784901.7</v>
      </c>
      <c r="CI206" s="13" t="n">
        <f aca="false">CI109</f>
        <v>866815.2</v>
      </c>
      <c r="CJ206" s="13" t="n">
        <f aca="false">CJ109</f>
        <v>957108.45</v>
      </c>
      <c r="CK206" s="13" t="n">
        <f aca="false">CK109</f>
        <v>776521.95</v>
      </c>
      <c r="CL206" s="13" t="n">
        <f aca="false">CL109</f>
        <v>884873.85</v>
      </c>
      <c r="CM206" s="13" t="n">
        <f aca="false">CM109</f>
        <v>668170.05</v>
      </c>
      <c r="CN206" s="13" t="n">
        <f aca="false">CN109</f>
        <v>758463.3</v>
      </c>
      <c r="CO206" s="13" t="n">
        <f aca="false">CO109</f>
        <v>577876.8</v>
      </c>
      <c r="CP206" s="13" t="n">
        <f aca="false">CP109</f>
        <v>668170.05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1516070.22432624</v>
      </c>
      <c r="AJ208" s="30" t="n">
        <f aca="false">AJ206+AJ207</f>
        <v>1256744.4796106</v>
      </c>
      <c r="AK208" s="30" t="n">
        <f aca="false">AK206+AK207</f>
        <v>1115901.14330085</v>
      </c>
      <c r="AL208" s="30" t="n">
        <f aca="false">AL206+AL207</f>
        <v>1019503.01754244</v>
      </c>
      <c r="AM208" s="30" t="n">
        <f aca="false">AM206+AM207</f>
        <v>931320.101784678</v>
      </c>
      <c r="AN208" s="30" t="n">
        <f aca="false">AN206+AN207</f>
        <v>837510.000284678</v>
      </c>
      <c r="AO208" s="30" t="n">
        <f aca="false">AO206+AO207</f>
        <v>892121.668284678</v>
      </c>
      <c r="AP208" s="30" t="n">
        <f aca="false">AP206+AP207</f>
        <v>878310.040784678</v>
      </c>
      <c r="AQ208" s="30" t="n">
        <f aca="false">AQ206+AQ207</f>
        <v>864498.413284678</v>
      </c>
      <c r="AR208" s="30" t="n">
        <f aca="false">AR206+AR207</f>
        <v>959038.680284677</v>
      </c>
      <c r="AS208" s="30" t="n">
        <f aca="false">AS206+AS207</f>
        <v>937414.284784677</v>
      </c>
      <c r="AT208" s="30" t="n">
        <f aca="false">AT206+AT207</f>
        <v>1114893.15978468</v>
      </c>
      <c r="AU208" s="30" t="n">
        <f aca="false">AU206+AU207</f>
        <v>1443786.96338102</v>
      </c>
      <c r="AV208" s="30" t="n">
        <f aca="false">AV206+AV207</f>
        <v>806554.750868547</v>
      </c>
      <c r="AW208" s="30" t="n">
        <f aca="false">AW206+AW207</f>
        <v>875196.139368547</v>
      </c>
      <c r="AX208" s="30" t="n">
        <f aca="false">AX206+AX207</f>
        <v>662185.390868547</v>
      </c>
      <c r="AY208" s="30" t="n">
        <f aca="false">AY206+AY207</f>
        <v>911738.315868547</v>
      </c>
      <c r="AZ208" s="30" t="n">
        <f aca="false">AZ206+AZ207</f>
        <v>1057920.20336855</v>
      </c>
      <c r="BA208" s="30" t="n">
        <f aca="false">BA206+BA207</f>
        <v>1066101.29286855</v>
      </c>
      <c r="BB208" s="30" t="n">
        <f aca="false">BB206+BB207</f>
        <v>975377.876868547</v>
      </c>
      <c r="BC208" s="30" t="n">
        <f aca="false">BC206+BC207</f>
        <v>1908468.72186855</v>
      </c>
      <c r="BD208" s="30" t="n">
        <f aca="false">BD206+BD207</f>
        <v>1173162.71136855</v>
      </c>
      <c r="BE208" s="30" t="n">
        <f aca="false">BE206+BE207</f>
        <v>992146.050868547</v>
      </c>
      <c r="BF208" s="30" t="n">
        <f aca="false">BF206+BF207</f>
        <v>1212887.14036855</v>
      </c>
      <c r="BG208" s="30" t="n">
        <f aca="false">BG206+BG207</f>
        <v>1189930.87986855</v>
      </c>
      <c r="BH208" s="30" t="n">
        <f aca="false">BH206+BH207</f>
        <v>1312026.44442415</v>
      </c>
      <c r="BI208" s="30" t="n">
        <f aca="false">BI206+BI207</f>
        <v>1035876.368</v>
      </c>
      <c r="BJ208" s="30" t="n">
        <f aca="false">BJ206+BJ207</f>
        <v>806274.0075</v>
      </c>
      <c r="BK208" s="30" t="n">
        <f aca="false">BK206+BK207</f>
        <v>904140.047</v>
      </c>
      <c r="BL208" s="30" t="n">
        <f aca="false">BL206+BL207</f>
        <v>1233231.042</v>
      </c>
      <c r="BM208" s="30" t="n">
        <f aca="false">BM206+BM207</f>
        <v>908721.576</v>
      </c>
      <c r="BN208" s="30" t="n">
        <f aca="false">BN206+BN207</f>
        <v>1106936.5655</v>
      </c>
      <c r="BO208" s="30" t="n">
        <f aca="false">BO206+BO207</f>
        <v>1110622.195</v>
      </c>
      <c r="BP208" s="30" t="n">
        <f aca="false">BP206+BP207</f>
        <v>1047401.7</v>
      </c>
      <c r="BQ208" s="30" t="n">
        <f aca="false">BQ206+BQ207</f>
        <v>866815.2</v>
      </c>
      <c r="BR208" s="30" t="n">
        <f aca="false">BR206+BR207</f>
        <v>1189807.7</v>
      </c>
      <c r="BS208" s="30" t="n">
        <f aca="false">BS206+BS207</f>
        <v>866815.2</v>
      </c>
      <c r="BT208" s="30" t="n">
        <f aca="false">BT206+BT207</f>
        <v>1065460.35</v>
      </c>
      <c r="BU208" s="30" t="n">
        <f aca="false">BU206+BU207</f>
        <v>1027275.85</v>
      </c>
      <c r="BV208" s="30" t="n">
        <f aca="false">BV206+BV207</f>
        <v>821019</v>
      </c>
      <c r="BW208" s="30" t="n">
        <f aca="false">BW206+BW207</f>
        <v>866815.2</v>
      </c>
      <c r="BX208" s="30" t="n">
        <f aca="false">BX206+BX207</f>
        <v>1189803.7</v>
      </c>
      <c r="BY208" s="30" t="n">
        <f aca="false">BY206+BY207</f>
        <v>866815.2</v>
      </c>
      <c r="BZ208" s="30" t="n">
        <f aca="false">BZ206+BZ207</f>
        <v>1065460.35</v>
      </c>
      <c r="CA208" s="30" t="n">
        <f aca="false">CA206+CA207</f>
        <v>1100431.85</v>
      </c>
      <c r="CB208" s="30" t="n">
        <f aca="false">CB206+CB207</f>
        <v>1083519</v>
      </c>
      <c r="CC208" s="30" t="n">
        <f aca="false">CC206+CC207</f>
        <v>866815.2</v>
      </c>
      <c r="CD208" s="30" t="n">
        <f aca="false">CD206+CD207</f>
        <v>1278418.7</v>
      </c>
      <c r="CE208" s="30" t="n">
        <f aca="false">CE206+CE207</f>
        <v>866815.2</v>
      </c>
      <c r="CF208" s="30" t="n">
        <f aca="false">CF206+CF207</f>
        <v>1083519</v>
      </c>
      <c r="CG208" s="30" t="n">
        <f aca="false">CG206+CG207</f>
        <v>1097831.2</v>
      </c>
      <c r="CH208" s="30" t="n">
        <f aca="false">CH206+CH207</f>
        <v>784901.7</v>
      </c>
      <c r="CI208" s="30" t="n">
        <f aca="false">CI206+CI207</f>
        <v>866815.2</v>
      </c>
      <c r="CJ208" s="30" t="n">
        <f aca="false">CJ206+CJ207</f>
        <v>1188124.45</v>
      </c>
      <c r="CK208" s="30" t="n">
        <f aca="false">CK206+CK207</f>
        <v>1007537.95</v>
      </c>
      <c r="CL208" s="30" t="n">
        <f aca="false">CL206+CL207</f>
        <v>1115889.85</v>
      </c>
      <c r="CM208" s="30" t="n">
        <f aca="false">CM206+CM207</f>
        <v>899186.05</v>
      </c>
      <c r="CN208" s="30" t="n">
        <f aca="false">CN206+CN207</f>
        <v>989479.3</v>
      </c>
      <c r="CO208" s="30" t="n">
        <f aca="false">CO206+CO207</f>
        <v>808892.8</v>
      </c>
      <c r="CP208" s="30" t="n">
        <f aca="false">CP206+CP207</f>
        <v>899186.05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-631084.644949992</v>
      </c>
      <c r="AV209" s="13" t="n">
        <f aca="false">AV146</f>
        <v>-495924.49901052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-533424.49901052</v>
      </c>
      <c r="AZ209" s="13" t="n">
        <f aca="false">AZ146</f>
        <v>-495924.49901052</v>
      </c>
      <c r="BA209" s="13" t="n">
        <f aca="false">BA146</f>
        <v>-552548.550530651</v>
      </c>
      <c r="BB209" s="13" t="n">
        <f aca="false">BB146</f>
        <v>-505842.98899073</v>
      </c>
      <c r="BC209" s="13" t="n">
        <f aca="false">BC146</f>
        <v>-543342.98899073</v>
      </c>
      <c r="BD209" s="13" t="n">
        <f aca="false">BD146</f>
        <v>-517174.620377887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-593948.323786317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-565507.211301576</v>
      </c>
      <c r="BK209" s="13" t="n">
        <f aca="false">BK146</f>
        <v>-550842.98899073</v>
      </c>
      <c r="BL209" s="13" t="n">
        <f aca="false">BL146</f>
        <v>-568997.575156517</v>
      </c>
      <c r="BM209" s="13" t="n">
        <f aca="false">BM146</f>
        <v>-553459.848770545</v>
      </c>
      <c r="BN209" s="13" t="n">
        <f aca="false">BN146</f>
        <v>-552002.761715327</v>
      </c>
      <c r="BO209" s="13" t="n">
        <f aca="false">BO146</f>
        <v>-560959.848770545</v>
      </c>
      <c r="BP209" s="13" t="n">
        <f aca="false">BP146</f>
        <v>-555279.547419361</v>
      </c>
      <c r="BQ209" s="13" t="n">
        <f aca="false">BQ146</f>
        <v>-553459.848770545</v>
      </c>
      <c r="BR209" s="13" t="n">
        <f aca="false">BR146</f>
        <v>-556785.174198357</v>
      </c>
      <c r="BS209" s="13" t="n">
        <f aca="false">BS146</f>
        <v>-553459.848770545</v>
      </c>
      <c r="BT209" s="13" t="n">
        <f aca="false">BT146</f>
        <v>-557023.43836877</v>
      </c>
      <c r="BU209" s="13" t="n">
        <f aca="false">BU146</f>
        <v>-560959.848770545</v>
      </c>
      <c r="BV209" s="13" t="n">
        <f aca="false">BV146</f>
        <v>-585989.207983408</v>
      </c>
      <c r="BW209" s="13" t="n">
        <f aca="false">BW146</f>
        <v>-553459.848770545</v>
      </c>
      <c r="BX209" s="13" t="n">
        <f aca="false">BX146</f>
        <v>-557158.329832501</v>
      </c>
      <c r="BY209" s="13" t="n">
        <f aca="false">BY146</f>
        <v>-563779.045745956</v>
      </c>
      <c r="BZ209" s="13" t="n">
        <f aca="false">BZ146</f>
        <v>-566484.051177534</v>
      </c>
      <c r="CA209" s="13" t="n">
        <f aca="false">CA146</f>
        <v>-571279.045745956</v>
      </c>
      <c r="CB209" s="13" t="n">
        <f aca="false">CB146</f>
        <v>-594669.923312702</v>
      </c>
      <c r="CC209" s="13" t="n">
        <f aca="false">CC146</f>
        <v>-563779.045745956</v>
      </c>
      <c r="CD209" s="13" t="n">
        <f aca="false">CD146</f>
        <v>-565621.195447869</v>
      </c>
      <c r="CE209" s="13" t="n">
        <f aca="false">CE146</f>
        <v>-563779.045745956</v>
      </c>
      <c r="CF209" s="13" t="n">
        <f aca="false">CF146</f>
        <v>-593919.477136146</v>
      </c>
      <c r="CG209" s="13" t="n">
        <f aca="false">CG146</f>
        <v>-571279.045745956</v>
      </c>
      <c r="CH209" s="13" t="n">
        <f aca="false">CH146</f>
        <v>-565084.32742222</v>
      </c>
      <c r="CI209" s="13" t="n">
        <f aca="false">CI146</f>
        <v>-563779.045745956</v>
      </c>
      <c r="CJ209" s="13" t="n">
        <f aca="false">CJ146</f>
        <v>-564281.723213022</v>
      </c>
      <c r="CK209" s="13" t="n">
        <f aca="false">CK146</f>
        <v>-536804.626660875</v>
      </c>
      <c r="CL209" s="13" t="n">
        <f aca="false">CL146</f>
        <v>-600896.974157686</v>
      </c>
      <c r="CM209" s="13" t="n">
        <f aca="false">CM146</f>
        <v>-536804.626660875</v>
      </c>
      <c r="CN209" s="13" t="n">
        <f aca="false">CN146</f>
        <v>-550702.320270093</v>
      </c>
      <c r="CO209" s="13" t="n">
        <f aca="false">CO146</f>
        <v>-536804.626660875</v>
      </c>
      <c r="CP209" s="13" t="n">
        <f aca="false">CP146</f>
        <v>-560833.882947404</v>
      </c>
      <c r="CQ209" s="13" t="n">
        <f aca="false">CQ146</f>
        <v>-536804.626660875</v>
      </c>
      <c r="CR209" s="13" t="n">
        <f aca="false">CR146</f>
        <v>-578986.141321407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-684938.22483755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-725811.417460216</v>
      </c>
      <c r="AK211" s="30" t="n">
        <f aca="false">AK209+AK210</f>
        <v>-681916.514346</v>
      </c>
      <c r="AL211" s="30" t="n">
        <f aca="false">AL209+AL210</f>
        <v>-698414.971203412</v>
      </c>
      <c r="AM211" s="30" t="n">
        <f aca="false">AM209+AM210</f>
        <v>-719416.514346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-740554.84463292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-740554.84463292</v>
      </c>
      <c r="AT211" s="30" t="n">
        <f aca="false">AT209+AT210</f>
        <v>-777237.84463292</v>
      </c>
      <c r="AU211" s="30" t="n">
        <f aca="false">AU209+AU210</f>
        <v>-830714.990572393</v>
      </c>
      <c r="AV211" s="30" t="n">
        <f aca="false">AV209+AV210</f>
        <v>-695554.84463292</v>
      </c>
      <c r="AW211" s="30" t="n">
        <f aca="false">AW209+AW210</f>
        <v>-814736.84463292</v>
      </c>
      <c r="AX211" s="30" t="n">
        <f aca="false">AX209+AX210</f>
        <v>-695554.84463292</v>
      </c>
      <c r="AY211" s="30" t="n">
        <f aca="false">AY209+AY210</f>
        <v>-733054.84463292</v>
      </c>
      <c r="AZ211" s="30" t="n">
        <f aca="false">AZ209+AZ210</f>
        <v>-777236.84463292</v>
      </c>
      <c r="BA211" s="30" t="n">
        <f aca="false">BA209+BA210</f>
        <v>-756171.503065499</v>
      </c>
      <c r="BB211" s="30" t="n">
        <f aca="false">BB209+BB210</f>
        <v>-709465.941525578</v>
      </c>
      <c r="BC211" s="30" t="n">
        <f aca="false">BC209+BC210</f>
        <v>-1680486.94152558</v>
      </c>
      <c r="BD211" s="30" t="n">
        <f aca="false">BD209+BD210</f>
        <v>-720797.572912735</v>
      </c>
      <c r="BE211" s="30" t="n">
        <f aca="false">BE209+BE210</f>
        <v>-754465.941525578</v>
      </c>
      <c r="BF211" s="30" t="n">
        <f aca="false">BF209+BF210</f>
        <v>-840343.941525578</v>
      </c>
      <c r="BG211" s="30" t="n">
        <f aca="false">BG209+BG210</f>
        <v>-797571.276321165</v>
      </c>
      <c r="BH211" s="30" t="n">
        <f aca="false">BH209+BH210</f>
        <v>-709465.941525578</v>
      </c>
      <c r="BI211" s="30" t="n">
        <f aca="false">BI209+BI210</f>
        <v>-877841.941525578</v>
      </c>
      <c r="BJ211" s="30" t="n">
        <f aca="false">BJ209+BJ210</f>
        <v>-769130.163836424</v>
      </c>
      <c r="BK211" s="30" t="n">
        <f aca="false">BK209+BK210</f>
        <v>-754465.941525578</v>
      </c>
      <c r="BL211" s="30" t="n">
        <f aca="false">BL209+BL210</f>
        <v>-903496.527691365</v>
      </c>
      <c r="BM211" s="30" t="n">
        <f aca="false">BM209+BM210</f>
        <v>-761155.26035609</v>
      </c>
      <c r="BN211" s="30" t="n">
        <f aca="false">BN209+BN210</f>
        <v>-759698.173300872</v>
      </c>
      <c r="BO211" s="30" t="n">
        <f aca="false">BO209+BO210</f>
        <v>-899531.26035609</v>
      </c>
      <c r="BP211" s="30" t="n">
        <f aca="false">BP209+BP210</f>
        <v>-762974.959004906</v>
      </c>
      <c r="BQ211" s="30" t="n">
        <f aca="false">BQ209+BQ210</f>
        <v>-761155.26035609</v>
      </c>
      <c r="BR211" s="30" t="n">
        <f aca="false">BR209+BR210</f>
        <v>-853636.235783902</v>
      </c>
      <c r="BS211" s="30" t="n">
        <f aca="false">BS209+BS210</f>
        <v>-761155.26035609</v>
      </c>
      <c r="BT211" s="30" t="n">
        <f aca="false">BT209+BT210</f>
        <v>-764718.849954315</v>
      </c>
      <c r="BU211" s="30" t="n">
        <f aca="false">BU209+BU210</f>
        <v>-843295.26035609</v>
      </c>
      <c r="BV211" s="30" t="n">
        <f aca="false">BV209+BV210</f>
        <v>-793684.619568953</v>
      </c>
      <c r="BW211" s="30" t="n">
        <f aca="false">BW209+BW210</f>
        <v>-761155.26035609</v>
      </c>
      <c r="BX211" s="30" t="n">
        <f aca="false">BX209+BX210</f>
        <v>-839493.741418046</v>
      </c>
      <c r="BY211" s="30" t="n">
        <f aca="false">BY209+BY210</f>
        <v>-775628.365563212</v>
      </c>
      <c r="BZ211" s="30" t="n">
        <f aca="false">BZ209+BZ210</f>
        <v>-778333.37099479</v>
      </c>
      <c r="CA211" s="30" t="n">
        <f aca="false">CA209+CA210</f>
        <v>-930924.365563212</v>
      </c>
      <c r="CB211" s="30" t="n">
        <f aca="false">CB209+CB210</f>
        <v>-806519.243129957</v>
      </c>
      <c r="CC211" s="30" t="n">
        <f aca="false">CC209+CC210</f>
        <v>-775628.365563212</v>
      </c>
      <c r="CD211" s="30" t="n">
        <f aca="false">CD209+CD210</f>
        <v>-931988.515265125</v>
      </c>
      <c r="CE211" s="30" t="n">
        <f aca="false">CE209+CE210</f>
        <v>-775628.365563212</v>
      </c>
      <c r="CF211" s="30" t="n">
        <f aca="false">CF209+CF210</f>
        <v>-805768.796953401</v>
      </c>
      <c r="CG211" s="30" t="n">
        <f aca="false">CG209+CG210</f>
        <v>-937645.365563212</v>
      </c>
      <c r="CH211" s="30" t="n">
        <f aca="false">CH209+CH210</f>
        <v>-776933.647239476</v>
      </c>
      <c r="CI211" s="30" t="n">
        <f aca="false">CI209+CI210</f>
        <v>-775628.365563212</v>
      </c>
      <c r="CJ211" s="30" t="n">
        <f aca="false">CJ209+CJ210</f>
        <v>-924040.016423798</v>
      </c>
      <c r="CK211" s="30" t="n">
        <f aca="false">CK209+CK210</f>
        <v>-826045.932874476</v>
      </c>
      <c r="CL211" s="30" t="n">
        <f aca="false">CL209+CL210</f>
        <v>-890138.280371287</v>
      </c>
      <c r="CM211" s="30" t="n">
        <f aca="false">CM209+CM210</f>
        <v>-826045.932874476</v>
      </c>
      <c r="CN211" s="30" t="n">
        <f aca="false">CN209+CN210</f>
        <v>-839943.626483694</v>
      </c>
      <c r="CO211" s="30" t="n">
        <f aca="false">CO209+CO210</f>
        <v>-826045.932874476</v>
      </c>
      <c r="CP211" s="30" t="n">
        <f aca="false">CP209+CP210</f>
        <v>-850075.189161005</v>
      </c>
      <c r="CQ211" s="30" t="n">
        <f aca="false">CQ209+CQ210</f>
        <v>-826045.932874476</v>
      </c>
      <c r="CR211" s="30" t="n">
        <f aca="false">CR209+CR210</f>
        <v>-868227.447535008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248192.504687298</v>
      </c>
      <c r="R212" s="37" t="n">
        <f aca="false">R208+R211</f>
        <v>-706865.605662235</v>
      </c>
      <c r="S212" s="37" t="n">
        <f aca="false">S208+S211</f>
        <v>264247.011714514</v>
      </c>
      <c r="T212" s="37" t="n">
        <f aca="false">T208+T211</f>
        <v>329135.086848463</v>
      </c>
      <c r="U212" s="37" t="n">
        <f aca="false">U208+U211</f>
        <v>522729.114348462</v>
      </c>
      <c r="V212" s="37" t="n">
        <f aca="false">V208+V211</f>
        <v>643123.406848465</v>
      </c>
      <c r="W212" s="37" t="n">
        <f aca="false">W208+W211</f>
        <v>838906.099248465</v>
      </c>
      <c r="X212" s="37" t="n">
        <f aca="false">X208+X211</f>
        <v>790549.506507379</v>
      </c>
      <c r="Y212" s="37" t="n">
        <f aca="false">Y208+Y211</f>
        <v>640170.122457379</v>
      </c>
      <c r="Z212" s="37" t="n">
        <f aca="false">Z208+Z211</f>
        <v>774657.105307379</v>
      </c>
      <c r="AA212" s="37" t="n">
        <f aca="false">AA208+AA211</f>
        <v>733129.907307378</v>
      </c>
      <c r="AB212" s="37" t="n">
        <f aca="false">AB208+AB211</f>
        <v>792314.381929156</v>
      </c>
      <c r="AC212" s="37" t="n">
        <f aca="false">AC208+AC211</f>
        <v>508379.490639601</v>
      </c>
      <c r="AD212" s="37" t="n">
        <f aca="false">AD208+AD211</f>
        <v>546865.896639601</v>
      </c>
      <c r="AE212" s="37" t="n">
        <f aca="false">AE208+AE211</f>
        <v>44662.9895081474</v>
      </c>
      <c r="AF212" s="37" t="n">
        <f aca="false">AF208+AF211</f>
        <v>938033.13261226</v>
      </c>
      <c r="AG212" s="37" t="n">
        <f aca="false">AG208+AG211</f>
        <v>668759.855412486</v>
      </c>
      <c r="AH212" s="37" t="n">
        <f aca="false">AH208+AH211</f>
        <v>680656.430412485</v>
      </c>
      <c r="AI212" s="37" t="n">
        <f aca="false">AI208+AI211</f>
        <v>834153.709980235</v>
      </c>
      <c r="AJ212" s="37" t="n">
        <f aca="false">AJ208+AJ211</f>
        <v>530933.062150383</v>
      </c>
      <c r="AK212" s="37" t="n">
        <f aca="false">AK208+AK211</f>
        <v>433984.62895485</v>
      </c>
      <c r="AL212" s="37" t="n">
        <f aca="false">AL208+AL211</f>
        <v>321088.046339028</v>
      </c>
      <c r="AM212" s="37" t="n">
        <f aca="false">AM208+AM211</f>
        <v>211903.587438677</v>
      </c>
      <c r="AN212" s="37" t="n">
        <f aca="false">AN208+AN211</f>
        <v>155593.485938678</v>
      </c>
      <c r="AO212" s="37" t="n">
        <f aca="false">AO208+AO211</f>
        <v>196566.823651758</v>
      </c>
      <c r="AP212" s="37" t="n">
        <f aca="false">AP208+AP211</f>
        <v>137755.196151758</v>
      </c>
      <c r="AQ212" s="37" t="n">
        <f aca="false">AQ208+AQ211</f>
        <v>168943.568651758</v>
      </c>
      <c r="AR212" s="37" t="n">
        <f aca="false">AR208+AR211</f>
        <v>263483.835651757</v>
      </c>
      <c r="AS212" s="37" t="n">
        <f aca="false">AS208+AS211</f>
        <v>196859.440151757</v>
      </c>
      <c r="AT212" s="37" t="n">
        <f aca="false">AT208+AT211</f>
        <v>337655.315151757</v>
      </c>
      <c r="AU212" s="37" t="n">
        <f aca="false">AU208+AU211</f>
        <v>613071.972808624</v>
      </c>
      <c r="AV212" s="37" t="n">
        <f aca="false">AV208+AV211</f>
        <v>110999.906235627</v>
      </c>
      <c r="AW212" s="37" t="n">
        <f aca="false">AW208+AW211</f>
        <v>60459.2947356266</v>
      </c>
      <c r="AX212" s="37" t="n">
        <f aca="false">AX208+AX211</f>
        <v>-33369.4537643733</v>
      </c>
      <c r="AY212" s="37" t="n">
        <f aca="false">AY208+AY211</f>
        <v>178683.471235627</v>
      </c>
      <c r="AZ212" s="37" t="n">
        <f aca="false">AZ208+AZ211</f>
        <v>280683.358735627</v>
      </c>
      <c r="BA212" s="37" t="n">
        <f aca="false">BA208+BA211</f>
        <v>309929.789803048</v>
      </c>
      <c r="BB212" s="37" t="n">
        <f aca="false">BB208+BB211</f>
        <v>265911.935342968</v>
      </c>
      <c r="BC212" s="37" t="n">
        <f aca="false">BC208+BC211</f>
        <v>227981.780342969</v>
      </c>
      <c r="BD212" s="37" t="n">
        <f aca="false">BD208+BD211</f>
        <v>452365.138455811</v>
      </c>
      <c r="BE212" s="37" t="n">
        <f aca="false">BE208+BE211</f>
        <v>237680.109342969</v>
      </c>
      <c r="BF212" s="37" t="n">
        <f aca="false">BF208+BF211</f>
        <v>372543.198842968</v>
      </c>
      <c r="BG212" s="37" t="n">
        <f aca="false">BG208+BG211</f>
        <v>392359.603547382</v>
      </c>
      <c r="BH212" s="37" t="n">
        <f aca="false">BH208+BH211</f>
        <v>602560.502898569</v>
      </c>
      <c r="BI212" s="37" t="n">
        <f aca="false">BI208+BI211</f>
        <v>158034.426474422</v>
      </c>
      <c r="BJ212" s="37" t="n">
        <f aca="false">BJ208+BJ211</f>
        <v>37143.8436635761</v>
      </c>
      <c r="BK212" s="37" t="n">
        <f aca="false">BK208+BK211</f>
        <v>149674.105474422</v>
      </c>
      <c r="BL212" s="37" t="n">
        <f aca="false">BL208+BL211</f>
        <v>329734.514308635</v>
      </c>
      <c r="BM212" s="37" t="n">
        <f aca="false">BM208+BM211</f>
        <v>147566.31564391</v>
      </c>
      <c r="BN212" s="37" t="n">
        <f aca="false">BN208+BN211</f>
        <v>347238.392199128</v>
      </c>
      <c r="BO212" s="37" t="n">
        <f aca="false">BO208+BO211</f>
        <v>211090.93464391</v>
      </c>
      <c r="BP212" s="37" t="n">
        <f aca="false">BP208+BP211</f>
        <v>284426.740995095</v>
      </c>
      <c r="BQ212" s="37" t="n">
        <f aca="false">BQ208+BQ211</f>
        <v>105659.93964391</v>
      </c>
      <c r="BR212" s="37" t="n">
        <f aca="false">BR208+BR211</f>
        <v>336171.464216099</v>
      </c>
      <c r="BS212" s="37" t="n">
        <f aca="false">BS208+BS211</f>
        <v>105659.93964391</v>
      </c>
      <c r="BT212" s="37" t="n">
        <f aca="false">BT208+BT211</f>
        <v>300741.500045686</v>
      </c>
      <c r="BU212" s="37" t="n">
        <f aca="false">BU208+BU211</f>
        <v>183980.58964391</v>
      </c>
      <c r="BV212" s="37" t="n">
        <f aca="false">BV208+BV211</f>
        <v>27334.3804310469</v>
      </c>
      <c r="BW212" s="37" t="n">
        <f aca="false">BW208+BW211</f>
        <v>105659.93964391</v>
      </c>
      <c r="BX212" s="37" t="n">
        <f aca="false">BX208+BX211</f>
        <v>350309.958581954</v>
      </c>
      <c r="BY212" s="37" t="n">
        <f aca="false">BY208+BY211</f>
        <v>91186.8344367886</v>
      </c>
      <c r="BZ212" s="37" t="n">
        <f aca="false">BZ208+BZ211</f>
        <v>287126.979005211</v>
      </c>
      <c r="CA212" s="37" t="n">
        <f aca="false">CA208+CA211</f>
        <v>169507.484436788</v>
      </c>
      <c r="CB212" s="37" t="n">
        <f aca="false">CB208+CB211</f>
        <v>276999.756870043</v>
      </c>
      <c r="CC212" s="37" t="n">
        <f aca="false">CC208+CC211</f>
        <v>91186.8344367886</v>
      </c>
      <c r="CD212" s="37" t="n">
        <f aca="false">CD208+CD211</f>
        <v>346430.184734875</v>
      </c>
      <c r="CE212" s="37" t="n">
        <f aca="false">CE208+CE211</f>
        <v>91186.8344367886</v>
      </c>
      <c r="CF212" s="37" t="n">
        <f aca="false">CF208+CF211</f>
        <v>277750.203046599</v>
      </c>
      <c r="CG212" s="37" t="n">
        <f aca="false">CG208+CG211</f>
        <v>160185.834436788</v>
      </c>
      <c r="CH212" s="37" t="n">
        <f aca="false">CH208+CH211</f>
        <v>7968.05276052421</v>
      </c>
      <c r="CI212" s="37" t="n">
        <f aca="false">CI208+CI211</f>
        <v>91186.8344367886</v>
      </c>
      <c r="CJ212" s="37" t="n">
        <f aca="false">CJ208+CJ211</f>
        <v>264084.433576202</v>
      </c>
      <c r="CK212" s="37" t="n">
        <f aca="false">CK208+CK211</f>
        <v>181492.017125524</v>
      </c>
      <c r="CL212" s="37" t="n">
        <f aca="false">CL208+CL211</f>
        <v>225751.569628713</v>
      </c>
      <c r="CM212" s="37" t="n">
        <f aca="false">CM208+CM211</f>
        <v>73140.1171255239</v>
      </c>
      <c r="CN212" s="37" t="n">
        <f aca="false">CN208+CN211</f>
        <v>149535.673516306</v>
      </c>
      <c r="CO212" s="37" t="n">
        <f aca="false">CO208+CO211</f>
        <v>-17153.1328744761</v>
      </c>
      <c r="CP212" s="37" t="n">
        <f aca="false">CP208+CP211</f>
        <v>49110.860838995</v>
      </c>
      <c r="CQ212" s="37" t="n">
        <f aca="false">CQ208+CQ211</f>
        <v>-107446.382874476</v>
      </c>
      <c r="CR212" s="37" t="n">
        <f aca="false">CR208+CR211</f>
        <v>-41275.997535008</v>
      </c>
      <c r="CS212" s="37" t="n">
        <f aca="false">CS208+CS211</f>
        <v>-215798.282874476</v>
      </c>
      <c r="CT212" s="37" t="n">
        <f aca="false">CT208+CT211</f>
        <v>-52392.3866761698</v>
      </c>
      <c r="CU212" s="37" t="n">
        <f aca="false">CU208+CU211</f>
        <v>-232978.88667617</v>
      </c>
      <c r="CV212" s="37" t="n">
        <f aca="false">CV208+CV211</f>
        <v>-142685.63667617</v>
      </c>
      <c r="CW212" s="37" t="n">
        <f aca="false">CW208+CW211</f>
        <v>-281159.5513461</v>
      </c>
      <c r="CX212" s="37" t="n">
        <f aca="false">CX208+CX211</f>
        <v>-155360.802409693</v>
      </c>
      <c r="CY212" s="37" t="n">
        <f aca="false">CY208+CY211</f>
        <v>-372064.602409693</v>
      </c>
      <c r="CZ212" s="37" t="n">
        <f aca="false">CZ208+CZ211</f>
        <v>-281771.352409693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0.284158932077174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0.272115881487936</v>
      </c>
      <c r="T213" s="33" t="n">
        <f aca="false">IFERROR(IF(OR(T208&lt;=0,T212/T208&lt;0,T212/T208&gt;1),0,T212/T208),0)</f>
        <v>0.320802513708198</v>
      </c>
      <c r="U213" s="33" t="n">
        <f aca="false">IFERROR(IF(OR(U208&lt;=0,U212/U208&lt;0,U212/U208&gt;1),0,U212/U208),0)</f>
        <v>0.42244777020305</v>
      </c>
      <c r="V213" s="33" t="n">
        <f aca="false">IFERROR(IF(OR(V208&lt;=0,V212/V208&lt;0,V212/V208&gt;1),0,V212/V208),0)</f>
        <v>0.490309218532182</v>
      </c>
      <c r="W213" s="33" t="n">
        <f aca="false">IFERROR(IF(OR(W208&lt;=0,W212/W208&lt;0,W212/W208&gt;1),0,W212/W208),0)</f>
        <v>0.556506121149178</v>
      </c>
      <c r="X213" s="33" t="n">
        <f aca="false">IFERROR(IF(OR(X208&lt;=0,X212/X208&lt;0,X212/X208&gt;1),0,X212/X208),0)</f>
        <v>0.54180807113633</v>
      </c>
      <c r="Y213" s="33" t="n">
        <f aca="false">IFERROR(IF(OR(Y208&lt;=0,Y212/Y208&lt;0,Y212/Y208&gt;1),0,Y212/Y208),0)</f>
        <v>0.466840760669263</v>
      </c>
      <c r="Z213" s="33" t="n">
        <f aca="false">IFERROR(IF(OR(Z208&lt;=0,Z212/Z208&lt;0,Z212/Z208&gt;1),0,Z212/Z208),0)</f>
        <v>0.536762508290778</v>
      </c>
      <c r="AA213" s="33" t="n">
        <f aca="false">IFERROR(IF(OR(AA208&lt;=0,AA212/AA208&lt;0,AA212/AA208&gt;1),0,AA212/AA208),0)</f>
        <v>0.523038251208894</v>
      </c>
      <c r="AB213" s="33" t="n">
        <f aca="false">IFERROR(IF(OR(AB208&lt;=0,AB212/AB208&lt;0,AB212/AB208&gt;1),0,AB212/AB208),0)</f>
        <v>0.542361616090971</v>
      </c>
      <c r="AC213" s="33" t="n">
        <f aca="false">IFERROR(IF(OR(AC208&lt;=0,AC212/AC208&lt;0,AC212/AC208&gt;1),0,AC212/AC208),0)</f>
        <v>0.427103416721751</v>
      </c>
      <c r="AD213" s="33" t="n">
        <f aca="false">IFERROR(IF(OR(AD208&lt;=0,AD212/AD208&lt;0,AD212/AD208&gt;1),0,AD212/AD208),0)</f>
        <v>0.445046976381248</v>
      </c>
      <c r="AE213" s="33" t="n">
        <f aca="false">IFERROR(IF(OR(AE208&lt;=0,AE212/AE208&lt;0,AE212/AE208&gt;1),0,AE212/AE208),0)</f>
        <v>0.061470202876949</v>
      </c>
      <c r="AF213" s="33" t="n">
        <f aca="false">IFERROR(IF(OR(AF208&lt;=0,AF212/AF208&lt;0,AF212/AF208&gt;1),0,AF212/AF208),0)</f>
        <v>0.577972696995836</v>
      </c>
      <c r="AG213" s="33" t="n">
        <f aca="false">IFERROR(IF(OR(AG208&lt;=0,AG212/AG208&lt;0,AG212/AG208&gt;1),0,AG212/AG208),0)</f>
        <v>0.495129603497888</v>
      </c>
      <c r="AH213" s="33" t="n">
        <f aca="false">IFERROR(IF(OR(AH208&lt;=0,AH212/AH208&lt;0,AH212/AH208&gt;1),0,AH212/AH208),0)</f>
        <v>0.499537608632858</v>
      </c>
      <c r="AI213" s="33" t="n">
        <f aca="false">IFERROR(IF(OR(AI208&lt;=0,AI212/AI208&lt;0,AI212/AI208&gt;1),0,AI212/AI208),0)</f>
        <v>0.550207831138525</v>
      </c>
      <c r="AJ213" s="33" t="n">
        <f aca="false">IFERROR(IF(OR(AJ208&lt;=0,AJ212/AJ208&lt;0,AJ212/AJ208&gt;1),0,AJ212/AJ208),0)</f>
        <v>0.422466993700177</v>
      </c>
      <c r="AK213" s="33" t="n">
        <f aca="false">IFERROR(IF(OR(AK208&lt;=0,AK212/AK208&lt;0,AK212/AK208&gt;1),0,AK212/AK208),0)</f>
        <v>0.388909565654819</v>
      </c>
      <c r="AL213" s="33" t="n">
        <f aca="false">IFERROR(IF(OR(AL208&lt;=0,AL212/AL208&lt;0,AL212/AL208&gt;1),0,AL212/AL208),0)</f>
        <v>0.314945655691168</v>
      </c>
      <c r="AM213" s="33" t="n">
        <f aca="false">IFERROR(IF(OR(AM208&lt;=0,AM212/AM208&lt;0,AM212/AM208&gt;1),0,AM212/AM208),0)</f>
        <v>0.227530348623002</v>
      </c>
      <c r="AN213" s="33" t="n">
        <f aca="false">IFERROR(IF(OR(AN208&lt;=0,AN212/AN208&lt;0,AN212/AN208&gt;1),0,AN212/AN208),0)</f>
        <v>0.185781048448126</v>
      </c>
      <c r="AO213" s="33" t="n">
        <f aca="false">IFERROR(IF(OR(AO208&lt;=0,AO212/AO208&lt;0,AO212/AO208&gt;1),0,AO212/AO208),0)</f>
        <v>0.220336340478878</v>
      </c>
      <c r="AP213" s="33" t="n">
        <f aca="false">IFERROR(IF(OR(AP208&lt;=0,AP212/AP208&lt;0,AP212/AP208&gt;1),0,AP212/AP208),0)</f>
        <v>0.156841194743359</v>
      </c>
      <c r="AQ213" s="33" t="n">
        <f aca="false">IFERROR(IF(OR(AQ208&lt;=0,AQ212/AQ208&lt;0,AQ212/AQ208&gt;1),0,AQ212/AQ208),0)</f>
        <v>0.195423804203241</v>
      </c>
      <c r="AR213" s="33" t="n">
        <f aca="false">IFERROR(IF(OR(AR208&lt;=0,AR212/AR208&lt;0,AR212/AR208&gt;1),0,AR212/AR208),0)</f>
        <v>0.274737443930359</v>
      </c>
      <c r="AS213" s="33" t="n">
        <f aca="false">IFERROR(IF(OR(AS208&lt;=0,AS212/AS208&lt;0,AS212/AS208&gt;1),0,AS212/AS208),0)</f>
        <v>0.210002603274789</v>
      </c>
      <c r="AT213" s="33" t="n">
        <f aca="false">IFERROR(IF(OR(AT208&lt;=0,AT212/AT208&lt;0,AT212/AT208&gt;1),0,AT212/AT208),0)</f>
        <v>0.30285889924822</v>
      </c>
      <c r="AU213" s="33" t="n">
        <f aca="false">IFERROR(IF(OR(AU208&lt;=0,AU212/AU208&lt;0,AU212/AU208&gt;1),0,AU212/AU208),0)</f>
        <v>0.42462772442061</v>
      </c>
      <c r="AV213" s="33" t="n">
        <f aca="false">IFERROR(IF(OR(AV208&lt;=0,AV212/AV208&lt;0,AV212/AV208&gt;1),0,AV212/AV208),0)</f>
        <v>0.137622283070176</v>
      </c>
      <c r="AW213" s="33" t="n">
        <f aca="false">IFERROR(IF(OR(AW208&lt;=0,AW212/AW208&lt;0,AW212/AW208&gt;1),0,AW212/AW208),0)</f>
        <v>0.0690808517268459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0.195981092519302</v>
      </c>
      <c r="AZ213" s="33" t="n">
        <f aca="false">IFERROR(IF(OR(AZ208&lt;=0,AZ212/AZ208&lt;0,AZ212/AZ208&gt;1),0,AZ212/AZ208),0)</f>
        <v>0.265316190996161</v>
      </c>
      <c r="BA213" s="33" t="n">
        <f aca="false">IFERROR(IF(OR(BA208&lt;=0,BA212/BA208&lt;0,BA212/BA208&gt;1),0,BA212/BA208),0)</f>
        <v>0.29071326700029</v>
      </c>
      <c r="BB213" s="33" t="n">
        <f aca="false">IFERROR(IF(OR(BB208&lt;=0,BB212/BB208&lt;0,BB212/BB208&gt;1),0,BB212/BB208),0)</f>
        <v>0.272624530091537</v>
      </c>
      <c r="BC213" s="33" t="n">
        <f aca="false">IFERROR(IF(OR(BC208&lt;=0,BC212/BC208&lt;0,BC212/BC208&gt;1),0,BC212/BC208),0)</f>
        <v>0.119457960054884</v>
      </c>
      <c r="BD213" s="33" t="n">
        <f aca="false">IFERROR(IF(OR(BD208&lt;=0,BD212/BD208&lt;0,BD212/BD208&gt;1),0,BD212/BD208),0)</f>
        <v>0.385594542063229</v>
      </c>
      <c r="BE213" s="33" t="n">
        <f aca="false">IFERROR(IF(OR(BE208&lt;=0,BE212/BE208&lt;0,BE212/BE208&gt;1),0,BE212/BE208),0)</f>
        <v>0.239561614073753</v>
      </c>
      <c r="BF213" s="33" t="n">
        <f aca="false">IFERROR(IF(OR(BF208&lt;=0,BF212/BF208&lt;0,BF212/BF208&gt;1),0,BF212/BF208),0)</f>
        <v>0.307154051225053</v>
      </c>
      <c r="BG213" s="33" t="n">
        <f aca="false">IFERROR(IF(OR(BG208&lt;=0,BG212/BG208&lt;0,BG212/BG208&gt;1),0,BG212/BG208),0)</f>
        <v>0.329733104825994</v>
      </c>
      <c r="BH213" s="33" t="n">
        <f aca="false">IFERROR(IF(OR(BH208&lt;=0,BH212/BH208&lt;0,BH212/BH208&gt;1),0,BH212/BH208),0)</f>
        <v>0.459259419243668</v>
      </c>
      <c r="BI213" s="33" t="n">
        <f aca="false">IFERROR(IF(OR(BI208&lt;=0,BI212/BI208&lt;0,BI212/BI208&gt;1),0,BI212/BI208),0)</f>
        <v>0.152561088713264</v>
      </c>
      <c r="BJ213" s="33" t="n">
        <f aca="false">IFERROR(IF(OR(BJ208&lt;=0,BJ212/BJ208&lt;0,BJ212/BJ208&gt;1),0,BJ212/BJ208),0)</f>
        <v>0.0460685118434456</v>
      </c>
      <c r="BK213" s="33" t="n">
        <f aca="false">IFERROR(IF(OR(BK208&lt;=0,BK212/BK208&lt;0,BK212/BK208&gt;1),0,BK212/BK208),0)</f>
        <v>0.165543054940494</v>
      </c>
      <c r="BL213" s="33" t="n">
        <f aca="false">IFERROR(IF(OR(BL208&lt;=0,BL212/BL208&lt;0,BL212/BL208&gt;1),0,BL212/BL208),0)</f>
        <v>0.267374484649597</v>
      </c>
      <c r="BM213" s="33" t="n">
        <f aca="false">IFERROR(IF(OR(BM208&lt;=0,BM212/BM208&lt;0,BM212/BM208&gt;1),0,BM212/BM208),0)</f>
        <v>0.16238892037038</v>
      </c>
      <c r="BN213" s="33" t="n">
        <f aca="false">IFERROR(IF(OR(BN208&lt;=0,BN212/BN208&lt;0,BN212/BN208&gt;1),0,BN212/BN208),0)</f>
        <v>0.313693126617677</v>
      </c>
      <c r="BO213" s="33" t="n">
        <f aca="false">IFERROR(IF(OR(BO208&lt;=0,BO212/BO208&lt;0,BO212/BO208&gt;1),0,BO212/BO208),0)</f>
        <v>0.190065474644967</v>
      </c>
      <c r="BP213" s="33" t="n">
        <f aca="false">IFERROR(IF(OR(BP208&lt;=0,BP212/BP208&lt;0,BP212/BP208&gt;1),0,BP212/BP208),0)</f>
        <v>0.27155459170545</v>
      </c>
      <c r="BQ213" s="33" t="n">
        <f aca="false">IFERROR(IF(OR(BQ208&lt;=0,BQ212/BQ208&lt;0,BQ212/BQ208&gt;1),0,BQ212/BQ208),0)</f>
        <v>0.121894424144743</v>
      </c>
      <c r="BR213" s="33" t="n">
        <f aca="false">IFERROR(IF(OR(BR208&lt;=0,BR212/BR208&lt;0,BR212/BR208&gt;1),0,BR212/BR208),0)</f>
        <v>0.282542686701472</v>
      </c>
      <c r="BS213" s="33" t="n">
        <f aca="false">IFERROR(IF(OR(BS208&lt;=0,BS212/BS208&lt;0,BS212/BS208&gt;1),0,BS212/BS208),0)</f>
        <v>0.121894424144743</v>
      </c>
      <c r="BT213" s="33" t="n">
        <f aca="false">IFERROR(IF(OR(BT208&lt;=0,BT212/BT208&lt;0,BT212/BT208&gt;1),0,BT212/BT208),0)</f>
        <v>0.282264375249333</v>
      </c>
      <c r="BU213" s="33" t="n">
        <f aca="false">IFERROR(IF(OR(BU208&lt;=0,BU212/BU208&lt;0,BU212/BU208&gt;1),0,BU212/BU208),0)</f>
        <v>0.179095604791945</v>
      </c>
      <c r="BV213" s="33" t="n">
        <f aca="false">IFERROR(IF(OR(BV208&lt;=0,BV212/BV208&lt;0,BV212/BV208&gt;1),0,BV212/BV208),0)</f>
        <v>0.0332932373441381</v>
      </c>
      <c r="BW213" s="33" t="n">
        <f aca="false">IFERROR(IF(OR(BW208&lt;=0,BW212/BW208&lt;0,BW212/BW208&gt;1),0,BW212/BW208),0)</f>
        <v>0.121894424144743</v>
      </c>
      <c r="BX213" s="33" t="n">
        <f aca="false">IFERROR(IF(OR(BX208&lt;=0,BX212/BX208&lt;0,BX212/BX208&gt;1),0,BX212/BX208),0)</f>
        <v>0.294426684487495</v>
      </c>
      <c r="BY213" s="33" t="n">
        <f aca="false">IFERROR(IF(OR(BY208&lt;=0,BY212/BY208&lt;0,BY212/BY208&gt;1),0,BY212/BY208),0)</f>
        <v>0.105197548954827</v>
      </c>
      <c r="BZ213" s="33" t="n">
        <f aca="false">IFERROR(IF(OR(BZ208&lt;=0,BZ212/BZ208&lt;0,BZ212/BZ208&gt;1),0,BZ212/BZ208),0)</f>
        <v>0.26948631078126</v>
      </c>
      <c r="CA213" s="33" t="n">
        <f aca="false">IFERROR(IF(OR(CA208&lt;=0,CA212/CA208&lt;0,CA212/CA208&gt;1),0,CA212/CA208),0)</f>
        <v>0.154037239504462</v>
      </c>
      <c r="CB213" s="33" t="n">
        <f aca="false">IFERROR(IF(OR(CB208&lt;=0,CB212/CB208&lt;0,CB212/CB208&gt;1),0,CB212/CB208),0)</f>
        <v>0.255648269084384</v>
      </c>
      <c r="CC213" s="33" t="n">
        <f aca="false">IFERROR(IF(OR(CC208&lt;=0,CC212/CC208&lt;0,CC212/CC208&gt;1),0,CC212/CC208),0)</f>
        <v>0.105197548954827</v>
      </c>
      <c r="CD213" s="33" t="n">
        <f aca="false">IFERROR(IF(OR(CD208&lt;=0,CD212/CD208&lt;0,CD212/CD208&gt;1),0,CD212/CD208),0)</f>
        <v>0.270983352116858</v>
      </c>
      <c r="CE213" s="33" t="n">
        <f aca="false">IFERROR(IF(OR(CE208&lt;=0,CE212/CE208&lt;0,CE212/CE208&gt;1),0,CE212/CE208),0)</f>
        <v>0.105197548954827</v>
      </c>
      <c r="CF213" s="33" t="n">
        <f aca="false">IFERROR(IF(OR(CF208&lt;=0,CF212/CF208&lt;0,CF212/CF208&gt;1),0,CF212/CF208),0)</f>
        <v>0.256340869930845</v>
      </c>
      <c r="CG213" s="33" t="n">
        <f aca="false">IFERROR(IF(OR(CG208&lt;=0,CG212/CG208&lt;0,CG212/CG208&gt;1),0,CG212/CG208),0)</f>
        <v>0.145911169619508</v>
      </c>
      <c r="CH213" s="33" t="n">
        <f aca="false">IFERROR(IF(OR(CH208&lt;=0,CH212/CH208&lt;0,CH212/CH208&gt;1),0,CH212/CH208),0)</f>
        <v>0.0101516569024175</v>
      </c>
      <c r="CI213" s="33" t="n">
        <f aca="false">IFERROR(IF(OR(CI208&lt;=0,CI212/CI208&lt;0,CI212/CI208&gt;1),0,CI212/CI208),0)</f>
        <v>0.105197548954827</v>
      </c>
      <c r="CJ213" s="33" t="n">
        <f aca="false">IFERROR(IF(OR(CJ208&lt;=0,CJ212/CJ208&lt;0,CJ212/CJ208&gt;1),0,CJ212/CJ208),0)</f>
        <v>0.222270010162826</v>
      </c>
      <c r="CK213" s="33" t="n">
        <f aca="false">IFERROR(IF(OR(CK208&lt;=0,CK212/CK208&lt;0,CK212/CK208&gt;1),0,CK212/CK208),0)</f>
        <v>0.18013417472317</v>
      </c>
      <c r="CL213" s="33" t="n">
        <f aca="false">IFERROR(IF(OR(CL208&lt;=0,CL212/CL208&lt;0,CL212/CL208&gt;1),0,CL212/CL208),0)</f>
        <v>0.202306320492756</v>
      </c>
      <c r="CM213" s="33" t="n">
        <f aca="false">IFERROR(IF(OR(CM208&lt;=0,CM212/CM208&lt;0,CM212/CM208&gt;1),0,CM212/CM208),0)</f>
        <v>0.0813403601240521</v>
      </c>
      <c r="CN213" s="33" t="n">
        <f aca="false">IFERROR(IF(OR(CN208&lt;=0,CN212/CN208&lt;0,CN212/CN208&gt;1),0,CN212/CN208),0)</f>
        <v>0.151125620835429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0.054617018178824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248192.5</v>
      </c>
      <c r="R215" s="13" t="n">
        <f aca="false">ROUND(R212-(Budget!S57+Budget!S114),2)</f>
        <v>-706865.61</v>
      </c>
      <c r="S215" s="13" t="n">
        <f aca="false">ROUND(S212-(Budget!T57+Budget!T114),2)</f>
        <v>264247.01</v>
      </c>
      <c r="T215" s="13" t="n">
        <f aca="false">ROUND(T212-(Budget!U57+Budget!U114),2)</f>
        <v>329135.09</v>
      </c>
      <c r="U215" s="13" t="n">
        <f aca="false">ROUND(U212-(Budget!V57+Budget!V114),2)</f>
        <v>522729.11</v>
      </c>
      <c r="V215" s="13" t="n">
        <f aca="false">ROUND(V212-(Budget!W57+Budget!W114),2)</f>
        <v>643123.41</v>
      </c>
      <c r="W215" s="13" t="n">
        <f aca="false">ROUND(W212-(Budget!X57+Budget!X114),2)</f>
        <v>838906.1</v>
      </c>
      <c r="X215" s="13" t="n">
        <f aca="false">ROUND(X212-(Budget!Y57+Budget!Y114),2)</f>
        <v>790549.51</v>
      </c>
      <c r="Y215" s="13" t="n">
        <f aca="false">ROUND(Y212-(Budget!Z57+Budget!Z114),2)</f>
        <v>640170.12</v>
      </c>
      <c r="Z215" s="13" t="n">
        <f aca="false">ROUND(Z212-(Budget!AA57+Budget!AA114),2)</f>
        <v>774657.11</v>
      </c>
      <c r="AA215" s="13" t="n">
        <f aca="false">ROUND(AA212-(Budget!AB57+Budget!AB114),2)</f>
        <v>733129.91</v>
      </c>
      <c r="AB215" s="13" t="n">
        <f aca="false">ROUND(AB212-(Budget!AC57+Budget!AC114),2)</f>
        <v>792314.38</v>
      </c>
      <c r="AC215" s="13" t="n">
        <f aca="false">ROUND(AC212-(Budget!AD57+Budget!AD114),2)</f>
        <v>508379.49</v>
      </c>
      <c r="AD215" s="13" t="n">
        <f aca="false">ROUND(AD212-(Budget!AE57+Budget!AE114),2)</f>
        <v>546865.9</v>
      </c>
      <c r="AE215" s="13" t="n">
        <f aca="false">ROUND(AE212-(Budget!AF57+Budget!AF114),2)</f>
        <v>44662.99</v>
      </c>
      <c r="AF215" s="13" t="n">
        <f aca="false">ROUND(AF212-(Budget!AG57+Budget!AG114),2)</f>
        <v>938033.13</v>
      </c>
      <c r="AG215" s="13" t="n">
        <f aca="false">ROUND(AG212-(Budget!AH57+Budget!AH114),2)</f>
        <v>668759.86</v>
      </c>
      <c r="AH215" s="13" t="n">
        <f aca="false">ROUND(AH212-(Budget!AI57+Budget!AI114),2)</f>
        <v>680656.43</v>
      </c>
      <c r="AI215" s="13" t="n">
        <f aca="false">ROUND(AI212-(Budget!AJ57+Budget!AJ114),2)</f>
        <v>834153.71</v>
      </c>
      <c r="AJ215" s="13" t="n">
        <f aca="false">ROUND(AJ212-(Budget!AK57+Budget!AK114),2)</f>
        <v>530933.06</v>
      </c>
      <c r="AK215" s="13" t="n">
        <f aca="false">ROUND(AK212-(Budget!AL57+Budget!AL114),2)</f>
        <v>433984.63</v>
      </c>
      <c r="AL215" s="13" t="n">
        <f aca="false">ROUND(AL212-(Budget!AM57+Budget!AM114),2)</f>
        <v>321088.05</v>
      </c>
      <c r="AM215" s="13" t="n">
        <f aca="false">ROUND(AM212-(Budget!AN57+Budget!AN114),2)</f>
        <v>211903.59</v>
      </c>
      <c r="AN215" s="13" t="n">
        <f aca="false">ROUND(AN212-(Budget!AO57+Budget!AO114),2)</f>
        <v>155593.49</v>
      </c>
      <c r="AO215" s="13" t="n">
        <f aca="false">ROUND(AO212-(Budget!AP57+Budget!AP114),2)</f>
        <v>196566.82</v>
      </c>
      <c r="AP215" s="13" t="n">
        <f aca="false">ROUND(AP212-(Budget!AQ57+Budget!AQ114),2)</f>
        <v>137755.2</v>
      </c>
      <c r="AQ215" s="13" t="n">
        <f aca="false">ROUND(AQ212-(Budget!AR57+Budget!AR114),2)</f>
        <v>168943.57</v>
      </c>
      <c r="AR215" s="13" t="n">
        <f aca="false">ROUND(AR212-(Budget!AS57+Budget!AS114),2)</f>
        <v>263483.84</v>
      </c>
      <c r="AS215" s="13" t="n">
        <f aca="false">ROUND(AS212-(Budget!AT57+Budget!AT114),2)</f>
        <v>196859.44</v>
      </c>
      <c r="AT215" s="13" t="n">
        <f aca="false">ROUND(AT212-(Budget!AU57+Budget!AU114),2)</f>
        <v>337655.32</v>
      </c>
      <c r="AU215" s="13" t="n">
        <f aca="false">ROUND(AU212-(Budget!AV57+Budget!AV114),2)</f>
        <v>613071.97</v>
      </c>
      <c r="AV215" s="13" t="n">
        <f aca="false">ROUND(AV212-(Budget!AW57+Budget!AW114),2)</f>
        <v>110999.91</v>
      </c>
      <c r="AW215" s="13" t="n">
        <f aca="false">ROUND(AW212-(Budget!AX57+Budget!AX114),2)</f>
        <v>60459.29</v>
      </c>
      <c r="AX215" s="13" t="n">
        <f aca="false">ROUND(AX212-(Budget!AY57+Budget!AY114),2)</f>
        <v>-33369.45</v>
      </c>
      <c r="AY215" s="13" t="n">
        <f aca="false">ROUND(AY212-(Budget!AZ57+Budget!AZ114),2)</f>
        <v>178683.47</v>
      </c>
      <c r="AZ215" s="13" t="n">
        <f aca="false">ROUND(AZ212-(Budget!BA57+Budget!BA114),2)</f>
        <v>280683.36</v>
      </c>
      <c r="BA215" s="13" t="n">
        <f aca="false">ROUND(BA212-(Budget!BB57+Budget!BB114),2)</f>
        <v>309929.79</v>
      </c>
      <c r="BB215" s="13" t="n">
        <f aca="false">ROUND(BB212-(Budget!BC57+Budget!BC114),2)</f>
        <v>265911.94</v>
      </c>
      <c r="BC215" s="13" t="n">
        <f aca="false">ROUND(BC212-(Budget!BD57+Budget!BD114),2)</f>
        <v>227981.78</v>
      </c>
      <c r="BD215" s="13" t="n">
        <f aca="false">ROUND(BD212-(Budget!BE57+Budget!BE114),2)</f>
        <v>452365.14</v>
      </c>
      <c r="BE215" s="13" t="n">
        <f aca="false">ROUND(BE212-(Budget!BF57+Budget!BF114),2)</f>
        <v>237680.11</v>
      </c>
      <c r="BF215" s="13" t="n">
        <f aca="false">ROUND(BF212-(Budget!BG57+Budget!BG114),2)</f>
        <v>372543.2</v>
      </c>
      <c r="BG215" s="13" t="n">
        <f aca="false">ROUND(BG212-(Budget!BH57+Budget!BH114),2)</f>
        <v>392359.6</v>
      </c>
      <c r="BH215" s="13" t="n">
        <f aca="false">ROUND(BH212-(Budget!BI57+Budget!BI114),2)</f>
        <v>602560.5</v>
      </c>
      <c r="BI215" s="13" t="n">
        <f aca="false">ROUND(BI212-(Budget!BJ57+Budget!BJ114),2)</f>
        <v>158034.43</v>
      </c>
      <c r="BJ215" s="13" t="n">
        <f aca="false">ROUND(BJ212-(Budget!BK57+Budget!BK114),2)</f>
        <v>37143.84</v>
      </c>
      <c r="BK215" s="13" t="n">
        <f aca="false">ROUND(BK212-(Budget!BL57+Budget!BL114),2)</f>
        <v>149674.11</v>
      </c>
      <c r="BL215" s="13" t="n">
        <f aca="false">ROUND(BL212-(Budget!BM57+Budget!BM114),2)</f>
        <v>329734.51</v>
      </c>
      <c r="BM215" s="13" t="n">
        <f aca="false">ROUND(BM212-(Budget!BN57+Budget!BN114),2)</f>
        <v>147566.32</v>
      </c>
      <c r="BN215" s="13" t="n">
        <f aca="false">ROUND(BN212-(Budget!BO57+Budget!BO114),2)</f>
        <v>347238.39</v>
      </c>
      <c r="BO215" s="13" t="n">
        <f aca="false">ROUND(BO212-(Budget!BP57+Budget!BP114),2)</f>
        <v>211090.93</v>
      </c>
      <c r="BP215" s="13" t="n">
        <f aca="false">ROUND(BP212-(Budget!BQ57+Budget!BQ114),2)</f>
        <v>284426.74</v>
      </c>
      <c r="BQ215" s="13" t="n">
        <f aca="false">ROUND(BQ212-(Budget!BR57+Budget!BR114),2)</f>
        <v>105659.94</v>
      </c>
      <c r="BR215" s="13" t="n">
        <f aca="false">ROUND(BR212-(Budget!BS57+Budget!BS114),2)</f>
        <v>336171.46</v>
      </c>
      <c r="BS215" s="13" t="n">
        <f aca="false">ROUND(BS212-(Budget!BT57+Budget!BT114),2)</f>
        <v>105659.94</v>
      </c>
      <c r="BT215" s="13" t="n">
        <f aca="false">ROUND(BT212-(Budget!BU57+Budget!BU114),2)</f>
        <v>300741.5</v>
      </c>
      <c r="BU215" s="13" t="n">
        <f aca="false">ROUND(BU212-(Budget!BV57+Budget!BV114),2)</f>
        <v>183980.59</v>
      </c>
      <c r="BV215" s="13" t="n">
        <f aca="false">ROUND(BV212-(Budget!BW57+Budget!BW114),2)</f>
        <v>27334.38</v>
      </c>
      <c r="BW215" s="13" t="n">
        <f aca="false">ROUND(BW212-(Budget!BX57+Budget!BX114),2)</f>
        <v>105659.94</v>
      </c>
      <c r="BX215" s="13" t="n">
        <f aca="false">ROUND(BX212-(Budget!BY57+Budget!BY114),2)</f>
        <v>350309.96</v>
      </c>
      <c r="BY215" s="13" t="n">
        <f aca="false">ROUND(BY212-(Budget!BZ57+Budget!BZ114),2)</f>
        <v>91186.83</v>
      </c>
      <c r="BZ215" s="13" t="n">
        <f aca="false">ROUND(BZ212-(Budget!CA57+Budget!CA114),2)</f>
        <v>287126.98</v>
      </c>
      <c r="CA215" s="13" t="n">
        <f aca="false">ROUND(CA212-(Budget!CB57+Budget!CB114),2)</f>
        <v>169507.48</v>
      </c>
      <c r="CB215" s="13" t="n">
        <f aca="false">ROUND(CB212-(Budget!CC57+Budget!CC114),2)</f>
        <v>276999.76</v>
      </c>
      <c r="CC215" s="13" t="n">
        <f aca="false">ROUND(CC212-(Budget!CD57+Budget!CD114),2)</f>
        <v>91186.83</v>
      </c>
      <c r="CD215" s="13" t="n">
        <f aca="false">ROUND(CD212-(Budget!CE57+Budget!CE114),2)</f>
        <v>346430.18</v>
      </c>
      <c r="CE215" s="13" t="n">
        <f aca="false">ROUND(CE212-(Budget!CF57+Budget!CF114),2)</f>
        <v>91186.83</v>
      </c>
      <c r="CF215" s="13" t="n">
        <f aca="false">ROUND(CF212-(Budget!CG57+Budget!CG114),2)</f>
        <v>277750.2</v>
      </c>
      <c r="CG215" s="13" t="n">
        <f aca="false">ROUND(CG212-(Budget!CH57+Budget!CH114),2)</f>
        <v>160185.83</v>
      </c>
      <c r="CH215" s="13" t="n">
        <f aca="false">ROUND(CH212-(Budget!CI57+Budget!CI114),2)</f>
        <v>7968.05</v>
      </c>
      <c r="CI215" s="13" t="n">
        <f aca="false">ROUND(CI212-(Budget!CJ57+Budget!CJ114),2)</f>
        <v>91186.83</v>
      </c>
      <c r="CJ215" s="13" t="n">
        <f aca="false">ROUND(CJ212-(Budget!CK57+Budget!CK114),2)</f>
        <v>264084.43</v>
      </c>
      <c r="CK215" s="13" t="n">
        <f aca="false">ROUND(CK212-(Budget!CL57+Budget!CL114),2)</f>
        <v>181492.02</v>
      </c>
      <c r="CL215" s="13" t="n">
        <f aca="false">ROUND(CL212-(Budget!CM57+Budget!CM114),2)</f>
        <v>225751.57</v>
      </c>
      <c r="CM215" s="13" t="n">
        <f aca="false">ROUND(CM212-(Budget!CN57+Budget!CN114),2)</f>
        <v>73140.12</v>
      </c>
      <c r="CN215" s="13" t="n">
        <f aca="false">ROUND(CN212-(Budget!CO57+Budget!CO114),2)</f>
        <v>149535.67</v>
      </c>
      <c r="CO215" s="13" t="n">
        <f aca="false">ROUND(CO212-(Budget!CP57+Budget!CP114),2)</f>
        <v>-17153.13</v>
      </c>
      <c r="CP215" s="13" t="n">
        <f aca="false">ROUND(CP212-(Budget!CQ57+Budget!CQ114),2)</f>
        <v>49110.86</v>
      </c>
      <c r="CQ215" s="13" t="n">
        <f aca="false">ROUND(CQ212-(Budget!CR57+Budget!CR114),2)</f>
        <v>-107446.38</v>
      </c>
      <c r="CR215" s="13" t="n">
        <f aca="false">ROUND(CR212-(Budget!CS57+Budget!CS114),2)</f>
        <v>-41276</v>
      </c>
      <c r="CS215" s="13" t="n">
        <f aca="false">ROUND(CS212-(Budget!CT57+Budget!CT114),2)</f>
        <v>-215798.28</v>
      </c>
      <c r="CT215" s="13" t="n">
        <f aca="false">ROUND(CT212-(Budget!CU57+Budget!CU114),2)</f>
        <v>-52392.39</v>
      </c>
      <c r="CU215" s="13" t="n">
        <f aca="false">ROUND(CU212-(Budget!CV57+Budget!CV114),2)</f>
        <v>-232978.89</v>
      </c>
      <c r="CV215" s="13" t="n">
        <f aca="false">ROUND(CV212-(Budget!CW57+Budget!CW114),2)</f>
        <v>-142685.64</v>
      </c>
      <c r="CW215" s="13" t="n">
        <f aca="false">ROUND(CW212-(Budget!CX57+Budget!CX114),2)</f>
        <v>-281159.55</v>
      </c>
      <c r="CX215" s="13" t="n">
        <f aca="false">ROUND(CX212-(Budget!CY57+Budget!CY114),2)</f>
        <v>-155360.8</v>
      </c>
      <c r="CY215" s="13" t="n">
        <f aca="false">ROUND(CY212-(Budget!CZ57+Budget!CZ114),2)</f>
        <v>-372064.6</v>
      </c>
      <c r="CZ215" s="13" t="n">
        <f aca="false">ROUND(CZ212-(Budget!DA57+Budget!DA114),2)</f>
        <v>-281771.35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30009198.165056</v>
      </c>
      <c r="AY260" s="30" t="n">
        <f aca="false">SUM(AY252:AY259)+AY261</f>
        <v>26988467.667552</v>
      </c>
      <c r="AZ260" s="30" t="n">
        <f aca="false">SUM(AZ252:AZ259)+AZ261</f>
        <v>24056721.887544</v>
      </c>
      <c r="BA260" s="30" t="n">
        <f aca="false">SUM(BA252:BA259)+BA261</f>
        <v>21227205.71628</v>
      </c>
      <c r="BB260" s="30" t="n">
        <f aca="false">SUM(BB252:BB259)+BB261</f>
        <v>18509966.412456</v>
      </c>
      <c r="BC260" s="30" t="n">
        <f aca="false">SUM(BC252:BC259)+BC261</f>
        <v>15913079.53832</v>
      </c>
      <c r="BD260" s="30" t="n">
        <f aca="false">SUM(BD252:BD259)+BD261</f>
        <v>13443924.3782</v>
      </c>
      <c r="BE260" s="30" t="n">
        <f aca="false">SUM(BE252:BE259)+BE261</f>
        <v>11424240.711664</v>
      </c>
      <c r="BF260" s="30" t="n">
        <f aca="false">SUM(BF252:BF259)+BF261</f>
        <v>9476215.58668</v>
      </c>
      <c r="BG260" s="30" t="n">
        <f aca="false">SUM(BG252:BG259)+BG261</f>
        <v>7620960.511304</v>
      </c>
      <c r="BH260" s="30" t="n">
        <f aca="false">SUM(BH252:BH259)+BH261</f>
        <v>5879129.58147201</v>
      </c>
      <c r="BI260" s="30" t="n">
        <f aca="false">SUM(BI252:BI259)+BI261</f>
        <v>4842735</v>
      </c>
      <c r="BJ260" s="30" t="n">
        <f aca="false">SUM(BJ252:BJ259)+BJ261</f>
        <v>21391374</v>
      </c>
      <c r="BK260" s="30" t="n">
        <f aca="false">SUM(BK252:BK259)+BK261</f>
        <v>19908846</v>
      </c>
      <c r="BL260" s="30" t="n">
        <f aca="false">SUM(BL252:BL259)+BL261</f>
        <v>18399900</v>
      </c>
      <c r="BM260" s="30" t="n">
        <f aca="false">SUM(BM252:BM259)+BM261</f>
        <v>16868304</v>
      </c>
      <c r="BN260" s="30" t="n">
        <f aca="false">SUM(BN252:BN259)+BN261</f>
        <v>15318150</v>
      </c>
      <c r="BO260" s="30" t="n">
        <f aca="false">SUM(BO252:BO259)+BO261</f>
        <v>13755339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19244661</v>
      </c>
      <c r="BW260" s="30" t="n">
        <f aca="false">SUM(BW252:BW259)+BW261</f>
        <v>17681850</v>
      </c>
      <c r="BX260" s="30" t="n">
        <f aca="false">SUM(BX252:BX259)+BX261</f>
        <v>16131696</v>
      </c>
      <c r="BY260" s="30" t="n">
        <f aca="false">SUM(BY252:BY259)+BY261</f>
        <v>14600100</v>
      </c>
      <c r="BZ260" s="30" t="n">
        <f aca="false">SUM(BZ252:BZ259)+BZ261</f>
        <v>13091154</v>
      </c>
      <c r="CA260" s="30" t="n">
        <f aca="false">SUM(CA252:CA259)+CA261</f>
        <v>11608626</v>
      </c>
      <c r="CB260" s="30" t="n">
        <f aca="false">SUM(CB252:CB259)+CB261</f>
        <v>10157265</v>
      </c>
      <c r="CC260" s="30" t="n">
        <f aca="false">SUM(CC252:CC259)+CC261</f>
        <v>9120705</v>
      </c>
      <c r="CD260" s="30" t="n">
        <f aca="false">SUM(CD252:CD259)+CD261</f>
        <v>8044725</v>
      </c>
      <c r="CE260" s="30" t="n">
        <f aca="false">SUM(CE252:CE259)+CE261</f>
        <v>6955275</v>
      </c>
      <c r="CF260" s="30" t="n">
        <f aca="false">SUM(CF252:CF259)+CF261</f>
        <v>5879295</v>
      </c>
      <c r="CG260" s="30" t="n">
        <f aca="false">SUM(CG252:CG259)+CG261</f>
        <v>4842735</v>
      </c>
      <c r="CH260" s="30" t="n">
        <f aca="false">SUM(CH252:CH259)+CH261</f>
        <v>18470925</v>
      </c>
      <c r="CI260" s="30" t="n">
        <f aca="false">SUM(CI252:CI259)+CI261</f>
        <v>17086680</v>
      </c>
      <c r="CJ260" s="30" t="n">
        <f aca="false">SUM(CJ252:CJ259)+CJ261</f>
        <v>15696180</v>
      </c>
      <c r="CK260" s="30" t="n">
        <f aca="false">SUM(CK252:CK259)+CK261</f>
        <v>14303820</v>
      </c>
      <c r="CL260" s="30" t="n">
        <f aca="false">SUM(CL252:CL259)+CL261</f>
        <v>12913320</v>
      </c>
      <c r="CM260" s="30" t="n">
        <f aca="false">SUM(CM252:CM259)+CM261</f>
        <v>11529075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18470925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17086680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15696180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14303820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12913320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11529075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10157265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9120705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8044725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6955275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5879295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4842735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21391374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19908846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18399900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16868304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15318150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13755339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19244661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17681850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16131696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14600100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13091154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11608626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10157265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9120705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8044725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6955275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5879295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4842735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18470925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17086680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15696180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14303820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12913320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11529075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17915113.1743676</v>
      </c>
      <c r="AV265" s="13" t="n">
        <f aca="false">AU273</f>
        <v>18593386.2486296</v>
      </c>
      <c r="AW265" s="13" t="n">
        <f aca="false">AV273</f>
        <v>19438053.2784566</v>
      </c>
      <c r="AX265" s="13" t="n">
        <f aca="false">AW273</f>
        <v>19620544.1157712</v>
      </c>
      <c r="AY265" s="13" t="n">
        <f aca="false">AX273</f>
        <v>19836020.2905858</v>
      </c>
      <c r="AZ265" s="13" t="n">
        <f aca="false">AY273</f>
        <v>19841789.7154004</v>
      </c>
      <c r="BA265" s="13" t="n">
        <f aca="false">AZ273</f>
        <v>20143044.477715</v>
      </c>
      <c r="BB265" s="13" t="n">
        <f aca="false">BA273</f>
        <v>20563747.0260095</v>
      </c>
      <c r="BC265" s="13" t="n">
        <f aca="false">BB273</f>
        <v>21035669.7983439</v>
      </c>
      <c r="BD265" s="13" t="n">
        <f aca="false">BC273</f>
        <v>21379799.3206783</v>
      </c>
      <c r="BE265" s="13" t="n">
        <f aca="false">BD273</f>
        <v>21830458.2041255</v>
      </c>
      <c r="BF265" s="13" t="n">
        <f aca="false">BE273</f>
        <v>22364829.9439599</v>
      </c>
      <c r="BG265" s="13" t="n">
        <f aca="false">BF273</f>
        <v>22759100.5212943</v>
      </c>
      <c r="BH265" s="13" t="n">
        <f aca="false">BG273</f>
        <v>23258493.3188331</v>
      </c>
      <c r="BI265" s="13" t="n">
        <f aca="false">BH273</f>
        <v>24088801.4399703</v>
      </c>
      <c r="BJ265" s="13" t="n">
        <f aca="false">BI273</f>
        <v>24775528.8069037</v>
      </c>
      <c r="BK265" s="13" t="n">
        <f aca="false">BJ273</f>
        <v>25131012.7456021</v>
      </c>
      <c r="BL265" s="13" t="n">
        <f aca="false">BK273</f>
        <v>25305347.9966114</v>
      </c>
      <c r="BM265" s="13" t="n">
        <f aca="false">BL273</f>
        <v>25658244.5039549</v>
      </c>
      <c r="BN265" s="13" t="n">
        <f aca="false">BM273</f>
        <v>26127807.1776843</v>
      </c>
      <c r="BO265" s="13" t="n">
        <f aca="false">BN273</f>
        <v>26462484.130969</v>
      </c>
      <c r="BP265" s="13" t="n">
        <f aca="false">BO273</f>
        <v>26905585.2221985</v>
      </c>
      <c r="BQ265" s="13" t="n">
        <f aca="false">BP273</f>
        <v>27255044.0397791</v>
      </c>
      <c r="BR265" s="13" t="n">
        <f aca="false">BQ273</f>
        <v>27705645.1310086</v>
      </c>
      <c r="BS265" s="13" t="n">
        <f aca="false">BR273</f>
        <v>28053598.3218102</v>
      </c>
      <c r="BT265" s="13" t="n">
        <f aca="false">BS273</f>
        <v>28504199.4130397</v>
      </c>
      <c r="BU265" s="13" t="n">
        <f aca="false">BT273</f>
        <v>28851011.4071709</v>
      </c>
      <c r="BV265" s="13" t="n">
        <f aca="false">BU273</f>
        <v>29311268.2159003</v>
      </c>
      <c r="BW265" s="13" t="n">
        <f aca="false">BV273</f>
        <v>29664328.8079169</v>
      </c>
      <c r="BX265" s="13" t="n">
        <f aca="false">BW273</f>
        <v>29888547.1991464</v>
      </c>
      <c r="BY265" s="13" t="n">
        <f aca="false">BX273</f>
        <v>30236127.2343139</v>
      </c>
      <c r="BZ265" s="13" t="n">
        <f aca="false">BY273</f>
        <v>30676409.1285679</v>
      </c>
      <c r="CA265" s="13" t="n">
        <f aca="false">BZ273</f>
        <v>31013760.5098904</v>
      </c>
      <c r="CB265" s="13" t="n">
        <f aca="false">CA273</f>
        <v>31463698.1216444</v>
      </c>
      <c r="CC265" s="13" t="n">
        <f aca="false">CB273</f>
        <v>31808077.9983317</v>
      </c>
      <c r="CD265" s="13" t="n">
        <f aca="false">CC273</f>
        <v>32284477.1925858</v>
      </c>
      <c r="CE265" s="13" t="n">
        <f aca="false">CD273</f>
        <v>32623594.3621379</v>
      </c>
      <c r="CF265" s="13" t="n">
        <f aca="false">CE273</f>
        <v>33063876.256392</v>
      </c>
      <c r="CG265" s="13" t="n">
        <f aca="false">CF273</f>
        <v>33390947.9292558</v>
      </c>
      <c r="CH265" s="13" t="n">
        <f aca="false">CG273</f>
        <v>33859847.1235099</v>
      </c>
      <c r="CI265" s="13" t="n">
        <f aca="false">CH273</f>
        <v>34199501.1610876</v>
      </c>
      <c r="CJ265" s="13" t="n">
        <f aca="false">CI273</f>
        <v>34377283.0553417</v>
      </c>
      <c r="CK265" s="13" t="n">
        <f aca="false">CJ273</f>
        <v>34722254.3596287</v>
      </c>
      <c r="CL265" s="13" t="n">
        <f aca="false">CK273</f>
        <v>35103732.0854678</v>
      </c>
      <c r="CM265" s="13" t="n">
        <f aca="false">CL273</f>
        <v>35343465.2688101</v>
      </c>
      <c r="CN265" s="13" t="n">
        <f aca="false">CM273</f>
        <v>35658125.9896492</v>
      </c>
      <c r="CO265" s="13" t="n">
        <f aca="false">CN273</f>
        <v>35827963.8043791</v>
      </c>
      <c r="CP265" s="13" t="n">
        <f aca="false">CO273</f>
        <v>36020728.6377183</v>
      </c>
      <c r="CQ265" s="13" t="n">
        <f aca="false">CP273</f>
        <v>36094656.3022709</v>
      </c>
      <c r="CR265" s="13" t="n">
        <f aca="false">CQ273</f>
        <v>36201642.54811</v>
      </c>
      <c r="CS265" s="13" t="n">
        <f aca="false">CR273</f>
        <v>36188795.0842886</v>
      </c>
      <c r="CT265" s="13" t="n">
        <f aca="false">CS273</f>
        <v>36228964.3251277</v>
      </c>
      <c r="CU265" s="13" t="n">
        <f aca="false">CT273</f>
        <v>36202299.0309838</v>
      </c>
      <c r="CV265" s="13" t="n">
        <f aca="false">CU273</f>
        <v>36184663.0618399</v>
      </c>
      <c r="CW265" s="13" t="n">
        <f aca="false">CV273</f>
        <v>36072219.180196</v>
      </c>
      <c r="CX265" s="13" t="n">
        <f aca="false">CW273</f>
        <v>35959350.3445692</v>
      </c>
      <c r="CY265" s="13" t="n">
        <f aca="false">CX273</f>
        <v>35768829.3139425</v>
      </c>
      <c r="CZ265" s="13" t="n">
        <f aca="false">CY273</f>
        <v>35589143.4733157</v>
      </c>
      <c r="DA265" s="13" t="n">
        <f aca="false">CZ273</f>
        <v>35278532.4201889</v>
      </c>
      <c r="DB265" s="13" t="n">
        <f aca="false">DA273</f>
        <v>34976950.6920621</v>
      </c>
      <c r="DC265" s="13" t="n">
        <f aca="false">DB273</f>
        <v>34494782.4639353</v>
      </c>
      <c r="DD265" s="13" t="n">
        <f aca="false">DC273</f>
        <v>34012614.2358086</v>
      </c>
      <c r="DE265" s="13" t="n">
        <f aca="false">DD273</f>
        <v>33530446.0076818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459213.950774158</v>
      </c>
      <c r="AU266" s="13" t="n">
        <f aca="false">AU147</f>
        <v>747186.638431024</v>
      </c>
      <c r="AV266" s="13" t="n">
        <f aca="false">AV147</f>
        <v>257670.591858027</v>
      </c>
      <c r="AW266" s="13" t="n">
        <f aca="false">AW147</f>
        <v>220170.591858027</v>
      </c>
      <c r="AX266" s="13" t="n">
        <f aca="false">AX147</f>
        <v>85463.8418580267</v>
      </c>
      <c r="AY266" s="13" t="n">
        <f aca="false">AY147</f>
        <v>310463.841858027</v>
      </c>
      <c r="AZ266" s="13" t="n">
        <f aca="false">AZ147</f>
        <v>438257.091858027</v>
      </c>
      <c r="BA266" s="13" t="n">
        <f aca="false">BA147</f>
        <v>471926.290337896</v>
      </c>
      <c r="BB266" s="13" t="n">
        <f aca="false">BB147</f>
        <v>428338.601877816</v>
      </c>
      <c r="BC266" s="13" t="n">
        <f aca="false">BC147</f>
        <v>390838.601877816</v>
      </c>
      <c r="BD266" s="13" t="n">
        <f aca="false">BD147</f>
        <v>615652.120490659</v>
      </c>
      <c r="BE266" s="13" t="n">
        <f aca="false">BE147</f>
        <v>401397.251877817</v>
      </c>
      <c r="BF266" s="13" t="n">
        <f aca="false">BF147</f>
        <v>536690.501877816</v>
      </c>
      <c r="BG266" s="13" t="n">
        <f aca="false">BG147</f>
        <v>556937.06708223</v>
      </c>
      <c r="BH266" s="13" t="n">
        <f aca="false">BH147</f>
        <v>767568.126933417</v>
      </c>
      <c r="BI266" s="13" t="n">
        <f aca="false">BI147</f>
        <v>323472.21100927</v>
      </c>
      <c r="BJ266" s="13" t="n">
        <f aca="false">BJ147</f>
        <v>203011.788698424</v>
      </c>
      <c r="BK266" s="13" t="n">
        <f aca="false">BK147</f>
        <v>315972.21100927</v>
      </c>
      <c r="BL266" s="13" t="n">
        <f aca="false">BL147</f>
        <v>496462.774843483</v>
      </c>
      <c r="BM266" s="13" t="n">
        <f aca="false">BM147</f>
        <v>295296.701229455</v>
      </c>
      <c r="BN266" s="13" t="n">
        <f aca="false">BN147</f>
        <v>495398.938284673</v>
      </c>
      <c r="BO266" s="13" t="n">
        <f aca="false">BO147</f>
        <v>305855.351229455</v>
      </c>
      <c r="BP266" s="13" t="n">
        <f aca="false">BP147</f>
        <v>492122.15258064</v>
      </c>
      <c r="BQ266" s="13" t="n">
        <f aca="false">BQ147</f>
        <v>313355.351229455</v>
      </c>
      <c r="BR266" s="13" t="n">
        <f aca="false">BR147</f>
        <v>490616.525801644</v>
      </c>
      <c r="BS266" s="13" t="n">
        <f aca="false">BS147</f>
        <v>313355.351229455</v>
      </c>
      <c r="BT266" s="13" t="n">
        <f aca="false">BT147</f>
        <v>508436.911631231</v>
      </c>
      <c r="BU266" s="13" t="n">
        <f aca="false">BU147</f>
        <v>323914.001229455</v>
      </c>
      <c r="BV266" s="13" t="n">
        <f aca="false">BV147</f>
        <v>235029.792016592</v>
      </c>
      <c r="BW266" s="13" t="n">
        <f aca="false">BW147</f>
        <v>313355.351229455</v>
      </c>
      <c r="BX266" s="13" t="n">
        <f aca="false">BX147</f>
        <v>490243.370167499</v>
      </c>
      <c r="BY266" s="13" t="n">
        <f aca="false">BY147</f>
        <v>303036.154254044</v>
      </c>
      <c r="BZ266" s="13" t="n">
        <f aca="false">BZ147</f>
        <v>498976.298822467</v>
      </c>
      <c r="CA266" s="13" t="n">
        <f aca="false">CA147</f>
        <v>313594.804254044</v>
      </c>
      <c r="CB266" s="13" t="n">
        <f aca="false">CB147</f>
        <v>488849.076687299</v>
      </c>
      <c r="CC266" s="13" t="n">
        <f aca="false">CC147</f>
        <v>303036.154254044</v>
      </c>
      <c r="CD266" s="13" t="n">
        <f aca="false">CD147</f>
        <v>481780.504552131</v>
      </c>
      <c r="CE266" s="13" t="n">
        <f aca="false">CE147</f>
        <v>303036.154254044</v>
      </c>
      <c r="CF266" s="13" t="n">
        <f aca="false">CF147</f>
        <v>489599.522863855</v>
      </c>
      <c r="CG266" s="13" t="n">
        <f aca="false">CG147</f>
        <v>295536.154254044</v>
      </c>
      <c r="CH266" s="13" t="n">
        <f aca="false">CH147</f>
        <v>219817.37257778</v>
      </c>
      <c r="CI266" s="13" t="n">
        <f aca="false">CI147</f>
        <v>303036.154254044</v>
      </c>
      <c r="CJ266" s="13" t="n">
        <f aca="false">CJ147</f>
        <v>392826.726786979</v>
      </c>
      <c r="CK266" s="13" t="n">
        <f aca="false">CK147</f>
        <v>239717.323339125</v>
      </c>
      <c r="CL266" s="13" t="n">
        <f aca="false">CL147</f>
        <v>283976.875842314</v>
      </c>
      <c r="CM266" s="13" t="n">
        <f aca="false">CM147</f>
        <v>131365.423339125</v>
      </c>
      <c r="CN266" s="13" t="n">
        <f aca="false">CN147</f>
        <v>207760.979729907</v>
      </c>
      <c r="CO266" s="13" t="n">
        <f aca="false">CO147</f>
        <v>41072.1733391249</v>
      </c>
      <c r="CP266" s="13" t="n">
        <f aca="false">CP147</f>
        <v>107336.167052596</v>
      </c>
      <c r="CQ266" s="13" t="n">
        <f aca="false">CQ147</f>
        <v>-49221.0766608751</v>
      </c>
      <c r="CR266" s="13" t="n">
        <f aca="false">CR147</f>
        <v>16949.308678593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-108351.9</v>
      </c>
      <c r="AU269" s="13" t="n">
        <f aca="false">AT109-AU109</f>
        <v>-423132.833596339</v>
      </c>
      <c r="AV269" s="13" t="n">
        <f aca="false">AU109-AV109</f>
        <v>624676.192512469</v>
      </c>
      <c r="AW269" s="13" t="n">
        <f aca="false">AV109-AW109</f>
        <v>0</v>
      </c>
      <c r="AX269" s="13" t="n">
        <f aca="false">AW109-AX109</f>
        <v>172206.75</v>
      </c>
      <c r="AY269" s="13" t="n">
        <f aca="false">AX109-AY109</f>
        <v>-262500</v>
      </c>
      <c r="AZ269" s="13" t="n">
        <f aca="false">AY109-AZ109</f>
        <v>-90293.25</v>
      </c>
      <c r="BA269" s="13" t="n">
        <f aca="false">AZ109-BA109</f>
        <v>-90293.25</v>
      </c>
      <c r="BB269" s="13" t="n">
        <f aca="false">BA109-BB109</f>
        <v>90293.25</v>
      </c>
      <c r="BC269" s="13" t="n">
        <f aca="false">BB109-BC109</f>
        <v>0</v>
      </c>
      <c r="BD269" s="13" t="n">
        <f aca="false">BC109-BD109</f>
        <v>-198645.149999999</v>
      </c>
      <c r="BE269" s="13" t="n">
        <f aca="false">BD109-BE109</f>
        <v>180586.499999999</v>
      </c>
      <c r="BF269" s="13" t="n">
        <f aca="false">BE109-BF109</f>
        <v>-90293.2499999991</v>
      </c>
      <c r="BG269" s="13" t="n">
        <f aca="false">BF109-BG109</f>
        <v>-108351.900000001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98296.2000000002</v>
      </c>
      <c r="BK269" s="13" t="n">
        <f aca="false">BJ109-BK109</f>
        <v>-98296.2000000002</v>
      </c>
      <c r="BL269" s="13" t="n">
        <f aca="false">BK109-BL109</f>
        <v>-198645.149999999</v>
      </c>
      <c r="BM269" s="13" t="n">
        <f aca="false">BL109-BM109</f>
        <v>216703.8</v>
      </c>
      <c r="BN269" s="13" t="n">
        <f aca="false">BM109-BN109</f>
        <v>-198645.15</v>
      </c>
      <c r="BO269" s="13" t="n">
        <f aca="false">BN109-BO109</f>
        <v>180586.5</v>
      </c>
      <c r="BP269" s="13" t="n">
        <f aca="false">BO109-BP109</f>
        <v>-180586.5</v>
      </c>
      <c r="BQ269" s="13" t="n">
        <f aca="false">BP109-BQ109</f>
        <v>180586.5</v>
      </c>
      <c r="BR269" s="13" t="n">
        <f aca="false">BQ109-BR109</f>
        <v>-180586.5</v>
      </c>
      <c r="BS269" s="13" t="n">
        <f aca="false">BR109-BS109</f>
        <v>180586.5</v>
      </c>
      <c r="BT269" s="13" t="n">
        <f aca="false">BS109-BT109</f>
        <v>-198645.15</v>
      </c>
      <c r="BU269" s="13" t="n">
        <f aca="false">BT109-BU109</f>
        <v>180586.500000001</v>
      </c>
      <c r="BV269" s="13" t="n">
        <f aca="false">BU109-BV109</f>
        <v>63854.8499999996</v>
      </c>
      <c r="BW269" s="13" t="n">
        <f aca="false">BV109-BW109</f>
        <v>-45796.2000000002</v>
      </c>
      <c r="BX269" s="13" t="n">
        <f aca="false">BW109-BX109</f>
        <v>-180586.5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180586.500000001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-216703.8</v>
      </c>
      <c r="CG269" s="13" t="n">
        <f aca="false">CF109-CG109</f>
        <v>216703.8</v>
      </c>
      <c r="CH269" s="13" t="n">
        <f aca="false">CG109-CH109</f>
        <v>81913.5</v>
      </c>
      <c r="CI269" s="13" t="n">
        <f aca="false">CH109-CI109</f>
        <v>-81913.5</v>
      </c>
      <c r="CJ269" s="13" t="n">
        <f aca="false">CI109-CJ109</f>
        <v>-90293.25</v>
      </c>
      <c r="CK269" s="13" t="n">
        <f aca="false">CJ109-CK109</f>
        <v>180586.5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-90293.25</v>
      </c>
      <c r="CO269" s="13" t="n">
        <f aca="false">CN109-CO109</f>
        <v>180586.5</v>
      </c>
      <c r="CP269" s="13" t="n">
        <f aca="false">CO109-CP109</f>
        <v>-90293.25</v>
      </c>
      <c r="CQ269" s="13" t="n">
        <f aca="false">CP109-CQ109</f>
        <v>180586.5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-47756.9224892339</v>
      </c>
      <c r="AU271" s="13" t="n">
        <f aca="false">-0.05*(AU10+AU11)</f>
        <v>-68913.5641690508</v>
      </c>
      <c r="AV271" s="13" t="n">
        <f aca="false">-0.05*(AV10+AV11)</f>
        <v>-37679.7545434273</v>
      </c>
      <c r="AW271" s="13" t="n">
        <f aca="false">-0.05*(AW10+AW11)</f>
        <v>-37679.7545434273</v>
      </c>
      <c r="AX271" s="13" t="n">
        <f aca="false">-0.05*(AX10+AX11)</f>
        <v>-42194.4170434273</v>
      </c>
      <c r="AY271" s="13" t="n">
        <f aca="false">-0.05*(AY10+AY11)</f>
        <v>-42194.4170434273</v>
      </c>
      <c r="AZ271" s="13" t="n">
        <f aca="false">-0.05*(AZ10+AZ11)</f>
        <v>-46709.0795434273</v>
      </c>
      <c r="BA271" s="13" t="n">
        <f aca="false">-0.05*(BA10+BA11)</f>
        <v>-51223.7420434273</v>
      </c>
      <c r="BB271" s="13" t="n">
        <f aca="false">-0.05*(BB10+BB11)</f>
        <v>-46709.0795434273</v>
      </c>
      <c r="BC271" s="13" t="n">
        <f aca="false">-0.05*(BC10+BC11)</f>
        <v>-46709.0795434273</v>
      </c>
      <c r="BD271" s="13" t="n">
        <f aca="false">-0.05*(BD10+BD11)</f>
        <v>-56641.3370434273</v>
      </c>
      <c r="BE271" s="13" t="n">
        <f aca="false">-0.05*(BE10+BE11)</f>
        <v>-47612.0120434273</v>
      </c>
      <c r="BF271" s="13" t="n">
        <f aca="false">-0.05*(BF10+BF11)</f>
        <v>-52126.6745434273</v>
      </c>
      <c r="BG271" s="13" t="n">
        <f aca="false">-0.05*(BG10+BG11)</f>
        <v>-57544.2695434273</v>
      </c>
      <c r="BH271" s="13" t="n">
        <f aca="false">-0.05*(BH10+BH11)</f>
        <v>-63670.5557962073</v>
      </c>
      <c r="BI271" s="13" t="n">
        <f aca="false">-0.05*(BI10+BI11)</f>
        <v>-43340.76</v>
      </c>
      <c r="BJ271" s="13" t="n">
        <f aca="false">-0.05*(BJ10+BJ11)</f>
        <v>-54175.95</v>
      </c>
      <c r="BK271" s="13" t="n">
        <f aca="false">-0.05*(BK10+BK11)</f>
        <v>-43340.76</v>
      </c>
      <c r="BL271" s="13" t="n">
        <f aca="false">-0.05*(BL10+BL11)</f>
        <v>-53273.0175</v>
      </c>
      <c r="BM271" s="13" t="n">
        <f aca="false">-0.05*(BM10+BM11)</f>
        <v>-42437.8275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-52370.085</v>
      </c>
      <c r="BQ271" s="13" t="n">
        <f aca="false">-0.05*(BQ10+BQ11)</f>
        <v>-43340.76</v>
      </c>
      <c r="BR271" s="13" t="n">
        <f aca="false">-0.05*(BR10+BR11)</f>
        <v>-52370.085</v>
      </c>
      <c r="BS271" s="13" t="n">
        <f aca="false">-0.05*(BS10+BS11)</f>
        <v>-43340.76</v>
      </c>
      <c r="BT271" s="13" t="n">
        <f aca="false">-0.05*(BT10+BT11)</f>
        <v>-53273.0175</v>
      </c>
      <c r="BU271" s="13" t="n">
        <f aca="false">-0.05*(BU10+BU11)</f>
        <v>-44243.6925</v>
      </c>
      <c r="BV271" s="13" t="n">
        <f aca="false">-0.05*(BV10+BV11)</f>
        <v>-54175.95</v>
      </c>
      <c r="BW271" s="13" t="n">
        <f aca="false">-0.05*(BW10+BW11)</f>
        <v>-43340.76</v>
      </c>
      <c r="BX271" s="13" t="n">
        <f aca="false">-0.05*(BX10+BX11)</f>
        <v>-52370.085</v>
      </c>
      <c r="BY271" s="13" t="n">
        <f aca="false">-0.05*(BY10+BY11)</f>
        <v>-43340.76</v>
      </c>
      <c r="BZ271" s="13" t="n">
        <f aca="false">-0.05*(BZ10+BZ11)</f>
        <v>-53273.0175</v>
      </c>
      <c r="CA271" s="13" t="n">
        <f aca="false">-0.05*(CA10+CA11)</f>
        <v>-44243.6925</v>
      </c>
      <c r="CB271" s="13" t="n">
        <f aca="false">-0.05*(CB10+CB11)</f>
        <v>-54175.95</v>
      </c>
      <c r="CC271" s="13" t="n">
        <f aca="false">-0.05*(CC10+CC11)</f>
        <v>-43340.76</v>
      </c>
      <c r="CD271" s="13" t="n">
        <f aca="false">-0.05*(CD10+CD11)</f>
        <v>-52370.085</v>
      </c>
      <c r="CE271" s="13" t="n">
        <f aca="false">-0.05*(CE10+CE11)</f>
        <v>-43340.76</v>
      </c>
      <c r="CF271" s="13" t="n">
        <f aca="false">-0.05*(CF10+CF11)</f>
        <v>-54175.95</v>
      </c>
      <c r="CG271" s="13" t="n">
        <f aca="false">-0.05*(CG10+CG11)</f>
        <v>-43340.76</v>
      </c>
      <c r="CH271" s="13" t="n">
        <f aca="false">-0.05*(CH10+CH11)</f>
        <v>-52370.085</v>
      </c>
      <c r="CI271" s="13" t="n">
        <f aca="false">-0.05*(CI10+CI11)</f>
        <v>-43340.76</v>
      </c>
      <c r="CJ271" s="13" t="n">
        <f aca="false">-0.05*(CJ10+CJ11)</f>
        <v>-47855.4225</v>
      </c>
      <c r="CK271" s="13" t="n">
        <f aca="false">-0.05*(CK10+CK11)</f>
        <v>-38826.0975</v>
      </c>
      <c r="CL271" s="13" t="n">
        <f aca="false">-0.05*(CL10+CL11)</f>
        <v>-44243.6925</v>
      </c>
      <c r="CM271" s="13" t="n">
        <f aca="false">-0.05*(CM10+CM11)</f>
        <v>-33408.5025</v>
      </c>
      <c r="CN271" s="13" t="n">
        <f aca="false">-0.05*(CN10+CN11)</f>
        <v>-37923.165</v>
      </c>
      <c r="CO271" s="13" t="n">
        <f aca="false">-0.05*(CO10+CO11)</f>
        <v>-28893.84</v>
      </c>
      <c r="CP271" s="13" t="n">
        <f aca="false">-0.05*(CP10+CP11)</f>
        <v>-33408.5025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108351.9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90293.25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90293.25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90293.25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90293.25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90293.25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17915113.1743676</v>
      </c>
      <c r="AU273" s="68" t="n">
        <f aca="false">SUM(AU265:AU272)</f>
        <v>18593386.2486296</v>
      </c>
      <c r="AV273" s="68" t="n">
        <f aca="false">SUM(AV265:AV272)</f>
        <v>19438053.2784566</v>
      </c>
      <c r="AW273" s="68" t="n">
        <f aca="false">SUM(AW265:AW272)</f>
        <v>19620544.1157712</v>
      </c>
      <c r="AX273" s="68" t="n">
        <f aca="false">SUM(AX265:AX272)</f>
        <v>19836020.2905858</v>
      </c>
      <c r="AY273" s="68" t="n">
        <f aca="false">SUM(AY265:AY272)</f>
        <v>19841789.7154004</v>
      </c>
      <c r="AZ273" s="68" t="n">
        <f aca="false">SUM(AZ265:AZ272)</f>
        <v>20143044.477715</v>
      </c>
      <c r="BA273" s="68" t="n">
        <f aca="false">SUM(BA265:BA272)</f>
        <v>20563747.0260095</v>
      </c>
      <c r="BB273" s="68" t="n">
        <f aca="false">SUM(BB265:BB272)</f>
        <v>21035669.7983439</v>
      </c>
      <c r="BC273" s="68" t="n">
        <f aca="false">SUM(BC265:BC272)</f>
        <v>21379799.3206783</v>
      </c>
      <c r="BD273" s="68" t="n">
        <f aca="false">SUM(BD265:BD272)</f>
        <v>21830458.2041255</v>
      </c>
      <c r="BE273" s="68" t="n">
        <f aca="false">SUM(BE265:BE272)</f>
        <v>22364829.9439599</v>
      </c>
      <c r="BF273" s="68" t="n">
        <f aca="false">SUM(BF265:BF272)</f>
        <v>22759100.5212943</v>
      </c>
      <c r="BG273" s="68" t="n">
        <f aca="false">SUM(BG265:BG272)</f>
        <v>23258493.3188331</v>
      </c>
      <c r="BH273" s="68" t="n">
        <f aca="false">SUM(BH265:BH272)</f>
        <v>24088801.4399703</v>
      </c>
      <c r="BI273" s="68" t="n">
        <f aca="false">SUM(BI265:BI272)</f>
        <v>24775528.8069037</v>
      </c>
      <c r="BJ273" s="68" t="n">
        <f aca="false">SUM(BJ265:BJ272)</f>
        <v>25131012.7456021</v>
      </c>
      <c r="BK273" s="68" t="n">
        <f aca="false">SUM(BK265:BK272)</f>
        <v>25305347.9966114</v>
      </c>
      <c r="BL273" s="68" t="n">
        <f aca="false">SUM(BL265:BL272)</f>
        <v>25658244.5039549</v>
      </c>
      <c r="BM273" s="68" t="n">
        <f aca="false">SUM(BM265:BM272)</f>
        <v>26127807.1776843</v>
      </c>
      <c r="BN273" s="68" t="n">
        <f aca="false">SUM(BN265:BN272)</f>
        <v>26462484.130969</v>
      </c>
      <c r="BO273" s="68" t="n">
        <f aca="false">SUM(BO265:BO272)</f>
        <v>26905585.2221985</v>
      </c>
      <c r="BP273" s="68" t="n">
        <f aca="false">SUM(BP265:BP272)</f>
        <v>27255044.0397791</v>
      </c>
      <c r="BQ273" s="68" t="n">
        <f aca="false">SUM(BQ265:BQ272)</f>
        <v>27705645.1310086</v>
      </c>
      <c r="BR273" s="68" t="n">
        <f aca="false">SUM(BR265:BR272)</f>
        <v>28053598.3218102</v>
      </c>
      <c r="BS273" s="68" t="n">
        <f aca="false">SUM(BS265:BS272)</f>
        <v>28504199.4130397</v>
      </c>
      <c r="BT273" s="68" t="n">
        <f aca="false">SUM(BT265:BT272)</f>
        <v>28851011.4071709</v>
      </c>
      <c r="BU273" s="68" t="n">
        <f aca="false">SUM(BU265:BU272)</f>
        <v>29311268.2159003</v>
      </c>
      <c r="BV273" s="68" t="n">
        <f aca="false">SUM(BV265:BV272)</f>
        <v>29664328.8079169</v>
      </c>
      <c r="BW273" s="68" t="n">
        <f aca="false">SUM(BW265:BW272)</f>
        <v>29888547.1991464</v>
      </c>
      <c r="BX273" s="68" t="n">
        <f aca="false">SUM(BX265:BX272)</f>
        <v>30236127.2343139</v>
      </c>
      <c r="BY273" s="68" t="n">
        <f aca="false">SUM(BY265:BY272)</f>
        <v>30676409.1285679</v>
      </c>
      <c r="BZ273" s="68" t="n">
        <f aca="false">SUM(BZ265:BZ272)</f>
        <v>31013760.5098904</v>
      </c>
      <c r="CA273" s="68" t="n">
        <f aca="false">SUM(CA265:CA272)</f>
        <v>31463698.1216444</v>
      </c>
      <c r="CB273" s="68" t="n">
        <f aca="false">SUM(CB265:CB272)</f>
        <v>31808077.9983317</v>
      </c>
      <c r="CC273" s="68" t="n">
        <f aca="false">SUM(CC265:CC272)</f>
        <v>32284477.1925858</v>
      </c>
      <c r="CD273" s="68" t="n">
        <f aca="false">SUM(CD265:CD272)</f>
        <v>32623594.3621379</v>
      </c>
      <c r="CE273" s="68" t="n">
        <f aca="false">SUM(CE265:CE272)</f>
        <v>33063876.256392</v>
      </c>
      <c r="CF273" s="68" t="n">
        <f aca="false">SUM(CF265:CF272)</f>
        <v>33390947.9292558</v>
      </c>
      <c r="CG273" s="68" t="n">
        <f aca="false">SUM(CG265:CG272)</f>
        <v>33859847.1235099</v>
      </c>
      <c r="CH273" s="68" t="n">
        <f aca="false">SUM(CH265:CH272)</f>
        <v>34199501.1610876</v>
      </c>
      <c r="CI273" s="68" t="n">
        <f aca="false">SUM(CI265:CI272)</f>
        <v>34377283.0553417</v>
      </c>
      <c r="CJ273" s="68" t="n">
        <f aca="false">SUM(CJ265:CJ272)</f>
        <v>34722254.3596287</v>
      </c>
      <c r="CK273" s="68" t="n">
        <f aca="false">SUM(CK265:CK272)</f>
        <v>35103732.0854678</v>
      </c>
      <c r="CL273" s="68" t="n">
        <f aca="false">SUM(CL265:CL272)</f>
        <v>35343465.2688101</v>
      </c>
      <c r="CM273" s="68" t="n">
        <f aca="false">SUM(CM265:CM272)</f>
        <v>35658125.9896492</v>
      </c>
      <c r="CN273" s="68" t="n">
        <f aca="false">SUM(CN265:CN272)</f>
        <v>35827963.8043791</v>
      </c>
      <c r="CO273" s="68" t="n">
        <f aca="false">SUM(CO265:CO272)</f>
        <v>36020728.6377183</v>
      </c>
      <c r="CP273" s="68" t="n">
        <f aca="false">SUM(CP265:CP272)</f>
        <v>36094656.3022709</v>
      </c>
      <c r="CQ273" s="68" t="n">
        <f aca="false">SUM(CQ265:CQ272)</f>
        <v>36201642.54811</v>
      </c>
      <c r="CR273" s="68" t="n">
        <f aca="false">SUM(CR265:CR272)</f>
        <v>36188795.0842886</v>
      </c>
      <c r="CS273" s="68" t="n">
        <f aca="false">SUM(CS265:CS272)</f>
        <v>36228964.3251277</v>
      </c>
      <c r="CT273" s="68" t="n">
        <f aca="false">SUM(CT265:CT272)</f>
        <v>36202299.0309838</v>
      </c>
      <c r="CU273" s="68" t="n">
        <f aca="false">SUM(CU265:CU272)</f>
        <v>36184663.0618399</v>
      </c>
      <c r="CV273" s="68" t="n">
        <f aca="false">SUM(CV265:CV272)</f>
        <v>36072219.180196</v>
      </c>
      <c r="CW273" s="68" t="n">
        <f aca="false">SUM(CW265:CW272)</f>
        <v>35959350.3445692</v>
      </c>
      <c r="CX273" s="68" t="n">
        <f aca="false">SUM(CX265:CX272)</f>
        <v>35768829.3139425</v>
      </c>
      <c r="CY273" s="68" t="n">
        <f aca="false">SUM(CY265:CY272)</f>
        <v>35589143.4733157</v>
      </c>
      <c r="CZ273" s="68" t="n">
        <f aca="false">SUM(CZ265:CZ272)</f>
        <v>35278532.4201889</v>
      </c>
      <c r="DA273" s="68" t="n">
        <f aca="false">SUM(DA265:DA272)</f>
        <v>34976950.6920621</v>
      </c>
      <c r="DB273" s="68" t="n">
        <f aca="false">SUM(DB265:DB272)</f>
        <v>34494782.4639353</v>
      </c>
      <c r="DC273" s="68" t="n">
        <f aca="false">SUM(DC265:DC272)</f>
        <v>34012614.2358086</v>
      </c>
      <c r="DD273" s="68" t="n">
        <f aca="false">SUM(DD265:DD272)</f>
        <v>33530446.0076818</v>
      </c>
      <c r="DE273" s="68" t="n">
        <f aca="false">SUM(DE265:DE272)</f>
        <v>33048277.779555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-1395592.93512381</v>
      </c>
      <c r="S276" s="13" t="n">
        <f aca="false">R281</f>
        <v>-1617783.10072381</v>
      </c>
      <c r="T276" s="13" t="n">
        <f aca="false">S281</f>
        <v>-1839973.26632381</v>
      </c>
      <c r="U276" s="13" t="n">
        <f aca="false">T281</f>
        <v>-2087669.68192381</v>
      </c>
      <c r="V276" s="13" t="n">
        <f aca="false">U281</f>
        <v>-2338266.09752381</v>
      </c>
      <c r="W276" s="13" t="n">
        <f aca="false">V281</f>
        <v>-2588862.51312381</v>
      </c>
      <c r="X276" s="13" t="n">
        <f aca="false">W281</f>
        <v>-2822886.66632381</v>
      </c>
      <c r="Y276" s="13" t="n">
        <f aca="false">X281</f>
        <v>-3040877.35712381</v>
      </c>
      <c r="Z276" s="13" t="n">
        <f aca="false">Y281</f>
        <v>-3184920.78552381</v>
      </c>
      <c r="AA276" s="13" t="n">
        <f aca="false">Z281</f>
        <v>-3383389.23752381</v>
      </c>
      <c r="AB276" s="13" t="n">
        <f aca="false">AA281</f>
        <v>-3816321.18752381</v>
      </c>
      <c r="AC276" s="13" t="n">
        <f aca="false">AB281</f>
        <v>-3926341.64752381</v>
      </c>
      <c r="AD276" s="13" t="n">
        <f aca="false">AC281</f>
        <v>-4082038.18664381</v>
      </c>
      <c r="AE276" s="13" t="n">
        <f aca="false">AD281</f>
        <v>-4222198.22976381</v>
      </c>
      <c r="AF276" s="13" t="n">
        <f aca="false">AE281</f>
        <v>-4269428.20116241</v>
      </c>
      <c r="AG276" s="13" t="n">
        <f aca="false">AF281</f>
        <v>-4279260.64928241</v>
      </c>
      <c r="AH276" s="13" t="n">
        <f aca="false">AG281</f>
        <v>-4298535.51390241</v>
      </c>
      <c r="AI276" s="13" t="n">
        <f aca="false">AH281</f>
        <v>-4284520.25352241</v>
      </c>
      <c r="AJ276" s="13" t="n">
        <f aca="false">AI281</f>
        <v>-4329130.22314241</v>
      </c>
      <c r="AK276" s="13" t="n">
        <f aca="false">AJ281</f>
        <v>-4373310.02676241</v>
      </c>
      <c r="AL276" s="13" t="n">
        <f aca="false">AK281</f>
        <v>-4417059.67538241</v>
      </c>
      <c r="AM276" s="13" t="n">
        <f aca="false">AL281</f>
        <v>-4460379.16350241</v>
      </c>
      <c r="AN276" s="13" t="n">
        <f aca="false">AM281</f>
        <v>-4753268.49662241</v>
      </c>
      <c r="AO276" s="13" t="n">
        <f aca="false">AN281</f>
        <v>-4781485.88124241</v>
      </c>
      <c r="AP276" s="13" t="n">
        <f aca="false">AO281</f>
        <v>-4827429.20836481</v>
      </c>
      <c r="AQ276" s="13" t="n">
        <f aca="false">AP281</f>
        <v>-4887184.16298721</v>
      </c>
      <c r="AR276" s="13" t="n">
        <f aca="false">AQ281</f>
        <v>-4960750.74510961</v>
      </c>
      <c r="AS276" s="13" t="n">
        <f aca="false">AR281</f>
        <v>-5048128.96023201</v>
      </c>
      <c r="AT276" s="13" t="n">
        <f aca="false">AS281</f>
        <v>-5157131.57085441</v>
      </c>
      <c r="AU276" s="13" t="n">
        <f aca="false">AT281</f>
        <v>-5278690.20647681</v>
      </c>
      <c r="AV276" s="13" t="n">
        <f aca="false">AU281</f>
        <v>-5412804.87209921</v>
      </c>
      <c r="AW276" s="13" t="n">
        <f aca="false">AV281</f>
        <v>-5559475.55772161</v>
      </c>
      <c r="AX276" s="13" t="n">
        <f aca="false">AW281</f>
        <v>-5719186.85484401</v>
      </c>
      <c r="AY276" s="13" t="n">
        <f aca="false">AX281</f>
        <v>-5838020.15046641</v>
      </c>
      <c r="AZ276" s="13" t="n">
        <f aca="false">AY281</f>
        <v>-6219800.52108881</v>
      </c>
      <c r="BA276" s="13" t="n">
        <f aca="false">AZ281</f>
        <v>-6377374.25421121</v>
      </c>
      <c r="BB276" s="13" t="n">
        <f aca="false">BA281</f>
        <v>-6539370.75474606</v>
      </c>
      <c r="BC276" s="13" t="n">
        <f aca="false">BB281</f>
        <v>-6701797.4212809</v>
      </c>
      <c r="BD276" s="13" t="n">
        <f aca="false">BC281</f>
        <v>-6864654.24281575</v>
      </c>
      <c r="BE276" s="13" t="n">
        <f aca="false">BD281</f>
        <v>-7027941.2248506</v>
      </c>
      <c r="BF276" s="13" t="n">
        <f aca="false">BE281</f>
        <v>-7191658.36738545</v>
      </c>
      <c r="BG276" s="13" t="n">
        <f aca="false">BF281</f>
        <v>-7355805.6704203</v>
      </c>
      <c r="BH276" s="13" t="n">
        <f aca="false">BG281</f>
        <v>-7520383.13395514</v>
      </c>
      <c r="BI276" s="13" t="n">
        <f aca="false">BH281</f>
        <v>-7685390.75798999</v>
      </c>
      <c r="BJ276" s="13" t="n">
        <f aca="false">BI281</f>
        <v>-7850828.54252484</v>
      </c>
      <c r="BK276" s="13" t="n">
        <f aca="false">BJ281</f>
        <v>-8016696.48755969</v>
      </c>
      <c r="BL276" s="13" t="n">
        <f aca="false">BK281</f>
        <v>-8432994.59309454</v>
      </c>
      <c r="BM276" s="13" t="n">
        <f aca="false">BL281</f>
        <v>-8599722.85362938</v>
      </c>
      <c r="BN276" s="13" t="n">
        <f aca="false">BM281</f>
        <v>-8747453.23921493</v>
      </c>
      <c r="BO276" s="13" t="n">
        <f aca="false">BN281</f>
        <v>-8895613.78530047</v>
      </c>
      <c r="BP276" s="13" t="n">
        <f aca="false">BO281</f>
        <v>-8990378.20188602</v>
      </c>
      <c r="BQ276" s="13" t="n">
        <f aca="false">BP281</f>
        <v>-9198073.61347156</v>
      </c>
      <c r="BR276" s="13" t="n">
        <f aca="false">BQ281</f>
        <v>-9405769.02505711</v>
      </c>
      <c r="BS276" s="13" t="n">
        <f aca="false">BR281</f>
        <v>-9560214.08664265</v>
      </c>
      <c r="BT276" s="13" t="n">
        <f aca="false">BS281</f>
        <v>-9767909.4982282</v>
      </c>
      <c r="BU276" s="13" t="n">
        <f aca="false">BT281</f>
        <v>-9975604.90981374</v>
      </c>
      <c r="BV276" s="13" t="n">
        <f aca="false">BU281</f>
        <v>-10115538.3213993</v>
      </c>
      <c r="BW276" s="13" t="n">
        <f aca="false">BV281</f>
        <v>-10323233.7329848</v>
      </c>
      <c r="BX276" s="13" t="n">
        <f aca="false">BW281</f>
        <v>-10530929.1445704</v>
      </c>
      <c r="BY276" s="13" t="n">
        <f aca="false">BX281</f>
        <v>-10670862.5561559</v>
      </c>
      <c r="BZ276" s="13" t="n">
        <f aca="false">BY281</f>
        <v>-10882711.8759732</v>
      </c>
      <c r="CA276" s="13" t="n">
        <f aca="false">BZ281</f>
        <v>-11094561.1957904</v>
      </c>
      <c r="CB276" s="13" t="n">
        <f aca="false">CA281</f>
        <v>-11238648.5156077</v>
      </c>
      <c r="CC276" s="13" t="n">
        <f aca="false">CB281</f>
        <v>-11450497.8354249</v>
      </c>
      <c r="CD276" s="13" t="n">
        <f aca="false">CC281</f>
        <v>-11662347.1552422</v>
      </c>
      <c r="CE276" s="13" t="n">
        <f aca="false">CD281</f>
        <v>-11797697.4750595</v>
      </c>
      <c r="CF276" s="13" t="n">
        <f aca="false">CE281</f>
        <v>-12009546.7948767</v>
      </c>
      <c r="CG276" s="13" t="n">
        <f aca="false">CF281</f>
        <v>-12221396.114694</v>
      </c>
      <c r="CH276" s="13" t="n">
        <f aca="false">CG281</f>
        <v>-12356746.4345112</v>
      </c>
      <c r="CI276" s="13" t="n">
        <f aca="false">CH281</f>
        <v>-12568595.7543285</v>
      </c>
      <c r="CJ276" s="13" t="n">
        <f aca="false">CI281</f>
        <v>-12780445.0741457</v>
      </c>
      <c r="CK276" s="13" t="n">
        <f aca="false">CJ281</f>
        <v>-12909187.3673565</v>
      </c>
      <c r="CL276" s="13" t="n">
        <f aca="false">CK281</f>
        <v>-12967412.6735701</v>
      </c>
      <c r="CM276" s="13" t="n">
        <f aca="false">CL281</f>
        <v>-13025637.9797837</v>
      </c>
      <c r="CN276" s="13" t="n">
        <f aca="false">CM281</f>
        <v>-13083863.2859973</v>
      </c>
      <c r="CO276" s="13" t="n">
        <f aca="false">CN281</f>
        <v>-13142088.5922109</v>
      </c>
      <c r="CP276" s="13" t="n">
        <f aca="false">CO281</f>
        <v>-13200313.8984245</v>
      </c>
      <c r="CQ276" s="13" t="n">
        <f aca="false">CP281</f>
        <v>-13258539.2046381</v>
      </c>
      <c r="CR276" s="13" t="n">
        <f aca="false">CQ281</f>
        <v>-13316764.5108517</v>
      </c>
      <c r="CS276" s="13" t="n">
        <f aca="false">CR281</f>
        <v>-13374989.8170653</v>
      </c>
      <c r="CT276" s="13" t="n">
        <f aca="false">CS281</f>
        <v>-13433215.1232789</v>
      </c>
      <c r="CU276" s="13" t="n">
        <f aca="false">CT281</f>
        <v>-13482418.4608112</v>
      </c>
      <c r="CV276" s="13" t="n">
        <f aca="false">CU281</f>
        <v>-13531621.7983435</v>
      </c>
      <c r="CW276" s="13" t="n">
        <f aca="false">CV281</f>
        <v>-13580825.1358757</v>
      </c>
      <c r="CX276" s="13" t="n">
        <f aca="false">CW281</f>
        <v>-13578461.6090951</v>
      </c>
      <c r="CY276" s="13" t="n">
        <f aca="false">CX281</f>
        <v>-13558651.233378</v>
      </c>
      <c r="CZ276" s="13" t="n">
        <f aca="false">CY281</f>
        <v>-13538840.8576609</v>
      </c>
      <c r="DA276" s="13" t="n">
        <f aca="false">CZ281</f>
        <v>-13519030.4819438</v>
      </c>
      <c r="DB276" s="13" t="n">
        <f aca="false">DA281</f>
        <v>-13499220.1062267</v>
      </c>
      <c r="DC276" s="13" t="n">
        <f aca="false">DB281</f>
        <v>-13479409.7305097</v>
      </c>
      <c r="DD276" s="13" t="n">
        <f aca="false">DC281</f>
        <v>-13459599.3547926</v>
      </c>
      <c r="DE276" s="13" t="n">
        <f aca="false">DD281</f>
        <v>-13439788.9790755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-103939.9656</v>
      </c>
      <c r="R277" s="13" t="n">
        <f aca="false">R203</f>
        <v>-110190.1656</v>
      </c>
      <c r="S277" s="13" t="n">
        <f aca="false">S203</f>
        <v>-110190.1656</v>
      </c>
      <c r="T277" s="13" t="n">
        <f aca="false">T203</f>
        <v>-135696.4156</v>
      </c>
      <c r="U277" s="13" t="n">
        <f aca="false">U203</f>
        <v>-138596.4156</v>
      </c>
      <c r="V277" s="13" t="n">
        <f aca="false">V203</f>
        <v>-138596.4156</v>
      </c>
      <c r="W277" s="13" t="n">
        <f aca="false">W203</f>
        <v>-122024.1532</v>
      </c>
      <c r="X277" s="13" t="n">
        <f aca="false">X203</f>
        <v>-105990.6908</v>
      </c>
      <c r="Y277" s="13" t="n">
        <f aca="false">Y203</f>
        <v>-32043.4284</v>
      </c>
      <c r="Z277" s="13" t="n">
        <f aca="false">Z203</f>
        <v>-86468.452</v>
      </c>
      <c r="AA277" s="13" t="n">
        <f aca="false">AA203</f>
        <v>-70931.95</v>
      </c>
      <c r="AB277" s="13" t="n">
        <f aca="false">AB203</f>
        <v>1979.53999999998</v>
      </c>
      <c r="AC277" s="13" t="n">
        <f aca="false">AC203</f>
        <v>-43696.53912</v>
      </c>
      <c r="AD277" s="13" t="n">
        <f aca="false">AD203</f>
        <v>-28160.04312</v>
      </c>
      <c r="AE277" s="13" t="n">
        <f aca="false">AE203</f>
        <v>44751.45888</v>
      </c>
      <c r="AF277" s="13" t="n">
        <f aca="false">AF203</f>
        <v>-9832.44812000002</v>
      </c>
      <c r="AG277" s="13" t="n">
        <f aca="false">AG203</f>
        <v>-19274.86462</v>
      </c>
      <c r="AH277" s="13" t="n">
        <f aca="false">AH203</f>
        <v>14015.26038</v>
      </c>
      <c r="AI277" s="13" t="n">
        <f aca="false">AI203</f>
        <v>-44609.96962</v>
      </c>
      <c r="AJ277" s="13" t="n">
        <f aca="false">AJ203</f>
        <v>-44179.80362</v>
      </c>
      <c r="AK277" s="13" t="n">
        <f aca="false">AK203</f>
        <v>-43749.64862</v>
      </c>
      <c r="AL277" s="13" t="n">
        <f aca="false">AL203</f>
        <v>-43319.48812</v>
      </c>
      <c r="AM277" s="13" t="n">
        <f aca="false">AM203</f>
        <v>-42889.33312</v>
      </c>
      <c r="AN277" s="13" t="n">
        <f aca="false">AN203</f>
        <v>-28217.38462</v>
      </c>
      <c r="AO277" s="13" t="n">
        <f aca="false">AO203</f>
        <v>-45943.3271224</v>
      </c>
      <c r="AP277" s="13" t="n">
        <f aca="false">AP203</f>
        <v>-59754.9546224</v>
      </c>
      <c r="AQ277" s="13" t="n">
        <f aca="false">AQ203</f>
        <v>-73566.5821224</v>
      </c>
      <c r="AR277" s="13" t="n">
        <f aca="false">AR203</f>
        <v>-87378.2151224</v>
      </c>
      <c r="AS277" s="13" t="n">
        <f aca="false">AS203</f>
        <v>-109002.6106224</v>
      </c>
      <c r="AT277" s="13" t="n">
        <f aca="false">AT203</f>
        <v>-121558.6356224</v>
      </c>
      <c r="AU277" s="13" t="n">
        <f aca="false">AU203</f>
        <v>-134114.6656224</v>
      </c>
      <c r="AV277" s="13" t="n">
        <f aca="false">AV203</f>
        <v>-146670.6856224</v>
      </c>
      <c r="AW277" s="13" t="n">
        <f aca="false">AW203</f>
        <v>-159711.2971224</v>
      </c>
      <c r="AX277" s="13" t="n">
        <f aca="false">AX203</f>
        <v>-118833.2956224</v>
      </c>
      <c r="AY277" s="13" t="n">
        <f aca="false">AY203</f>
        <v>-131780.3706224</v>
      </c>
      <c r="AZ277" s="13" t="n">
        <f aca="false">AZ203</f>
        <v>-157573.7331224</v>
      </c>
      <c r="BA277" s="13" t="n">
        <f aca="false">BA203</f>
        <v>-161996.500534848</v>
      </c>
      <c r="BB277" s="13" t="n">
        <f aca="false">BB203</f>
        <v>-162426.666534848</v>
      </c>
      <c r="BC277" s="13" t="n">
        <f aca="false">BC203</f>
        <v>-162856.821534848</v>
      </c>
      <c r="BD277" s="13" t="n">
        <f aca="false">BD203</f>
        <v>-163286.982034848</v>
      </c>
      <c r="BE277" s="13" t="n">
        <f aca="false">BE203</f>
        <v>-163717.142534848</v>
      </c>
      <c r="BF277" s="13" t="n">
        <f aca="false">BF203</f>
        <v>-164147.303034848</v>
      </c>
      <c r="BG277" s="13" t="n">
        <f aca="false">BG203</f>
        <v>-164577.463534848</v>
      </c>
      <c r="BH277" s="13" t="n">
        <f aca="false">BH203</f>
        <v>-165007.624034848</v>
      </c>
      <c r="BI277" s="13" t="n">
        <f aca="false">BI203</f>
        <v>-165437.784534848</v>
      </c>
      <c r="BJ277" s="13" t="n">
        <f aca="false">BJ203</f>
        <v>-165867.945034848</v>
      </c>
      <c r="BK277" s="13" t="n">
        <f aca="false">BK203</f>
        <v>-166298.105534848</v>
      </c>
      <c r="BL277" s="13" t="n">
        <f aca="false">BL203</f>
        <v>-166728.260534848</v>
      </c>
      <c r="BM277" s="13" t="n">
        <f aca="false">BM203</f>
        <v>-147730.385585545</v>
      </c>
      <c r="BN277" s="13" t="n">
        <f aca="false">BN203</f>
        <v>-148160.546085545</v>
      </c>
      <c r="BO277" s="13" t="n">
        <f aca="false">BO203</f>
        <v>-94764.4165855449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-1395592.93512381</v>
      </c>
      <c r="R281" s="68" t="n">
        <f aca="false">R276+R277+R278+R279+R280</f>
        <v>-1617783.10072381</v>
      </c>
      <c r="S281" s="68" t="n">
        <f aca="false">S276+S277+S278+S279+S280</f>
        <v>-1839973.26632381</v>
      </c>
      <c r="T281" s="68" t="n">
        <f aca="false">T276+T277+T278+T279+T280</f>
        <v>-2087669.68192381</v>
      </c>
      <c r="U281" s="68" t="n">
        <f aca="false">U276+U277+U278+U279+U280</f>
        <v>-2338266.09752381</v>
      </c>
      <c r="V281" s="68" t="n">
        <f aca="false">V276+V277+V278+V279+V280</f>
        <v>-2588862.51312381</v>
      </c>
      <c r="W281" s="68" t="n">
        <f aca="false">W276+W277+W278+W279+W280</f>
        <v>-2822886.66632381</v>
      </c>
      <c r="X281" s="68" t="n">
        <f aca="false">X276+X277+X278+X279+X280</f>
        <v>-3040877.35712381</v>
      </c>
      <c r="Y281" s="68" t="n">
        <f aca="false">Y276+Y277+Y278+Y279+Y280</f>
        <v>-3184920.78552381</v>
      </c>
      <c r="Z281" s="68" t="n">
        <f aca="false">Z276+Z277+Z278+Z279+Z280</f>
        <v>-3383389.23752381</v>
      </c>
      <c r="AA281" s="68" t="n">
        <f aca="false">AA276+AA277+AA278+AA279+AA280</f>
        <v>-3816321.18752381</v>
      </c>
      <c r="AB281" s="68" t="n">
        <f aca="false">AB276+AB277+AB278+AB279+AB280</f>
        <v>-3926341.64752381</v>
      </c>
      <c r="AC281" s="68" t="n">
        <f aca="false">AC276+AC277+AC278+AC279+AC280</f>
        <v>-4082038.18664381</v>
      </c>
      <c r="AD281" s="68" t="n">
        <f aca="false">AD276+AD277+AD278+AD279+AD280</f>
        <v>-4222198.22976381</v>
      </c>
      <c r="AE281" s="68" t="n">
        <f aca="false">AE276+AE277+AE278+AE279+AE280</f>
        <v>-4269428.20116241</v>
      </c>
      <c r="AF281" s="68" t="n">
        <f aca="false">AF276+AF277+AF278+AF279+AF280</f>
        <v>-4279260.64928241</v>
      </c>
      <c r="AG281" s="68" t="n">
        <f aca="false">AG276+AG277+AG278+AG279+AG280</f>
        <v>-4298535.51390241</v>
      </c>
      <c r="AH281" s="68" t="n">
        <f aca="false">AH276+AH277+AH278+AH279+AH280</f>
        <v>-4284520.25352241</v>
      </c>
      <c r="AI281" s="68" t="n">
        <f aca="false">AI276+AI277+AI278+AI279+AI280</f>
        <v>-4329130.22314241</v>
      </c>
      <c r="AJ281" s="68" t="n">
        <f aca="false">AJ276+AJ277+AJ278+AJ279+AJ280</f>
        <v>-4373310.02676241</v>
      </c>
      <c r="AK281" s="68" t="n">
        <f aca="false">AK276+AK277+AK278+AK279+AK280</f>
        <v>-4417059.67538241</v>
      </c>
      <c r="AL281" s="68" t="n">
        <f aca="false">AL276+AL277+AL278+AL279+AL280</f>
        <v>-4460379.16350241</v>
      </c>
      <c r="AM281" s="68" t="n">
        <f aca="false">AM276+AM277+AM278+AM279+AM280</f>
        <v>-4753268.49662241</v>
      </c>
      <c r="AN281" s="68" t="n">
        <f aca="false">AN276+AN277+AN278+AN279+AN280</f>
        <v>-4781485.88124241</v>
      </c>
      <c r="AO281" s="68" t="n">
        <f aca="false">AO276+AO277+AO278+AO279+AO280</f>
        <v>-4827429.20836481</v>
      </c>
      <c r="AP281" s="68" t="n">
        <f aca="false">AP276+AP277+AP278+AP279+AP280</f>
        <v>-4887184.16298721</v>
      </c>
      <c r="AQ281" s="68" t="n">
        <f aca="false">AQ276+AQ277+AQ278+AQ279+AQ280</f>
        <v>-4960750.74510961</v>
      </c>
      <c r="AR281" s="68" t="n">
        <f aca="false">AR276+AR277+AR278+AR279+AR280</f>
        <v>-5048128.96023201</v>
      </c>
      <c r="AS281" s="68" t="n">
        <f aca="false">AS276+AS277+AS278+AS279+AS280</f>
        <v>-5157131.57085441</v>
      </c>
      <c r="AT281" s="68" t="n">
        <f aca="false">AT276+AT277+AT278+AT279+AT280</f>
        <v>-5278690.20647681</v>
      </c>
      <c r="AU281" s="68" t="n">
        <f aca="false">AU276+AU277+AU278+AU279+AU280</f>
        <v>-5412804.87209921</v>
      </c>
      <c r="AV281" s="68" t="n">
        <f aca="false">AV276+AV277+AV278+AV279+AV280</f>
        <v>-5559475.55772161</v>
      </c>
      <c r="AW281" s="68" t="n">
        <f aca="false">AW276+AW277+AW278+AW279+AW280</f>
        <v>-5719186.85484401</v>
      </c>
      <c r="AX281" s="68" t="n">
        <f aca="false">AX276+AX277+AX278+AX279+AX280</f>
        <v>-5838020.15046641</v>
      </c>
      <c r="AY281" s="68" t="n">
        <f aca="false">AY276+AY277+AY278+AY279+AY280</f>
        <v>-6219800.52108881</v>
      </c>
      <c r="AZ281" s="68" t="n">
        <f aca="false">AZ276+AZ277+AZ278+AZ279+AZ280</f>
        <v>-6377374.25421121</v>
      </c>
      <c r="BA281" s="68" t="n">
        <f aca="false">BA276+BA277+BA278+BA279+BA280</f>
        <v>-6539370.75474606</v>
      </c>
      <c r="BB281" s="68" t="n">
        <f aca="false">BB276+BB277+BB278+BB279+BB280</f>
        <v>-6701797.4212809</v>
      </c>
      <c r="BC281" s="68" t="n">
        <f aca="false">BC276+BC277+BC278+BC279+BC280</f>
        <v>-6864654.24281575</v>
      </c>
      <c r="BD281" s="68" t="n">
        <f aca="false">BD276+BD277+BD278+BD279+BD280</f>
        <v>-7027941.2248506</v>
      </c>
      <c r="BE281" s="68" t="n">
        <f aca="false">BE276+BE277+BE278+BE279+BE280</f>
        <v>-7191658.36738545</v>
      </c>
      <c r="BF281" s="68" t="n">
        <f aca="false">BF276+BF277+BF278+BF279+BF280</f>
        <v>-7355805.6704203</v>
      </c>
      <c r="BG281" s="68" t="n">
        <f aca="false">BG276+BG277+BG278+BG279+BG280</f>
        <v>-7520383.13395514</v>
      </c>
      <c r="BH281" s="68" t="n">
        <f aca="false">BH276+BH277+BH278+BH279+BH280</f>
        <v>-7685390.75798999</v>
      </c>
      <c r="BI281" s="68" t="n">
        <f aca="false">BI276+BI277+BI278+BI279+BI280</f>
        <v>-7850828.54252484</v>
      </c>
      <c r="BJ281" s="68" t="n">
        <f aca="false">BJ276+BJ277+BJ278+BJ279+BJ280</f>
        <v>-8016696.48755969</v>
      </c>
      <c r="BK281" s="68" t="n">
        <f aca="false">BK276+BK277+BK278+BK279+BK280</f>
        <v>-8432994.59309454</v>
      </c>
      <c r="BL281" s="68" t="n">
        <f aca="false">BL276+BL277+BL278+BL279+BL280</f>
        <v>-8599722.85362938</v>
      </c>
      <c r="BM281" s="68" t="n">
        <f aca="false">BM276+BM277+BM278+BM279+BM280</f>
        <v>-8747453.23921493</v>
      </c>
      <c r="BN281" s="68" t="n">
        <f aca="false">BN276+BN277+BN278+BN279+BN280</f>
        <v>-8895613.78530047</v>
      </c>
      <c r="BO281" s="68" t="n">
        <f aca="false">BO276+BO277+BO278+BO279+BO280</f>
        <v>-8990378.20188602</v>
      </c>
      <c r="BP281" s="68" t="n">
        <f aca="false">BP276+BP277+BP278+BP279+BP280</f>
        <v>-9198073.61347156</v>
      </c>
      <c r="BQ281" s="68" t="n">
        <f aca="false">BQ276+BQ277+BQ278+BQ279+BQ280</f>
        <v>-9405769.02505711</v>
      </c>
      <c r="BR281" s="68" t="n">
        <f aca="false">BR276+BR277+BR278+BR279+BR280</f>
        <v>-9560214.08664265</v>
      </c>
      <c r="BS281" s="68" t="n">
        <f aca="false">BS276+BS277+BS278+BS279+BS280</f>
        <v>-9767909.4982282</v>
      </c>
      <c r="BT281" s="68" t="n">
        <f aca="false">BT276+BT277+BT278+BT279+BT280</f>
        <v>-9975604.90981374</v>
      </c>
      <c r="BU281" s="68" t="n">
        <f aca="false">BU276+BU277+BU278+BU279+BU280</f>
        <v>-10115538.3213993</v>
      </c>
      <c r="BV281" s="68" t="n">
        <f aca="false">BV276+BV277+BV278+BV279+BV280</f>
        <v>-10323233.7329848</v>
      </c>
      <c r="BW281" s="68" t="n">
        <f aca="false">BW276+BW277+BW278+BW279+BW280</f>
        <v>-10530929.1445704</v>
      </c>
      <c r="BX281" s="68" t="n">
        <f aca="false">BX276+BX277+BX278+BX279+BX280</f>
        <v>-10670862.5561559</v>
      </c>
      <c r="BY281" s="68" t="n">
        <f aca="false">BY276+BY277+BY278+BY279+BY280</f>
        <v>-10882711.8759732</v>
      </c>
      <c r="BZ281" s="68" t="n">
        <f aca="false">BZ276+BZ277+BZ278+BZ279+BZ280</f>
        <v>-11094561.1957904</v>
      </c>
      <c r="CA281" s="68" t="n">
        <f aca="false">CA276+CA277+CA278+CA279+CA280</f>
        <v>-11238648.5156077</v>
      </c>
      <c r="CB281" s="68" t="n">
        <f aca="false">CB276+CB277+CB278+CB279+CB280</f>
        <v>-11450497.8354249</v>
      </c>
      <c r="CC281" s="68" t="n">
        <f aca="false">CC276+CC277+CC278+CC279+CC280</f>
        <v>-11662347.1552422</v>
      </c>
      <c r="CD281" s="68" t="n">
        <f aca="false">CD276+CD277+CD278+CD279+CD280</f>
        <v>-11797697.4750595</v>
      </c>
      <c r="CE281" s="68" t="n">
        <f aca="false">CE276+CE277+CE278+CE279+CE280</f>
        <v>-12009546.7948767</v>
      </c>
      <c r="CF281" s="68" t="n">
        <f aca="false">CF276+CF277+CF278+CF279+CF280</f>
        <v>-12221396.114694</v>
      </c>
      <c r="CG281" s="68" t="n">
        <f aca="false">CG276+CG277+CG278+CG279+CG280</f>
        <v>-12356746.4345112</v>
      </c>
      <c r="CH281" s="68" t="n">
        <f aca="false">CH276+CH277+CH278+CH279+CH280</f>
        <v>-12568595.7543285</v>
      </c>
      <c r="CI281" s="68" t="n">
        <f aca="false">CI276+CI277+CI278+CI279+CI280</f>
        <v>-12780445.0741457</v>
      </c>
      <c r="CJ281" s="68" t="n">
        <f aca="false">CJ276+CJ277+CJ278+CJ279+CJ280</f>
        <v>-12909187.3673565</v>
      </c>
      <c r="CK281" s="68" t="n">
        <f aca="false">CK276+CK277+CK278+CK279+CK280</f>
        <v>-12967412.6735701</v>
      </c>
      <c r="CL281" s="68" t="n">
        <f aca="false">CL276+CL277+CL278+CL279+CL280</f>
        <v>-13025637.9797837</v>
      </c>
      <c r="CM281" s="68" t="n">
        <f aca="false">CM276+CM277+CM278+CM279+CM280</f>
        <v>-13083863.2859973</v>
      </c>
      <c r="CN281" s="68" t="n">
        <f aca="false">CN276+CN277+CN278+CN279+CN280</f>
        <v>-13142088.5922109</v>
      </c>
      <c r="CO281" s="68" t="n">
        <f aca="false">CO276+CO277+CO278+CO279+CO280</f>
        <v>-13200313.8984245</v>
      </c>
      <c r="CP281" s="68" t="n">
        <f aca="false">CP276+CP277+CP278+CP279+CP280</f>
        <v>-13258539.2046381</v>
      </c>
      <c r="CQ281" s="68" t="n">
        <f aca="false">CQ276+CQ277+CQ278+CQ279+CQ280</f>
        <v>-13316764.5108517</v>
      </c>
      <c r="CR281" s="68" t="n">
        <f aca="false">CR276+CR277+CR278+CR279+CR280</f>
        <v>-13374989.8170653</v>
      </c>
      <c r="CS281" s="68" t="n">
        <f aca="false">CS276+CS277+CS278+CS279+CS280</f>
        <v>-13433215.1232789</v>
      </c>
      <c r="CT281" s="68" t="n">
        <f aca="false">CT276+CT277+CT278+CT279+CT280</f>
        <v>-13482418.4608112</v>
      </c>
      <c r="CU281" s="68" t="n">
        <f aca="false">CU276+CU277+CU278+CU279+CU280</f>
        <v>-13531621.7983435</v>
      </c>
      <c r="CV281" s="68" t="n">
        <f aca="false">CV276+CV277+CV278+CV279+CV280</f>
        <v>-13580825.1358757</v>
      </c>
      <c r="CW281" s="68" t="n">
        <f aca="false">CW276+CW277+CW278+CW279+CW280</f>
        <v>-13578461.6090951</v>
      </c>
      <c r="CX281" s="68" t="n">
        <f aca="false">CX276+CX277+CX278+CX279+CX280</f>
        <v>-13558651.233378</v>
      </c>
      <c r="CY281" s="68" t="n">
        <f aca="false">CY276+CY277+CY278+CY279+CY280</f>
        <v>-13538840.8576609</v>
      </c>
      <c r="CZ281" s="68" t="n">
        <f aca="false">CZ276+CZ277+CZ278+CZ279+CZ280</f>
        <v>-13519030.4819438</v>
      </c>
      <c r="DA281" s="68" t="n">
        <f aca="false">DA276+DA277+DA278+DA279+DA280</f>
        <v>-13499220.1062267</v>
      </c>
      <c r="DB281" s="68" t="n">
        <f aca="false">DB276+DB277+DB278+DB279+DB280</f>
        <v>-13479409.7305097</v>
      </c>
      <c r="DC281" s="68" t="n">
        <f aca="false">DC276+DC277+DC278+DC279+DC280</f>
        <v>-13459599.3547926</v>
      </c>
      <c r="DD281" s="68" t="n">
        <f aca="false">DD276+DD277+DD278+DD279+DD280</f>
        <v>-13439788.9790755</v>
      </c>
      <c r="DE281" s="68" t="n">
        <f aca="false">DE276+DE277+DE278+DE279+DE280</f>
        <v>-13419978.6033584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2222366.39813669</v>
      </c>
      <c r="S284" s="13" t="n">
        <f aca="false">S265+S276</f>
        <v>2191902.0556371</v>
      </c>
      <c r="T284" s="13" t="n">
        <f aca="false">T265+T276</f>
        <v>1377225.93604414</v>
      </c>
      <c r="U284" s="13" t="n">
        <f aca="false">U265+U276</f>
        <v>1449336.24432123</v>
      </c>
      <c r="V284" s="13" t="n">
        <f aca="false">V265+V276</f>
        <v>1686531.13973227</v>
      </c>
      <c r="W284" s="13" t="n">
        <f aca="false">W265+W276</f>
        <v>2217900.61114331</v>
      </c>
      <c r="X284" s="13" t="n">
        <f aca="false">X265+X276</f>
        <v>2827879.52045435</v>
      </c>
      <c r="Y284" s="13" t="n">
        <f aca="false">Y265+Y276</f>
        <v>3502158.71492244</v>
      </c>
      <c r="Z284" s="13" t="n">
        <f aca="false">Z265+Z276</f>
        <v>4131517.33119945</v>
      </c>
      <c r="AA284" s="13" t="n">
        <f aca="false">AA265+AA276</f>
        <v>4600938.62132646</v>
      </c>
      <c r="AB284" s="13" t="n">
        <f aca="false">AB265+AB276</f>
        <v>4965095.77845347</v>
      </c>
      <c r="AC284" s="13" t="n">
        <f aca="false">AC265+AC276</f>
        <v>5674003.76097117</v>
      </c>
      <c r="AD284" s="13" t="n">
        <f aca="false">AD265+AD276</f>
        <v>6247194.89490505</v>
      </c>
      <c r="AE284" s="13" t="n">
        <f aca="false">AE265+AE276</f>
        <v>6606049.56009537</v>
      </c>
      <c r="AF284" s="13" t="n">
        <f aca="false">AF265+AF276</f>
        <v>7073354.62446366</v>
      </c>
      <c r="AG284" s="13" t="n">
        <f aca="false">AG265+AG276</f>
        <v>7183060.22805343</v>
      </c>
      <c r="AH284" s="13" t="n">
        <f aca="false">AH265+AH276</f>
        <v>8055960.89419432</v>
      </c>
      <c r="AI284" s="13" t="n">
        <f aca="false">AI265+AI276</f>
        <v>8700368.79164388</v>
      </c>
      <c r="AJ284" s="13" t="n">
        <f aca="false">AJ265+AJ276</f>
        <v>9382147.9131828</v>
      </c>
      <c r="AK284" s="13" t="n">
        <f aca="false">AK265+AK276</f>
        <v>10209771.9912365</v>
      </c>
      <c r="AL284" s="13" t="n">
        <f aca="false">AL265+AL276</f>
        <v>10804958.9380378</v>
      </c>
      <c r="AM284" s="13" t="n">
        <f aca="false">AM265+AM276</f>
        <v>11363714.4701033</v>
      </c>
      <c r="AN284" s="13" t="n">
        <f aca="false">AN265+AN276</f>
        <v>11375306.4578105</v>
      </c>
      <c r="AO284" s="13" t="n">
        <f aca="false">AO265+AO276</f>
        <v>11863486.6534157</v>
      </c>
      <c r="AP284" s="13" t="n">
        <f aca="false">AP265+AP276</f>
        <v>11954708.4545782</v>
      </c>
      <c r="AQ284" s="13" t="n">
        <f aca="false">AQ265+AQ276</f>
        <v>12055541.9182407</v>
      </c>
      <c r="AR284" s="13" t="n">
        <f aca="false">AR265+AR276</f>
        <v>12187563.7544032</v>
      </c>
      <c r="AS284" s="13" t="n">
        <f aca="false">AS265+AS276</f>
        <v>12300356.3625657</v>
      </c>
      <c r="AT284" s="13" t="n">
        <f aca="false">AT265+AT276</f>
        <v>12454876.4752283</v>
      </c>
      <c r="AU284" s="13" t="n">
        <f aca="false">AU265+AU276</f>
        <v>12636422.9678908</v>
      </c>
      <c r="AV284" s="13" t="n">
        <f aca="false">AV265+AV276</f>
        <v>13180581.3765304</v>
      </c>
      <c r="AW284" s="13" t="n">
        <f aca="false">AW265+AW276</f>
        <v>13878577.720735</v>
      </c>
      <c r="AX284" s="13" t="n">
        <f aca="false">AX265+AX276</f>
        <v>13901357.2609272</v>
      </c>
      <c r="AY284" s="13" t="n">
        <f aca="false">AY265+AY276</f>
        <v>13998000.1401194</v>
      </c>
      <c r="AZ284" s="13" t="n">
        <f aca="false">AZ265+AZ276</f>
        <v>13621989.1943116</v>
      </c>
      <c r="BA284" s="13" t="n">
        <f aca="false">BA265+BA276</f>
        <v>13765670.2235038</v>
      </c>
      <c r="BB284" s="13" t="n">
        <f aca="false">BB265+BB276</f>
        <v>14024376.2712634</v>
      </c>
      <c r="BC284" s="13" t="n">
        <f aca="false">BC265+BC276</f>
        <v>14333872.377063</v>
      </c>
      <c r="BD284" s="13" t="n">
        <f aca="false">BD265+BD276</f>
        <v>14515145.0778625</v>
      </c>
      <c r="BE284" s="13" t="n">
        <f aca="false">BE265+BE276</f>
        <v>14802516.9792749</v>
      </c>
      <c r="BF284" s="13" t="n">
        <f aca="false">BF265+BF276</f>
        <v>15173171.5765745</v>
      </c>
      <c r="BG284" s="13" t="n">
        <f aca="false">BG265+BG276</f>
        <v>15403294.850874</v>
      </c>
      <c r="BH284" s="13" t="n">
        <f aca="false">BH265+BH276</f>
        <v>15738110.1848779</v>
      </c>
      <c r="BI284" s="13" t="n">
        <f aca="false">BI265+BI276</f>
        <v>16403410.6819803</v>
      </c>
      <c r="BJ284" s="13" t="n">
        <f aca="false">BJ265+BJ276</f>
        <v>16924700.2643789</v>
      </c>
      <c r="BK284" s="13" t="n">
        <f aca="false">BK265+BK276</f>
        <v>17114316.2580425</v>
      </c>
      <c r="BL284" s="13" t="n">
        <f aca="false">BL265+BL276</f>
        <v>16872353.4035169</v>
      </c>
      <c r="BM284" s="13" t="n">
        <f aca="false">BM265+BM276</f>
        <v>17058521.6503255</v>
      </c>
      <c r="BN284" s="13" t="n">
        <f aca="false">BN265+BN276</f>
        <v>17380353.9384694</v>
      </c>
      <c r="BO284" s="13" t="n">
        <f aca="false">BO265+BO276</f>
        <v>17566870.3456685</v>
      </c>
      <c r="BP284" s="13" t="n">
        <f aca="false">BP265+BP276</f>
        <v>17915207.0203125</v>
      </c>
      <c r="BQ284" s="13" t="n">
        <f aca="false">BQ265+BQ276</f>
        <v>18056970.4263075</v>
      </c>
      <c r="BR284" s="13" t="n">
        <f aca="false">BR265+BR276</f>
        <v>18299876.1059515</v>
      </c>
      <c r="BS284" s="13" t="n">
        <f aca="false">BS265+BS276</f>
        <v>18493384.2351676</v>
      </c>
      <c r="BT284" s="13" t="n">
        <f aca="false">BT265+BT276</f>
        <v>18736289.9148115</v>
      </c>
      <c r="BU284" s="13" t="n">
        <f aca="false">BU265+BU276</f>
        <v>18875406.4973571</v>
      </c>
      <c r="BV284" s="13" t="n">
        <f aca="false">BV265+BV276</f>
        <v>19195729.8945011</v>
      </c>
      <c r="BW284" s="13" t="n">
        <f aca="false">BW265+BW276</f>
        <v>19341095.0749321</v>
      </c>
      <c r="BX284" s="13" t="n">
        <f aca="false">BX265+BX276</f>
        <v>19357618.054576</v>
      </c>
      <c r="BY284" s="13" t="n">
        <f aca="false">BY265+BY276</f>
        <v>19565264.678158</v>
      </c>
      <c r="BZ284" s="13" t="n">
        <f aca="false">BZ265+BZ276</f>
        <v>19793697.2525948</v>
      </c>
      <c r="CA284" s="13" t="n">
        <f aca="false">CA265+CA276</f>
        <v>19919199.3141</v>
      </c>
      <c r="CB284" s="13" t="n">
        <f aca="false">CB265+CB276</f>
        <v>20225049.6060368</v>
      </c>
      <c r="CC284" s="13" t="n">
        <f aca="false">CC265+CC276</f>
        <v>20357580.1629068</v>
      </c>
      <c r="CD284" s="13" t="n">
        <f aca="false">CD265+CD276</f>
        <v>20622130.0373436</v>
      </c>
      <c r="CE284" s="13" t="n">
        <f aca="false">CE265+CE276</f>
        <v>20825896.8870785</v>
      </c>
      <c r="CF284" s="13" t="n">
        <f aca="false">CF265+CF276</f>
        <v>21054329.4615152</v>
      </c>
      <c r="CG284" s="13" t="n">
        <f aca="false">CG265+CG276</f>
        <v>21169551.8145618</v>
      </c>
      <c r="CH284" s="13" t="n">
        <f aca="false">CH265+CH276</f>
        <v>21503100.6889986</v>
      </c>
      <c r="CI284" s="13" t="n">
        <f aca="false">CI265+CI276</f>
        <v>21630905.4067591</v>
      </c>
      <c r="CJ284" s="13" t="n">
        <f aca="false">CJ265+CJ276</f>
        <v>21596837.9811959</v>
      </c>
      <c r="CK284" s="13" t="n">
        <f aca="false">CK265+CK276</f>
        <v>21813066.9922721</v>
      </c>
      <c r="CL284" s="13" t="n">
        <f aca="false">CL265+CL276</f>
        <v>22136319.4118977</v>
      </c>
      <c r="CM284" s="13" t="n">
        <f aca="false">CM265+CM276</f>
        <v>22317827.2890264</v>
      </c>
      <c r="CN284" s="13" t="n">
        <f aca="false">CN265+CN276</f>
        <v>22574262.7036519</v>
      </c>
      <c r="CO284" s="13" t="n">
        <f aca="false">CO265+CO276</f>
        <v>22685875.2121682</v>
      </c>
      <c r="CP284" s="13" t="n">
        <f aca="false">CP265+CP276</f>
        <v>22820414.7392937</v>
      </c>
      <c r="CQ284" s="13" t="n">
        <f aca="false">CQ265+CQ276</f>
        <v>22836117.0976327</v>
      </c>
      <c r="CR284" s="13" t="n">
        <f aca="false">CR265+CR276</f>
        <v>22884878.0372583</v>
      </c>
      <c r="CS284" s="13" t="n">
        <f aca="false">CS265+CS276</f>
        <v>22813805.2672233</v>
      </c>
      <c r="CT284" s="13" t="n">
        <f aca="false">CT265+CT276</f>
        <v>22795749.2018488</v>
      </c>
      <c r="CU284" s="13" t="n">
        <f aca="false">CU265+CU276</f>
        <v>22719880.5701726</v>
      </c>
      <c r="CV284" s="13" t="n">
        <f aca="false">CV265+CV276</f>
        <v>22653041.2634964</v>
      </c>
      <c r="CW284" s="13" t="n">
        <f aca="false">CW265+CW276</f>
        <v>22491394.0443203</v>
      </c>
      <c r="CX284" s="13" t="n">
        <f aca="false">CX265+CX276</f>
        <v>22380888.7354742</v>
      </c>
      <c r="CY284" s="13" t="n">
        <f aca="false">CY265+CY276</f>
        <v>22210178.0805645</v>
      </c>
      <c r="CZ284" s="13" t="n">
        <f aca="false">CZ265+CZ276</f>
        <v>22050302.6156548</v>
      </c>
      <c r="DA284" s="13" t="n">
        <f aca="false">DA265+DA276</f>
        <v>21759501.9382451</v>
      </c>
      <c r="DB284" s="13" t="n">
        <f aca="false">DB265+DB276</f>
        <v>21477730.5858354</v>
      </c>
      <c r="DC284" s="13" t="n">
        <f aca="false">DC265+DC276</f>
        <v>21015372.7334257</v>
      </c>
      <c r="DD284" s="13" t="n">
        <f aca="false">DD265+DD276</f>
        <v>20553014.881016</v>
      </c>
      <c r="DE284" s="13" t="n">
        <f aca="false">DE265+DE276</f>
        <v>20090657.0286063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-2260349.76735005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-3765724.88719954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-1395513.37787212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-1733018.02221277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-1277161.40490146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-1144257.20792228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2222366.39813669</v>
      </c>
      <c r="R286" s="68" t="n">
        <f aca="false">R273+R281+R285</f>
        <v>2191902.0556371</v>
      </c>
      <c r="S286" s="68" t="n">
        <f aca="false">S273+S281+S285</f>
        <v>1377225.93604414</v>
      </c>
      <c r="T286" s="68" t="n">
        <f aca="false">T273+T281+T285</f>
        <v>1449336.24432123</v>
      </c>
      <c r="U286" s="68" t="n">
        <f aca="false">U273+U281+U285</f>
        <v>1686531.13973227</v>
      </c>
      <c r="V286" s="68" t="n">
        <f aca="false">V273+V281+V285</f>
        <v>2217900.61114331</v>
      </c>
      <c r="W286" s="68" t="n">
        <f aca="false">W273+W281+W285</f>
        <v>2827879.52045435</v>
      </c>
      <c r="X286" s="68" t="n">
        <f aca="false">X273+X281+X285</f>
        <v>3502158.71492244</v>
      </c>
      <c r="Y286" s="68" t="n">
        <f aca="false">Y273+Y281+Y285</f>
        <v>4131517.33119945</v>
      </c>
      <c r="Z286" s="68" t="n">
        <f aca="false">Z273+Z281+Z285</f>
        <v>4600938.62132646</v>
      </c>
      <c r="AA286" s="68" t="n">
        <f aca="false">AA273+AA281+AA285</f>
        <v>4965095.77845347</v>
      </c>
      <c r="AB286" s="68" t="n">
        <f aca="false">AB273+AB281+AB285</f>
        <v>3413653.99362112</v>
      </c>
      <c r="AC286" s="68" t="n">
        <f aca="false">AC273+AC281+AC285</f>
        <v>6247194.89490505</v>
      </c>
      <c r="AD286" s="68" t="n">
        <f aca="false">AD273+AD281+AD285</f>
        <v>6606049.56009537</v>
      </c>
      <c r="AE286" s="68" t="n">
        <f aca="false">AE273+AE281+AE285</f>
        <v>7073354.62446366</v>
      </c>
      <c r="AF286" s="68" t="n">
        <f aca="false">AF273+AF281+AF285</f>
        <v>7183060.22805343</v>
      </c>
      <c r="AG286" s="68" t="n">
        <f aca="false">AG273+AG281+AG285</f>
        <v>8055960.89419432</v>
      </c>
      <c r="AH286" s="68" t="n">
        <f aca="false">AH273+AH281+AH285</f>
        <v>8700368.79164388</v>
      </c>
      <c r="AI286" s="68" t="n">
        <f aca="false">AI273+AI281+AI285</f>
        <v>9382147.9131828</v>
      </c>
      <c r="AJ286" s="68" t="n">
        <f aca="false">AJ273+AJ281+AJ285</f>
        <v>10209771.9912365</v>
      </c>
      <c r="AK286" s="68" t="n">
        <f aca="false">AK273+AK281+AK285</f>
        <v>10804958.9380378</v>
      </c>
      <c r="AL286" s="68" t="n">
        <f aca="false">AL273+AL281+AL285</f>
        <v>11363714.4701033</v>
      </c>
      <c r="AM286" s="68" t="n">
        <f aca="false">AM273+AM281+AM285</f>
        <v>11375306.4578105</v>
      </c>
      <c r="AN286" s="68" t="n">
        <f aca="false">AN273+AN281+AN285</f>
        <v>8097761.76621611</v>
      </c>
      <c r="AO286" s="68" t="n">
        <f aca="false">AO273+AO281+AO285</f>
        <v>11954708.4545782</v>
      </c>
      <c r="AP286" s="68" t="n">
        <f aca="false">AP273+AP281+AP285</f>
        <v>12055541.9182407</v>
      </c>
      <c r="AQ286" s="68" t="n">
        <f aca="false">AQ273+AQ281+AQ285</f>
        <v>12187563.7544032</v>
      </c>
      <c r="AR286" s="68" t="n">
        <f aca="false">AR273+AR281+AR285</f>
        <v>12300356.3625657</v>
      </c>
      <c r="AS286" s="68" t="n">
        <f aca="false">AS273+AS281+AS285</f>
        <v>12454876.4752283</v>
      </c>
      <c r="AT286" s="68" t="n">
        <f aca="false">AT273+AT281+AT285</f>
        <v>12636422.9678908</v>
      </c>
      <c r="AU286" s="68" t="n">
        <f aca="false">AU273+AU281+AU285</f>
        <v>13180581.3765304</v>
      </c>
      <c r="AV286" s="68" t="n">
        <f aca="false">AV273+AV281+AV285</f>
        <v>13878577.720735</v>
      </c>
      <c r="AW286" s="68" t="n">
        <f aca="false">AW273+AW281+AW285</f>
        <v>13901357.2609272</v>
      </c>
      <c r="AX286" s="68" t="n">
        <f aca="false">AX273+AX281+AX285</f>
        <v>13998000.1401194</v>
      </c>
      <c r="AY286" s="68" t="n">
        <f aca="false">AY273+AY281+AY285</f>
        <v>13621989.1943116</v>
      </c>
      <c r="AZ286" s="68" t="n">
        <f aca="false">AZ273+AZ281+AZ285</f>
        <v>12370156.8456317</v>
      </c>
      <c r="BA286" s="68" t="n">
        <f aca="false">BA273+BA281+BA285</f>
        <v>14024376.2712634</v>
      </c>
      <c r="BB286" s="68" t="n">
        <f aca="false">BB273+BB281+BB285</f>
        <v>14333872.377063</v>
      </c>
      <c r="BC286" s="68" t="n">
        <f aca="false">BC273+BC281+BC285</f>
        <v>14515145.0778625</v>
      </c>
      <c r="BD286" s="68" t="n">
        <f aca="false">BD273+BD281+BD285</f>
        <v>14802516.9792749</v>
      </c>
      <c r="BE286" s="68" t="n">
        <f aca="false">BE273+BE281+BE285</f>
        <v>15173171.5765745</v>
      </c>
      <c r="BF286" s="68" t="n">
        <f aca="false">BF273+BF281+BF285</f>
        <v>15403294.850874</v>
      </c>
      <c r="BG286" s="68" t="n">
        <f aca="false">BG273+BG281+BG285</f>
        <v>15738110.1848779</v>
      </c>
      <c r="BH286" s="68" t="n">
        <f aca="false">BH273+BH281+BH285</f>
        <v>16403410.6819803</v>
      </c>
      <c r="BI286" s="68" t="n">
        <f aca="false">BI273+BI281+BI285</f>
        <v>16924700.2643789</v>
      </c>
      <c r="BJ286" s="68" t="n">
        <f aca="false">BJ273+BJ281+BJ285</f>
        <v>17114316.2580425</v>
      </c>
      <c r="BK286" s="68" t="n">
        <f aca="false">BK273+BK281+BK285</f>
        <v>16872353.4035169</v>
      </c>
      <c r="BL286" s="68" t="n">
        <f aca="false">BL273+BL281+BL285</f>
        <v>15325503.6281127</v>
      </c>
      <c r="BM286" s="68" t="n">
        <f aca="false">BM273+BM281+BM285</f>
        <v>17380353.9384694</v>
      </c>
      <c r="BN286" s="68" t="n">
        <f aca="false">BN273+BN281+BN285</f>
        <v>17566870.3456685</v>
      </c>
      <c r="BO286" s="68" t="n">
        <f aca="false">BO273+BO281+BO285</f>
        <v>17915207.0203125</v>
      </c>
      <c r="BP286" s="68" t="n">
        <f aca="false">BP273+BP281+BP285</f>
        <v>18056970.4263075</v>
      </c>
      <c r="BQ286" s="68" t="n">
        <f aca="false">BQ273+BQ281+BQ285</f>
        <v>18299876.1059515</v>
      </c>
      <c r="BR286" s="68" t="n">
        <f aca="false">BR273+BR281+BR285</f>
        <v>18493384.2351676</v>
      </c>
      <c r="BS286" s="68" t="n">
        <f aca="false">BS273+BS281+BS285</f>
        <v>18736289.9148115</v>
      </c>
      <c r="BT286" s="68" t="n">
        <f aca="false">BT273+BT281+BT285</f>
        <v>18875406.4973571</v>
      </c>
      <c r="BU286" s="68" t="n">
        <f aca="false">BU273+BU281+BU285</f>
        <v>19195729.8945011</v>
      </c>
      <c r="BV286" s="68" t="n">
        <f aca="false">BV273+BV281+BV285</f>
        <v>19341095.0749321</v>
      </c>
      <c r="BW286" s="68" t="n">
        <f aca="false">BW273+BW281+BW285</f>
        <v>19357618.054576</v>
      </c>
      <c r="BX286" s="68" t="n">
        <f aca="false">BX273+BX281+BX285</f>
        <v>18288103.2732565</v>
      </c>
      <c r="BY286" s="68" t="n">
        <f aca="false">BY273+BY281+BY285</f>
        <v>19793697.2525948</v>
      </c>
      <c r="BZ286" s="68" t="n">
        <f aca="false">BZ273+BZ281+BZ285</f>
        <v>19919199.3141</v>
      </c>
      <c r="CA286" s="68" t="n">
        <f aca="false">CA273+CA281+CA285</f>
        <v>20225049.6060368</v>
      </c>
      <c r="CB286" s="68" t="n">
        <f aca="false">CB273+CB281+CB285</f>
        <v>20357580.1629068</v>
      </c>
      <c r="CC286" s="68" t="n">
        <f aca="false">CC273+CC281+CC285</f>
        <v>20622130.0373436</v>
      </c>
      <c r="CD286" s="68" t="n">
        <f aca="false">CD273+CD281+CD285</f>
        <v>20825896.8870785</v>
      </c>
      <c r="CE286" s="68" t="n">
        <f aca="false">CE273+CE281+CE285</f>
        <v>21054329.4615152</v>
      </c>
      <c r="CF286" s="68" t="n">
        <f aca="false">CF273+CF281+CF285</f>
        <v>21169551.8145618</v>
      </c>
      <c r="CG286" s="68" t="n">
        <f aca="false">CG273+CG281+CG285</f>
        <v>21503100.6889986</v>
      </c>
      <c r="CH286" s="68" t="n">
        <f aca="false">CH273+CH281+CH285</f>
        <v>21630905.4067591</v>
      </c>
      <c r="CI286" s="68" t="n">
        <f aca="false">CI273+CI281+CI285</f>
        <v>21596837.9811959</v>
      </c>
      <c r="CJ286" s="68" t="n">
        <f aca="false">CJ273+CJ281+CJ285</f>
        <v>20668809.7843499</v>
      </c>
      <c r="CK286" s="68" t="n">
        <f aca="false">CK273+CK281+CK285</f>
        <v>22136319.4118977</v>
      </c>
      <c r="CL286" s="68" t="n">
        <f aca="false">CL273+CL281+CL285</f>
        <v>22317827.2890264</v>
      </c>
      <c r="CM286" s="68" t="n">
        <f aca="false">CM273+CM281+CM285</f>
        <v>22574262.7036519</v>
      </c>
      <c r="CN286" s="68" t="n">
        <f aca="false">CN273+CN281+CN285</f>
        <v>22685875.2121682</v>
      </c>
      <c r="CO286" s="68" t="n">
        <f aca="false">CO273+CO281+CO285</f>
        <v>22820414.7392937</v>
      </c>
      <c r="CP286" s="68" t="n">
        <f aca="false">CP273+CP281+CP285</f>
        <v>22836117.0976327</v>
      </c>
      <c r="CQ286" s="68" t="n">
        <f aca="false">CQ273+CQ281+CQ285</f>
        <v>22884878.0372583</v>
      </c>
      <c r="CR286" s="68" t="n">
        <f aca="false">CR273+CR281+CR285</f>
        <v>22813805.2672233</v>
      </c>
      <c r="CS286" s="68" t="n">
        <f aca="false">CS273+CS281+CS285</f>
        <v>22795749.2018488</v>
      </c>
      <c r="CT286" s="68" t="n">
        <f aca="false">CT273+CT281+CT285</f>
        <v>22719880.5701726</v>
      </c>
      <c r="CU286" s="68" t="n">
        <f aca="false">CU273+CU281+CU285</f>
        <v>22653041.2634964</v>
      </c>
      <c r="CV286" s="68" t="n">
        <f aca="false">CV273+CV281+CV285</f>
        <v>22491394.0443203</v>
      </c>
      <c r="CW286" s="68" t="n">
        <f aca="false">CW273+CW281+CW285</f>
        <v>22380888.7354742</v>
      </c>
      <c r="CX286" s="68" t="n">
        <f aca="false">CX273+CX281+CX285</f>
        <v>22210178.0805645</v>
      </c>
      <c r="CY286" s="68" t="n">
        <f aca="false">CY273+CY281+CY285</f>
        <v>22050302.6156548</v>
      </c>
      <c r="CZ286" s="68" t="n">
        <f aca="false">CZ273+CZ281+CZ285</f>
        <v>21759501.9382451</v>
      </c>
      <c r="DA286" s="68" t="n">
        <f aca="false">DA273+DA281+DA285</f>
        <v>21477730.5858354</v>
      </c>
      <c r="DB286" s="68" t="n">
        <f aca="false">DB273+DB281+DB285</f>
        <v>21015372.7334257</v>
      </c>
      <c r="DC286" s="68" t="n">
        <f aca="false">DC273+DC281+DC285</f>
        <v>20553014.881016</v>
      </c>
      <c r="DD286" s="68" t="n">
        <f aca="false">DD273+DD281+DD285</f>
        <v>20090657.0286063</v>
      </c>
      <c r="DE286" s="68" t="n">
        <f aca="false">DE273+DE281+DE285</f>
        <v>19628299.1761966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5901490.84586184</v>
      </c>
      <c r="F4" s="13" t="n">
        <f aca="false">SUM(Model!AX10:BI10)</f>
        <v>6819161.86019527</v>
      </c>
      <c r="G4" s="13" t="n">
        <f aca="false">SUM(Model!BJ10:BU10)</f>
        <v>6604320</v>
      </c>
      <c r="H4" s="13" t="n">
        <f aca="false">SUM(Model!BV10:CG10)</f>
        <v>6645597</v>
      </c>
      <c r="I4" s="13" t="n">
        <f aca="false">SUM(Model!CH10:CS10)</f>
        <v>4953240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4426097.36807613</v>
      </c>
      <c r="F5" s="13" t="n">
        <f aca="false">SUM(Model!AX11:BI11)</f>
        <v>5114346.61441435</v>
      </c>
      <c r="G5" s="13" t="n">
        <f aca="false">SUM(Model!BJ11:BU11)</f>
        <v>4953216</v>
      </c>
      <c r="H5" s="13" t="n">
        <f aca="false">SUM(Model!BV11:CG11)</f>
        <v>4984173.6</v>
      </c>
      <c r="I5" s="13" t="n">
        <f aca="false">SUM(Model!CH11:CS11)</f>
        <v>3714912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48492706.6117847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69778284.3711</v>
      </c>
      <c r="F6" s="13" t="n">
        <f aca="false">SUM(Model!AX57:BI57)</f>
        <v>87414159.4455424</v>
      </c>
      <c r="G6" s="13" t="n">
        <f aca="false">SUM(Model!BJ57:BU57)</f>
        <v>84350154</v>
      </c>
      <c r="H6" s="13" t="n">
        <f aca="false">SUM(Model!BV57:CG57)</f>
        <v>84823157.4</v>
      </c>
      <c r="I6" s="13" t="n">
        <f aca="false">SUM(Model!CH57:CS57)</f>
        <v>65118705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54732036.9887663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80105872.585038</v>
      </c>
      <c r="F7" s="30" t="n">
        <f aca="false">SUM(Model!AX58:BI58)</f>
        <v>99347667.920152</v>
      </c>
      <c r="G7" s="30" t="n">
        <f aca="false">SUM(Model!BJ58:BU58)</f>
        <v>95907690</v>
      </c>
      <c r="H7" s="30" t="n">
        <f aca="false">SUM(Model!BV58:CG58)</f>
        <v>96452928</v>
      </c>
      <c r="I7" s="30" t="n">
        <f aca="false">SUM(Model!CH58:CS58)</f>
        <v>73786857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-69778284.3711</v>
      </c>
      <c r="F8" s="13" t="n">
        <f aca="false">SUM(Model!AX104:BI104)</f>
        <v>-87414159.4455424</v>
      </c>
      <c r="G8" s="13" t="n">
        <f aca="false">SUM(Model!BJ104:BU104)</f>
        <v>-84350154</v>
      </c>
      <c r="H8" s="13" t="n">
        <f aca="false">SUM(Model!BV104:CG104)</f>
        <v>-84823157.4</v>
      </c>
      <c r="I8" s="13" t="n">
        <f aca="false">SUM(Model!CH104:CS104)</f>
        <v>-65118705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510977.325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225000</v>
      </c>
      <c r="G9" s="13" t="n">
        <f aca="false">SUM(Model!BJ105:BU105)</f>
        <v>270000</v>
      </c>
      <c r="H9" s="13" t="n">
        <f aca="false">SUM(Model!BV105:CG105)</f>
        <v>225000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-487500</v>
      </c>
      <c r="G10" s="13" t="n">
        <f aca="false">SUM(Model!BJ106:BU106)</f>
        <v>-585000</v>
      </c>
      <c r="H10" s="13" t="n">
        <f aca="false">SUM(Model!BV106:CG106)</f>
        <v>-487500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10065088.213938</v>
      </c>
      <c r="F13" s="32" t="n">
        <f aca="false">SUM(Model!AX109:BI109)</f>
        <v>11671008.4746096</v>
      </c>
      <c r="G13" s="32" t="n">
        <f aca="false">SUM(Model!BJ109:BU109)</f>
        <v>11242536</v>
      </c>
      <c r="H13" s="32" t="n">
        <f aca="false">SUM(Model!BV109:CG109)</f>
        <v>11367270.6</v>
      </c>
      <c r="I13" s="32" t="n">
        <f aca="false">SUM(Model!CH109:CS109)</f>
        <v>8405652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0.112405475744237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0.125647320091959</v>
      </c>
      <c r="F14" s="81" t="n">
        <f aca="false">IFERROR(F13/F7,0)</f>
        <v>0.117476421127367</v>
      </c>
      <c r="G14" s="81" t="n">
        <f aca="false">IFERROR(G13/G7,0)</f>
        <v>0.117222466728163</v>
      </c>
      <c r="H14" s="81" t="n">
        <f aca="false">IFERROR(H13/H7,0)</f>
        <v>0.117853038116168</v>
      </c>
      <c r="I14" s="81" t="n">
        <f aca="false">IFERROR(I13/I7,0)</f>
        <v>0.113918011171014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-316658.602796885</v>
      </c>
      <c r="F20" s="13" t="n">
        <f aca="false">SUM(Model!AX144:BI144)</f>
        <v>-303642.527722664</v>
      </c>
      <c r="G20" s="13" t="n">
        <f aca="false">SUM(Model!BJ144:BU144)</f>
        <v>-527570.335096267</v>
      </c>
      <c r="H20" s="13" t="n">
        <f aca="false">SUM(Model!BV144:CG144)</f>
        <v>-566806.304365246</v>
      </c>
      <c r="I20" s="13" t="n">
        <f aca="false">SUM(Model!CH144:CS144)</f>
        <v>-258508.77119642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-6238580.56156956</v>
      </c>
      <c r="F21" s="30" t="n">
        <f aca="false">SUM(Model!AX146:BI146)</f>
        <v>-6344002.9256708</v>
      </c>
      <c r="G21" s="30" t="n">
        <f aca="false">SUM(Model!BJ146:BU146)</f>
        <v>-6688737.94100336</v>
      </c>
      <c r="H21" s="30" t="n">
        <f aca="false">SUM(Model!BV146:CG146)</f>
        <v>-6851197.26239048</v>
      </c>
      <c r="I21" s="30" t="n">
        <f aca="false">SUM(Model!CH146:CS146)</f>
        <v>-6668587.54838216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3826507.65236841</v>
      </c>
      <c r="F22" s="30" t="n">
        <f aca="false">SUM(Model!AX147:BI147)</f>
        <v>5327005.54893882</v>
      </c>
      <c r="G22" s="30" t="n">
        <f aca="false">SUM(Model!BJ147:BU147)</f>
        <v>4553798.05899664</v>
      </c>
      <c r="H22" s="30" t="n">
        <f aca="false">SUM(Model!BV147:CG147)</f>
        <v>4516073.33760952</v>
      </c>
      <c r="I22" s="30" t="n">
        <f aca="false">SUM(Model!CH147:CS147)</f>
        <v>1737064.45161784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0.0389994903401504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0.0477681289634078</v>
      </c>
      <c r="F23" s="81" t="n">
        <f aca="false">IFERROR(F22/F7,0)</f>
        <v>0.0536198348734291</v>
      </c>
      <c r="G23" s="81" t="n">
        <f aca="false">IFERROR(G22/G7,0)</f>
        <v>0.0474810524473756</v>
      </c>
      <c r="H23" s="81" t="n">
        <f aca="false">IFERROR(H22/H7,0)</f>
        <v>0.0468215266374238</v>
      </c>
      <c r="I23" s="81" t="n">
        <f aca="false">IFERROR(I22/I7,0)</f>
        <v>0.0235416512132755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-1218552.69885714</v>
      </c>
      <c r="D27" s="37" t="n">
        <f aca="false">Model!Z203+Model!AA203+Model!AB203+Model!AC203+Model!AD203+Model!AE203+Model!AF203+Model!AG203+Model!AH203+Model!AI203+Model!AJ203+Model!AK203</f>
        <v>-330157.45958</v>
      </c>
      <c r="E27" s="37" t="n">
        <f aca="false">Model!AL203+Model!AM203+Model!AN203+Model!AO203+Model!AP203+Model!AQ203+Model!AR203+Model!AS203+Model!AT203+Model!AU203+Model!AV203+Model!AW203</f>
        <v>-1052127.1794616</v>
      </c>
      <c r="F27" s="37" t="n">
        <f aca="false">Model!AX203+Model!AY203+Model!AZ203+Model!BA203+Model!BB203+Model!BC203+Model!BD203+Model!BE203+Model!BF203+Model!BG203+Model!BH203+Model!BI203</f>
        <v>-1881641.68768083</v>
      </c>
      <c r="G27" s="37" t="n">
        <f aca="false">Model!BJ203+Model!BK203+Model!BL203+Model!BM203+Model!BN203+Model!BO203+Model!BP203+Model!BQ203+Model!BR203+Model!BS203+Model!BT203+Model!BU203</f>
        <v>-2014709.77887445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4493737.11202794</v>
      </c>
      <c r="D29" s="37" t="n">
        <f aca="false">Model!Z212+Model!AA212+Model!AB212+Model!AC212+Model!AD212+Model!AE212+Model!AF212+Model!AG212+Model!AH212+Model!AI212+Model!AJ212+Model!AK212</f>
        <v>7486530.59085396</v>
      </c>
      <c r="E29" s="37" t="n">
        <f aca="false">Model!AL212+Model!AM212+Model!AN212+Model!AO212+Model!AP212+Model!AQ212+Model!AR212+Model!AS212+Model!AT212+Model!AU212+Model!AV212+Model!AW212</f>
        <v>2774380.4729068</v>
      </c>
      <c r="F29" s="37" t="n">
        <f aca="false">Model!AX212+Model!AY212+Model!AZ212+Model!BA212+Model!BB212+Model!BC212+Model!BD212+Model!BE212+Model!BF212+Model!BG212+Model!BH212+Model!BI212</f>
        <v>3445363.86125799</v>
      </c>
      <c r="G29" s="37" t="n">
        <f aca="false">Model!BJ212+Model!BK212+Model!BL212+Model!BM212+Model!BN212+Model!BO212+Model!BP212+Model!BQ212+Model!BR212+Model!BS212+Model!BT212+Model!BU212</f>
        <v>2539088.28012219</v>
      </c>
      <c r="H29" s="37" t="n">
        <f aca="false">Model!BV212+Model!BW212+Model!BX212+Model!BY212+Model!BZ212+Model!CA212+Model!CB212+Model!CC212+Model!CD212+Model!CE212+Model!CF212+Model!CG212</f>
        <v>2274865.22449758</v>
      </c>
      <c r="I29" s="37" t="n">
        <f aca="false">Model!CH212+Model!CI212+Model!CJ212+Model!CK212+Model!CL212+Model!CM212+Model!CN212+Model!CO212+Model!CP212+Model!CQ212+Model!CR212+Model!CS212</f>
        <v>660595.76285014</v>
      </c>
      <c r="J29" s="37" t="n">
        <f aca="false">Model!CT212+Model!CU212+Model!CV212+Model!CW212+Model!CX212+Model!CY212+Model!CZ212+Model!DA212+Model!DB212+Model!DC212+Model!DD212+Model!DE212</f>
        <v>-3830202.48065216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4842735</v>
      </c>
      <c r="G46" s="13" t="n">
        <f aca="false">Model!BU260</f>
        <v>5811282</v>
      </c>
      <c r="H46" s="13" t="n">
        <f aca="false">Model!CG260</f>
        <v>4842735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19620544.1157712</v>
      </c>
      <c r="F48" s="86" t="n">
        <f aca="false">Model!BI273</f>
        <v>24775528.8069037</v>
      </c>
      <c r="G48" s="86" t="n">
        <f aca="false">Model!BU273</f>
        <v>29311268.2159003</v>
      </c>
      <c r="H48" s="86" t="n">
        <f aca="false">Model!CG273</f>
        <v>33859847.1235099</v>
      </c>
      <c r="I48" s="86" t="n">
        <f aca="false">Model!CS273</f>
        <v>36228964.3251277</v>
      </c>
      <c r="J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-3184920.78552381</v>
      </c>
      <c r="D49" s="86" t="n">
        <f aca="false">Model!AK281</f>
        <v>-4417059.67538241</v>
      </c>
      <c r="E49" s="86" t="n">
        <f aca="false">Model!AW281</f>
        <v>-5719186.85484401</v>
      </c>
      <c r="F49" s="86" t="n">
        <f aca="false">Model!BI281</f>
        <v>-7850828.54252484</v>
      </c>
      <c r="G49" s="86" t="n">
        <f aca="false">Model!BU281</f>
        <v>-10115538.3213993</v>
      </c>
      <c r="H49" s="86" t="n">
        <f aca="false">Model!CG281</f>
        <v>-12356746.4345112</v>
      </c>
      <c r="I49" s="86" t="n">
        <f aca="false">Model!CS281</f>
        <v>-13433215.1232789</v>
      </c>
      <c r="J49" s="86" t="n">
        <f aca="false">Model!DE281</f>
        <v>-13419978.6033584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-2260349.76735005</v>
      </c>
      <c r="E50" s="86" t="n">
        <f aca="false">Model!AL285+Model!AM285+Model!AN285+Model!AO285+Model!AP285+Model!AQ285+Model!AR285+Model!AS285+Model!AT285+Model!AU285+Model!AV285+Model!AW285</f>
        <v>-3765724.88719954</v>
      </c>
      <c r="F50" s="86" t="n">
        <f aca="false">Model!AX285+Model!AY285+Model!AZ285+Model!BA285+Model!BB285+Model!BC285+Model!BD285+Model!BE285+Model!BF285+Model!BG285+Model!BH285+Model!BI285</f>
        <v>-1395513.37787212</v>
      </c>
      <c r="G50" s="86" t="n">
        <f aca="false">Model!BJ285+Model!BK285+Model!BL285+Model!BM285+Model!BN285+Model!BO285+Model!BP285+Model!BQ285+Model!BR285+Model!BS285+Model!BT285+Model!BU285</f>
        <v>-1733018.02221277</v>
      </c>
      <c r="H50" s="86" t="n">
        <f aca="false">Model!BV285+Model!BW285+Model!BX285+Model!BY285+Model!BZ285+Model!CA285+Model!CB285+Model!CC285+Model!CD285+Model!CE285+Model!CF285+Model!CG285</f>
        <v>-1277161.40490146</v>
      </c>
      <c r="I50" s="86" t="n">
        <f aca="false">Model!CH285+Model!CI285+Model!CJ285+Model!CK285+Model!CL285+Model!CM285+Model!CN285+Model!CO285+Model!CP285+Model!CQ285+Model!CR285+Model!CS285</f>
        <v>-1144257.20792228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4131517.33119945</v>
      </c>
      <c r="D51" s="87" t="n">
        <f aca="false">Model!AK286</f>
        <v>10804958.9380378</v>
      </c>
      <c r="E51" s="87" t="n">
        <f aca="false">Model!AW286</f>
        <v>13901357.2609272</v>
      </c>
      <c r="F51" s="87" t="n">
        <f aca="false">Model!BI286</f>
        <v>16924700.2643789</v>
      </c>
      <c r="G51" s="87" t="n">
        <f aca="false">Model!BU286</f>
        <v>19195729.8945011</v>
      </c>
      <c r="H51" s="87" t="n">
        <f aca="false">Model!CG286</f>
        <v>21503100.6889986</v>
      </c>
      <c r="I51" s="87" t="n">
        <f aca="false">Model!CS286</f>
        <v>22795749.2018488</v>
      </c>
      <c r="J51" s="87" t="n">
        <f aca="false">Model!DE286</f>
        <v>19628299.1761966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1513552.59976087</v>
      </c>
      <c r="Q4" s="13" t="n">
        <f aca="false">SUM(Model!AU10:AW10)</f>
        <v>1648838.54684154</v>
      </c>
      <c r="R4" s="13" t="n">
        <f aca="false">SUM(Model!AX10:AZ10)</f>
        <v>1498264.9813018</v>
      </c>
      <c r="S4" s="13" t="n">
        <f aca="false">SUM(Model!BA10:BC10)</f>
        <v>1653053.7313018</v>
      </c>
      <c r="T4" s="13" t="n">
        <f aca="false">SUM(Model!BD10:BF10)</f>
        <v>1787203.9813018</v>
      </c>
      <c r="U4" s="13" t="n">
        <f aca="false">SUM(Model!BG10:BI10)</f>
        <v>1880639.16628987</v>
      </c>
      <c r="V4" s="13" t="n">
        <f aca="false">SUM(Model!BJ10:BL10)</f>
        <v>1723314.75</v>
      </c>
      <c r="W4" s="13" t="n">
        <f aca="false">SUM(Model!BM10:BO10)</f>
        <v>1578845.25</v>
      </c>
      <c r="X4" s="13" t="n">
        <f aca="false">SUM(Model!BP10:BR10)</f>
        <v>1692357</v>
      </c>
      <c r="Y4" s="13" t="n">
        <f aca="false">SUM(Model!BS10:BU10)</f>
        <v>1609803</v>
      </c>
      <c r="Z4" s="13" t="n">
        <f aca="false">SUM(Model!BV10:BX10)</f>
        <v>1712995.5</v>
      </c>
      <c r="AA4" s="13" t="n">
        <f aca="false">SUM(Model!BY10:CA10)</f>
        <v>1609803</v>
      </c>
      <c r="AB4" s="13" t="n">
        <f aca="false">SUM(Model!CB10:CD10)</f>
        <v>1712995.5</v>
      </c>
      <c r="AC4" s="13" t="n">
        <f aca="false">SUM(Model!CE10:CG10)</f>
        <v>1609803</v>
      </c>
      <c r="AD4" s="13" t="n">
        <f aca="false">SUM(Model!CH10:CJ10)</f>
        <v>1640760.75</v>
      </c>
      <c r="AE4" s="13" t="n">
        <f aca="false">SUM(Model!CK10:CM10)</f>
        <v>1331183.25</v>
      </c>
      <c r="AF4" s="13" t="n">
        <f aca="false">SUM(Model!CN10:CP10)</f>
        <v>1145436.75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1135158.94959316</v>
      </c>
      <c r="Q5" s="13" t="n">
        <f aca="false">SUM(Model!AU11:AW11)</f>
        <v>1236622.91827657</v>
      </c>
      <c r="R5" s="13" t="n">
        <f aca="false">SUM(Model!AX11:AZ11)</f>
        <v>1123693.29130384</v>
      </c>
      <c r="S5" s="13" t="n">
        <f aca="false">SUM(Model!BA11:BC11)</f>
        <v>1239784.29130384</v>
      </c>
      <c r="T5" s="13" t="n">
        <f aca="false">SUM(Model!BD11:BF11)</f>
        <v>1340396.49130384</v>
      </c>
      <c r="U5" s="13" t="n">
        <f aca="false">SUM(Model!BG11:BI11)</f>
        <v>1410472.54050283</v>
      </c>
      <c r="V5" s="13" t="n">
        <f aca="false">SUM(Model!BJ11:BL11)</f>
        <v>1292479.8</v>
      </c>
      <c r="W5" s="13" t="n">
        <f aca="false">SUM(Model!BM11:BO11)</f>
        <v>1184128.2</v>
      </c>
      <c r="X5" s="13" t="n">
        <f aca="false">SUM(Model!BP11:BR11)</f>
        <v>1269261.6</v>
      </c>
      <c r="Y5" s="13" t="n">
        <f aca="false">SUM(Model!BS11:BU11)</f>
        <v>1207346.4</v>
      </c>
      <c r="Z5" s="13" t="n">
        <f aca="false">SUM(Model!BV11:BX11)</f>
        <v>1284740.4</v>
      </c>
      <c r="AA5" s="13" t="n">
        <f aca="false">SUM(Model!BY11:CA11)</f>
        <v>1207346.4</v>
      </c>
      <c r="AB5" s="13" t="n">
        <f aca="false">SUM(Model!CB11:CD11)</f>
        <v>1284740.4</v>
      </c>
      <c r="AC5" s="13" t="n">
        <f aca="false">SUM(Model!CE11:CG11)</f>
        <v>1207346.4</v>
      </c>
      <c r="AD5" s="13" t="n">
        <f aca="false">SUM(Model!CH11:CJ11)</f>
        <v>1230564.6</v>
      </c>
      <c r="AE5" s="13" t="n">
        <f aca="false">SUM(Model!CK11:CM11)</f>
        <v>998382.6</v>
      </c>
      <c r="AF5" s="13" t="n">
        <f aca="false">SUM(Model!CN11:CP11)</f>
        <v>859073.4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15311101.1730906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17312831.032002</v>
      </c>
      <c r="Q6" s="13" t="n">
        <f aca="false">SUM(Model!AU57:AW57)</f>
        <v>18821710.1547239</v>
      </c>
      <c r="R6" s="13" t="n">
        <f aca="false">SUM(Model!AX57:AZ57)</f>
        <v>21431387.3414744</v>
      </c>
      <c r="S6" s="13" t="n">
        <f aca="false">SUM(Model!BA57:BC57)</f>
        <v>22103961.3266184</v>
      </c>
      <c r="T6" s="13" t="n">
        <f aca="false">SUM(Model!BD57:BF57)</f>
        <v>22515833.4790344</v>
      </c>
      <c r="U6" s="13" t="n">
        <f aca="false">SUM(Model!BG57:BI57)</f>
        <v>21362977.2984153</v>
      </c>
      <c r="V6" s="13" t="n">
        <f aca="false">SUM(Model!BJ57:BL57)</f>
        <v>20950215.45</v>
      </c>
      <c r="W6" s="13" t="n">
        <f aca="false">SUM(Model!BM57:BO57)</f>
        <v>20856134.55</v>
      </c>
      <c r="X6" s="13" t="n">
        <f aca="false">SUM(Model!BP57:BR57)</f>
        <v>21282647.4</v>
      </c>
      <c r="Y6" s="13" t="n">
        <f aca="false">SUM(Model!BS57:BU57)</f>
        <v>21261156.6</v>
      </c>
      <c r="Z6" s="13" t="n">
        <f aca="false">SUM(Model!BV57:BX57)</f>
        <v>21357044.1</v>
      </c>
      <c r="AA6" s="13" t="n">
        <f aca="false">SUM(Model!BY57:CA57)</f>
        <v>21201447.6</v>
      </c>
      <c r="AB6" s="13" t="n">
        <f aca="false">SUM(Model!CB57:CD57)</f>
        <v>21241349.1</v>
      </c>
      <c r="AC6" s="13" t="n">
        <f aca="false">SUM(Model!CE57:CG57)</f>
        <v>21023316.6</v>
      </c>
      <c r="AD6" s="13" t="n">
        <f aca="false">SUM(Model!CH57:CJ57)</f>
        <v>20890453.65</v>
      </c>
      <c r="AE6" s="13" t="n">
        <f aca="false">SUM(Model!CK57:CM57)</f>
        <v>18664071.15</v>
      </c>
      <c r="AF6" s="13" t="n">
        <f aca="false">SUM(Model!CN57:CP57)</f>
        <v>15106697.85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17153011.1691326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19961542.581356</v>
      </c>
      <c r="Q7" s="91" t="n">
        <f aca="false">SUM(Model!AU58:AW58)</f>
        <v>21707171.619842</v>
      </c>
      <c r="R7" s="91" t="n">
        <f aca="false">SUM(Model!AX58:AZ58)</f>
        <v>24053345.61408</v>
      </c>
      <c r="S7" s="91" t="n">
        <f aca="false">SUM(Model!BA58:BC58)</f>
        <v>24996799.349224</v>
      </c>
      <c r="T7" s="91" t="n">
        <f aca="false">SUM(Model!BD58:BF58)</f>
        <v>25643433.95164</v>
      </c>
      <c r="U7" s="91" t="n">
        <f aca="false">SUM(Model!BG58:BI58)</f>
        <v>24654089.005208</v>
      </c>
      <c r="V7" s="91" t="n">
        <f aca="false">SUM(Model!BJ58:BL58)</f>
        <v>23966010</v>
      </c>
      <c r="W7" s="91" t="n">
        <f aca="false">SUM(Model!BM58:BO58)</f>
        <v>23619108</v>
      </c>
      <c r="X7" s="91" t="n">
        <f aca="false">SUM(Model!BP58:BR58)</f>
        <v>24244266</v>
      </c>
      <c r="Y7" s="91" t="n">
        <f aca="false">SUM(Model!BS58:BU58)</f>
        <v>24078306</v>
      </c>
      <c r="Z7" s="91" t="n">
        <f aca="false">SUM(Model!BV58:BX58)</f>
        <v>24354780</v>
      </c>
      <c r="AA7" s="91" t="n">
        <f aca="false">SUM(Model!BY58:CA58)</f>
        <v>24018597</v>
      </c>
      <c r="AB7" s="91" t="n">
        <f aca="false">SUM(Model!CB58:CD58)</f>
        <v>24239085</v>
      </c>
      <c r="AC7" s="91" t="n">
        <f aca="false">SUM(Model!CE58:CG58)</f>
        <v>23840466</v>
      </c>
      <c r="AD7" s="91" t="n">
        <f aca="false">SUM(Model!CH58:CJ58)</f>
        <v>23761779</v>
      </c>
      <c r="AE7" s="91" t="n">
        <f aca="false">SUM(Model!CK58:CM58)</f>
        <v>20993637</v>
      </c>
      <c r="AF7" s="91" t="n">
        <f aca="false">SUM(Model!CN58:CP58)</f>
        <v>17111208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-17312831.032002</v>
      </c>
      <c r="Q8" s="13" t="n">
        <f aca="false">SUM(Model!AU104:AW104)</f>
        <v>-18821710.1547239</v>
      </c>
      <c r="R8" s="13" t="n">
        <f aca="false">SUM(Model!AX104:AZ104)</f>
        <v>-21431387.3414744</v>
      </c>
      <c r="S8" s="13" t="n">
        <f aca="false">SUM(Model!BA104:BC104)</f>
        <v>-22103961.3266184</v>
      </c>
      <c r="T8" s="13" t="n">
        <f aca="false">SUM(Model!BD104:BF104)</f>
        <v>-22515833.4790344</v>
      </c>
      <c r="U8" s="13" t="n">
        <f aca="false">SUM(Model!BG104:BI104)</f>
        <v>-21362977.2984153</v>
      </c>
      <c r="V8" s="13" t="n">
        <f aca="false">SUM(Model!BJ104:BL104)</f>
        <v>-20950215.45</v>
      </c>
      <c r="W8" s="13" t="n">
        <f aca="false">SUM(Model!BM104:BO104)</f>
        <v>-20856134.55</v>
      </c>
      <c r="X8" s="13" t="n">
        <f aca="false">SUM(Model!BP104:BR104)</f>
        <v>-21282647.4</v>
      </c>
      <c r="Y8" s="13" t="n">
        <f aca="false">SUM(Model!BS104:BU104)</f>
        <v>-21261156.6</v>
      </c>
      <c r="Z8" s="13" t="n">
        <f aca="false">SUM(Model!BV104:BX104)</f>
        <v>-21357044.1</v>
      </c>
      <c r="AA8" s="13" t="n">
        <f aca="false">SUM(Model!BY104:CA104)</f>
        <v>-21201447.6</v>
      </c>
      <c r="AB8" s="13" t="n">
        <f aca="false">SUM(Model!CB104:CD104)</f>
        <v>-21241349.1</v>
      </c>
      <c r="AC8" s="13" t="n">
        <f aca="false">SUM(Model!CE104:CG104)</f>
        <v>-21023316.6</v>
      </c>
      <c r="AD8" s="13" t="n">
        <f aca="false">SUM(Model!CH104:CJ104)</f>
        <v>-20890453.65</v>
      </c>
      <c r="AE8" s="13" t="n">
        <f aca="false">SUM(Model!CK104:CM104)</f>
        <v>-18664071.15</v>
      </c>
      <c r="AF8" s="13" t="n">
        <f aca="false">SUM(Model!CN104:CP104)</f>
        <v>-15106697.85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192026.25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225000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225000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-487500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-487500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2648711.54935403</v>
      </c>
      <c r="Q13" s="32" t="n">
        <f aca="false">SUM(Model!AU109:AW109)</f>
        <v>2885461.46511811</v>
      </c>
      <c r="R13" s="32" t="n">
        <f aca="false">SUM(Model!AX109:AZ109)</f>
        <v>2359458.27260564</v>
      </c>
      <c r="S13" s="32" t="n">
        <f aca="false">SUM(Model!BA109:BC109)</f>
        <v>2892838.02260564</v>
      </c>
      <c r="T13" s="32" t="n">
        <f aca="false">SUM(Model!BD109:BF109)</f>
        <v>3127600.47260564</v>
      </c>
      <c r="U13" s="32" t="n">
        <f aca="false">SUM(Model!BG109:BI109)</f>
        <v>3291111.70679269</v>
      </c>
      <c r="V13" s="32" t="n">
        <f aca="false">SUM(Model!BJ109:BL109)</f>
        <v>2700794.55</v>
      </c>
      <c r="W13" s="32" t="n">
        <f aca="false">SUM(Model!BM109:BO109)</f>
        <v>2762973.45</v>
      </c>
      <c r="X13" s="32" t="n">
        <f aca="false">SUM(Model!BP109:BR109)</f>
        <v>2961618.6</v>
      </c>
      <c r="Y13" s="32" t="n">
        <f aca="false">SUM(Model!BS109:BU109)</f>
        <v>2817149.4</v>
      </c>
      <c r="Z13" s="32" t="n">
        <f aca="false">SUM(Model!BV109:BX109)</f>
        <v>2735235.9</v>
      </c>
      <c r="AA13" s="32" t="n">
        <f aca="false">SUM(Model!BY109:CA109)</f>
        <v>2817149.4</v>
      </c>
      <c r="AB13" s="32" t="n">
        <f aca="false">SUM(Model!CB109:CD109)</f>
        <v>2997735.9</v>
      </c>
      <c r="AC13" s="32" t="n">
        <f aca="false">SUM(Model!CE109:CG109)</f>
        <v>2817149.4</v>
      </c>
      <c r="AD13" s="32" t="n">
        <f aca="false">SUM(Model!CH109:CJ109)</f>
        <v>2608825.35</v>
      </c>
      <c r="AE13" s="32" t="n">
        <f aca="false">SUM(Model!CK109:CM109)</f>
        <v>2329565.85</v>
      </c>
      <c r="AF13" s="32" t="n">
        <f aca="false">SUM(Model!CN109:CP109)</f>
        <v>2004510.15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0.115340404855222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0.132690724605017</v>
      </c>
      <c r="Q14" s="92" t="n">
        <f aca="false">IFERROR(Q13/Q7,0)</f>
        <v>0.132926643583569</v>
      </c>
      <c r="R14" s="92" t="n">
        <f aca="false">IFERROR(R13/R7,0)</f>
        <v>0.098092727326235</v>
      </c>
      <c r="S14" s="92" t="n">
        <f aca="false">IFERROR(S13/S7,0)</f>
        <v>0.115728337143909</v>
      </c>
      <c r="T14" s="92" t="n">
        <f aca="false">IFERROR(T13/T7,0)</f>
        <v>0.121964962980538</v>
      </c>
      <c r="U14" s="92" t="n">
        <f aca="false">IFERROR(U13/U7,0)</f>
        <v>0.133491515589867</v>
      </c>
      <c r="V14" s="92" t="n">
        <f aca="false">IFERROR(V13/V7,0)</f>
        <v>0.112692707296709</v>
      </c>
      <c r="W14" s="92" t="n">
        <f aca="false">IFERROR(W13/W7,0)</f>
        <v>0.116980431691154</v>
      </c>
      <c r="X14" s="92" t="n">
        <f aca="false">IFERROR(X13/X7,0)</f>
        <v>0.122157486640346</v>
      </c>
      <c r="Y14" s="92" t="n">
        <f aca="false">IFERROR(Y13/Y7,0)</f>
        <v>0.116999484930543</v>
      </c>
      <c r="Z14" s="92" t="n">
        <f aca="false">IFERROR(Z13/Z7,0)</f>
        <v>0.112307969934444</v>
      </c>
      <c r="AA14" s="92" t="n">
        <f aca="false">IFERROR(AA13/AA7,0)</f>
        <v>0.117290339648065</v>
      </c>
      <c r="AB14" s="92" t="n">
        <f aca="false">IFERROR(AB13/AB7,0)</f>
        <v>0.123673641146108</v>
      </c>
      <c r="AC14" s="92" t="n">
        <f aca="false">IFERROR(AC13/AC7,0)</f>
        <v>0.118166708654101</v>
      </c>
      <c r="AD14" s="92" t="n">
        <f aca="false">IFERROR(AD13/AD7,0)</f>
        <v>0.10979082626768</v>
      </c>
      <c r="AE14" s="92" t="n">
        <f aca="false">IFERROR(AE13/AE7,0)</f>
        <v>0.110965329637737</v>
      </c>
      <c r="AF14" s="92" t="n">
        <f aca="false">IFERROR(AF13/AF7,0)</f>
        <v>0.117146033757523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-172660.145939472</v>
      </c>
      <c r="R20" s="13" t="n">
        <f aca="false">SUM(Model!AX144:AZ144)</f>
        <v>-37500</v>
      </c>
      <c r="S20" s="13" t="n">
        <f aca="false">SUM(Model!BA144:BC144)</f>
        <v>-84205.5615399204</v>
      </c>
      <c r="T20" s="13" t="n">
        <f aca="false">SUM(Model!BD144:BF144)</f>
        <v>-56331.6313871567</v>
      </c>
      <c r="U20" s="13" t="n">
        <f aca="false">SUM(Model!BG144:BI144)</f>
        <v>-125605.334795587</v>
      </c>
      <c r="V20" s="13" t="n">
        <f aca="false">SUM(Model!BJ144:BL144)</f>
        <v>-167818.808476632</v>
      </c>
      <c r="W20" s="13" t="n">
        <f aca="false">SUM(Model!BM144:BO144)</f>
        <v>-118542.912944782</v>
      </c>
      <c r="X20" s="13" t="n">
        <f aca="false">SUM(Model!BP144:BR144)</f>
        <v>-117645.024076627</v>
      </c>
      <c r="Y20" s="13" t="n">
        <f aca="false">SUM(Model!BS144:BU144)</f>
        <v>-123563.589598225</v>
      </c>
      <c r="Z20" s="13" t="n">
        <f aca="false">SUM(Model!BV144:BX144)</f>
        <v>-148727.840274819</v>
      </c>
      <c r="AA20" s="13" t="n">
        <f aca="false">SUM(Model!BY144:CA144)</f>
        <v>-122705.005431578</v>
      </c>
      <c r="AB20" s="13" t="n">
        <f aca="false">SUM(Model!CB144:CD144)</f>
        <v>-145233.027268659</v>
      </c>
      <c r="AC20" s="13" t="n">
        <f aca="false">SUM(Model!CE144:CG144)</f>
        <v>-150140.43139019</v>
      </c>
      <c r="AD20" s="13" t="n">
        <f aca="false">SUM(Model!CH144:CJ144)</f>
        <v>-114307.95914333</v>
      </c>
      <c r="AE20" s="13" t="n">
        <f aca="false">SUM(Model!CK144:CM144)</f>
        <v>-64092.3474968109</v>
      </c>
      <c r="AF20" s="13" t="n">
        <f aca="false">SUM(Model!CN144:CP144)</f>
        <v>-37926.9498957472</v>
      </c>
      <c r="AG20" s="13" t="n">
        <f aca="false">SUM(Model!CQ144:CS144)</f>
        <v>-42181.5146605322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-1660433.64297103</v>
      </c>
      <c r="R21" s="91" t="n">
        <f aca="false">SUM(Model!AX146:AZ146)</f>
        <v>-1525273.49703156</v>
      </c>
      <c r="S21" s="91" t="n">
        <f aca="false">SUM(Model!BA146:BC146)</f>
        <v>-1601734.52851211</v>
      </c>
      <c r="T21" s="91" t="n">
        <f aca="false">SUM(Model!BD146:BF146)</f>
        <v>-1573860.59835935</v>
      </c>
      <c r="U21" s="91" t="n">
        <f aca="false">SUM(Model!BG146:BI146)</f>
        <v>-1643134.30176778</v>
      </c>
      <c r="V21" s="91" t="n">
        <f aca="false">SUM(Model!BJ146:BL146)</f>
        <v>-1685347.77544882</v>
      </c>
      <c r="W21" s="91" t="n">
        <f aca="false">SUM(Model!BM146:BO146)</f>
        <v>-1666422.45925642</v>
      </c>
      <c r="X21" s="91" t="n">
        <f aca="false">SUM(Model!BP146:BR146)</f>
        <v>-1665524.57038826</v>
      </c>
      <c r="Y21" s="91" t="n">
        <f aca="false">SUM(Model!BS146:BU146)</f>
        <v>-1671443.13590986</v>
      </c>
      <c r="Z21" s="91" t="n">
        <f aca="false">SUM(Model!BV146:BX146)</f>
        <v>-1696607.38658645</v>
      </c>
      <c r="AA21" s="91" t="n">
        <f aca="false">SUM(Model!BY146:CA146)</f>
        <v>-1701542.14266945</v>
      </c>
      <c r="AB21" s="91" t="n">
        <f aca="false">SUM(Model!CB146:CD146)</f>
        <v>-1724070.16450653</v>
      </c>
      <c r="AC21" s="91" t="n">
        <f aca="false">SUM(Model!CE146:CG146)</f>
        <v>-1728977.56862806</v>
      </c>
      <c r="AD21" s="91" t="n">
        <f aca="false">SUM(Model!CH146:CJ146)</f>
        <v>-1693145.0963812</v>
      </c>
      <c r="AE21" s="91" t="n">
        <f aca="false">SUM(Model!CK146:CM146)</f>
        <v>-1674506.22747944</v>
      </c>
      <c r="AF21" s="91" t="n">
        <f aca="false">SUM(Model!CN146:CP146)</f>
        <v>-1648340.82987837</v>
      </c>
      <c r="AG21" s="91" t="n">
        <f aca="false">SUM(Model!CQ146:CS146)</f>
        <v>-1652595.39464316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1115938.05232247</v>
      </c>
      <c r="Q22" s="94" t="n">
        <f aca="false">SUM(Model!AU147:AW147)</f>
        <v>1225027.82214708</v>
      </c>
      <c r="R22" s="94" t="n">
        <f aca="false">SUM(Model!AX147:AZ147)</f>
        <v>834184.77557408</v>
      </c>
      <c r="S22" s="94" t="n">
        <f aca="false">SUM(Model!BA147:BC147)</f>
        <v>1291103.49409353</v>
      </c>
      <c r="T22" s="94" t="n">
        <f aca="false">SUM(Model!BD147:BF147)</f>
        <v>1553739.87424629</v>
      </c>
      <c r="U22" s="94" t="n">
        <f aca="false">SUM(Model!BG147:BI147)</f>
        <v>1647977.40502492</v>
      </c>
      <c r="V22" s="94" t="n">
        <f aca="false">SUM(Model!BJ147:BL147)</f>
        <v>1015446.77455118</v>
      </c>
      <c r="W22" s="94" t="n">
        <f aca="false">SUM(Model!BM147:BO147)</f>
        <v>1096550.99074358</v>
      </c>
      <c r="X22" s="94" t="n">
        <f aca="false">SUM(Model!BP147:BR147)</f>
        <v>1296094.02961174</v>
      </c>
      <c r="Y22" s="94" t="n">
        <f aca="false">SUM(Model!BS147:BU147)</f>
        <v>1145706.26409014</v>
      </c>
      <c r="Z22" s="94" t="n">
        <f aca="false">SUM(Model!BV147:BX147)</f>
        <v>1038628.51341355</v>
      </c>
      <c r="AA22" s="94" t="n">
        <f aca="false">SUM(Model!BY147:CA147)</f>
        <v>1115607.25733055</v>
      </c>
      <c r="AB22" s="94" t="n">
        <f aca="false">SUM(Model!CB147:CD147)</f>
        <v>1273665.73549347</v>
      </c>
      <c r="AC22" s="94" t="n">
        <f aca="false">SUM(Model!CE147:CG147)</f>
        <v>1088171.83137194</v>
      </c>
      <c r="AD22" s="94" t="n">
        <f aca="false">SUM(Model!CH147:CJ147)</f>
        <v>915680.253618803</v>
      </c>
      <c r="AE22" s="94" t="n">
        <f aca="false">SUM(Model!CK147:CM147)</f>
        <v>655059.622520564</v>
      </c>
      <c r="AF22" s="94" t="n">
        <f aca="false">SUM(Model!CN147:CP147)</f>
        <v>356169.320121628</v>
      </c>
      <c r="AG22" s="94" t="n">
        <f aca="false">SUM(Model!CQ147:CS147)</f>
        <v>-189844.744643157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0.0522414922117659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0.0559043995610216</v>
      </c>
      <c r="Q23" s="92" t="n">
        <f aca="false">IFERROR(Q22/Q7,0)</f>
        <v>0.0564342441107025</v>
      </c>
      <c r="R23" s="92" t="n">
        <f aca="false">IFERROR(R22/R7,0)</f>
        <v>0.0346806132069119</v>
      </c>
      <c r="S23" s="92" t="n">
        <f aca="false">IFERROR(S22/S7,0)</f>
        <v>0.0516507524045717</v>
      </c>
      <c r="T23" s="92" t="n">
        <f aca="false">IFERROR(T22/T7,0)</f>
        <v>0.0605901642181165</v>
      </c>
      <c r="U23" s="92" t="n">
        <f aca="false">IFERROR(U22/U7,0)</f>
        <v>0.0668439788903493</v>
      </c>
      <c r="V23" s="92" t="n">
        <f aca="false">IFERROR(V22/V7,0)</f>
        <v>0.0423702891950382</v>
      </c>
      <c r="W23" s="92" t="n">
        <f aca="false">IFERROR(W22/W7,0)</f>
        <v>0.0464264353566436</v>
      </c>
      <c r="X23" s="92" t="n">
        <f aca="false">IFERROR(X22/X7,0)</f>
        <v>0.0534598172455185</v>
      </c>
      <c r="Y23" s="92" t="n">
        <f aca="false">IFERROR(Y22/Y7,0)</f>
        <v>0.0475825111654508</v>
      </c>
      <c r="Z23" s="92" t="n">
        <f aca="false">IFERROR(Z22/Z7,0)</f>
        <v>0.0426457768624289</v>
      </c>
      <c r="AA23" s="92" t="n">
        <f aca="false">IFERROR(AA22/AA7,0)</f>
        <v>0.0464476446034943</v>
      </c>
      <c r="AB23" s="92" t="n">
        <f aca="false">IFERROR(AB22/AB7,0)</f>
        <v>0.0525459494652325</v>
      </c>
      <c r="AC23" s="92" t="n">
        <f aca="false">IFERROR(AC22/AC7,0)</f>
        <v>0.0456438993840113</v>
      </c>
      <c r="AD23" s="92" t="n">
        <f aca="false">IFERROR(AD22/AD7,0)</f>
        <v>0.0385358458901079</v>
      </c>
      <c r="AE23" s="92" t="n">
        <f aca="false">IFERROR(AE22/AE7,0)</f>
        <v>0.0312027697973707</v>
      </c>
      <c r="AF23" s="92" t="n">
        <f aca="false">IFERROR(AF22/AF7,0)</f>
        <v>0.0208149722755768</v>
      </c>
      <c r="AG23" s="92" t="n">
        <f aca="false">IFERROR(AG22/AG7,0)</f>
        <v>-0.0159262612268701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-324320.2968</v>
      </c>
      <c r="H27" s="37" t="n">
        <f aca="false">Model!T203+Model!U203+Model!V203</f>
        <v>-412889.2468</v>
      </c>
      <c r="I27" s="37" t="n">
        <f aca="false">Model!W203+Model!X203+Model!Y203</f>
        <v>-260058.2724</v>
      </c>
      <c r="J27" s="37" t="n">
        <f aca="false">Model!Z203+Model!AA203+Model!AB203</f>
        <v>-155420.862</v>
      </c>
      <c r="K27" s="37" t="n">
        <f aca="false">Model!AC203+Model!AD203+Model!AE203</f>
        <v>-27105.12336</v>
      </c>
      <c r="L27" s="37" t="n">
        <f aca="false">Model!AF203+Model!AG203+Model!AH203</f>
        <v>-15092.05236</v>
      </c>
      <c r="M27" s="37" t="n">
        <f aca="false">Model!AI203+Model!AJ203+Model!AK203</f>
        <v>-132539.42186</v>
      </c>
      <c r="N27" s="37" t="n">
        <f aca="false">Model!AL203+Model!AM203+Model!AN203</f>
        <v>-114426.20586</v>
      </c>
      <c r="O27" s="37" t="n">
        <f aca="false">Model!AO203+Model!AP203+Model!AQ203</f>
        <v>-179264.8638672</v>
      </c>
      <c r="P27" s="37" t="n">
        <f aca="false">Model!AR203+Model!AS203+Model!AT203</f>
        <v>-317939.4613672</v>
      </c>
      <c r="Q27" s="37" t="n">
        <f aca="false">Model!AU203+Model!AV203+Model!AW203</f>
        <v>-440496.6483672</v>
      </c>
      <c r="R27" s="37" t="n">
        <f aca="false">Model!AX203+Model!AY203+Model!AZ203</f>
        <v>-408187.3993672</v>
      </c>
      <c r="S27" s="37" t="n">
        <f aca="false">Model!BA203+Model!BB203+Model!BC203</f>
        <v>-487279.988604544</v>
      </c>
      <c r="T27" s="37" t="n">
        <f aca="false">Model!BD203+Model!BE203+Model!BF203</f>
        <v>-491151.427604544</v>
      </c>
      <c r="U27" s="37" t="n">
        <f aca="false">Model!BG203+Model!BH203+Model!BI203</f>
        <v>-495022.872104544</v>
      </c>
      <c r="V27" s="37" t="n">
        <f aca="false">Model!BJ203+Model!BK203+Model!BL203</f>
        <v>-498894.311104544</v>
      </c>
      <c r="W27" s="37" t="n">
        <f aca="false">Model!BM203+Model!BN203+Model!BO203</f>
        <v>-390655.348256635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-194426.089260423</v>
      </c>
      <c r="H29" s="37" t="n">
        <f aca="false">Model!T212+Model!U212+Model!V212</f>
        <v>1494987.60804539</v>
      </c>
      <c r="I29" s="37" t="n">
        <f aca="false">Model!W212+Model!X212+Model!Y212</f>
        <v>2269625.72821322</v>
      </c>
      <c r="J29" s="37" t="n">
        <f aca="false">Model!Z212+Model!AA212+Model!AB212</f>
        <v>2300101.39454391</v>
      </c>
      <c r="K29" s="37" t="n">
        <f aca="false">Model!AC212+Model!AD212+Model!AE212</f>
        <v>1099908.37678735</v>
      </c>
      <c r="L29" s="37" t="n">
        <f aca="false">Model!AF212+Model!AG212+Model!AH212</f>
        <v>2287449.41843723</v>
      </c>
      <c r="M29" s="37" t="n">
        <f aca="false">Model!AI212+Model!AJ212+Model!AK212</f>
        <v>1799071.40108547</v>
      </c>
      <c r="N29" s="37" t="n">
        <f aca="false">Model!AL212+Model!AM212+Model!AN212</f>
        <v>688585.119716383</v>
      </c>
      <c r="O29" s="37" t="n">
        <f aca="false">Model!AO212+Model!AP212+Model!AQ212</f>
        <v>503265.588455273</v>
      </c>
      <c r="P29" s="37" t="n">
        <f aca="false">Model!AR212+Model!AS212+Model!AT212</f>
        <v>797998.590955272</v>
      </c>
      <c r="Q29" s="37" t="n">
        <f aca="false">Model!AU212+Model!AV212+Model!AW212</f>
        <v>784531.173779877</v>
      </c>
      <c r="R29" s="37" t="n">
        <f aca="false">Model!AX212+Model!AY212+Model!AZ212</f>
        <v>425997.37620688</v>
      </c>
      <c r="S29" s="37" t="n">
        <f aca="false">Model!BA212+Model!BB212+Model!BC212</f>
        <v>803823.505488985</v>
      </c>
      <c r="T29" s="37" t="n">
        <f aca="false">Model!BD212+Model!BE212+Model!BF212</f>
        <v>1062588.44664175</v>
      </c>
      <c r="U29" s="37" t="n">
        <f aca="false">Model!BG212+Model!BH212+Model!BI212</f>
        <v>1152954.53292037</v>
      </c>
      <c r="V29" s="37" t="n">
        <f aca="false">Model!BJ212+Model!BK212+Model!BL212</f>
        <v>516552.463446633</v>
      </c>
      <c r="W29" s="37" t="n">
        <f aca="false">Model!BM212+Model!BN212+Model!BO212</f>
        <v>705895.642486948</v>
      </c>
      <c r="X29" s="37" t="n">
        <f aca="false">Model!BP212+Model!BQ212+Model!BR212</f>
        <v>726258.144855104</v>
      </c>
      <c r="Y29" s="37" t="n">
        <f aca="false">Model!BS212+Model!BT212+Model!BU212</f>
        <v>590382.029333506</v>
      </c>
      <c r="Z29" s="37" t="n">
        <f aca="false">Model!BV212+Model!BW212+Model!BX212</f>
        <v>483304.278656911</v>
      </c>
      <c r="AA29" s="37" t="n">
        <f aca="false">Model!BY212+Model!BZ212+Model!CA212</f>
        <v>547821.297878787</v>
      </c>
      <c r="AB29" s="37" t="n">
        <f aca="false">Model!CB212+Model!CC212+Model!CD212</f>
        <v>714616.776041707</v>
      </c>
      <c r="AC29" s="37" t="n">
        <f aca="false">Model!CE212+Model!CF212+Model!CG212</f>
        <v>529122.871920176</v>
      </c>
      <c r="AD29" s="37" t="n">
        <f aca="false">Model!CH212+Model!CI212+Model!CJ212</f>
        <v>363239.320773515</v>
      </c>
      <c r="AE29" s="37" t="n">
        <f aca="false">Model!CK212+Model!CL212+Model!CM212</f>
        <v>480383.703879761</v>
      </c>
      <c r="AF29" s="37" t="n">
        <f aca="false">Model!CN212+Model!CO212+Model!CP212</f>
        <v>181493.401480824</v>
      </c>
      <c r="AG29" s="37" t="n">
        <f aca="false">Model!CQ212+Model!CR212+Model!CS212</f>
        <v>-364520.66328396</v>
      </c>
      <c r="AH29" s="37" t="n">
        <f aca="false">Model!CT212+Model!CU212+Model!CV212</f>
        <v>-428056.910028509</v>
      </c>
      <c r="AI29" s="37" t="n">
        <f aca="false">Model!CW212+Model!CX212+Model!CY212</f>
        <v>-808584.956165487</v>
      </c>
      <c r="AJ29" s="37" t="n">
        <f aca="false">Model!CZ212+Model!DA212+Model!DB212</f>
        <v>-1206487.05722908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24056721.887544</v>
      </c>
      <c r="S46" s="96" t="n">
        <f aca="false">Model!BC260</f>
        <v>15913079.53832</v>
      </c>
      <c r="T46" s="96" t="n">
        <f aca="false">Model!BF260</f>
        <v>9476215.58668</v>
      </c>
      <c r="U46" s="96" t="n">
        <f aca="false">Model!BI260</f>
        <v>4842735</v>
      </c>
      <c r="V46" s="96" t="n">
        <f aca="false">Model!BL260</f>
        <v>18399900</v>
      </c>
      <c r="W46" s="96" t="n">
        <f aca="false">Model!BO260</f>
        <v>13755339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16131696</v>
      </c>
      <c r="AA46" s="96" t="n">
        <f aca="false">Model!CA260</f>
        <v>11608626</v>
      </c>
      <c r="AB46" s="96" t="n">
        <f aca="false">Model!CD260</f>
        <v>8044725</v>
      </c>
      <c r="AC46" s="96" t="n">
        <f aca="false">Model!CG260</f>
        <v>4842735</v>
      </c>
      <c r="AD46" s="96" t="n">
        <f aca="false">Model!CJ260</f>
        <v>15696180</v>
      </c>
      <c r="AE46" s="96" t="n">
        <f aca="false">Model!CM260</f>
        <v>11529075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17915113.1743676</v>
      </c>
      <c r="Q48" s="86" t="n">
        <f aca="false">Model!AW273</f>
        <v>19620544.1157712</v>
      </c>
      <c r="R48" s="86" t="n">
        <f aca="false">Model!AZ273</f>
        <v>20143044.477715</v>
      </c>
      <c r="S48" s="86" t="n">
        <f aca="false">Model!BC273</f>
        <v>21379799.3206783</v>
      </c>
      <c r="T48" s="86" t="n">
        <f aca="false">Model!BF273</f>
        <v>22759100.5212943</v>
      </c>
      <c r="U48" s="86" t="n">
        <f aca="false">Model!BI273</f>
        <v>24775528.8069037</v>
      </c>
      <c r="V48" s="86" t="n">
        <f aca="false">Model!BL273</f>
        <v>25658244.5039549</v>
      </c>
      <c r="W48" s="86" t="n">
        <f aca="false">Model!BO273</f>
        <v>26905585.2221985</v>
      </c>
      <c r="X48" s="86" t="n">
        <f aca="false">Model!BR273</f>
        <v>28053598.3218102</v>
      </c>
      <c r="Y48" s="86" t="n">
        <f aca="false">Model!BU273</f>
        <v>29311268.2159003</v>
      </c>
      <c r="Z48" s="86" t="n">
        <f aca="false">Model!BX273</f>
        <v>30236127.2343139</v>
      </c>
      <c r="AA48" s="86" t="n">
        <f aca="false">Model!CA273</f>
        <v>31463698.1216444</v>
      </c>
      <c r="AB48" s="86" t="n">
        <f aca="false">Model!CD273</f>
        <v>32623594.3621379</v>
      </c>
      <c r="AC48" s="86" t="n">
        <f aca="false">Model!CG273</f>
        <v>33859847.1235099</v>
      </c>
      <c r="AD48" s="86" t="n">
        <f aca="false">Model!CJ273</f>
        <v>34722254.3596287</v>
      </c>
      <c r="AE48" s="86" t="n">
        <f aca="false">Model!CM273</f>
        <v>35658125.9896492</v>
      </c>
      <c r="AF48" s="86" t="n">
        <f aca="false">Model!CP273</f>
        <v>36094656.3022709</v>
      </c>
      <c r="AG48" s="86" t="n">
        <f aca="false">Model!CS273</f>
        <v>36228964.3251277</v>
      </c>
      <c r="AH48" s="86" t="n">
        <f aca="false">Model!CV273</f>
        <v>36072219.180196</v>
      </c>
      <c r="AI48" s="86" t="n">
        <f aca="false">Model!CY273</f>
        <v>35589143.4733157</v>
      </c>
      <c r="AJ48" s="86" t="n">
        <f aca="false">Model!DB273</f>
        <v>34494782.4639353</v>
      </c>
      <c r="AK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-1839973.26632381</v>
      </c>
      <c r="H49" s="86" t="n">
        <f aca="false">Model!V281</f>
        <v>-2588862.51312381</v>
      </c>
      <c r="I49" s="86" t="n">
        <f aca="false">Model!Y281</f>
        <v>-3184920.78552381</v>
      </c>
      <c r="J49" s="86" t="n">
        <f aca="false">Model!AB281</f>
        <v>-3926341.64752381</v>
      </c>
      <c r="K49" s="86" t="n">
        <f aca="false">Model!AE281</f>
        <v>-4269428.20116241</v>
      </c>
      <c r="L49" s="86" t="n">
        <f aca="false">Model!AH281</f>
        <v>-4284520.25352241</v>
      </c>
      <c r="M49" s="86" t="n">
        <f aca="false">Model!AK281</f>
        <v>-4417059.67538241</v>
      </c>
      <c r="N49" s="86" t="n">
        <f aca="false">Model!AN281</f>
        <v>-4781485.88124241</v>
      </c>
      <c r="O49" s="86" t="n">
        <f aca="false">Model!AQ281</f>
        <v>-4960750.74510961</v>
      </c>
      <c r="P49" s="86" t="n">
        <f aca="false">Model!AT281</f>
        <v>-5278690.20647681</v>
      </c>
      <c r="Q49" s="86" t="n">
        <f aca="false">Model!AW281</f>
        <v>-5719186.85484401</v>
      </c>
      <c r="R49" s="86" t="n">
        <f aca="false">Model!AZ281</f>
        <v>-6377374.25421121</v>
      </c>
      <c r="S49" s="86" t="n">
        <f aca="false">Model!BC281</f>
        <v>-6864654.24281575</v>
      </c>
      <c r="T49" s="86" t="n">
        <f aca="false">Model!BF281</f>
        <v>-7355805.6704203</v>
      </c>
      <c r="U49" s="86" t="n">
        <f aca="false">Model!BI281</f>
        <v>-7850828.54252484</v>
      </c>
      <c r="V49" s="86" t="n">
        <f aca="false">Model!BL281</f>
        <v>-8599722.85362938</v>
      </c>
      <c r="W49" s="86" t="n">
        <f aca="false">Model!BO281</f>
        <v>-8990378.20188602</v>
      </c>
      <c r="X49" s="86" t="n">
        <f aca="false">Model!BR281</f>
        <v>-9560214.08664265</v>
      </c>
      <c r="Y49" s="86" t="n">
        <f aca="false">Model!BU281</f>
        <v>-10115538.3213993</v>
      </c>
      <c r="Z49" s="86" t="n">
        <f aca="false">Model!BX281</f>
        <v>-10670862.5561559</v>
      </c>
      <c r="AA49" s="86" t="n">
        <f aca="false">Model!CA281</f>
        <v>-11238648.5156077</v>
      </c>
      <c r="AB49" s="86" t="n">
        <f aca="false">Model!CD281</f>
        <v>-11797697.4750595</v>
      </c>
      <c r="AC49" s="86" t="n">
        <f aca="false">Model!CG281</f>
        <v>-12356746.4345112</v>
      </c>
      <c r="AD49" s="86" t="n">
        <f aca="false">Model!CJ281</f>
        <v>-12909187.3673565</v>
      </c>
      <c r="AE49" s="86" t="n">
        <f aca="false">Model!CM281</f>
        <v>-13083863.2859973</v>
      </c>
      <c r="AF49" s="86" t="n">
        <f aca="false">Model!CP281</f>
        <v>-13258539.2046381</v>
      </c>
      <c r="AG49" s="86" t="n">
        <f aca="false">Model!CS281</f>
        <v>-13433215.1232789</v>
      </c>
      <c r="AH49" s="86" t="n">
        <f aca="false">Model!CV281</f>
        <v>-13580825.1358757</v>
      </c>
      <c r="AI49" s="86" t="n">
        <f aca="false">Model!CY281</f>
        <v>-13538840.8576609</v>
      </c>
      <c r="AJ49" s="86" t="n">
        <f aca="false">Model!DB281</f>
        <v>-13479409.7305097</v>
      </c>
      <c r="AK49" s="86" t="n">
        <f aca="false">Model!DE281</f>
        <v>-13419978.6033584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-2260349.76735005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-3765724.88719954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-1395513.37787212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-1733018.02221277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-1277161.40490146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-1144257.20792228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1377225.93604414</v>
      </c>
      <c r="H51" s="87" t="n">
        <f aca="false">Model!V286</f>
        <v>2217900.61114331</v>
      </c>
      <c r="I51" s="87" t="n">
        <f aca="false">Model!Y286</f>
        <v>4131517.33119945</v>
      </c>
      <c r="J51" s="87" t="n">
        <f aca="false">Model!AB286</f>
        <v>3413653.99362112</v>
      </c>
      <c r="K51" s="87" t="n">
        <f aca="false">Model!AE286</f>
        <v>7073354.62446366</v>
      </c>
      <c r="L51" s="87" t="n">
        <f aca="false">Model!AH286</f>
        <v>8700368.79164388</v>
      </c>
      <c r="M51" s="87" t="n">
        <f aca="false">Model!AK286</f>
        <v>10804958.9380378</v>
      </c>
      <c r="N51" s="87" t="n">
        <f aca="false">Model!AN286</f>
        <v>8097761.76621611</v>
      </c>
      <c r="O51" s="87" t="n">
        <f aca="false">Model!AQ286</f>
        <v>12187563.7544032</v>
      </c>
      <c r="P51" s="87" t="n">
        <f aca="false">Model!AT286</f>
        <v>12636422.9678908</v>
      </c>
      <c r="Q51" s="87" t="n">
        <f aca="false">Model!AW286</f>
        <v>13901357.2609272</v>
      </c>
      <c r="R51" s="87" t="n">
        <f aca="false">Model!AZ286</f>
        <v>12370156.8456317</v>
      </c>
      <c r="S51" s="87" t="n">
        <f aca="false">Model!BC286</f>
        <v>14515145.0778625</v>
      </c>
      <c r="T51" s="87" t="n">
        <f aca="false">Model!BF286</f>
        <v>15403294.850874</v>
      </c>
      <c r="U51" s="87" t="n">
        <f aca="false">Model!BI286</f>
        <v>16924700.2643789</v>
      </c>
      <c r="V51" s="87" t="n">
        <f aca="false">Model!BL286</f>
        <v>15325503.6281127</v>
      </c>
      <c r="W51" s="87" t="n">
        <f aca="false">Model!BO286</f>
        <v>17915207.0203125</v>
      </c>
      <c r="X51" s="87" t="n">
        <f aca="false">Model!BR286</f>
        <v>18493384.2351676</v>
      </c>
      <c r="Y51" s="87" t="n">
        <f aca="false">Model!BU286</f>
        <v>19195729.8945011</v>
      </c>
      <c r="Z51" s="87" t="n">
        <f aca="false">Model!BX286</f>
        <v>18288103.2732565</v>
      </c>
      <c r="AA51" s="87" t="n">
        <f aca="false">Model!CA286</f>
        <v>20225049.6060368</v>
      </c>
      <c r="AB51" s="87" t="n">
        <f aca="false">Model!CD286</f>
        <v>20825896.8870785</v>
      </c>
      <c r="AC51" s="87" t="n">
        <f aca="false">Model!CG286</f>
        <v>21503100.6889986</v>
      </c>
      <c r="AD51" s="87" t="n">
        <f aca="false">Model!CJ286</f>
        <v>20668809.7843499</v>
      </c>
      <c r="AE51" s="87" t="n">
        <f aca="false">Model!CM286</f>
        <v>22574262.7036519</v>
      </c>
      <c r="AF51" s="87" t="n">
        <f aca="false">Model!CP286</f>
        <v>22836117.0976327</v>
      </c>
      <c r="AG51" s="87" t="n">
        <f aca="false">Model!CS286</f>
        <v>22795749.2018488</v>
      </c>
      <c r="AH51" s="87" t="n">
        <f aca="false">Model!CV286</f>
        <v>22491394.0443203</v>
      </c>
      <c r="AI51" s="87" t="n">
        <f aca="false">Model!CY286</f>
        <v>22050302.6156548</v>
      </c>
      <c r="AJ51" s="87" t="n">
        <f aca="false">Model!DB286</f>
        <v>21015372.7334257</v>
      </c>
      <c r="AK51" s="87" t="n">
        <f aca="false">Model!DE286</f>
        <v>19628299.1761966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6409057.07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7025595.65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0.251459036074756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0.205696144781689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1300512.04</v>
      </c>
      <c r="D13" s="115" t="n">
        <f aca="false">C13-B13</f>
        <v>1300512.04</v>
      </c>
      <c r="E13" s="115" t="n">
        <f aca="false">AM36+AM38</f>
        <v>0</v>
      </c>
      <c r="F13" s="115" t="n">
        <f aca="false">AL36+AL38</f>
        <v>1150512.04</v>
      </c>
      <c r="G13" s="115" t="n">
        <f aca="false">F13-E13</f>
        <v>1150512.04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-1387661.76080814</v>
      </c>
      <c r="D14" s="115" t="n">
        <f aca="false">C14-B14</f>
        <v>-1387661.76080814</v>
      </c>
      <c r="E14" s="115" t="n">
        <f aca="false">AM39+AM40</f>
        <v>0</v>
      </c>
      <c r="F14" s="115" t="n">
        <f aca="false">AL39+AL40</f>
        <v>-1966.5</v>
      </c>
      <c r="G14" s="115" t="n">
        <f aca="false">F14-E14</f>
        <v>-1966.5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6409057.07</v>
      </c>
      <c r="U36" s="115" t="n">
        <f aca="false">Budget!I12</f>
        <v>4969335.52</v>
      </c>
      <c r="V36" s="115" t="n">
        <f aca="false">IF(T36="","",T36-U36)</f>
        <v>1439721.55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SUM(Budget!$C12:INDEX(Budget!$C12:$N12,$B$27))</f>
        <v>26362824.7</v>
      </c>
      <c r="AN36" s="117" t="n">
        <f aca="false">AL36-AM36</f>
        <v>-762308.66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7025595.65</v>
      </c>
      <c r="U37" s="117" t="n">
        <f aca="false">Budget!I13</f>
        <v>5523587.47</v>
      </c>
      <c r="V37" s="117" t="n">
        <f aca="false">IF(T37="","",T37-U37)</f>
        <v>1502008.18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SUM(Budget!$C13:INDEX(Budget!$C13:$N13,$B$27))</f>
        <v>29368064.09</v>
      </c>
      <c r="AN37" s="117" t="n">
        <f aca="false">AL37-AM37</f>
        <v>-833257.389999997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Budget!I15</f>
        <v>0</v>
      </c>
      <c r="V39" s="115" t="n">
        <f aca="false">IF(T39="","",T39-U39)</f>
        <v>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SUM(Budget!$C15:INDEX(Budget!$C15:$N15,$B$27))</f>
        <v>0</v>
      </c>
      <c r="AN39" s="117" t="n">
        <f aca="false">AL39-AM39</f>
        <v>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0.251459036074756</v>
      </c>
      <c r="U42" s="115" t="n">
        <f aca="false">Budget!I18</f>
        <v>0.1</v>
      </c>
      <c r="V42" s="115" t="n">
        <f aca="false">IF(T42="","",T42-U42)</f>
        <v>0.151459036074756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SUM(Budget!$C18:INDEX(Budget!$C18:$N18,$B$27))</f>
        <v>0.72</v>
      </c>
      <c r="AN42" s="117" t="n">
        <f aca="false">AL42-AM42</f>
        <v>0.216571217230614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0.205696144781689</v>
      </c>
      <c r="U82" s="115" t="n">
        <f aca="false">Budget!I58</f>
        <v>0.04</v>
      </c>
      <c r="V82" s="115" t="n">
        <f aca="false">IF(T82="","",T82-U82)</f>
        <v>0.165696144781688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SUM(Budget!$C58:INDEX(Budget!$C58:$N58,$B$27))</f>
        <v>0.15</v>
      </c>
      <c r="AN82" s="117" t="n">
        <f aca="false">AL82-AM82</f>
        <v>0.172940796877251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1300512.04</v>
      </c>
      <c r="D13" s="115" t="n">
        <f aca="false">C13-B13</f>
        <v>1330235.38034369</v>
      </c>
      <c r="E13" s="115" t="n">
        <f aca="false">AM36+AM38</f>
        <v>-29723.3446890079</v>
      </c>
      <c r="F13" s="115" t="n">
        <f aca="false">AL36+AL38</f>
        <v>1150512.04</v>
      </c>
      <c r="G13" s="115" t="n">
        <f aca="false">F13-E13</f>
        <v>1180235.38468901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-1387661.76080814</v>
      </c>
      <c r="D14" s="115" t="n">
        <f aca="false">C14-B14</f>
        <v>-2097834.32160814</v>
      </c>
      <c r="E14" s="115" t="n">
        <f aca="false">AM39+AM40</f>
        <v>324593.7048</v>
      </c>
      <c r="F14" s="115" t="n">
        <f aca="false">AL39+AL40</f>
        <v>-1966.5</v>
      </c>
      <c r="G14" s="115" t="n">
        <f aca="false">F14-E14</f>
        <v>-326560.2048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6409057.07</v>
      </c>
      <c r="U36" s="115" t="n">
        <f aca="false">'Reforecast Q1 2026'!I12</f>
        <v>5100719.4</v>
      </c>
      <c r="V36" s="115" t="n">
        <f aca="false">IF(T36="","",T36-U36)</f>
        <v>1308337.67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SUM('Reforecast Q1 2026'!$C12:INDEX('Reforecast Q1 2026'!$C12:$N12,$B$27))</f>
        <v>23934215.99</v>
      </c>
      <c r="AN36" s="117" t="n">
        <f aca="false">AL36-AM36</f>
        <v>1666300.05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7025595.65</v>
      </c>
      <c r="U37" s="117" t="n">
        <f aca="false">'Reforecast Q1 2026'!I13</f>
        <v>5733416.58965458</v>
      </c>
      <c r="V37" s="117" t="n">
        <f aca="false">IF(T37="","",T37-U37)</f>
        <v>1292179.06034542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SUM('Reforecast Q1 2026'!$C13:INDEX('Reforecast Q1 2026'!$C13:$N13,$B$27))</f>
        <v>26767192.0684174</v>
      </c>
      <c r="AN37" s="117" t="n">
        <f aca="false">AL37-AM37</f>
        <v>1767614.63158263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'Reforecast Q1 2026'!I15</f>
        <v>644526.72</v>
      </c>
      <c r="V39" s="115" t="n">
        <f aca="false">IF(T39="","",T39-U39)</f>
        <v>-644526.72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SUM('Reforecast Q1 2026'!$C15:INDEX('Reforecast Q1 2026'!$C15:$N15,$B$27))</f>
        <v>644526.72</v>
      </c>
      <c r="AN39" s="117" t="n">
        <f aca="false">AL39-AM39</f>
        <v>-644526.72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0.251459036074756</v>
      </c>
      <c r="U42" s="115" t="n">
        <f aca="false">'Reforecast Q1 2026'!I18</f>
        <v>0.167309905929422</v>
      </c>
      <c r="V42" s="115" t="n">
        <f aca="false">IF(T42="","",T42-U42)</f>
        <v>0.0841491301453348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SUM('Reforecast Q1 2026'!$C18:INDEX('Reforecast Q1 2026'!$C18:$N18,$B$27))</f>
        <v>0.827440652276789</v>
      </c>
      <c r="AN42" s="117" t="n">
        <f aca="false">AL42-AM42</f>
        <v>0.109130564953825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0.205696144781689</v>
      </c>
      <c r="U82" s="115" t="n">
        <f aca="false">'Reforecast Q1 2026'!I58</f>
        <v>0.0835258951271783</v>
      </c>
      <c r="V82" s="115" t="n">
        <f aca="false">IF(T82="","",T82-U82)</f>
        <v>0.12217024965451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SUM('Reforecast Q1 2026'!$C58:INDEX('Reforecast Q1 2026'!$C58:$N58,$B$27))</f>
        <v>0.0578621835156132</v>
      </c>
      <c r="AN82" s="117" t="n">
        <f aca="false">AL82-AM82</f>
        <v>0.265078613361637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6409057.07</v>
      </c>
      <c r="AB10" s="130" t="n">
        <f aca="false">IF(OR(7&gt;$B$3,ISBLANK(Actuals!I12)),"",Budget!I12-Actuals!I12)</f>
        <v>-1439721.55</v>
      </c>
      <c r="AC10" s="130" t="n">
        <f aca="false">IFERROR(IF(OR(7&gt;$B$3,ISBLANK(Actuals!I12)),"",(Budget!I12-Actuals!I12)/ABS(Budget!I12)),"")</f>
        <v>-0.289721139618281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25600516.04</v>
      </c>
      <c r="AZ10" s="132" t="n">
        <f aca="false">AX10-AY10</f>
        <v>762308.66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0</v>
      </c>
      <c r="AB12" s="130" t="n">
        <f aca="false">IF(OR(7&gt;$B$3,ISBLANK(Actuals!I15)),"",Budget!I15-Actuals!I15)</f>
        <v>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0</v>
      </c>
      <c r="AZ12" s="132" t="n">
        <f aca="false">AX12-AY12</f>
        <v>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6409057.07</v>
      </c>
      <c r="AB10" s="130" t="n">
        <f aca="false">IF(OR(7&gt;$B$3,ISBLANK(Actuals!I12)),"",'Reforecast Q1 2026'!I12-Actuals!I12)</f>
        <v>-1308337.67</v>
      </c>
      <c r="AC10" s="130" t="n">
        <f aca="false">IFERROR(IF(OR(7&gt;$B$3,ISBLANK(Actuals!I12)),"",('Reforecast Q1 2026'!I12-Actuals!I12)/ABS('Reforecast Q1 2026'!I12)),"")</f>
        <v>-0.256500616364037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25600516.04</v>
      </c>
      <c r="AZ10" s="132" t="n">
        <f aca="false">AX10-AY10</f>
        <v>-1666300.05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0</v>
      </c>
      <c r="AB12" s="130" t="n">
        <f aca="false">IF(OR(7&gt;$B$3,ISBLANK(Actuals!I15)),"",'Reforecast Q1 2026'!I15-Actuals!I15)</f>
        <v>644526.72</v>
      </c>
      <c r="AC12" s="130" t="n">
        <f aca="false">IFERROR(IF(OR(7&gt;$B$3,ISBLANK(Actuals!I15)),"",('Reforecast Q1 2026'!I15-Actuals!I15)/ABS('Reforecast Q1 2026'!I15)),"")</f>
        <v>1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0</v>
      </c>
      <c r="AZ12" s="132" t="n">
        <f aca="false">AX12-AY12</f>
        <v>644526.72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3524405.89864828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43443317.6293392</v>
      </c>
      <c r="C8" s="161" t="n">
        <f aca="false">(SUM(Helpers!AM97:AX97)-SUM(Helpers!AM96:AX96))*(Assumptions!$B$10+Assumptions!$B$12)/Assumptions!$B$9</f>
        <v>3412359.22146412</v>
      </c>
      <c r="D8" s="161" t="n">
        <f aca="false">(SUM(Helpers!AM97:AX97)-SUM(Helpers!AM96:AX96))*Assumptions!$B$11/Assumptions!$B$9</f>
        <v>2559257.01563577</v>
      </c>
      <c r="E8" s="161" t="n">
        <v>0</v>
      </c>
      <c r="F8" s="162" t="n">
        <f aca="false">SUM(Helpers!AM97:AX97)</f>
        <v>49414933.8664391</v>
      </c>
      <c r="G8" s="161" t="n">
        <f aca="false">SUM(Helpers!AM99:AX99)</f>
        <v>4405666.25516529</v>
      </c>
      <c r="H8" s="162" t="n">
        <f aca="false">SUM(Helpers!AM100:AX100)</f>
        <v>2526799.16118257</v>
      </c>
      <c r="I8" s="163" t="n">
        <f aca="false">-SUM(Model!AL144:AW144)</f>
        <v>316658.602796885</v>
      </c>
      <c r="J8" s="161" t="n">
        <f aca="false">Personnel!$C$38</f>
        <v>222000</v>
      </c>
      <c r="K8" s="164" t="n">
        <f aca="false">I8+J8</f>
        <v>538658.602796885</v>
      </c>
      <c r="L8" s="165" t="n">
        <f aca="false">IFERROR(I8/K8,0)</f>
        <v>0.587865117446735</v>
      </c>
      <c r="M8" s="156" t="n">
        <f aca="false">SUM(Helpers!AM101:AX101)</f>
        <v>10646311.905573</v>
      </c>
      <c r="N8" s="156" t="n">
        <f aca="false">B8-M8</f>
        <v>32797005.7237662</v>
      </c>
      <c r="O8" s="156" t="n">
        <f aca="false">IFERROR(H8*M8/B8,0)</f>
        <v>619222.781791472</v>
      </c>
      <c r="P8" s="156" t="n">
        <f aca="false">H8-O8</f>
        <v>1907576.3793911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30961.1390895736</v>
      </c>
      <c r="S8" s="156" t="n">
        <f aca="false">P8*0.1</f>
        <v>190757.63793911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86088918</v>
      </c>
      <c r="C9" s="154" t="n">
        <f aca="false">(SUM(Helpers!AY97:BJ97)-SUM(Helpers!AY96:BJ96))*(Assumptions!$B$10+Assumptions!$B$12)/Assumptions!$B$9</f>
        <v>5685906.75</v>
      </c>
      <c r="D9" s="154" t="n">
        <f aca="false">(SUM(Helpers!AY97:BJ97)-SUM(Helpers!AY96:BJ96))*Assumptions!$B$11/Assumptions!$B$9</f>
        <v>4264409.4</v>
      </c>
      <c r="E9" s="154" t="n">
        <v>0</v>
      </c>
      <c r="F9" s="155" t="n">
        <f aca="false">SUM(Helpers!AY97:BJ97)</f>
        <v>96039234.15</v>
      </c>
      <c r="G9" s="154" t="n">
        <f aca="false">SUM(Helpers!AY99:BJ99)</f>
        <v>5893148.07666148</v>
      </c>
      <c r="H9" s="155" t="n">
        <f aca="false">SUM(Helpers!AY100:BJ100)</f>
        <v>4888997.467572</v>
      </c>
      <c r="I9" s="156" t="n">
        <f aca="false">-SUM(Model!AX144:BI144)</f>
        <v>303642.527722664</v>
      </c>
      <c r="J9" s="154" t="n">
        <f aca="false">Personnel!$C$38</f>
        <v>222000</v>
      </c>
      <c r="K9" s="157" t="n">
        <f aca="false">I9+J9</f>
        <v>525642.527722664</v>
      </c>
      <c r="L9" s="158" t="n">
        <f aca="false">IFERROR(I9/K9,0)</f>
        <v>0.577659743472792</v>
      </c>
      <c r="M9" s="156" t="n">
        <f aca="false">SUM(Helpers!AY101:BJ101)</f>
        <v>15000000</v>
      </c>
      <c r="N9" s="156" t="n">
        <f aca="false">B9-M9</f>
        <v>71088918</v>
      </c>
      <c r="O9" s="156" t="n">
        <f aca="false">IFERROR(H9*M9/B9,0)</f>
        <v>851851.361560613</v>
      </c>
      <c r="P9" s="156" t="n">
        <f aca="false">H9-O9</f>
        <v>4037146.10601139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85185.1361560613</v>
      </c>
      <c r="S9" s="156" t="n">
        <f aca="false">P9*0.1</f>
        <v>403714.610601139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95907690</v>
      </c>
      <c r="C10" s="161" t="n">
        <f aca="false">(SUM(Helpers!BK97:BV97)-SUM(Helpers!BK96:BV96))*(Assumptions!$B$10+Assumptions!$B$12)/Assumptions!$B$9</f>
        <v>6604320</v>
      </c>
      <c r="D10" s="161" t="n">
        <f aca="false">(SUM(Helpers!BK97:BV97)-SUM(Helpers!BK96:BV96))*Assumptions!$B$11/Assumptions!$B$9</f>
        <v>4953216</v>
      </c>
      <c r="E10" s="161" t="n">
        <v>0</v>
      </c>
      <c r="F10" s="162" t="n">
        <f aca="false">SUM(Helpers!BK97:BV97)</f>
        <v>107465226</v>
      </c>
      <c r="G10" s="161" t="n">
        <f aca="false">SUM(Helpers!BK99:BV99)</f>
        <v>5396368.39409291</v>
      </c>
      <c r="H10" s="162" t="n">
        <f aca="false">SUM(Helpers!BK100:BV100)</f>
        <v>5396368.39409291</v>
      </c>
      <c r="I10" s="163" t="n">
        <f aca="false">-SUM(Model!BJ144:BU144)</f>
        <v>527570.335096267</v>
      </c>
      <c r="J10" s="161" t="n">
        <f aca="false">Personnel!$C$38</f>
        <v>222000</v>
      </c>
      <c r="K10" s="164" t="n">
        <f aca="false">I10+J10</f>
        <v>749570.335096267</v>
      </c>
      <c r="L10" s="165" t="n">
        <f aca="false">IFERROR(I10/K10,0)</f>
        <v>0.703830328382074</v>
      </c>
      <c r="M10" s="156" t="n">
        <f aca="false">SUM(Helpers!BK101:BV101)</f>
        <v>17031453</v>
      </c>
      <c r="N10" s="156" t="n">
        <f aca="false">B10-M10</f>
        <v>78876237</v>
      </c>
      <c r="O10" s="156" t="n">
        <f aca="false">IFERROR(H10*M10/B10,0)</f>
        <v>958296.406416199</v>
      </c>
      <c r="P10" s="156" t="n">
        <f aca="false">H10-O10</f>
        <v>4438071.98767671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95829.6406416199</v>
      </c>
      <c r="S10" s="156" t="n">
        <f aca="false">P10*0.1</f>
        <v>443807.198767671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96452928</v>
      </c>
      <c r="C11" s="154" t="n">
        <f aca="false">(SUM(Helpers!BW97:CH97)-SUM(Helpers!BW96:CH96))*(Assumptions!$B$10+Assumptions!$B$12)/Assumptions!$B$9</f>
        <v>6645597.00000001</v>
      </c>
      <c r="D11" s="154" t="n">
        <f aca="false">(SUM(Helpers!BW97:CH97)-SUM(Helpers!BW96:CH96))*Assumptions!$B$11/Assumptions!$B$9</f>
        <v>4984173.6</v>
      </c>
      <c r="E11" s="154" t="n">
        <v>0</v>
      </c>
      <c r="F11" s="155" t="n">
        <f aca="false">SUM(Helpers!BW97:CH97)</f>
        <v>108082698.6</v>
      </c>
      <c r="G11" s="154" t="n">
        <f aca="false">SUM(Helpers!BW99:CH99)</f>
        <v>5345379.64197476</v>
      </c>
      <c r="H11" s="155" t="n">
        <f aca="false">SUM(Helpers!BW100:CH100)</f>
        <v>5345379.64197476</v>
      </c>
      <c r="I11" s="156" t="n">
        <f aca="false">-SUM(Model!BV144:CG144)</f>
        <v>566806.304365246</v>
      </c>
      <c r="J11" s="154" t="n">
        <f aca="false">Personnel!$C$38</f>
        <v>222000</v>
      </c>
      <c r="K11" s="157" t="n">
        <f aca="false">I11+J11</f>
        <v>788806.304365246</v>
      </c>
      <c r="L11" s="158" t="n">
        <f aca="false">IFERROR(I11/K11,0)</f>
        <v>0.718562087078343</v>
      </c>
      <c r="M11" s="156" t="n">
        <f aca="false">SUM(Helpers!BW101:CH101)</f>
        <v>15968547</v>
      </c>
      <c r="N11" s="156" t="n">
        <f aca="false">B11-M11</f>
        <v>80484381</v>
      </c>
      <c r="O11" s="156" t="n">
        <f aca="false">IFERROR(H11*M11/B11,0)</f>
        <v>884969.98293009</v>
      </c>
      <c r="P11" s="156" t="n">
        <f aca="false">H11-O11</f>
        <v>4460409.65904467</v>
      </c>
      <c r="Q11" s="159" t="n">
        <f aca="false">IF(N11&gt;=Assumptions!$B$86,Assumptions!$C$86,IF(N11&gt;=Assumptions!$B$85,Assumptions!$C$85,IF(N11&gt;=Assumptions!$B$84,Assumptions!$C$84,Assumptions!$C$83)))</f>
        <v>1</v>
      </c>
      <c r="R11" s="156" t="n">
        <f aca="false">O11*Q11*0.1</f>
        <v>88496.998293009</v>
      </c>
      <c r="S11" s="156" t="n">
        <f aca="false">P11*0.1</f>
        <v>446040.965904467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73786857</v>
      </c>
      <c r="C12" s="161" t="n">
        <f aca="false">(SUM(Helpers!CI97:CT97)-SUM(Helpers!CI96:CT96))*(Assumptions!$B$10+Assumptions!$B$12)/Assumptions!$B$9</f>
        <v>4953240</v>
      </c>
      <c r="D12" s="161" t="n">
        <f aca="false">(SUM(Helpers!CI97:CT97)-SUM(Helpers!CI96:CT96))*Assumptions!$B$11/Assumptions!$B$9</f>
        <v>3714912</v>
      </c>
      <c r="E12" s="161" t="n">
        <v>0</v>
      </c>
      <c r="F12" s="162" t="n">
        <f aca="false">SUM(Helpers!CI97:CT97)</f>
        <v>82455009</v>
      </c>
      <c r="G12" s="161" t="n">
        <f aca="false">SUM(Helpers!CI99:CT99)</f>
        <v>2258073.22281426</v>
      </c>
      <c r="H12" s="162" t="n">
        <f aca="false">SUM(Helpers!CI100:CT100)</f>
        <v>2258073.22281426</v>
      </c>
      <c r="I12" s="163" t="n">
        <f aca="false">-SUM(Model!CH144:CS144)</f>
        <v>258508.77119642</v>
      </c>
      <c r="J12" s="161" t="n">
        <f aca="false">Personnel!$C$38</f>
        <v>222000</v>
      </c>
      <c r="K12" s="164" t="n">
        <f aca="false">I12+J12</f>
        <v>480508.77119642</v>
      </c>
      <c r="L12" s="165" t="n">
        <f aca="false">IFERROR(I12/K12,0)</f>
        <v>0.537989703190555</v>
      </c>
      <c r="M12" s="156" t="n">
        <f aca="false">SUM(Helpers!CI101:CT101)</f>
        <v>15000000</v>
      </c>
      <c r="N12" s="156" t="n">
        <f aca="false">B12-M12</f>
        <v>58786857</v>
      </c>
      <c r="O12" s="156" t="n">
        <f aca="false">IFERROR(H12*M12/B12,0)</f>
        <v>459039.722239611</v>
      </c>
      <c r="P12" s="156" t="n">
        <f aca="false">H12-O12</f>
        <v>1799033.50057465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34427.9791679708</v>
      </c>
      <c r="S12" s="156" t="n">
        <f aca="false">P12*0.1</f>
        <v>179903.350057465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476999098.33</v>
      </c>
      <c r="C13" s="166" t="n">
        <f aca="false">SUM(C5:C12)</f>
        <v>32429413.2130624</v>
      </c>
      <c r="D13" s="166" t="n">
        <f aca="false">SUM(D5:D12)</f>
        <v>24321942.0617947</v>
      </c>
      <c r="E13" s="166" t="n">
        <f aca="false">SUM(E5:E12)</f>
        <v>0</v>
      </c>
      <c r="F13" s="166" t="n">
        <f aca="false">SUM(F5:F12)</f>
        <v>533750453.604857</v>
      </c>
      <c r="G13" s="166" t="n">
        <f aca="false">SUM(G5:G12)</f>
        <v>42916873.4776068</v>
      </c>
      <c r="H13" s="166" t="n">
        <f aca="false">SUM(H5:H12)</f>
        <v>25742696.1100626</v>
      </c>
      <c r="I13" s="167" t="n">
        <f aca="false">SUM(I5:I12)</f>
        <v>2233333.17560825</v>
      </c>
      <c r="J13" s="166" t="n">
        <f aca="false">SUM(J5:J12)</f>
        <v>1720500</v>
      </c>
      <c r="K13" s="166" t="n">
        <f aca="false">SUM(K5:K12)</f>
        <v>3953833.17560825</v>
      </c>
      <c r="L13" s="168" t="n">
        <f aca="false">IFERROR(I13/K13,0)</f>
        <v>0.564852657260805</v>
      </c>
      <c r="M13" s="169" t="n">
        <f aca="false">SUM(M5:M12)</f>
        <v>133422942.75</v>
      </c>
      <c r="N13" s="169" t="n">
        <f aca="false">SUM(N5:N12)</f>
        <v>343576155.58</v>
      </c>
      <c r="O13" s="169" t="n">
        <f aca="false">SUM(O5:O12)</f>
        <v>7751068.4364407</v>
      </c>
      <c r="P13" s="169" t="n">
        <f aca="false">SUM(P5:P12)</f>
        <v>17991627.6736219</v>
      </c>
      <c r="Q13" s="170" t="n">
        <f aca="false">IFERROR(R13/O13,0)</f>
        <v>0.0630348730264876</v>
      </c>
      <c r="R13" s="169" t="n">
        <f aca="false">SUM(R5:R12)</f>
        <v>488587.614710656</v>
      </c>
      <c r="S13" s="169" t="n">
        <f aca="false">SUM(S5:S12)</f>
        <v>1799162.76736219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SUM(G7:G20)+SUM(G24:G52)</f>
        <v>3714342.8378483</v>
      </c>
      <c r="H21" s="190" t="n">
        <f aca="false">SUM(H7:H20)+SUM(H24:H52)</f>
        <v>3714342.8378483</v>
      </c>
      <c r="I21" s="190" t="n">
        <f aca="false">SUM(I7:I20)+SUM(I24:I52)</f>
        <v>3714342.8378483</v>
      </c>
      <c r="J21" s="190" t="n">
        <f aca="false">SUM(J7:J20)+SUM(J24:J52)</f>
        <v>3714342.8378483</v>
      </c>
      <c r="K21" s="190" t="n">
        <f aca="false">SUM(K7:K20)+SUM(K24:K52)</f>
        <v>5529579.6040983</v>
      </c>
      <c r="L21" s="190" t="n">
        <f aca="false">SUM(L7:L20)+SUM(L24:L52)</f>
        <v>6213462.5540983</v>
      </c>
      <c r="M21" s="190" t="n">
        <f aca="false">SUM(M7:M20)+SUM(M24:M52)</f>
        <v>6213462.5540983</v>
      </c>
      <c r="N21" s="190" t="n">
        <f aca="false">SUM(N7:N20)+SUM(N24:N52)</f>
        <v>7099437.76243163</v>
      </c>
      <c r="O21" s="190" t="n">
        <f aca="false">SUM(O7:O20)+SUM(O24:O52)</f>
        <v>6208678.38743163</v>
      </c>
      <c r="P21" s="190" t="n">
        <f aca="false">SUM(P7:P20)+SUM(P24:P52)</f>
        <v>7909300.53216847</v>
      </c>
      <c r="Q21" s="190" t="n">
        <f aca="false">SUM(Q7:Q20)+SUM(Q24:Q52)</f>
        <v>7909300.53216847</v>
      </c>
      <c r="R21" s="190" t="n">
        <f aca="false">SUM(R7:R20)+SUM(R24:R52)</f>
        <v>7909300.53216847</v>
      </c>
      <c r="S21" s="190" t="n">
        <f aca="false">SUM(S7:S20)+SUM(S24:S52)</f>
        <v>7909300.53216847</v>
      </c>
      <c r="T21" s="190" t="n">
        <f aca="false">SUM(T7:T20)+SUM(T24:T52)</f>
        <v>10224298.9181334</v>
      </c>
      <c r="U21" s="190" t="n">
        <f aca="false">SUM(U7:U20)+SUM(U24:U52)</f>
        <v>10819950.7602386</v>
      </c>
      <c r="V21" s="190" t="n">
        <f aca="false">SUM(V7:V20)+SUM(V24:V52)</f>
        <v>11549073.1462036</v>
      </c>
      <c r="W21" s="190" t="n">
        <f aca="false">SUM(W7:W20)+SUM(W24:W52)</f>
        <v>11549073.1462036</v>
      </c>
      <c r="X21" s="190" t="n">
        <f aca="false">SUM(X7:X20)+SUM(X24:X52)</f>
        <v>10847315.4991447</v>
      </c>
      <c r="Y21" s="190" t="n">
        <f aca="false">SUM(Y7:Y20)+SUM(Y24:Y52)</f>
        <v>9726401.66581141</v>
      </c>
      <c r="Z21" s="190" t="n">
        <f aca="false">SUM(Z7:Z20)+SUM(Z24:Z52)</f>
        <v>10009803.1241886</v>
      </c>
      <c r="AA21" s="190" t="n">
        <f aca="false">SUM(AA7:AA20)+SUM(AA24:AA52)</f>
        <v>10009803.1241886</v>
      </c>
      <c r="AB21" s="190" t="n">
        <f aca="false">SUM(AB7:AB20)+SUM(AB24:AB52)</f>
        <v>10009803.1241886</v>
      </c>
      <c r="AC21" s="190" t="n">
        <f aca="false">SUM(AC7:AC20)+SUM(AC24:AC52)</f>
        <v>10009803.1241886</v>
      </c>
      <c r="AD21" s="190" t="n">
        <f aca="false">SUM(AD7:AD20)+SUM(AD24:AD52)</f>
        <v>10009803.1241886</v>
      </c>
      <c r="AE21" s="190" t="n">
        <f aca="false">SUM(AE7:AE20)+SUM(AE24:AE52)</f>
        <v>9325920.1741886</v>
      </c>
      <c r="AF21" s="190" t="n">
        <f aca="false">SUM(AF7:AF20)+SUM(AF24:AF52)</f>
        <v>9325920.1741886</v>
      </c>
      <c r="AG21" s="190" t="n">
        <f aca="false">SUM(AG7:AG20)+SUM(AG24:AG52)</f>
        <v>10704407.9075219</v>
      </c>
      <c r="AH21" s="190" t="n">
        <f aca="false">SUM(AH7:AH20)+SUM(AH24:AH52)</f>
        <v>10704407.9075219</v>
      </c>
      <c r="AI21" s="190" t="n">
        <f aca="false">SUM(AI7:AI20)+SUM(AI24:AI52)</f>
        <v>9003785.76278509</v>
      </c>
      <c r="AJ21" s="190" t="n">
        <f aca="false">SUM(AJ7:AJ20)+SUM(AJ24:AJ52)</f>
        <v>9003785.76278509</v>
      </c>
      <c r="AK21" s="190" t="n">
        <f aca="false">SUM(AK7:AK20)+SUM(AK24:AK52)</f>
        <v>9793259.44699561</v>
      </c>
      <c r="AL21" s="190" t="n">
        <f aca="false">SUM(AL7:AL20)+SUM(AL24:AL52)</f>
        <v>8907284.23866228</v>
      </c>
      <c r="AM21" s="190" t="n">
        <f aca="false">SUM(AM7:AM20)+SUM(AM24:AM52)</f>
        <v>8101178.1860307</v>
      </c>
      <c r="AN21" s="190" t="n">
        <f aca="false">SUM(AN7:AN20)+SUM(AN24:AN52)</f>
        <v>8295000.02813597</v>
      </c>
      <c r="AO21" s="190" t="n">
        <f aca="false">SUM(AO7:AO20)+SUM(AO24:AO52)</f>
        <v>6846427.61550439</v>
      </c>
      <c r="AP21" s="190" t="n">
        <f aca="false">SUM(AP7:AP20)+SUM(AP24:AP52)</f>
        <v>6846427.61550439</v>
      </c>
      <c r="AQ21" s="190" t="n">
        <f aca="false">SUM(AQ7:AQ20)+SUM(AQ24:AQ52)</f>
        <v>6456459.63030702</v>
      </c>
      <c r="AR21" s="190" t="n">
        <f aca="false">SUM(AR7:AR20)+SUM(AR24:AR52)</f>
        <v>6456459.63030702</v>
      </c>
      <c r="AS21" s="190" t="n">
        <f aca="false">SUM(AS7:AS20)+SUM(AS24:AS52)</f>
        <v>6456459.63030702</v>
      </c>
      <c r="AT21" s="190" t="n">
        <f aca="false">SUM(AT7:AT20)+SUM(AT24:AT52)</f>
        <v>7403828.05135965</v>
      </c>
      <c r="AU21" s="190" t="n">
        <f aca="false">SUM(AU7:AU20)+SUM(AU24:AU52)</f>
        <v>7403828.05135965</v>
      </c>
      <c r="AV21" s="190" t="n">
        <f aca="false">SUM(AV7:AV20)+SUM(AV24:AV52)</f>
        <v>8351196.47241228</v>
      </c>
      <c r="AW21" s="190" t="n">
        <f aca="false">SUM(AW7:AW20)+SUM(AW24:AW52)</f>
        <v>8351196.47241228</v>
      </c>
      <c r="AX21" s="190" t="n">
        <f aca="false">SUM(AX7:AX20)+SUM(AX24:AX52)</f>
        <v>6589014.04912281</v>
      </c>
      <c r="AY21" s="190" t="n">
        <f aca="false">SUM(AY7:AY20)+SUM(AY24:AY52)</f>
        <v>6589014.04912281</v>
      </c>
      <c r="AZ21" s="190" t="n">
        <f aca="false">SUM(AZ7:AZ20)+SUM(AZ24:AZ52)</f>
        <v>7378487.73333333</v>
      </c>
      <c r="BA21" s="190" t="n">
        <f aca="false">SUM(BA7:BA20)+SUM(BA24:BA52)</f>
        <v>7378487.73333333</v>
      </c>
      <c r="BB21" s="190" t="n">
        <f aca="false">SUM(BB7:BB20)+SUM(BB24:BB52)</f>
        <v>8167961.41754386</v>
      </c>
      <c r="BC21" s="190" t="n">
        <f aca="false">SUM(BC7:BC20)+SUM(BC24:BC52)</f>
        <v>8167961.41754386</v>
      </c>
      <c r="BD21" s="190" t="n">
        <f aca="false">SUM(BD7:BD20)+SUM(BD24:BD52)</f>
        <v>8167961.41754386</v>
      </c>
      <c r="BE21" s="190" t="n">
        <f aca="false">SUM(BE7:BE20)+SUM(BE24:BE52)</f>
        <v>8167961.41754386</v>
      </c>
      <c r="BF21" s="190" t="n">
        <f aca="false">SUM(BF7:BF20)+SUM(BF24:BF52)</f>
        <v>9115329.83859649</v>
      </c>
      <c r="BG21" s="190" t="n">
        <f aca="false">SUM(BG7:BG20)+SUM(BG24:BG52)</f>
        <v>8325856.15438597</v>
      </c>
      <c r="BH21" s="190" t="n">
        <f aca="false">SUM(BH7:BH20)+SUM(BH24:BH52)</f>
        <v>9115329.83859649</v>
      </c>
      <c r="BI21" s="190" t="n">
        <f aca="false">SUM(BI7:BI20)+SUM(BI24:BI52)</f>
        <v>9115329.83859649</v>
      </c>
      <c r="BJ21" s="190" t="n">
        <f aca="false">SUM(BJ7:BJ20)+SUM(BJ24:BJ52)</f>
        <v>8957435.10175439</v>
      </c>
      <c r="BK21" s="190" t="n">
        <f aca="false">SUM(BK7:BK20)+SUM(BK24:BK52)</f>
        <v>7578947.36842105</v>
      </c>
      <c r="BL21" s="190" t="n">
        <f aca="false">SUM(BL7:BL20)+SUM(BL24:BL52)</f>
        <v>8526315.78947369</v>
      </c>
      <c r="BM21" s="190" t="n">
        <f aca="false">SUM(BM7:BM20)+SUM(BM24:BM52)</f>
        <v>7578947.36842105</v>
      </c>
      <c r="BN21" s="190" t="n">
        <f aca="false">SUM(BN7:BN20)+SUM(BN24:BN52)</f>
        <v>8368421.05263158</v>
      </c>
      <c r="BO21" s="190" t="n">
        <f aca="false">SUM(BO7:BO20)+SUM(BO24:BO52)</f>
        <v>7421052.63157895</v>
      </c>
      <c r="BP21" s="190" t="n">
        <f aca="false">SUM(BP7:BP20)+SUM(BP24:BP52)</f>
        <v>8368421.05263158</v>
      </c>
      <c r="BQ21" s="190" t="n">
        <f aca="false">SUM(BQ7:BQ20)+SUM(BQ24:BQ52)</f>
        <v>7578947.36842105</v>
      </c>
      <c r="BR21" s="190" t="n">
        <f aca="false">SUM(BR7:BR20)+SUM(BR24:BR52)</f>
        <v>8368421.05263158</v>
      </c>
      <c r="BS21" s="190" t="n">
        <f aca="false">SUM(BS7:BS20)+SUM(BS24:BS52)</f>
        <v>7578947.36842105</v>
      </c>
      <c r="BT21" s="190" t="n">
        <f aca="false">SUM(BT7:BT20)+SUM(BT24:BT52)</f>
        <v>8368421.05263158</v>
      </c>
      <c r="BU21" s="190" t="n">
        <f aca="false">SUM(BU7:BU20)+SUM(BU24:BU52)</f>
        <v>7578947.36842105</v>
      </c>
      <c r="BV21" s="190" t="n">
        <f aca="false">SUM(BV7:BV20)+SUM(BV24:BV52)</f>
        <v>8526315.78947369</v>
      </c>
      <c r="BW21" s="190" t="n">
        <f aca="false">SUM(BW7:BW20)+SUM(BW24:BW52)</f>
        <v>7736842.10526316</v>
      </c>
      <c r="BX21" s="190" t="n">
        <f aca="false">SUM(BX7:BX20)+SUM(BX24:BX52)</f>
        <v>8526315.78947369</v>
      </c>
      <c r="BY21" s="190" t="n">
        <f aca="false">SUM(BY7:BY20)+SUM(BY24:BY52)</f>
        <v>7578947.36842105</v>
      </c>
      <c r="BZ21" s="190" t="n">
        <f aca="false">SUM(BZ7:BZ20)+SUM(BZ24:BZ52)</f>
        <v>8368421.05263158</v>
      </c>
      <c r="CA21" s="190" t="n">
        <f aca="false">SUM(CA7:CA20)+SUM(CA24:CA52)</f>
        <v>7578947.36842105</v>
      </c>
      <c r="CB21" s="190" t="n">
        <f aca="false">SUM(CB7:CB20)+SUM(CB24:CB52)</f>
        <v>8526315.78947369</v>
      </c>
      <c r="CC21" s="190" t="n">
        <f aca="false">SUM(CC7:CC20)+SUM(CC24:CC52)</f>
        <v>7736842.10526316</v>
      </c>
      <c r="CD21" s="190" t="n">
        <f aca="false">SUM(CD7:CD20)+SUM(CD24:CD52)</f>
        <v>8526315.78947369</v>
      </c>
      <c r="CE21" s="190" t="n">
        <f aca="false">SUM(CE7:CE20)+SUM(CE24:CE52)</f>
        <v>7578947.36842105</v>
      </c>
      <c r="CF21" s="190" t="n">
        <f aca="false">SUM(CF7:CF20)+SUM(CF24:CF52)</f>
        <v>8368421.05263158</v>
      </c>
      <c r="CG21" s="190" t="n">
        <f aca="false">SUM(CG7:CG20)+SUM(CG24:CG52)</f>
        <v>7578947.36842105</v>
      </c>
      <c r="CH21" s="190" t="n">
        <f aca="false">SUM(CH7:CH20)+SUM(CH24:CH52)</f>
        <v>8526315.78947369</v>
      </c>
      <c r="CI21" s="190" t="n">
        <f aca="false">SUM(CI7:CI20)+SUM(CI24:CI52)</f>
        <v>7578947.36842105</v>
      </c>
      <c r="CJ21" s="190" t="n">
        <f aca="false">SUM(CJ7:CJ20)+SUM(CJ24:CJ52)</f>
        <v>8368421.05263158</v>
      </c>
      <c r="CK21" s="190" t="n">
        <f aca="false">SUM(CK7:CK20)+SUM(CK24:CK52)</f>
        <v>7578947.36842105</v>
      </c>
      <c r="CL21" s="190" t="n">
        <f aca="false">SUM(CL7:CL20)+SUM(CL24:CL52)</f>
        <v>7578947.36842105</v>
      </c>
      <c r="CM21" s="190" t="n">
        <f aca="false">SUM(CM7:CM20)+SUM(CM24:CM52)</f>
        <v>6789473.68421053</v>
      </c>
      <c r="CN21" s="190" t="n">
        <f aca="false">SUM(CN7:CN20)+SUM(CN24:CN52)</f>
        <v>6789473.68421053</v>
      </c>
      <c r="CO21" s="190" t="n">
        <f aca="false">SUM(CO7:CO20)+SUM(CO24:CO52)</f>
        <v>5842105.2631579</v>
      </c>
      <c r="CP21" s="190" t="n">
        <f aca="false">SUM(CP7:CP20)+SUM(CP24:CP52)</f>
        <v>5842105.2631579</v>
      </c>
      <c r="CQ21" s="190" t="n">
        <f aca="false">SUM(CQ7:CQ20)+SUM(CQ24:CQ52)</f>
        <v>5052631.57894737</v>
      </c>
      <c r="CR21" s="190" t="n">
        <f aca="false">SUM(CR7:CR20)+SUM(CR24:CR52)</f>
        <v>5052631.57894737</v>
      </c>
      <c r="CS21" s="190" t="n">
        <f aca="false">SUM(CS7:CS20)+SUM(CS24:CS52)</f>
        <v>4263157.89473684</v>
      </c>
      <c r="CT21" s="190" t="n">
        <f aca="false">SUM(CT7:CT20)+SUM(CT24:CT52)</f>
        <v>4263157.89473684</v>
      </c>
      <c r="CU21" s="190" t="n">
        <f aca="false">SUM(CU7:CU20)+SUM(CU24:CU52)</f>
        <v>3315789.47368421</v>
      </c>
      <c r="CV21" s="190" t="n">
        <f aca="false">SUM(CV7:CV20)+SUM(CV24:CV52)</f>
        <v>3315789.47368421</v>
      </c>
      <c r="CW21" s="190" t="n">
        <f aca="false">SUM(CW7:CW20)+SUM(CW24:CW52)</f>
        <v>2526315.78947368</v>
      </c>
      <c r="CX21" s="190" t="n">
        <f aca="false">SUM(CX7:CX20)+SUM(CX24:CX52)</f>
        <v>2526315.78947368</v>
      </c>
      <c r="CY21" s="190" t="n">
        <f aca="false">SUM(CY7:CY20)+SUM(CY24:CY52)</f>
        <v>1736842.10526316</v>
      </c>
      <c r="CZ21" s="190" t="n">
        <f aca="false">SUM(CZ7:CZ20)+SUM(CZ24:CZ52)</f>
        <v>1736842.10526316</v>
      </c>
      <c r="DA21" s="190" t="n">
        <f aca="false">SUM(DA7:DA20)+SUM(DA24:DA52)</f>
        <v>789473.684210526</v>
      </c>
      <c r="DB21" s="190" t="n">
        <f aca="false">SUM(DB7:DB20)+SUM(DB24:DB52)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COUNT(G7:G20)+COUNT(G24:G52)</f>
        <v>5</v>
      </c>
      <c r="H22" s="191" t="n">
        <f aca="false">COUNT(H7:H20)+COUNT(H24:H52)</f>
        <v>5</v>
      </c>
      <c r="I22" s="191" t="n">
        <f aca="false">COUNT(I7:I20)+COUNT(I24:I52)</f>
        <v>5</v>
      </c>
      <c r="J22" s="191" t="n">
        <f aca="false">COUNT(J7:J20)+COUNT(J24:J52)</f>
        <v>5</v>
      </c>
      <c r="K22" s="191" t="n">
        <f aca="false">COUNT(K7:K20)+COUNT(K24:K52)</f>
        <v>7</v>
      </c>
      <c r="L22" s="191" t="n">
        <f aca="false">COUNT(L7:L20)+COUNT(L24:L52)</f>
        <v>8</v>
      </c>
      <c r="M22" s="191" t="n">
        <f aca="false">COUNT(M7:M20)+COUNT(M24:M52)</f>
        <v>8</v>
      </c>
      <c r="N22" s="191" t="n">
        <f aca="false">COUNT(N7:N20)+COUNT(N24:N52)</f>
        <v>9</v>
      </c>
      <c r="O22" s="191" t="n">
        <f aca="false">COUNT(O7:O20)+COUNT(O24:O52)</f>
        <v>8</v>
      </c>
      <c r="P22" s="191" t="n">
        <f aca="false">COUNT(P7:P20)+COUNT(P24:P52)</f>
        <v>11</v>
      </c>
      <c r="Q22" s="191" t="n">
        <f aca="false">COUNT(Q7:Q20)+COUNT(Q24:Q52)</f>
        <v>11</v>
      </c>
      <c r="R22" s="191" t="n">
        <f aca="false">COUNT(R7:R20)+COUNT(R24:R52)</f>
        <v>11</v>
      </c>
      <c r="S22" s="191" t="n">
        <f aca="false">COUNT(S7:S20)+COUNT(S24:S52)</f>
        <v>11</v>
      </c>
      <c r="T22" s="191" t="n">
        <f aca="false">COUNT(T7:T20)+COUNT(T24:T52)</f>
        <v>13</v>
      </c>
      <c r="U22" s="191" t="n">
        <f aca="false">COUNT(U7:U20)+COUNT(U24:U52)</f>
        <v>14</v>
      </c>
      <c r="V22" s="191" t="n">
        <f aca="false">COUNT(V7:V20)+COUNT(V24:V52)</f>
        <v>14</v>
      </c>
      <c r="W22" s="191" t="n">
        <f aca="false">COUNT(W7:W20)+COUNT(W24:W52)</f>
        <v>14</v>
      </c>
      <c r="X22" s="191" t="n">
        <f aca="false">COUNT(X7:X20)+COUNT(X24:X52)</f>
        <v>13</v>
      </c>
      <c r="Y22" s="191" t="n">
        <f aca="false">COUNT(Y7:Y20)+COUNT(Y24:Y52)</f>
        <v>12</v>
      </c>
      <c r="Z22" s="191" t="n">
        <f aca="false">COUNT(Z7:Z20)+COUNT(Z24:Z52)</f>
        <v>12</v>
      </c>
      <c r="AA22" s="191" t="n">
        <f aca="false">COUNT(AA7:AA20)+COUNT(AA24:AA52)</f>
        <v>12</v>
      </c>
      <c r="AB22" s="191" t="n">
        <f aca="false">COUNT(AB7:AB20)+COUNT(AB24:AB52)</f>
        <v>12</v>
      </c>
      <c r="AC22" s="191" t="n">
        <f aca="false">COUNT(AC7:AC20)+COUNT(AC24:AC52)</f>
        <v>12</v>
      </c>
      <c r="AD22" s="191" t="n">
        <f aca="false">COUNT(AD7:AD20)+COUNT(AD24:AD52)</f>
        <v>12</v>
      </c>
      <c r="AE22" s="191" t="n">
        <f aca="false">COUNT(AE7:AE20)+COUNT(AE24:AE52)</f>
        <v>11</v>
      </c>
      <c r="AF22" s="191" t="n">
        <f aca="false">COUNT(AF7:AF20)+COUNT(AF24:AF52)</f>
        <v>11</v>
      </c>
      <c r="AG22" s="191" t="n">
        <f aca="false">COUNT(AG7:AG20)+COUNT(AG24:AG52)</f>
        <v>12</v>
      </c>
      <c r="AH22" s="191" t="n">
        <f aca="false">COUNT(AH7:AH20)+COUNT(AH24:AH52)</f>
        <v>12</v>
      </c>
      <c r="AI22" s="191" t="n">
        <f aca="false">COUNT(AI7:AI20)+COUNT(AI24:AI52)</f>
        <v>9</v>
      </c>
      <c r="AJ22" s="191" t="n">
        <f aca="false">COUNT(AJ7:AJ20)+COUNT(AJ24:AJ52)</f>
        <v>9</v>
      </c>
      <c r="AK22" s="191" t="n">
        <f aca="false">COUNT(AK7:AK20)+COUNT(AK24:AK52)</f>
        <v>10</v>
      </c>
      <c r="AL22" s="191" t="n">
        <f aca="false">COUNT(AL7:AL20)+COUNT(AL24:AL52)</f>
        <v>9</v>
      </c>
      <c r="AM22" s="191" t="n">
        <f aca="false">COUNT(AM7:AM20)+COUNT(AM24:AM52)</f>
        <v>8</v>
      </c>
      <c r="AN22" s="191" t="n">
        <f aca="false">COUNT(AN7:AN20)+COUNT(AN24:AN52)</f>
        <v>8</v>
      </c>
      <c r="AO22" s="191" t="n">
        <f aca="false">COUNT(AO7:AO20)+COUNT(AO24:AO52)</f>
        <v>6</v>
      </c>
      <c r="AP22" s="191" t="n">
        <f aca="false">COUNT(AP7:AP20)+COUNT(AP24:AP52)</f>
        <v>6</v>
      </c>
      <c r="AQ22" s="191" t="n">
        <f aca="false">COUNT(AQ7:AQ20)+COUNT(AQ24:AQ52)</f>
        <v>6</v>
      </c>
      <c r="AR22" s="191" t="n">
        <f aca="false">COUNT(AR7:AR20)+COUNT(AR24:AR52)</f>
        <v>6</v>
      </c>
      <c r="AS22" s="191" t="n">
        <f aca="false">COUNT(AS7:AS20)+COUNT(AS24:AS52)</f>
        <v>6</v>
      </c>
      <c r="AT22" s="191" t="n">
        <f aca="false">COUNT(AT7:AT20)+COUNT(AT24:AT52)</f>
        <v>7</v>
      </c>
      <c r="AU22" s="191" t="n">
        <f aca="false">COUNT(AU7:AU20)+COUNT(AU24:AU52)</f>
        <v>7</v>
      </c>
      <c r="AV22" s="191" t="n">
        <f aca="false">COUNT(AV7:AV20)+COUNT(AV24:AV52)</f>
        <v>8</v>
      </c>
      <c r="AW22" s="191" t="n">
        <f aca="false">COUNT(AW7:AW20)+COUNT(AW24:AW52)</f>
        <v>8</v>
      </c>
      <c r="AX22" s="191" t="n">
        <f aca="false">COUNT(AX7:AX20)+COUNT(AX24:AX52)</f>
        <v>7</v>
      </c>
      <c r="AY22" s="191" t="n">
        <f aca="false">COUNT(AY7:AY20)+COUNT(AY24:AY52)</f>
        <v>7</v>
      </c>
      <c r="AZ22" s="191" t="n">
        <f aca="false">COUNT(AZ7:AZ20)+COUNT(AZ24:AZ52)</f>
        <v>8</v>
      </c>
      <c r="BA22" s="191" t="n">
        <f aca="false">COUNT(BA7:BA20)+COUNT(BA24:BA52)</f>
        <v>8</v>
      </c>
      <c r="BB22" s="191" t="n">
        <f aca="false">COUNT(BB7:BB20)+COUNT(BB24:BB52)</f>
        <v>9</v>
      </c>
      <c r="BC22" s="191" t="n">
        <f aca="false">COUNT(BC7:BC20)+COUNT(BC24:BC52)</f>
        <v>9</v>
      </c>
      <c r="BD22" s="191" t="n">
        <f aca="false">COUNT(BD7:BD20)+COUNT(BD24:BD52)</f>
        <v>9</v>
      </c>
      <c r="BE22" s="191" t="n">
        <f aca="false">COUNT(BE7:BE20)+COUNT(BE24:BE52)</f>
        <v>9</v>
      </c>
      <c r="BF22" s="191" t="n">
        <f aca="false">COUNT(BF7:BF20)+COUNT(BF24:BF52)</f>
        <v>10</v>
      </c>
      <c r="BG22" s="191" t="n">
        <f aca="false">COUNT(BG7:BG20)+COUNT(BG24:BG52)</f>
        <v>9</v>
      </c>
      <c r="BH22" s="191" t="n">
        <f aca="false">COUNT(BH7:BH20)+COUNT(BH24:BH52)</f>
        <v>10</v>
      </c>
      <c r="BI22" s="191" t="n">
        <f aca="false">COUNT(BI7:BI20)+COUNT(BI24:BI52)</f>
        <v>10</v>
      </c>
      <c r="BJ22" s="191" t="n">
        <f aca="false">COUNT(BJ7:BJ20)+COUNT(BJ24:BJ52)</f>
        <v>10</v>
      </c>
      <c r="BK22" s="191" t="n">
        <f aca="false">COUNT(BK7:BK20)+COUNT(BK24:BK52)</f>
        <v>9</v>
      </c>
      <c r="BL22" s="191" t="n">
        <f aca="false">COUNT(BL7:BL20)+COUNT(BL24:BL52)</f>
        <v>10</v>
      </c>
      <c r="BM22" s="191" t="n">
        <f aca="false">COUNT(BM7:BM20)+COUNT(BM24:BM52)</f>
        <v>9</v>
      </c>
      <c r="BN22" s="191" t="n">
        <f aca="false">COUNT(BN7:BN20)+COUNT(BN24:BN52)</f>
        <v>10</v>
      </c>
      <c r="BO22" s="191" t="n">
        <f aca="false">COUNT(BO7:BO20)+COUNT(BO24:BO52)</f>
        <v>9</v>
      </c>
      <c r="BP22" s="191" t="n">
        <f aca="false">COUNT(BP7:BP20)+COUNT(BP24:BP52)</f>
        <v>10</v>
      </c>
      <c r="BQ22" s="191" t="n">
        <f aca="false">COUNT(BQ7:BQ20)+COUNT(BQ24:BQ52)</f>
        <v>9</v>
      </c>
      <c r="BR22" s="191" t="n">
        <f aca="false">COUNT(BR7:BR20)+COUNT(BR24:BR52)</f>
        <v>10</v>
      </c>
      <c r="BS22" s="191" t="n">
        <f aca="false">COUNT(BS7:BS20)+COUNT(BS24:BS52)</f>
        <v>9</v>
      </c>
      <c r="BT22" s="191" t="n">
        <f aca="false">COUNT(BT7:BT20)+COUNT(BT24:BT52)</f>
        <v>10</v>
      </c>
      <c r="BU22" s="191" t="n">
        <f aca="false">COUNT(BU7:BU20)+COUNT(BU24:BU52)</f>
        <v>9</v>
      </c>
      <c r="BV22" s="191" t="n">
        <f aca="false">COUNT(BV7:BV20)+COUNT(BV24:BV52)</f>
        <v>10</v>
      </c>
      <c r="BW22" s="191" t="n">
        <f aca="false">COUNT(BW7:BW20)+COUNT(BW24:BW52)</f>
        <v>9</v>
      </c>
      <c r="BX22" s="191" t="n">
        <f aca="false">COUNT(BX7:BX20)+COUNT(BX24:BX52)</f>
        <v>10</v>
      </c>
      <c r="BY22" s="191" t="n">
        <f aca="false">COUNT(BY7:BY20)+COUNT(BY24:BY52)</f>
        <v>9</v>
      </c>
      <c r="BZ22" s="191" t="n">
        <f aca="false">COUNT(BZ7:BZ20)+COUNT(BZ24:BZ52)</f>
        <v>10</v>
      </c>
      <c r="CA22" s="191" t="n">
        <f aca="false">COUNT(CA7:CA20)+COUNT(CA24:CA52)</f>
        <v>9</v>
      </c>
      <c r="CB22" s="191" t="n">
        <f aca="false">COUNT(CB7:CB20)+COUNT(CB24:CB52)</f>
        <v>10</v>
      </c>
      <c r="CC22" s="191" t="n">
        <f aca="false">COUNT(CC7:CC20)+COUNT(CC24:CC52)</f>
        <v>9</v>
      </c>
      <c r="CD22" s="191" t="n">
        <f aca="false">COUNT(CD7:CD20)+COUNT(CD24:CD52)</f>
        <v>10</v>
      </c>
      <c r="CE22" s="191" t="n">
        <f aca="false">COUNT(CE7:CE20)+COUNT(CE24:CE52)</f>
        <v>9</v>
      </c>
      <c r="CF22" s="191" t="n">
        <f aca="false">COUNT(CF7:CF20)+COUNT(CF24:CF52)</f>
        <v>10</v>
      </c>
      <c r="CG22" s="191" t="n">
        <f aca="false">COUNT(CG7:CG20)+COUNT(CG24:CG52)</f>
        <v>9</v>
      </c>
      <c r="CH22" s="191" t="n">
        <f aca="false">COUNT(CH7:CH20)+COUNT(CH24:CH52)</f>
        <v>10</v>
      </c>
      <c r="CI22" s="191" t="n">
        <f aca="false">COUNT(CI7:CI20)+COUNT(CI24:CI52)</f>
        <v>9</v>
      </c>
      <c r="CJ22" s="191" t="n">
        <f aca="false">COUNT(CJ7:CJ20)+COUNT(CJ24:CJ52)</f>
        <v>10</v>
      </c>
      <c r="CK22" s="191" t="n">
        <f aca="false">COUNT(CK7:CK20)+COUNT(CK24:CK52)</f>
        <v>9</v>
      </c>
      <c r="CL22" s="191" t="n">
        <f aca="false">COUNT(CL7:CL20)+COUNT(CL24:CL52)</f>
        <v>9</v>
      </c>
      <c r="CM22" s="191" t="n">
        <f aca="false">COUNT(CM7:CM20)+COUNT(CM24:CM52)</f>
        <v>8</v>
      </c>
      <c r="CN22" s="191" t="n">
        <f aca="false">COUNT(CN7:CN20)+COUNT(CN24:CN52)</f>
        <v>8</v>
      </c>
      <c r="CO22" s="191" t="n">
        <f aca="false">COUNT(CO7:CO20)+COUNT(CO24:CO52)</f>
        <v>7</v>
      </c>
      <c r="CP22" s="191" t="n">
        <f aca="false">COUNT(CP7:CP20)+COUNT(CP24:CP52)</f>
        <v>7</v>
      </c>
      <c r="CQ22" s="191" t="n">
        <f aca="false">COUNT(CQ7:CQ20)+COUNT(CQ24:CQ52)</f>
        <v>6</v>
      </c>
      <c r="CR22" s="191" t="n">
        <f aca="false">COUNT(CR7:CR20)+COUNT(CR24:CR52)</f>
        <v>6</v>
      </c>
      <c r="CS22" s="191" t="n">
        <f aca="false">COUNT(CS7:CS20)+COUNT(CS24:CS52)</f>
        <v>5</v>
      </c>
      <c r="CT22" s="191" t="n">
        <f aca="false">COUNT(CT7:CT20)+COUNT(CT24:CT52)</f>
        <v>5</v>
      </c>
      <c r="CU22" s="191" t="n">
        <f aca="false">COUNT(CU7:CU20)+COUNT(CU24:CU52)</f>
        <v>4</v>
      </c>
      <c r="CV22" s="191" t="n">
        <f aca="false">COUNT(CV7:CV20)+COUNT(CV24:CV52)</f>
        <v>4</v>
      </c>
      <c r="CW22" s="191" t="n">
        <f aca="false">COUNT(CW7:CW20)+COUNT(CW24:CW52)</f>
        <v>3</v>
      </c>
      <c r="CX22" s="191" t="n">
        <f aca="false">COUNT(CX7:CX20)+COUNT(CX24:CX52)</f>
        <v>3</v>
      </c>
      <c r="CY22" s="191" t="n">
        <f aca="false">COUNT(CY7:CY20)+COUNT(CY24:CY52)</f>
        <v>2</v>
      </c>
      <c r="CZ22" s="191" t="n">
        <f aca="false">COUNT(CZ7:CZ20)+COUNT(CZ24:CZ52)</f>
        <v>2</v>
      </c>
      <c r="DA22" s="191" t="n">
        <f aca="false">COUNT(DA7:DA20)+COUNT(DA24:DA52)</f>
        <v>1</v>
      </c>
      <c r="DB22" s="191" t="n">
        <f aca="false">COUNT(DB7:DB20)+COUNT(DB24:DB52)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0</f>
        <v>0</v>
      </c>
      <c r="H53" s="190" t="n">
        <f aca="false">0</f>
        <v>0</v>
      </c>
      <c r="I53" s="190" t="n">
        <f aca="false">0</f>
        <v>0</v>
      </c>
      <c r="J53" s="190" t="n">
        <f aca="false">0</f>
        <v>0</v>
      </c>
      <c r="K53" s="190" t="n">
        <f aca="false">0</f>
        <v>0</v>
      </c>
      <c r="L53" s="190" t="n">
        <f aca="false">0</f>
        <v>0</v>
      </c>
      <c r="M53" s="190" t="n">
        <f aca="false">0</f>
        <v>0</v>
      </c>
      <c r="N53" s="190" t="n">
        <f aca="false">0</f>
        <v>0</v>
      </c>
      <c r="O53" s="190" t="n">
        <f aca="false">0</f>
        <v>0</v>
      </c>
      <c r="P53" s="190" t="n">
        <f aca="false">0</f>
        <v>0</v>
      </c>
      <c r="Q53" s="190" t="n">
        <f aca="false">0</f>
        <v>0</v>
      </c>
      <c r="R53" s="190" t="n">
        <f aca="false">0</f>
        <v>0</v>
      </c>
      <c r="S53" s="190" t="n">
        <f aca="false">0</f>
        <v>0</v>
      </c>
      <c r="T53" s="190" t="n">
        <f aca="false">0</f>
        <v>0</v>
      </c>
      <c r="U53" s="190" t="n">
        <f aca="false">0</f>
        <v>0</v>
      </c>
      <c r="V53" s="190" t="n">
        <f aca="false">0</f>
        <v>0</v>
      </c>
      <c r="W53" s="190" t="n">
        <f aca="false">0</f>
        <v>0</v>
      </c>
      <c r="X53" s="190" t="n">
        <f aca="false">0</f>
        <v>0</v>
      </c>
      <c r="Y53" s="190" t="n">
        <f aca="false">0</f>
        <v>0</v>
      </c>
      <c r="Z53" s="190" t="n">
        <f aca="false">0</f>
        <v>0</v>
      </c>
      <c r="AA53" s="190" t="n">
        <f aca="false">0</f>
        <v>0</v>
      </c>
      <c r="AB53" s="190" t="n">
        <f aca="false">0</f>
        <v>0</v>
      </c>
      <c r="AC53" s="190" t="n">
        <f aca="false">0</f>
        <v>0</v>
      </c>
      <c r="AD53" s="190" t="n">
        <f aca="false">0</f>
        <v>0</v>
      </c>
      <c r="AE53" s="190" t="n">
        <f aca="false">0</f>
        <v>0</v>
      </c>
      <c r="AF53" s="190" t="n">
        <f aca="false">0</f>
        <v>0</v>
      </c>
      <c r="AG53" s="190" t="n">
        <f aca="false">0</f>
        <v>0</v>
      </c>
      <c r="AH53" s="190" t="n">
        <f aca="false">0</f>
        <v>0</v>
      </c>
      <c r="AI53" s="190" t="n">
        <f aca="false">0</f>
        <v>0</v>
      </c>
      <c r="AJ53" s="190" t="n">
        <f aca="false">0</f>
        <v>0</v>
      </c>
      <c r="AK53" s="190" t="n">
        <f aca="false">0</f>
        <v>0</v>
      </c>
      <c r="AL53" s="190" t="n">
        <f aca="false">0</f>
        <v>0</v>
      </c>
      <c r="AM53" s="190" t="n">
        <f aca="false">0</f>
        <v>0</v>
      </c>
      <c r="AN53" s="190" t="n">
        <f aca="false">0</f>
        <v>0</v>
      </c>
      <c r="AO53" s="190" t="n">
        <f aca="false">0</f>
        <v>0</v>
      </c>
      <c r="AP53" s="190" t="n">
        <f aca="false">0</f>
        <v>0</v>
      </c>
      <c r="AQ53" s="190" t="n">
        <f aca="false">0</f>
        <v>0</v>
      </c>
      <c r="AR53" s="190" t="n">
        <f aca="false">0</f>
        <v>0</v>
      </c>
      <c r="AS53" s="190" t="n">
        <f aca="false">0</f>
        <v>0</v>
      </c>
      <c r="AT53" s="190" t="n">
        <f aca="false">0</f>
        <v>0</v>
      </c>
      <c r="AU53" s="190" t="n">
        <f aca="false">0</f>
        <v>0</v>
      </c>
      <c r="AV53" s="190" t="n">
        <f aca="false">0</f>
        <v>0</v>
      </c>
      <c r="AW53" s="190" t="n">
        <f aca="false">0</f>
        <v>0</v>
      </c>
      <c r="AX53" s="190" t="n">
        <f aca="false">0</f>
        <v>0</v>
      </c>
      <c r="AY53" s="190" t="n">
        <f aca="false">0</f>
        <v>0</v>
      </c>
      <c r="AZ53" s="190" t="n">
        <f aca="false">0</f>
        <v>0</v>
      </c>
      <c r="BA53" s="190" t="n">
        <f aca="false">0</f>
        <v>0</v>
      </c>
      <c r="BB53" s="190" t="n">
        <f aca="false">0</f>
        <v>0</v>
      </c>
      <c r="BC53" s="190" t="n">
        <f aca="false">0</f>
        <v>0</v>
      </c>
      <c r="BD53" s="190" t="n">
        <f aca="false">0</f>
        <v>0</v>
      </c>
      <c r="BE53" s="190" t="n">
        <f aca="false">0</f>
        <v>0</v>
      </c>
      <c r="BF53" s="190" t="n">
        <f aca="false">0</f>
        <v>0</v>
      </c>
      <c r="BG53" s="190" t="n">
        <f aca="false">0</f>
        <v>0</v>
      </c>
      <c r="BH53" s="190" t="n">
        <f aca="false">0</f>
        <v>0</v>
      </c>
      <c r="BI53" s="190" t="n">
        <f aca="false">0</f>
        <v>0</v>
      </c>
      <c r="BJ53" s="190" t="n">
        <f aca="false">0</f>
        <v>0</v>
      </c>
      <c r="BK53" s="190" t="n">
        <f aca="false">0</f>
        <v>0</v>
      </c>
      <c r="BL53" s="190" t="n">
        <f aca="false">0</f>
        <v>0</v>
      </c>
      <c r="BM53" s="190" t="n">
        <f aca="false">0</f>
        <v>0</v>
      </c>
      <c r="BN53" s="190" t="n">
        <f aca="false">0</f>
        <v>0</v>
      </c>
      <c r="BO53" s="190" t="n">
        <f aca="false">0</f>
        <v>0</v>
      </c>
      <c r="BP53" s="190" t="n">
        <f aca="false">0</f>
        <v>0</v>
      </c>
      <c r="BQ53" s="190" t="n">
        <f aca="false">0</f>
        <v>0</v>
      </c>
      <c r="BR53" s="190" t="n">
        <f aca="false">0</f>
        <v>0</v>
      </c>
      <c r="BS53" s="190" t="n">
        <f aca="false">0</f>
        <v>0</v>
      </c>
      <c r="BT53" s="190" t="n">
        <f aca="false">0</f>
        <v>0</v>
      </c>
      <c r="BU53" s="190" t="n">
        <f aca="false">0</f>
        <v>0</v>
      </c>
      <c r="BV53" s="190" t="n">
        <f aca="false">0</f>
        <v>0</v>
      </c>
      <c r="BW53" s="190" t="n">
        <f aca="false">0</f>
        <v>0</v>
      </c>
      <c r="BX53" s="190" t="n">
        <f aca="false">0</f>
        <v>0</v>
      </c>
      <c r="BY53" s="190" t="n">
        <f aca="false">0</f>
        <v>0</v>
      </c>
      <c r="BZ53" s="190" t="n">
        <f aca="false">0</f>
        <v>0</v>
      </c>
      <c r="CA53" s="190" t="n">
        <f aca="false">0</f>
        <v>0</v>
      </c>
      <c r="CB53" s="190" t="n">
        <f aca="false">0</f>
        <v>0</v>
      </c>
      <c r="CC53" s="190" t="n">
        <f aca="false">0</f>
        <v>0</v>
      </c>
      <c r="CD53" s="190" t="n">
        <f aca="false">0</f>
        <v>0</v>
      </c>
      <c r="CE53" s="190" t="n">
        <f aca="false">0</f>
        <v>0</v>
      </c>
      <c r="CF53" s="190" t="n">
        <f aca="false">0</f>
        <v>0</v>
      </c>
      <c r="CG53" s="190" t="n">
        <f aca="false">0</f>
        <v>0</v>
      </c>
      <c r="CH53" s="190" t="n">
        <f aca="false">0</f>
        <v>0</v>
      </c>
      <c r="CI53" s="190" t="n">
        <f aca="false">0</f>
        <v>0</v>
      </c>
      <c r="CJ53" s="190" t="n">
        <f aca="false">0</f>
        <v>0</v>
      </c>
      <c r="CK53" s="190" t="n">
        <f aca="false">0</f>
        <v>0</v>
      </c>
      <c r="CL53" s="190" t="n">
        <f aca="false">0</f>
        <v>0</v>
      </c>
      <c r="CM53" s="190" t="n">
        <f aca="false">0</f>
        <v>0</v>
      </c>
      <c r="CN53" s="190" t="n">
        <f aca="false">0</f>
        <v>0</v>
      </c>
      <c r="CO53" s="190" t="n">
        <f aca="false">0</f>
        <v>0</v>
      </c>
      <c r="CP53" s="190" t="n">
        <f aca="false">0</f>
        <v>0</v>
      </c>
      <c r="CQ53" s="190" t="n">
        <f aca="false">0</f>
        <v>0</v>
      </c>
      <c r="CR53" s="190" t="n">
        <f aca="false">0</f>
        <v>0</v>
      </c>
      <c r="CS53" s="190" t="n">
        <f aca="false">0</f>
        <v>0</v>
      </c>
      <c r="CT53" s="190" t="n">
        <f aca="false">0</f>
        <v>0</v>
      </c>
      <c r="CU53" s="190" t="n">
        <f aca="false">0</f>
        <v>0</v>
      </c>
      <c r="CV53" s="190" t="n">
        <f aca="false">0</f>
        <v>0</v>
      </c>
      <c r="CW53" s="190" t="n">
        <f aca="false">0</f>
        <v>0</v>
      </c>
      <c r="CX53" s="190" t="n">
        <f aca="false">0</f>
        <v>0</v>
      </c>
      <c r="CY53" s="190" t="n">
        <f aca="false">0</f>
        <v>0</v>
      </c>
      <c r="CZ53" s="190" t="n">
        <f aca="false">0</f>
        <v>0</v>
      </c>
      <c r="DA53" s="190" t="n">
        <f aca="false">0</f>
        <v>0</v>
      </c>
      <c r="DB53" s="190" t="n">
        <f aca="false">0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0</f>
        <v>0</v>
      </c>
      <c r="H54" s="191" t="n">
        <f aca="false">0</f>
        <v>0</v>
      </c>
      <c r="I54" s="191" t="n">
        <f aca="false">0</f>
        <v>0</v>
      </c>
      <c r="J54" s="191" t="n">
        <f aca="false">0</f>
        <v>0</v>
      </c>
      <c r="K54" s="191" t="n">
        <f aca="false">0</f>
        <v>0</v>
      </c>
      <c r="L54" s="191" t="n">
        <f aca="false">0</f>
        <v>0</v>
      </c>
      <c r="M54" s="191" t="n">
        <f aca="false">0</f>
        <v>0</v>
      </c>
      <c r="N54" s="191" t="n">
        <f aca="false">0</f>
        <v>0</v>
      </c>
      <c r="O54" s="191" t="n">
        <f aca="false">0</f>
        <v>0</v>
      </c>
      <c r="P54" s="191" t="n">
        <f aca="false">0</f>
        <v>0</v>
      </c>
      <c r="Q54" s="191" t="n">
        <f aca="false">0</f>
        <v>0</v>
      </c>
      <c r="R54" s="191" t="n">
        <f aca="false">0</f>
        <v>0</v>
      </c>
      <c r="S54" s="191" t="n">
        <f aca="false">0</f>
        <v>0</v>
      </c>
      <c r="T54" s="191" t="n">
        <f aca="false">0</f>
        <v>0</v>
      </c>
      <c r="U54" s="191" t="n">
        <f aca="false">0</f>
        <v>0</v>
      </c>
      <c r="V54" s="191" t="n">
        <f aca="false">0</f>
        <v>0</v>
      </c>
      <c r="W54" s="191" t="n">
        <f aca="false">0</f>
        <v>0</v>
      </c>
      <c r="X54" s="191" t="n">
        <f aca="false">0</f>
        <v>0</v>
      </c>
      <c r="Y54" s="191" t="n">
        <f aca="false">0</f>
        <v>0</v>
      </c>
      <c r="Z54" s="191" t="n">
        <f aca="false">0</f>
        <v>0</v>
      </c>
      <c r="AA54" s="191" t="n">
        <f aca="false">0</f>
        <v>0</v>
      </c>
      <c r="AB54" s="191" t="n">
        <f aca="false">0</f>
        <v>0</v>
      </c>
      <c r="AC54" s="191" t="n">
        <f aca="false">0</f>
        <v>0</v>
      </c>
      <c r="AD54" s="191" t="n">
        <f aca="false">0</f>
        <v>0</v>
      </c>
      <c r="AE54" s="191" t="n">
        <f aca="false">0</f>
        <v>0</v>
      </c>
      <c r="AF54" s="191" t="n">
        <f aca="false">0</f>
        <v>0</v>
      </c>
      <c r="AG54" s="191" t="n">
        <f aca="false">0</f>
        <v>0</v>
      </c>
      <c r="AH54" s="191" t="n">
        <f aca="false">0</f>
        <v>0</v>
      </c>
      <c r="AI54" s="191" t="n">
        <f aca="false">0</f>
        <v>0</v>
      </c>
      <c r="AJ54" s="191" t="n">
        <f aca="false">0</f>
        <v>0</v>
      </c>
      <c r="AK54" s="191" t="n">
        <f aca="false">0</f>
        <v>0</v>
      </c>
      <c r="AL54" s="191" t="n">
        <f aca="false">0</f>
        <v>0</v>
      </c>
      <c r="AM54" s="191" t="n">
        <f aca="false">0</f>
        <v>0</v>
      </c>
      <c r="AN54" s="191" t="n">
        <f aca="false">0</f>
        <v>0</v>
      </c>
      <c r="AO54" s="191" t="n">
        <f aca="false">0</f>
        <v>0</v>
      </c>
      <c r="AP54" s="191" t="n">
        <f aca="false">0</f>
        <v>0</v>
      </c>
      <c r="AQ54" s="191" t="n">
        <f aca="false">0</f>
        <v>0</v>
      </c>
      <c r="AR54" s="191" t="n">
        <f aca="false">0</f>
        <v>0</v>
      </c>
      <c r="AS54" s="191" t="n">
        <f aca="false">0</f>
        <v>0</v>
      </c>
      <c r="AT54" s="191" t="n">
        <f aca="false">0</f>
        <v>0</v>
      </c>
      <c r="AU54" s="191" t="n">
        <f aca="false">0</f>
        <v>0</v>
      </c>
      <c r="AV54" s="191" t="n">
        <f aca="false">0</f>
        <v>0</v>
      </c>
      <c r="AW54" s="191" t="n">
        <f aca="false">0</f>
        <v>0</v>
      </c>
      <c r="AX54" s="191" t="n">
        <f aca="false">0</f>
        <v>0</v>
      </c>
      <c r="AY54" s="191" t="n">
        <f aca="false">0</f>
        <v>0</v>
      </c>
      <c r="AZ54" s="191" t="n">
        <f aca="false">0</f>
        <v>0</v>
      </c>
      <c r="BA54" s="191" t="n">
        <f aca="false">0</f>
        <v>0</v>
      </c>
      <c r="BB54" s="191" t="n">
        <f aca="false">0</f>
        <v>0</v>
      </c>
      <c r="BC54" s="191" t="n">
        <f aca="false">0</f>
        <v>0</v>
      </c>
      <c r="BD54" s="191" t="n">
        <f aca="false">0</f>
        <v>0</v>
      </c>
      <c r="BE54" s="191" t="n">
        <f aca="false">0</f>
        <v>0</v>
      </c>
      <c r="BF54" s="191" t="n">
        <f aca="false">0</f>
        <v>0</v>
      </c>
      <c r="BG54" s="191" t="n">
        <f aca="false">0</f>
        <v>0</v>
      </c>
      <c r="BH54" s="191" t="n">
        <f aca="false">0</f>
        <v>0</v>
      </c>
      <c r="BI54" s="191" t="n">
        <f aca="false">0</f>
        <v>0</v>
      </c>
      <c r="BJ54" s="191" t="n">
        <f aca="false">0</f>
        <v>0</v>
      </c>
      <c r="BK54" s="191" t="n">
        <f aca="false">0</f>
        <v>0</v>
      </c>
      <c r="BL54" s="191" t="n">
        <f aca="false">0</f>
        <v>0</v>
      </c>
      <c r="BM54" s="191" t="n">
        <f aca="false">0</f>
        <v>0</v>
      </c>
      <c r="BN54" s="191" t="n">
        <f aca="false">0</f>
        <v>0</v>
      </c>
      <c r="BO54" s="191" t="n">
        <f aca="false">0</f>
        <v>0</v>
      </c>
      <c r="BP54" s="191" t="n">
        <f aca="false">0</f>
        <v>0</v>
      </c>
      <c r="BQ54" s="191" t="n">
        <f aca="false">0</f>
        <v>0</v>
      </c>
      <c r="BR54" s="191" t="n">
        <f aca="false">0</f>
        <v>0</v>
      </c>
      <c r="BS54" s="191" t="n">
        <f aca="false">0</f>
        <v>0</v>
      </c>
      <c r="BT54" s="191" t="n">
        <f aca="false">0</f>
        <v>0</v>
      </c>
      <c r="BU54" s="191" t="n">
        <f aca="false">0</f>
        <v>0</v>
      </c>
      <c r="BV54" s="191" t="n">
        <f aca="false">0</f>
        <v>0</v>
      </c>
      <c r="BW54" s="191" t="n">
        <f aca="false">0</f>
        <v>0</v>
      </c>
      <c r="BX54" s="191" t="n">
        <f aca="false">0</f>
        <v>0</v>
      </c>
      <c r="BY54" s="191" t="n">
        <f aca="false">0</f>
        <v>0</v>
      </c>
      <c r="BZ54" s="191" t="n">
        <f aca="false">0</f>
        <v>0</v>
      </c>
      <c r="CA54" s="191" t="n">
        <f aca="false">0</f>
        <v>0</v>
      </c>
      <c r="CB54" s="191" t="n">
        <f aca="false">0</f>
        <v>0</v>
      </c>
      <c r="CC54" s="191" t="n">
        <f aca="false">0</f>
        <v>0</v>
      </c>
      <c r="CD54" s="191" t="n">
        <f aca="false">0</f>
        <v>0</v>
      </c>
      <c r="CE54" s="191" t="n">
        <f aca="false">0</f>
        <v>0</v>
      </c>
      <c r="CF54" s="191" t="n">
        <f aca="false">0</f>
        <v>0</v>
      </c>
      <c r="CG54" s="191" t="n">
        <f aca="false">0</f>
        <v>0</v>
      </c>
      <c r="CH54" s="191" t="n">
        <f aca="false">0</f>
        <v>0</v>
      </c>
      <c r="CI54" s="191" t="n">
        <f aca="false">0</f>
        <v>0</v>
      </c>
      <c r="CJ54" s="191" t="n">
        <f aca="false">0</f>
        <v>0</v>
      </c>
      <c r="CK54" s="191" t="n">
        <f aca="false">0</f>
        <v>0</v>
      </c>
      <c r="CL54" s="191" t="n">
        <f aca="false">0</f>
        <v>0</v>
      </c>
      <c r="CM54" s="191" t="n">
        <f aca="false">0</f>
        <v>0</v>
      </c>
      <c r="CN54" s="191" t="n">
        <f aca="false">0</f>
        <v>0</v>
      </c>
      <c r="CO54" s="191" t="n">
        <f aca="false">0</f>
        <v>0</v>
      </c>
      <c r="CP54" s="191" t="n">
        <f aca="false">0</f>
        <v>0</v>
      </c>
      <c r="CQ54" s="191" t="n">
        <f aca="false">0</f>
        <v>0</v>
      </c>
      <c r="CR54" s="191" t="n">
        <f aca="false">0</f>
        <v>0</v>
      </c>
      <c r="CS54" s="191" t="n">
        <f aca="false">0</f>
        <v>0</v>
      </c>
      <c r="CT54" s="191" t="n">
        <f aca="false">0</f>
        <v>0</v>
      </c>
      <c r="CU54" s="191" t="n">
        <f aca="false">0</f>
        <v>0</v>
      </c>
      <c r="CV54" s="191" t="n">
        <f aca="false">0</f>
        <v>0</v>
      </c>
      <c r="CW54" s="191" t="n">
        <f aca="false">0</f>
        <v>0</v>
      </c>
      <c r="CX54" s="191" t="n">
        <f aca="false">0</f>
        <v>0</v>
      </c>
      <c r="CY54" s="191" t="n">
        <f aca="false">0</f>
        <v>0</v>
      </c>
      <c r="CZ54" s="191" t="n">
        <f aca="false">0</f>
        <v>0</v>
      </c>
      <c r="DA54" s="191" t="n">
        <f aca="false">0</f>
        <v>0</v>
      </c>
      <c r="DB54" s="191" t="n">
        <f aca="false">0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54732036.9887663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80105872.585038</v>
      </c>
      <c r="F41" s="254" t="n">
        <f aca="false">'Annual Summary'!F7</f>
        <v>99347667.920152</v>
      </c>
      <c r="G41" s="254" t="n">
        <f aca="false">'Annual Summary'!G7</f>
        <v>95907690</v>
      </c>
      <c r="H41" s="254" t="n">
        <f aca="false">'Annual Summary'!H7</f>
        <v>96452928</v>
      </c>
      <c r="I41" s="254" t="n">
        <f aca="false">'Annual Summary'!I7</f>
        <v>73786857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3826507.65236841</v>
      </c>
      <c r="F42" s="272" t="n">
        <f aca="false">'Annual Summary'!F22</f>
        <v>5327005.54893882</v>
      </c>
      <c r="G42" s="272" t="n">
        <f aca="false">'Annual Summary'!G22</f>
        <v>4553798.05899664</v>
      </c>
      <c r="H42" s="272" t="n">
        <f aca="false">'Annual Summary'!H22</f>
        <v>4516073.33760952</v>
      </c>
      <c r="I42" s="272" t="n">
        <f aca="false">'Annual Summary'!I22</f>
        <v>1737064.45161784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0.0389994903401504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0.0477681289634078</v>
      </c>
      <c r="F43" s="261" t="n">
        <f aca="false">'Annual Summary'!F23</f>
        <v>0.0536198348734291</v>
      </c>
      <c r="G43" s="261" t="n">
        <f aca="false">'Annual Summary'!G23</f>
        <v>0.0474810524473756</v>
      </c>
      <c r="H43" s="261" t="n">
        <f aca="false">'Annual Summary'!H23</f>
        <v>0.0468215266374238</v>
      </c>
      <c r="I43" s="261" t="n">
        <f aca="false">'Annual Summary'!I23</f>
        <v>0.0235416512132755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-1218552.69885714</v>
      </c>
      <c r="D46" s="272" t="n">
        <f aca="false">'Annual Summary'!D27</f>
        <v>-330157.45958</v>
      </c>
      <c r="E46" s="272" t="n">
        <f aca="false">'Annual Summary'!E27</f>
        <v>-1052127.1794616</v>
      </c>
      <c r="F46" s="272" t="n">
        <f aca="false">'Annual Summary'!F27</f>
        <v>-1881641.68768083</v>
      </c>
      <c r="G46" s="272" t="n">
        <f aca="false">'Annual Summary'!G27</f>
        <v>-2014709.77887445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4493737.11202794</v>
      </c>
      <c r="D48" s="272" t="n">
        <f aca="false">'Annual Summary'!D29</f>
        <v>7486530.59085396</v>
      </c>
      <c r="E48" s="272" t="n">
        <f aca="false">'Annual Summary'!E29</f>
        <v>2774380.4729068</v>
      </c>
      <c r="F48" s="272" t="n">
        <f aca="false">'Annual Summary'!F29</f>
        <v>3445363.86125799</v>
      </c>
      <c r="G48" s="272" t="n">
        <f aca="false">'Annual Summary'!G29</f>
        <v>2539088.28012219</v>
      </c>
      <c r="H48" s="272" t="n">
        <f aca="false">'Annual Summary'!H29</f>
        <v>2274865.22449758</v>
      </c>
      <c r="I48" s="272" t="n">
        <f aca="false">'Annual Summary'!I29</f>
        <v>660595.76285014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4131517.33119945</v>
      </c>
      <c r="D50" s="274" t="n">
        <f aca="false">'Annual Summary'!D51</f>
        <v>10804958.9380378</v>
      </c>
      <c r="E50" s="274" t="n">
        <f aca="false">'Annual Summary'!E51</f>
        <v>13901357.2609272</v>
      </c>
      <c r="F50" s="274" t="n">
        <f aca="false">'Annual Summary'!F51</f>
        <v>16924700.2643789</v>
      </c>
      <c r="G50" s="274" t="n">
        <f aca="false">'Annual Summary'!G51</f>
        <v>19195729.8945011</v>
      </c>
      <c r="H50" s="274" t="n">
        <f aca="false">'Annual Summary'!H51</f>
        <v>21503100.6889986</v>
      </c>
      <c r="I50" s="274" t="n">
        <f aca="false">'Annual Summary'!I51</f>
        <v>22795749.2018488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19620544.1157712</v>
      </c>
      <c r="F51" s="274" t="n">
        <f aca="false">'Annual Summary'!F48</f>
        <v>24775528.8069037</v>
      </c>
      <c r="G51" s="274" t="n">
        <f aca="false">'Annual Summary'!G48</f>
        <v>29311268.2159003</v>
      </c>
      <c r="H51" s="274" t="n">
        <f aca="false">'Annual Summary'!H48</f>
        <v>33859847.1235099</v>
      </c>
      <c r="I51" s="274" t="n">
        <f aca="false">'Annual Summary'!I48</f>
        <v>36228964.3251277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-3184920.78552381</v>
      </c>
      <c r="D52" s="274" t="n">
        <f aca="false">'Annual Summary'!D49</f>
        <v>-4417059.67538241</v>
      </c>
      <c r="E52" s="274" t="n">
        <f aca="false">'Annual Summary'!E49</f>
        <v>-5719186.85484401</v>
      </c>
      <c r="F52" s="274" t="n">
        <f aca="false">'Annual Summary'!F49</f>
        <v>-7850828.54252484</v>
      </c>
      <c r="G52" s="274" t="n">
        <f aca="false">'Annual Summary'!G49</f>
        <v>-10115538.3213993</v>
      </c>
      <c r="H52" s="274" t="n">
        <f aca="false">'Annual Summary'!H49</f>
        <v>-12356746.4345112</v>
      </c>
      <c r="I52" s="274" t="n">
        <f aca="false">'Annual Summary'!I49</f>
        <v>-13433215.1232789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4842735</v>
      </c>
      <c r="G54" s="252" t="n">
        <f aca="false">'Annual Summary'!G46</f>
        <v>5811282</v>
      </c>
      <c r="H54" s="252" t="n">
        <f aca="false">'Annual Summary'!H46</f>
        <v>4842735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19620544.1157712</v>
      </c>
      <c r="E70" s="265" t="n">
        <f aca="false">'Annual Summary'!G48</f>
        <v>29311268.2159003</v>
      </c>
      <c r="F70" s="265" t="n">
        <f aca="false">'Annual Summary'!I48</f>
        <v>36228964.3251277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-3184920.78552381</v>
      </c>
      <c r="D71" s="265" t="n">
        <f aca="false">'Annual Summary'!E49</f>
        <v>-5719186.85484401</v>
      </c>
      <c r="E71" s="265" t="n">
        <f aca="false">'Annual Summary'!G49</f>
        <v>-10115538.3213993</v>
      </c>
      <c r="F71" s="265" t="n">
        <f aca="false">'Annual Summary'!I49</f>
        <v>-13433215.1232789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4131517.33119945</v>
      </c>
      <c r="D72" s="280" t="n">
        <f aca="false">'Annual Summary'!E51</f>
        <v>13901357.2609272</v>
      </c>
      <c r="E72" s="280" t="n">
        <f aca="false">'Annual Summary'!G51</f>
        <v>19195729.8945011</v>
      </c>
      <c r="F72" s="280" t="n">
        <f aca="false">'Annual Summary'!I51</f>
        <v>22795749.2018488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4131517.33119945</v>
      </c>
      <c r="D100" s="265" t="n">
        <f aca="false">'Annual Summary'!D51</f>
        <v>10804958.9380378</v>
      </c>
      <c r="E100" s="265" t="n">
        <f aca="false">'Annual Summary'!E51</f>
        <v>13901357.2609272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191325.38261842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4417131.82174371</v>
      </c>
      <c r="D102" s="265" t="n">
        <f aca="false">D100+D101</f>
        <v>11195793.3405595</v>
      </c>
      <c r="E102" s="265" t="n">
        <f aca="false">E100+E101</f>
        <v>14092682.6435457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1871120.27763241</v>
      </c>
      <c r="D103" s="254" t="n">
        <f aca="false">D102-D99</f>
        <v>9933753.58711523</v>
      </c>
      <c r="E103" s="254" t="n">
        <f aca="false">E102-E99</f>
        <v>13640149.6560051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4371918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4657485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5279037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5524233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6094350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6279099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6781854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6894438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7008288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7117536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7611054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7330662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7749204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7766349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7716579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7739505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8148939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7727298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8089773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7680546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8130981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7807581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8184648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7848534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8211084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7859112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8284584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7934610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8284584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7859112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8211084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7848534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8264199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7905864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8249427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7819782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8169876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7807581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8225304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7807581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8169876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7819782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7772121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7316166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7155768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6521703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6263175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5600121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5247912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4996822.60485891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5433036.85310175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5874972.45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6120168.45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6780578.7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6965327.7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7558375.95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7761253.2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7784809.95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7894057.95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8586221.1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8125242.6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8634077.85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8759574.75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8583394.2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8606320.2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9232458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8594113.2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9155233.35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8529302.55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9178382.7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8674396.2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9232049.7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8715349.2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9258485.7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8725927.2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9350044.35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8819483.85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9368103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8725927.2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9258485.7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8715349.2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9329659.35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8790737.85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9332946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8686597.2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9217277.7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8674396.2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9308823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8674396.2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9217277.7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8686597.2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8729229.45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8092687.95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8040641.85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7189873.05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7021638.3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6177997.8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5916082.05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0.654255521803975</v>
      </c>
      <c r="AV98" s="75" t="n">
        <f aca="false">IFERROR((AV97-AV96)/(Model!AU109-(Model!AU105+Model!AU106)),0)</f>
        <v>0.562698985644726</v>
      </c>
      <c r="AW98" s="75" t="n">
        <f aca="false">IFERROR((AW97-AW96)/(Model!AV109-(Model!AV105+Model!AV106)),0)</f>
        <v>0.790789984198493</v>
      </c>
      <c r="AX98" s="75" t="n">
        <f aca="false">IFERROR((AX97-AX96)/(Model!AW109-(Model!AW105+Model!AW106)),0)</f>
        <v>0.790789984198493</v>
      </c>
      <c r="AY98" s="75" t="n">
        <f aca="false">IFERROR((AY97-AY96)/(Model!AX109-(Model!AX105+Model!AX106)),0)</f>
        <v>0.813174761122686</v>
      </c>
      <c r="AZ98" s="75" t="n">
        <f aca="false">IFERROR((AZ97-AZ96)/(Model!AY109-(Model!AY105+Model!AY106)),0)</f>
        <v>0.813174761122686</v>
      </c>
      <c r="BA98" s="75" t="n">
        <f aca="false">IFERROR((BA97-BA96)/(Model!AZ109-(Model!AZ105+Model!AZ106)),0)</f>
        <v>0.831232340254143</v>
      </c>
      <c r="BB98" s="75" t="n">
        <f aca="false">IFERROR((BB97-BB96)/(Model!BA109-(Model!BA105+Model!BA106)),0)</f>
        <v>0.846106869022881</v>
      </c>
      <c r="BC98" s="75" t="n">
        <f aca="false">IFERROR((BC97-BC96)/(Model!BB109-(Model!BB105+Model!BB106)),0)</f>
        <v>0.831232340254143</v>
      </c>
      <c r="BD98" s="75" t="n">
        <f aca="false">IFERROR((BD97-BD96)/(Model!BC109-(Model!BC105+Model!BC106)),0)</f>
        <v>0.831232340254143</v>
      </c>
      <c r="BE98" s="75" t="n">
        <f aca="false">IFERROR((BE97-BE96)/(Model!BD109-(Model!BD105+Model!BD106)),0)</f>
        <v>0.860826342475225</v>
      </c>
      <c r="BF98" s="75" t="n">
        <f aca="false">IFERROR((BF97-BF96)/(Model!BE109-(Model!BE105+Model!BE106)),0)</f>
        <v>0.834432915033349</v>
      </c>
      <c r="BG98" s="75" t="n">
        <f aca="false">IFERROR((BG97-BG96)/(Model!BF109-(Model!BF105+Model!BF106)),0)</f>
        <v>0.848772588842975</v>
      </c>
      <c r="BH98" s="75" t="n">
        <f aca="false">IFERROR((BH97-BH96)/(Model!BG109-(Model!BG105+Model!BG106)),0)</f>
        <v>0.863010129314818</v>
      </c>
      <c r="BI98" s="75" t="n">
        <f aca="false">IFERROR((BI97-BI96)/(Model!BH109-(Model!BH105+Model!BH106)),0)</f>
        <v>0.680703340154944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0.999999999999999</v>
      </c>
      <c r="BO98" s="75" t="n">
        <f aca="false">IFERROR((BO97-BO96)/(Model!BN109-(Model!BN105+Model!BN106)),0)</f>
        <v>0.999999999999999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0.999999999999999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0.999999999999999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0.999999999999999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0.999999999999999</v>
      </c>
      <c r="CB98" s="75" t="n">
        <f aca="false">IFERROR((CB97-CB96)/(Model!CA109-(Model!CA105+Model!CA106)),0)</f>
        <v>1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0.999999999999999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0.999999999999999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1446747.85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459213.950774158</v>
      </c>
      <c r="AV99" s="74" t="n">
        <f aca="false">Model!AU109+SUM(Model!AU113:AU143)+Model!AU145-(Model!AU105+Model!AU106)</f>
        <v>882346.784370496</v>
      </c>
      <c r="AW99" s="74" t="n">
        <f aca="false">Model!AV109+SUM(Model!AV113:AV143)+Model!AV145-(Model!AV105+Model!AV106)</f>
        <v>257670.591858027</v>
      </c>
      <c r="AX99" s="74" t="n">
        <f aca="false">Model!AW109+SUM(Model!AW113:AW143)+Model!AW145-(Model!AW105+Model!AW106)</f>
        <v>257670.591858027</v>
      </c>
      <c r="AY99" s="74" t="n">
        <f aca="false">Model!AX109+SUM(Model!AX113:AX143)+Model!AX145-(Model!AX105+Model!AX106)</f>
        <v>347963.841858027</v>
      </c>
      <c r="AZ99" s="74" t="n">
        <f aca="false">Model!AY109+SUM(Model!AY113:AY143)+Model!AY145-(Model!AY105+Model!AY106)</f>
        <v>347963.841858027</v>
      </c>
      <c r="BA99" s="74" t="n">
        <f aca="false">Model!AZ109+SUM(Model!AZ113:AZ143)+Model!AZ145-(Model!AZ105+Model!AZ106)</f>
        <v>438257.091858027</v>
      </c>
      <c r="BB99" s="74" t="n">
        <f aca="false">Model!BA109+SUM(Model!BA113:BA143)+Model!BA145-(Model!BA105+Model!BA106)</f>
        <v>518631.851877816</v>
      </c>
      <c r="BC99" s="74" t="n">
        <f aca="false">Model!BB109+SUM(Model!BB113:BB143)+Model!BB145-(Model!BB105+Model!BB106)</f>
        <v>428338.601877816</v>
      </c>
      <c r="BD99" s="74" t="n">
        <f aca="false">Model!BC109+SUM(Model!BC113:BC143)+Model!BC145-(Model!BC105+Model!BC106)</f>
        <v>428338.601877816</v>
      </c>
      <c r="BE99" s="74" t="n">
        <f aca="false">Model!BD109+SUM(Model!BD113:BD143)+Model!BD145-(Model!BD105+Model!BD106)</f>
        <v>626983.751877816</v>
      </c>
      <c r="BF99" s="74" t="n">
        <f aca="false">Model!BE109+SUM(Model!BE113:BE143)+Model!BE145-(Model!BE105+Model!BE106)</f>
        <v>446397.251877817</v>
      </c>
      <c r="BG99" s="74" t="n">
        <f aca="false">Model!BF109+SUM(Model!BF113:BF143)+Model!BF145-(Model!BF105+Model!BF106)</f>
        <v>536690.501877816</v>
      </c>
      <c r="BH99" s="74" t="n">
        <f aca="false">Model!BG109+SUM(Model!BG113:BG143)+Model!BG145-(Model!BG105+Model!BG106)</f>
        <v>645042.401877817</v>
      </c>
      <c r="BI99" s="74" t="n">
        <f aca="false">Model!BH109+SUM(Model!BH113:BH143)+Model!BH145-(Model!BH105+Model!BH106)</f>
        <v>767568.126933417</v>
      </c>
      <c r="BJ99" s="74" t="n">
        <f aca="false">Model!BI109+SUM(Model!BI113:BI143)+Model!BI145-(Model!BI105+Model!BI106)</f>
        <v>360972.21100927</v>
      </c>
      <c r="BK99" s="74" t="n">
        <f aca="false">Model!BJ109+SUM(Model!BJ113:BJ143)+Model!BJ145-(Model!BJ105+Model!BJ106)</f>
        <v>577676.01100927</v>
      </c>
      <c r="BL99" s="74" t="n">
        <f aca="false">Model!BK109+SUM(Model!BK113:BK143)+Model!BK145-(Model!BK105+Model!BK106)</f>
        <v>360972.21100927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332796.701229455</v>
      </c>
      <c r="BO99" s="74" t="n">
        <f aca="false">Model!BN109+SUM(Model!BN113:BN143)+Model!BN145-(Model!BN105+Model!BN106)</f>
        <v>531441.851229455</v>
      </c>
      <c r="BP99" s="74" t="n">
        <f aca="false">Model!BO109+SUM(Model!BO113:BO143)+Model!BO145-(Model!BO105+Model!BO106)</f>
        <v>350855.351229455</v>
      </c>
      <c r="BQ99" s="74" t="n">
        <f aca="false">Model!BP109+SUM(Model!BP113:BP143)+Model!BP145-(Model!BP105+Model!BP106)</f>
        <v>531441.851229455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531441.851229455</v>
      </c>
      <c r="BT99" s="74" t="n">
        <f aca="false">Model!BS109+SUM(Model!BS113:BS143)+Model!BS145-(Model!BS105+Model!BS106)</f>
        <v>350855.351229455</v>
      </c>
      <c r="BU99" s="74" t="n">
        <f aca="false">Model!BT109+SUM(Model!BT113:BT143)+Model!BT145-(Model!BT105+Model!BT106)</f>
        <v>549500.501229456</v>
      </c>
      <c r="BV99" s="74" t="n">
        <f aca="false">Model!BU109+SUM(Model!BU113:BU143)+Model!BU145-(Model!BU105+Model!BU106)</f>
        <v>368914.001229455</v>
      </c>
      <c r="BW99" s="74" t="n">
        <f aca="false">Model!BV109+SUM(Model!BV113:BV143)+Model!BV145-(Model!BV105+Model!BV106)</f>
        <v>567559.151229455</v>
      </c>
      <c r="BX99" s="74" t="n">
        <f aca="false">Model!BW109+SUM(Model!BW113:BW143)+Model!BW145-(Model!BW105+Model!BW106)</f>
        <v>350855.351229455</v>
      </c>
      <c r="BY99" s="74" t="n">
        <f aca="false">Model!BX109+SUM(Model!BX113:BX143)+Model!BX145-(Model!BX105+Model!BX106)</f>
        <v>531441.851229455</v>
      </c>
      <c r="BZ99" s="74" t="n">
        <f aca="false">Model!BY109+SUM(Model!BY113:BY143)+Model!BY145-(Model!BY105+Model!BY106)</f>
        <v>340536.154254044</v>
      </c>
      <c r="CA99" s="74" t="n">
        <f aca="false">Model!BZ109+SUM(Model!BZ113:BZ143)+Model!BZ145-(Model!BZ105+Model!BZ106)</f>
        <v>539181.304254045</v>
      </c>
      <c r="CB99" s="74" t="n">
        <f aca="false">Model!CA109+SUM(Model!CA113:CA143)+Model!CA145-(Model!CA105+Model!CA106)</f>
        <v>358594.804254044</v>
      </c>
      <c r="CC99" s="74" t="n">
        <f aca="false">Model!CB109+SUM(Model!CB113:CB143)+Model!CB145-(Model!CB105+Model!CB106)</f>
        <v>557239.954254044</v>
      </c>
      <c r="CD99" s="74" t="n">
        <f aca="false">Model!CC109+SUM(Model!CC113:CC143)+Model!CC145-(Model!CC105+Model!CC106)</f>
        <v>340536.154254044</v>
      </c>
      <c r="CE99" s="74" t="n">
        <f aca="false">Model!CD109+SUM(Model!CD113:CD143)+Model!CD145-(Model!CD105+Model!CD106)</f>
        <v>521122.654254044</v>
      </c>
      <c r="CF99" s="74" t="n">
        <f aca="false">Model!CE109+SUM(Model!CE113:CE143)+Model!CE145-(Model!CE105+Model!CE106)</f>
        <v>340536.154254044</v>
      </c>
      <c r="CG99" s="74" t="n">
        <f aca="false">Model!CF109+SUM(Model!CF113:CF143)+Model!CF145-(Model!CF105+Model!CF106)</f>
        <v>557239.954254044</v>
      </c>
      <c r="CH99" s="74" t="n">
        <f aca="false">Model!CG109+SUM(Model!CG113:CG143)+Model!CG145-(Model!CG105+Model!CG106)</f>
        <v>340536.154254044</v>
      </c>
      <c r="CI99" s="74" t="n">
        <f aca="false">Model!CH109+SUM(Model!CH113:CH143)+Model!CH145-(Model!CH105+Model!CH106)</f>
        <v>521122.654254044</v>
      </c>
      <c r="CJ99" s="74" t="n">
        <f aca="false">Model!CI109+SUM(Model!CI113:CI143)+Model!CI145-(Model!CI105+Model!CI106)</f>
        <v>340536.154254044</v>
      </c>
      <c r="CK99" s="74" t="n">
        <f aca="false">Model!CJ109+SUM(Model!CJ113:CJ143)+Model!CJ145-(Model!CJ105+Model!CJ106)</f>
        <v>430829.404254044</v>
      </c>
      <c r="CL99" s="74" t="n">
        <f aca="false">Model!CK109+SUM(Model!CK113:CK143)+Model!CK145-(Model!CK105+Model!CK106)</f>
        <v>239717.323339125</v>
      </c>
      <c r="CM99" s="74" t="n">
        <f aca="false">Model!CL109+SUM(Model!CL113:CL143)+Model!CL145-(Model!CL105+Model!CL106)</f>
        <v>348069.223339125</v>
      </c>
      <c r="CN99" s="74" t="n">
        <f aca="false">Model!CM109+SUM(Model!CM113:CM143)+Model!CM145-(Model!CM105+Model!CM106)</f>
        <v>131365.423339125</v>
      </c>
      <c r="CO99" s="74" t="n">
        <f aca="false">Model!CN109+SUM(Model!CN113:CN143)+Model!CN145-(Model!CN105+Model!CN106)</f>
        <v>221658.673339125</v>
      </c>
      <c r="CP99" s="74" t="n">
        <f aca="false">Model!CO109+SUM(Model!CO113:CO143)+Model!CO145-(Model!CO105+Model!CO106)</f>
        <v>41072.173339125</v>
      </c>
      <c r="CQ99" s="74" t="n">
        <f aca="false">Model!CP109+SUM(Model!CP113:CP143)+Model!CP145-(Model!CP105+Model!CP106)</f>
        <v>131365.423339125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300443.262983411</v>
      </c>
      <c r="AV100" s="76" t="n">
        <f aca="false">AV98*AV99</f>
        <v>496495.640552163</v>
      </c>
      <c r="AW100" s="76" t="n">
        <f aca="false">AW98*AW99</f>
        <v>203763.323263825</v>
      </c>
      <c r="AX100" s="76" t="n">
        <f aca="false">AX98*AX99</f>
        <v>203763.323263825</v>
      </c>
      <c r="AY100" s="76" t="n">
        <f aca="false">AY98*AY99</f>
        <v>282955.413982233</v>
      </c>
      <c r="AZ100" s="76" t="n">
        <f aca="false">AZ98*AZ99</f>
        <v>282955.413982233</v>
      </c>
      <c r="BA100" s="76" t="n">
        <f aca="false">BA98*BA99</f>
        <v>364293.468098122</v>
      </c>
      <c r="BB100" s="76" t="n">
        <f aca="false">BB98*BB99</f>
        <v>438817.972367878</v>
      </c>
      <c r="BC100" s="76" t="n">
        <f aca="false">BC98*BC99</f>
        <v>356048.898460085</v>
      </c>
      <c r="BD100" s="76" t="n">
        <f aca="false">BD98*BD99</f>
        <v>356048.898460085</v>
      </c>
      <c r="BE100" s="76" t="n">
        <f aca="false">BE98*BE99</f>
        <v>539724.129920374</v>
      </c>
      <c r="BF100" s="76" t="n">
        <f aca="false">BF98*BF99</f>
        <v>372488.560147283</v>
      </c>
      <c r="BG100" s="76" t="n">
        <f aca="false">BG98*BG99</f>
        <v>455528.186686269</v>
      </c>
      <c r="BH100" s="76" t="n">
        <f aca="false">BH98*BH99</f>
        <v>556678.126658116</v>
      </c>
      <c r="BI100" s="76" t="n">
        <f aca="false">BI98*BI99</f>
        <v>522486.187800051</v>
      </c>
      <c r="BJ100" s="76" t="n">
        <f aca="false">BJ98*BJ99</f>
        <v>360972.21100927</v>
      </c>
      <c r="BK100" s="76" t="n">
        <f aca="false">BK98*BK99</f>
        <v>577676.01100927</v>
      </c>
      <c r="BL100" s="76" t="n">
        <f aca="false">BL98*BL99</f>
        <v>360972.21100927</v>
      </c>
      <c r="BM100" s="76" t="n">
        <f aca="false">BM98*BM99</f>
        <v>559617.361009269</v>
      </c>
      <c r="BN100" s="76" t="n">
        <f aca="false">BN98*BN99</f>
        <v>332796.701229455</v>
      </c>
      <c r="BO100" s="76" t="n">
        <f aca="false">BO98*BO99</f>
        <v>531441.851229455</v>
      </c>
      <c r="BP100" s="76" t="n">
        <f aca="false">BP98*BP99</f>
        <v>350855.351229456</v>
      </c>
      <c r="BQ100" s="76" t="n">
        <f aca="false">BQ98*BQ99</f>
        <v>531441.851229455</v>
      </c>
      <c r="BR100" s="76" t="n">
        <f aca="false">BR98*BR99</f>
        <v>350855.351229456</v>
      </c>
      <c r="BS100" s="76" t="n">
        <f aca="false">BS98*BS99</f>
        <v>531441.851229455</v>
      </c>
      <c r="BT100" s="76" t="n">
        <f aca="false">BT98*BT99</f>
        <v>350855.351229456</v>
      </c>
      <c r="BU100" s="76" t="n">
        <f aca="false">BU98*BU99</f>
        <v>549500.501229455</v>
      </c>
      <c r="BV100" s="76" t="n">
        <f aca="false">BV98*BV99</f>
        <v>368914.001229455</v>
      </c>
      <c r="BW100" s="76" t="n">
        <f aca="false">BW98*BW99</f>
        <v>567559.151229455</v>
      </c>
      <c r="BX100" s="76" t="n">
        <f aca="false">BX98*BX99</f>
        <v>350855.351229456</v>
      </c>
      <c r="BY100" s="76" t="n">
        <f aca="false">BY98*BY99</f>
        <v>531441.851229455</v>
      </c>
      <c r="BZ100" s="76" t="n">
        <f aca="false">BZ98*BZ99</f>
        <v>340536.154254045</v>
      </c>
      <c r="CA100" s="76" t="n">
        <f aca="false">CA98*CA99</f>
        <v>539181.304254044</v>
      </c>
      <c r="CB100" s="76" t="n">
        <f aca="false">CB98*CB99</f>
        <v>358594.804254044</v>
      </c>
      <c r="CC100" s="76" t="n">
        <f aca="false">CC98*CC99</f>
        <v>557239.954254044</v>
      </c>
      <c r="CD100" s="76" t="n">
        <f aca="false">CD98*CD99</f>
        <v>340536.154254045</v>
      </c>
      <c r="CE100" s="76" t="n">
        <f aca="false">CE98*CE99</f>
        <v>521122.654254044</v>
      </c>
      <c r="CF100" s="76" t="n">
        <f aca="false">CF98*CF99</f>
        <v>340536.154254045</v>
      </c>
      <c r="CG100" s="76" t="n">
        <f aca="false">CG98*CG99</f>
        <v>557239.954254044</v>
      </c>
      <c r="CH100" s="76" t="n">
        <f aca="false">CH98*CH99</f>
        <v>340536.154254045</v>
      </c>
      <c r="CI100" s="76" t="n">
        <f aca="false">CI98*CI99</f>
        <v>521122.654254044</v>
      </c>
      <c r="CJ100" s="76" t="n">
        <f aca="false">CJ98*CJ99</f>
        <v>340536.154254045</v>
      </c>
      <c r="CK100" s="76" t="n">
        <f aca="false">CK98*CK99</f>
        <v>430829.404254045</v>
      </c>
      <c r="CL100" s="76" t="n">
        <f aca="false">CL98*CL99</f>
        <v>239717.323339125</v>
      </c>
      <c r="CM100" s="76" t="n">
        <f aca="false">CM98*CM99</f>
        <v>348069.223339125</v>
      </c>
      <c r="CN100" s="76" t="n">
        <f aca="false">CN98*CN99</f>
        <v>131365.423339125</v>
      </c>
      <c r="CO100" s="76" t="n">
        <f aca="false">CO98*CO99</f>
        <v>221658.673339125</v>
      </c>
      <c r="CP100" s="76" t="n">
        <f aca="false">CP98*CP99</f>
        <v>41072.173339125</v>
      </c>
      <c r="CQ100" s="76" t="n">
        <f aca="false">CQ98*CQ99</f>
        <v>131365.423339125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1371810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1384245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1390500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1392360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1390500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1384245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1371810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1036560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1075980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1089450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1075980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1036560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1451361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1482528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1508946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1531596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1550154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1562811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1566621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1566621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1562811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1550154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1531596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1508946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1482528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1451361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1036560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1075980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1089450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1075980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1036560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1371810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1384245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1390500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1392360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1390500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1384245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1371810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43443317.6293392</v>
      </c>
      <c r="E9" s="106" t="n">
        <f aca="false">SUM(Helpers!AM101:AX101)</f>
        <v>10646311.905573</v>
      </c>
      <c r="F9" s="106" t="n">
        <f aca="false">D9-E9</f>
        <v>32797005.7237662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86088918</v>
      </c>
      <c r="E10" s="106" t="n">
        <f aca="false">SUM(Helpers!AY101:BJ101)</f>
        <v>15000000</v>
      </c>
      <c r="F10" s="106" t="n">
        <f aca="false">D10-E10</f>
        <v>71088918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95907690</v>
      </c>
      <c r="E11" s="106" t="n">
        <f aca="false">SUM(Helpers!BK101:BV101)</f>
        <v>17031453</v>
      </c>
      <c r="F11" s="106" t="n">
        <f aca="false">D11-E11</f>
        <v>78876237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96452928</v>
      </c>
      <c r="E12" s="106" t="n">
        <f aca="false">SUM(Helpers!BW101:CH101)</f>
        <v>15968547</v>
      </c>
      <c r="F12" s="106" t="n">
        <f aca="false">D12-E12</f>
        <v>80484381</v>
      </c>
      <c r="G12" s="354" t="n">
        <f aca="false">IF(F12&gt;=Assumptions!$B$86,Assumptions!$C$86,IF(F12&gt;=Assumptions!$B$85,Assumptions!$C$85,IF(F12&gt;=Assumptions!$B$84,Assumptions!$C$84,Assumptions!$C$83)))</f>
        <v>1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73786857</v>
      </c>
      <c r="E13" s="106" t="n">
        <f aca="false">SUM(Helpers!CI101:CT101)</f>
        <v>15000000</v>
      </c>
      <c r="F13" s="106" t="n">
        <f aca="false">D13-E13</f>
        <v>58786857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8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8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7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7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8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8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9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9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9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9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10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9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10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10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10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9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9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9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10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10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9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10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9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10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9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10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9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9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10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9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10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9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10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9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10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9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9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8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8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7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7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6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6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61990.562376315</v>
      </c>
      <c r="AV18" s="106" t="n">
        <f aca="false">IFERROR(AV16/AV17,0)</f>
        <v>61990.562376315</v>
      </c>
      <c r="AW18" s="106" t="n">
        <f aca="false">IFERROR(AW16/AW17,0)</f>
        <v>70846.3570015029</v>
      </c>
      <c r="AX18" s="106" t="n">
        <f aca="false">IFERROR(AX16/AX17,0)</f>
        <v>70846.3570015029</v>
      </c>
      <c r="AY18" s="106" t="n">
        <f aca="false">IFERROR(AY16/AY17,0)</f>
        <v>61990.562376315</v>
      </c>
      <c r="AZ18" s="106" t="n">
        <f aca="false">IFERROR(AZ16/AZ17,0)</f>
        <v>61990.562376315</v>
      </c>
      <c r="BA18" s="106" t="n">
        <f aca="false">IFERROR(BA16/BA17,0)</f>
        <v>55102.72211228</v>
      </c>
      <c r="BB18" s="106" t="n">
        <f aca="false">IFERROR(BB16/BB17,0)</f>
        <v>56204.7765545256</v>
      </c>
      <c r="BC18" s="106" t="n">
        <f aca="false">IFERROR(BC16/BC17,0)</f>
        <v>56204.7765545256</v>
      </c>
      <c r="BD18" s="106" t="n">
        <f aca="false">IFERROR(BD16/BD17,0)</f>
        <v>56204.7765545256</v>
      </c>
      <c r="BE18" s="106" t="n">
        <f aca="false">IFERROR(BE16/BE17,0)</f>
        <v>50584.298899073</v>
      </c>
      <c r="BF18" s="106" t="n">
        <f aca="false">IFERROR(BF16/BF17,0)</f>
        <v>56204.7765545256</v>
      </c>
      <c r="BG18" s="106" t="n">
        <f aca="false">IFERROR(BG16/BG17,0)</f>
        <v>50584.298899073</v>
      </c>
      <c r="BH18" s="106" t="n">
        <f aca="false">IFERROR(BH16/BH17,0)</f>
        <v>50584.298899073</v>
      </c>
      <c r="BI18" s="106" t="n">
        <f aca="false">IFERROR(BI16/BI17,0)</f>
        <v>50584.298899073</v>
      </c>
      <c r="BJ18" s="106" t="n">
        <f aca="false">IFERROR(BJ16/BJ17,0)</f>
        <v>56204.7765545256</v>
      </c>
      <c r="BK18" s="106" t="n">
        <f aca="false">IFERROR(BK16/BK17,0)</f>
        <v>50584.298899073</v>
      </c>
      <c r="BL18" s="106" t="n">
        <f aca="false">IFERROR(BL16/BL17,0)</f>
        <v>56204.7765545256</v>
      </c>
      <c r="BM18" s="106" t="n">
        <f aca="false">IFERROR(BM16/BM17,0)</f>
        <v>50584.298899073</v>
      </c>
      <c r="BN18" s="106" t="n">
        <f aca="false">IFERROR(BN16/BN17,0)</f>
        <v>57328.8720856161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51595.9848770545</v>
      </c>
      <c r="BR18" s="106" t="n">
        <f aca="false">IFERROR(BR16/BR17,0)</f>
        <v>57328.8720856161</v>
      </c>
      <c r="BS18" s="106" t="n">
        <f aca="false">IFERROR(BS16/BS17,0)</f>
        <v>51595.9848770545</v>
      </c>
      <c r="BT18" s="106" t="n">
        <f aca="false">IFERROR(BT16/BT17,0)</f>
        <v>57328.8720856161</v>
      </c>
      <c r="BU18" s="106" t="n">
        <f aca="false">IFERROR(BU16/BU17,0)</f>
        <v>51595.9848770545</v>
      </c>
      <c r="BV18" s="106" t="n">
        <f aca="false">IFERROR(BV16/BV17,0)</f>
        <v>57328.8720856161</v>
      </c>
      <c r="BW18" s="106" t="n">
        <f aca="false">IFERROR(BW16/BW17,0)</f>
        <v>51595.9848770545</v>
      </c>
      <c r="BX18" s="106" t="n">
        <f aca="false">IFERROR(BX16/BX17,0)</f>
        <v>57328.8720856161</v>
      </c>
      <c r="BY18" s="106" t="n">
        <f aca="false">IFERROR(BY16/BY17,0)</f>
        <v>51595.9848770545</v>
      </c>
      <c r="BZ18" s="106" t="n">
        <f aca="false">IFERROR(BZ16/BZ17,0)</f>
        <v>58475.4495273284</v>
      </c>
      <c r="CA18" s="106" t="n">
        <f aca="false">IFERROR(CA16/CA17,0)</f>
        <v>52627.9045745956</v>
      </c>
      <c r="CB18" s="106" t="n">
        <f aca="false">IFERROR(CB16/CB17,0)</f>
        <v>58475.4495273284</v>
      </c>
      <c r="CC18" s="106" t="n">
        <f aca="false">IFERROR(CC16/CC17,0)</f>
        <v>52627.9045745956</v>
      </c>
      <c r="CD18" s="106" t="n">
        <f aca="false">IFERROR(CD16/CD17,0)</f>
        <v>58475.4495273284</v>
      </c>
      <c r="CE18" s="106" t="n">
        <f aca="false">IFERROR(CE16/CE17,0)</f>
        <v>52627.9045745956</v>
      </c>
      <c r="CF18" s="106" t="n">
        <f aca="false">IFERROR(CF16/CF17,0)</f>
        <v>58475.4495273284</v>
      </c>
      <c r="CG18" s="106" t="n">
        <f aca="false">IFERROR(CG16/CG17,0)</f>
        <v>52627.9045745956</v>
      </c>
      <c r="CH18" s="106" t="n">
        <f aca="false">IFERROR(CH16/CH17,0)</f>
        <v>58475.4495273284</v>
      </c>
      <c r="CI18" s="106" t="n">
        <f aca="false">IFERROR(CI16/CI17,0)</f>
        <v>52627.9045745956</v>
      </c>
      <c r="CJ18" s="106" t="n">
        <f aca="false">IFERROR(CJ16/CJ17,0)</f>
        <v>58475.4495273284</v>
      </c>
      <c r="CK18" s="106" t="n">
        <f aca="false">IFERROR(CK16/CK17,0)</f>
        <v>58475.4495273284</v>
      </c>
      <c r="CL18" s="106" t="n">
        <f aca="false">IFERROR(CL16/CL17,0)</f>
        <v>67100.5783326094</v>
      </c>
      <c r="CM18" s="106" t="n">
        <f aca="false">IFERROR(CM16/CM17,0)</f>
        <v>67100.5783326094</v>
      </c>
      <c r="CN18" s="106" t="n">
        <f aca="false">IFERROR(CN16/CN17,0)</f>
        <v>76686.3752372678</v>
      </c>
      <c r="CO18" s="106" t="n">
        <f aca="false">IFERROR(CO16/CO17,0)</f>
        <v>76686.3752372678</v>
      </c>
      <c r="CP18" s="106" t="n">
        <f aca="false">IFERROR(CP16/CP17,0)</f>
        <v>89467.4377768125</v>
      </c>
      <c r="CQ18" s="106" t="n">
        <f aca="false">IFERROR(CQ16/CQ17,0)</f>
        <v>89467.4377768125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1485685.24096206</v>
      </c>
      <c r="L24" s="106" t="n">
        <f aca="false">J24-K24</f>
        <v>1527259.72389472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152725.972389472</v>
      </c>
      <c r="P24" s="106" t="n">
        <f aca="false">N24+Q24</f>
        <v>152725.972389472</v>
      </c>
      <c r="Q24" s="106" t="n">
        <f aca="false">MAX(0,O24-N24)</f>
        <v>90160.1459394724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1338809.3846008</v>
      </c>
      <c r="L26" s="106" t="n">
        <f aca="false">J26-K26</f>
        <v>467055.615399204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46705.5615399204</v>
      </c>
      <c r="P26" s="106" t="n">
        <f aca="false">N26+Q26</f>
        <v>46705.5615399204</v>
      </c>
      <c r="Q26" s="106" t="n">
        <f aca="false">MAX(0,O26-N26)</f>
        <v>9205.56153992035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1317548.68612843</v>
      </c>
      <c r="L27" s="106" t="n">
        <f aca="false">J27-K27</f>
        <v>488316.313871567</v>
      </c>
      <c r="M27" s="350" t="n">
        <f aca="false">$B$3*I27</f>
        <v>0.1</v>
      </c>
      <c r="N27" s="106" t="n">
        <f aca="false">IF($E27="Yes",$B$2*$B27,0)</f>
        <v>37500</v>
      </c>
      <c r="O27" s="106" t="n">
        <f aca="false">M27*MAX(0,L27)</f>
        <v>48831.6313871567</v>
      </c>
      <c r="P27" s="106" t="n">
        <f aca="false">N27+Q27</f>
        <v>48831.6313871567</v>
      </c>
      <c r="Q27" s="106" t="n">
        <f aca="false">MAX(0,O27-N27)</f>
        <v>11331.6313871567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1210984.65204413</v>
      </c>
      <c r="L28" s="106" t="n">
        <f aca="false">J28-K28</f>
        <v>956053.347955867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95605.3347955867</v>
      </c>
      <c r="P28" s="106" t="n">
        <f aca="false">N28+Q28</f>
        <v>95605.3347955867</v>
      </c>
      <c r="Q28" s="106" t="n">
        <f aca="false">MAX(0,O28-N28)</f>
        <v>50605.3347955867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1120395.77689154</v>
      </c>
      <c r="L29" s="106" t="n">
        <f aca="false">J29-K29</f>
        <v>1046642.22310846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104664.222310846</v>
      </c>
      <c r="P29" s="106" t="n">
        <f aca="false">N29+Q29</f>
        <v>104664.222310846</v>
      </c>
      <c r="Q29" s="106" t="n">
        <f aca="false">MAX(0,O29-N29)</f>
        <v>59664.2223108456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1085492.13834214</v>
      </c>
      <c r="L30" s="106" t="n">
        <f aca="false">J30-K30</f>
        <v>1081545.86165786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108154.586165786</v>
      </c>
      <c r="P30" s="106" t="n">
        <f aca="false">N30+Q30</f>
        <v>108154.586165786</v>
      </c>
      <c r="Q30" s="106" t="n">
        <f aca="false">MAX(0,O30-N30)</f>
        <v>63154.5861657863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1070435.87055218</v>
      </c>
      <c r="L31" s="106" t="n">
        <f aca="false">J31-K31</f>
        <v>735429.129447822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73542.9129447822</v>
      </c>
      <c r="P31" s="106" t="n">
        <f aca="false">N31+Q31</f>
        <v>73542.9129447822</v>
      </c>
      <c r="Q31" s="106" t="n">
        <f aca="false">MAX(0,O31-N31)</f>
        <v>36042.9129447822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1037668.01351184</v>
      </c>
      <c r="L32" s="106" t="n">
        <f aca="false">J32-K32</f>
        <v>768196.986488157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76819.6986488157</v>
      </c>
      <c r="P32" s="106" t="n">
        <f aca="false">N32+Q32</f>
        <v>76819.6986488157</v>
      </c>
      <c r="Q32" s="106" t="n">
        <f aca="false">MAX(0,O32-N32)</f>
        <v>39319.6986488157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1022611.74572188</v>
      </c>
      <c r="L33" s="106" t="n">
        <f aca="false">J33-K33</f>
        <v>783253.254278117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78325.3254278117</v>
      </c>
      <c r="P33" s="106" t="n">
        <f aca="false">N33+Q33</f>
        <v>78325.3254278117</v>
      </c>
      <c r="Q33" s="106" t="n">
        <f aca="false">MAX(0,O33-N33)</f>
        <v>40825.3254278117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1020229.10401775</v>
      </c>
      <c r="L34" s="106" t="n">
        <f aca="false">J34-K34</f>
        <v>785635.895982252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78563.5895982252</v>
      </c>
      <c r="P34" s="106" t="n">
        <f aca="false">N34+Q34</f>
        <v>78563.5895982252</v>
      </c>
      <c r="Q34" s="106" t="n">
        <f aca="false">MAX(0,O34-N34)</f>
        <v>41063.5895982252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1016744.40787137</v>
      </c>
      <c r="L35" s="106" t="n">
        <f aca="false">J35-K35</f>
        <v>1150293.59212863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115029.359212863</v>
      </c>
      <c r="P35" s="106" t="n">
        <f aca="false">N35+Q35</f>
        <v>115029.359212863</v>
      </c>
      <c r="Q35" s="106" t="n">
        <f aca="false">MAX(0,O35-N35)</f>
        <v>70029.3592128632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1018880.18938044</v>
      </c>
      <c r="L36" s="106" t="n">
        <f aca="false">J36-K36</f>
        <v>786984.81061956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78698.481061956</v>
      </c>
      <c r="P36" s="106" t="n">
        <f aca="false">N36+Q36</f>
        <v>78698.481061956</v>
      </c>
      <c r="Q36" s="106" t="n">
        <f aca="false">MAX(0,O36-N36)</f>
        <v>41198.481061956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1028814.94568422</v>
      </c>
      <c r="L37" s="106" t="n">
        <f aca="false">J37-K37</f>
        <v>777050.054315782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77705.0054315782</v>
      </c>
      <c r="P37" s="106" t="n">
        <f aca="false">N37+Q37</f>
        <v>77705.0054315782</v>
      </c>
      <c r="Q37" s="106" t="n">
        <f aca="false">MAX(0,O37-N37)</f>
        <v>40205.0054315782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1033129.22433254</v>
      </c>
      <c r="L38" s="106" t="n">
        <f aca="false">J38-K38</f>
        <v>1133908.77566746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113390.877566746</v>
      </c>
      <c r="P38" s="106" t="n">
        <f aca="false">N38+Q38</f>
        <v>113390.877566746</v>
      </c>
      <c r="Q38" s="106" t="n">
        <f aca="false">MAX(0,O38-N38)</f>
        <v>68390.8775667457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1037443.50298087</v>
      </c>
      <c r="L39" s="106" t="n">
        <f aca="false">J39-K39</f>
        <v>768421.497019131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76842.1497019131</v>
      </c>
      <c r="P39" s="106" t="n">
        <f aca="false">N39+Q39</f>
        <v>76842.1497019131</v>
      </c>
      <c r="Q39" s="106" t="n">
        <f aca="false">MAX(0,O39-N39)</f>
        <v>39342.1497019131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1040633.6860981</v>
      </c>
      <c r="L40" s="106" t="n">
        <f aca="false">J40-K40</f>
        <v>1126404.3139019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112640.43139019</v>
      </c>
      <c r="P40" s="106" t="n">
        <f aca="false">N40+Q40</f>
        <v>112640.43139019</v>
      </c>
      <c r="Q40" s="106" t="n">
        <f aca="false">MAX(0,O40-N40)</f>
        <v>67640.4313901897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1042812.18323736</v>
      </c>
      <c r="L41" s="106" t="n">
        <f aca="false">J41-K41</f>
        <v>763052.816762643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76305.2816762643</v>
      </c>
      <c r="P41" s="106" t="n">
        <f aca="false">N41+Q41</f>
        <v>76305.2816762643</v>
      </c>
      <c r="Q41" s="106" t="n">
        <f aca="false">MAX(0,O41-N41)</f>
        <v>38805.2816762643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1050838.22532934</v>
      </c>
      <c r="L42" s="106" t="n">
        <f aca="false">J42-K42</f>
        <v>755026.774670657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75502.6774670657</v>
      </c>
      <c r="P42" s="106" t="n">
        <f aca="false">N42+Q42</f>
        <v>75502.6774670657</v>
      </c>
      <c r="Q42" s="106" t="n">
        <f aca="false">MAX(0,O42-N42)</f>
        <v>38002.6774670657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1076114.52503189</v>
      </c>
      <c r="L43" s="106" t="n">
        <f aca="false">J43-K43</f>
        <v>1090923.47496811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109092.347496811</v>
      </c>
      <c r="P43" s="106" t="n">
        <f aca="false">N43+Q43</f>
        <v>109092.347496811</v>
      </c>
      <c r="Q43" s="106" t="n">
        <f aca="false">MAX(0,O43-N43)</f>
        <v>64092.3474968109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1120562.41854376</v>
      </c>
      <c r="L44" s="106" t="n">
        <f aca="false">J44-K44</f>
        <v>685302.581456244</v>
      </c>
      <c r="M44" s="350" t="n">
        <f aca="false">$B$3*I44</f>
        <v>0.075</v>
      </c>
      <c r="N44" s="106" t="n">
        <f aca="false">IF($E44="Yes",$B$2*$B44,0)</f>
        <v>37500</v>
      </c>
      <c r="O44" s="106" t="n">
        <f aca="false">M44*MAX(0,L44)</f>
        <v>51397.6936092183</v>
      </c>
      <c r="P44" s="106" t="n">
        <f aca="false">N44+Q44</f>
        <v>51397.6936092183</v>
      </c>
      <c r="Q44" s="106" t="n">
        <f aca="false">MAX(0,O44-N44)</f>
        <v>13897.6936092183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1190572.43713471</v>
      </c>
      <c r="L45" s="106" t="n">
        <f aca="false">J45-K45</f>
        <v>615292.562865289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61529.2562865289</v>
      </c>
      <c r="P45" s="106" t="n">
        <f aca="false">N45+Q45</f>
        <v>61529.2562865289</v>
      </c>
      <c r="Q45" s="106" t="n">
        <f aca="false">MAX(0,O45-N45)</f>
        <v>24029.2562865289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1295222.85339468</v>
      </c>
      <c r="L46" s="106" t="n">
        <f aca="false">J46-K46</f>
        <v>871815.146605322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87181.5146605322</v>
      </c>
      <c r="P46" s="106" t="n">
        <f aca="false">N46+Q46</f>
        <v>87181.5146605322</v>
      </c>
      <c r="Q46" s="106" t="n">
        <f aca="false">MAX(0,O46-N46)</f>
        <v>42181.5146605322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1436499.14324395</v>
      </c>
      <c r="L47" s="106" t="n">
        <f aca="false">J47-K47</f>
        <v>369365.856756053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36936.5856756053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1640538.42190462</v>
      </c>
      <c r="L48" s="106" t="n">
        <f aca="false">J48-K48</f>
        <v>165326.578095379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16532.6578095379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2011603.29592947</v>
      </c>
      <c r="L49" s="106" t="n">
        <f aca="false">J49-K49</f>
        <v>155434.704070527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15543.4704070527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2864836.3980811</v>
      </c>
      <c r="L50" s="106" t="n">
        <f aca="false">J50-K50</f>
        <v>-1058971.3980811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135160.145939472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37500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46705.5615399204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37500</v>
      </c>
      <c r="BE53" s="106" t="n">
        <f aca="false">SUMPRODUCT(($H$21:$H$50=BE$15)*$N$21:$N$50)+SUMPRODUCT(($G$21:$G$50=BE$15)*$Q$21:$Q$50)</f>
        <v>11331.6313871567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88105.3347955867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59664.2223108456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63154.5861657863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36042.9129447822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39319.6986488157</v>
      </c>
      <c r="BR53" s="106" t="n">
        <f aca="false">SUMPRODUCT(($H$21:$H$50=BR$15)*$N$21:$N$50)+SUMPRODUCT(($G$21:$G$50=BR$15)*$Q$21:$Q$50)</f>
        <v>37500</v>
      </c>
      <c r="BS53" s="106" t="n">
        <f aca="false">SUMPRODUCT(($H$21:$H$50=BS$15)*$N$21:$N$50)+SUMPRODUCT(($G$21:$G$50=BS$15)*$Q$21:$Q$50)</f>
        <v>40825.3254278117</v>
      </c>
      <c r="BT53" s="106" t="n">
        <f aca="false">SUMPRODUCT(($H$21:$H$50=BT$15)*$N$21:$N$50)+SUMPRODUCT(($G$21:$G$50=BT$15)*$Q$21:$Q$50)</f>
        <v>37500</v>
      </c>
      <c r="BU53" s="106" t="n">
        <f aca="false">SUMPRODUCT(($H$21:$H$50=BU$15)*$N$21:$N$50)+SUMPRODUCT(($G$21:$G$50=BU$15)*$Q$21:$Q$50)</f>
        <v>41063.5895982252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70029.3592128632</v>
      </c>
      <c r="BX53" s="106" t="n">
        <f aca="false">SUMPRODUCT(($H$21:$H$50=BX$15)*$N$21:$N$50)+SUMPRODUCT(($G$21:$G$50=BX$15)*$Q$21:$Q$50)</f>
        <v>37500</v>
      </c>
      <c r="BY53" s="106" t="n">
        <f aca="false">SUMPRODUCT(($H$21:$H$50=BY$15)*$N$21:$N$50)+SUMPRODUCT(($G$21:$G$50=BY$15)*$Q$21:$Q$50)</f>
        <v>41198.481061956</v>
      </c>
      <c r="BZ53" s="106" t="n">
        <f aca="false">SUMPRODUCT(($H$21:$H$50=BZ$15)*$N$21:$N$50)+SUMPRODUCT(($G$21:$G$50=BZ$15)*$Q$21:$Q$50)</f>
        <v>37500</v>
      </c>
      <c r="CA53" s="106" t="n">
        <f aca="false">SUMPRODUCT(($H$21:$H$50=CA$15)*$N$21:$N$50)+SUMPRODUCT(($G$21:$G$50=CA$15)*$Q$21:$Q$50)</f>
        <v>40205.0054315782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68390.8775667457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39342.1497019131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67640.4313901897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38805.2816762643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38002.6774670657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64092.3474968109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13897.6936092183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24029.2562865289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42181.5146605322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2026-08-31T20:21:04Z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