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brahman_v_angus/MANUSCRIPT/manuscript_v8/supplementary_tables/"/>
    </mc:Choice>
  </mc:AlternateContent>
  <xr:revisionPtr revIDLastSave="12" documentId="13_ncr:1_{B5924FED-4375-FC42-940F-5F11F519D345}" xr6:coauthVersionLast="47" xr6:coauthVersionMax="47" xr10:uidLastSave="{0800C206-9544-C947-92FC-6C35FA22F73E}"/>
  <bookViews>
    <workbookView xWindow="0" yWindow="500" windowWidth="40960" windowHeight="25100" activeTab="1" xr2:uid="{F075158E-01E7-D74E-B4EA-9D1998CC598C}"/>
  </bookViews>
  <sheets>
    <sheet name="Brahman CpGs to Angus ref" sheetId="1" r:id="rId1"/>
    <sheet name="Angus CpGs to Brahman ref" sheetId="2" r:id="rId2"/>
    <sheet name="CpG mu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9" i="2" l="1"/>
  <c r="AG21" i="1"/>
  <c r="C10" i="3" a="1"/>
  <c r="C10" i="3" s="1"/>
  <c r="AE16" i="1"/>
  <c r="AE16" i="2"/>
  <c r="AG5" i="1"/>
  <c r="AG2" i="1"/>
  <c r="B10" i="3" a="1"/>
  <c r="B10" i="3" s="1"/>
  <c r="C6" i="3"/>
  <c r="B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<sst xmlns="http://schemas.openxmlformats.org/spreadsheetml/2006/main" count="98" uniqueCount="55">
  <si>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</si>
  <si>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</si>
  <si>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</si>
  <si>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</si>
  <si>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</si>
  <si>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</si>
  <si>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</si>
  <si>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</si>
  <si>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</si>
  <si>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</si>
  <si>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</si>
  <si>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</si>
  <si>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</si>
  <si>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</si>
  <si>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</si>
  <si>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</si>
  <si>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</si>
  <si>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</si>
  <si>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</si>
  <si>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</si>
  <si>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</si>
  <si>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</si>
  <si>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Chr23</t>
  </si>
  <si>
    <t>Chr24</t>
  </si>
  <si>
    <t>Chr25</t>
  </si>
  <si>
    <t>Chr26</t>
  </si>
  <si>
    <t>Chr27</t>
  </si>
  <si>
    <t>Chr28</t>
  </si>
  <si>
    <t>Chr29</t>
  </si>
  <si>
    <t>Row Totals</t>
  </si>
  <si>
    <t>Total_CpGs</t>
  </si>
  <si>
    <t>Unmapped</t>
  </si>
  <si>
    <t>Secondary</t>
  </si>
  <si>
    <t>Supplementary</t>
  </si>
  <si>
    <t>Alignment &lt; 900</t>
  </si>
  <si>
    <t>Alignment &gt;= 900</t>
  </si>
  <si>
    <t>Sum of row 2:7 must == row 2</t>
  </si>
  <si>
    <t>Consensus_CpGs</t>
  </si>
  <si>
    <t>SNP_change_CpGs</t>
  </si>
  <si>
    <t>No_subalignments</t>
  </si>
  <si>
    <t>Sub alignments too short</t>
  </si>
  <si>
    <t>Too many subalignments</t>
  </si>
  <si>
    <t>Sum of row 10:14 must == row 7</t>
  </si>
  <si>
    <t>Row total</t>
  </si>
  <si>
    <t>Autosomes</t>
  </si>
  <si>
    <t>Angus</t>
  </si>
  <si>
    <t>Brahman</t>
  </si>
  <si>
    <t>Shared between References</t>
  </si>
  <si>
    <t>Comments</t>
  </si>
  <si>
    <t>Angus means how many Angus CpGs mapped to the Brahman reference as a CpG</t>
  </si>
  <si>
    <t>SNP change</t>
  </si>
  <si>
    <t>993,318 CpGs from Angus are no longer CpGs in Brahman.</t>
  </si>
  <si>
    <t>Total CpGs in Ref *</t>
  </si>
  <si>
    <t>Total Resolved</t>
  </si>
  <si>
    <t>Minimap2 could not align initial 1002bp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</si>
</sst>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/>
    <xf numFmtId="0" fontId="3" fillId="2" borderId="0" xfId="0" applyFont="1" applyFill="1"/>
    <xf numFmtId="3" fontId="3" fillId="2" borderId="0" xfId="0" applyNumberFormat="1" applyFont="1" applyFill="1"/>
    <xf numFmtId="0" fontId="0" fillId="2" borderId="0" xfId="0" applyFill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F9D8-0FC3-0B4E-9994-CF1A9378A026}">
  <dimension ref="A1:AJ21"/>
  <sheetViews>
    <sheetView workbookViewId="0">
      <selection activeCell="AG22" sqref="AG22"/>
    </sheetView>
  </sheetViews>
  <sheetFormatPr baseColWidth="10" defaultRowHeight="16" x14ac:dyDescent="0.2"/>
  <cols>
    <col min="1" max="1" width="28.5" bestFit="1" customWidth="1"/>
    <col min="2" max="6" width="8.1640625" bestFit="1" customWidth="1"/>
    <col min="7" max="7" width="7.1640625" bestFit="1" customWidth="1"/>
    <col min="8" max="9" width="8.1640625" bestFit="1" customWidth="1"/>
    <col min="10" max="11" width="7.1640625" bestFit="1" customWidth="1"/>
    <col min="12" max="12" width="8.1640625" bestFit="1" customWidth="1"/>
    <col min="13" max="30" width="7.1640625" bestFit="1" customWidth="1"/>
    <col min="31" max="31" width="10.33203125" bestFit="1" customWidth="1"/>
    <col min="33" max="33" width="16.6640625" customWidth="1"/>
  </cols>
  <sheetData>
    <row r="1" spans="1:3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I1" s="4"/>
      <c r="AJ1" s="4"/>
    </row>
    <row r="2" spans="1:36" x14ac:dyDescent="0.2">
      <c r="A2" s="2" t="s">
        <v>30</v>
      </c>
      <c r="B2" s="3">
        <v>1266443</v>
      </c>
      <c r="C2" s="3">
        <v>1189893</v>
      </c>
      <c r="D2" s="3">
        <v>1156580</v>
      </c>
      <c r="E2" s="3">
        <v>1082434</v>
      </c>
      <c r="F2" s="3">
        <v>1225710</v>
      </c>
      <c r="G2" s="3">
        <v>994685</v>
      </c>
      <c r="H2" s="3">
        <v>1104983</v>
      </c>
      <c r="I2" s="3">
        <v>1020697</v>
      </c>
      <c r="J2" s="3">
        <v>918888</v>
      </c>
      <c r="K2" s="3">
        <v>988159</v>
      </c>
      <c r="L2" s="3">
        <v>1187000</v>
      </c>
      <c r="M2" s="3">
        <v>838265</v>
      </c>
      <c r="N2" s="3">
        <v>998898</v>
      </c>
      <c r="O2" s="3">
        <v>841827</v>
      </c>
      <c r="P2" s="3">
        <v>814934</v>
      </c>
      <c r="Q2" s="3">
        <v>888144</v>
      </c>
      <c r="R2" s="3">
        <v>826940</v>
      </c>
      <c r="S2" s="3">
        <v>902248</v>
      </c>
      <c r="T2" s="3">
        <v>969593</v>
      </c>
      <c r="U2" s="3">
        <v>682832</v>
      </c>
      <c r="V2" s="3">
        <v>805276</v>
      </c>
      <c r="W2" s="3">
        <v>744641</v>
      </c>
      <c r="X2" s="3">
        <v>686128</v>
      </c>
      <c r="Y2" s="3">
        <v>699152</v>
      </c>
      <c r="Z2" s="3">
        <v>726619</v>
      </c>
      <c r="AA2" s="3">
        <v>594619</v>
      </c>
      <c r="AB2" s="3">
        <v>516580</v>
      </c>
      <c r="AC2" s="3">
        <v>451303</v>
      </c>
      <c r="AD2" s="3">
        <v>675680</v>
      </c>
      <c r="AE2" s="4">
        <v>25799151</v>
      </c>
      <c r="AG2" s="11">
        <f>SUM(AE10,AE11)</f>
        <v>19784855</v>
      </c>
      <c r="AI2" s="11"/>
      <c r="AJ2" s="4"/>
    </row>
    <row r="3" spans="1:36" x14ac:dyDescent="0.2">
      <c r="A3" s="2" t="s">
        <v>31</v>
      </c>
      <c r="B3" s="3">
        <v>3123</v>
      </c>
      <c r="C3" s="3">
        <v>9032</v>
      </c>
      <c r="D3" s="3">
        <v>1305</v>
      </c>
      <c r="E3" s="3">
        <v>1518</v>
      </c>
      <c r="F3" s="3">
        <v>1645</v>
      </c>
      <c r="G3" s="3">
        <v>4874</v>
      </c>
      <c r="H3" s="3">
        <v>13668</v>
      </c>
      <c r="I3" s="3">
        <v>4442</v>
      </c>
      <c r="J3" s="3">
        <v>22252</v>
      </c>
      <c r="K3" s="3">
        <v>2543</v>
      </c>
      <c r="L3" s="3">
        <v>1955</v>
      </c>
      <c r="M3" s="3">
        <v>1323</v>
      </c>
      <c r="N3" s="3">
        <v>364</v>
      </c>
      <c r="O3" s="3">
        <v>372</v>
      </c>
      <c r="P3" s="3">
        <v>1553</v>
      </c>
      <c r="Q3" s="3">
        <v>12268</v>
      </c>
      <c r="R3" s="3">
        <v>906</v>
      </c>
      <c r="S3" s="3">
        <v>7260</v>
      </c>
      <c r="T3" s="3">
        <v>7501</v>
      </c>
      <c r="U3" s="3">
        <v>6867</v>
      </c>
      <c r="V3" s="3">
        <v>5307</v>
      </c>
      <c r="W3" s="3">
        <v>377</v>
      </c>
      <c r="X3" s="3">
        <v>17131</v>
      </c>
      <c r="Y3" s="3">
        <v>33786</v>
      </c>
      <c r="Z3" s="3">
        <v>9992</v>
      </c>
      <c r="AA3" s="3">
        <v>4542</v>
      </c>
      <c r="AB3" s="3">
        <v>4985</v>
      </c>
      <c r="AC3" s="3">
        <v>96469</v>
      </c>
      <c r="AD3" s="3">
        <v>1472</v>
      </c>
      <c r="AE3" s="4">
        <v>278832</v>
      </c>
      <c r="AG3" s="11"/>
      <c r="AJ3" s="4"/>
    </row>
    <row r="4" spans="1:36" x14ac:dyDescent="0.2">
      <c r="A4" s="2" t="s">
        <v>32</v>
      </c>
      <c r="B4" s="3">
        <v>336</v>
      </c>
      <c r="C4" s="3">
        <v>218</v>
      </c>
      <c r="D4" s="3">
        <v>1146</v>
      </c>
      <c r="E4" s="3">
        <v>277</v>
      </c>
      <c r="F4" s="3">
        <v>640</v>
      </c>
      <c r="G4" s="3">
        <v>412</v>
      </c>
      <c r="H4" s="3">
        <v>228</v>
      </c>
      <c r="I4" s="3">
        <v>693</v>
      </c>
      <c r="J4" s="3">
        <v>183</v>
      </c>
      <c r="K4" s="3">
        <v>326</v>
      </c>
      <c r="L4" s="3">
        <v>295</v>
      </c>
      <c r="M4" s="3">
        <v>161</v>
      </c>
      <c r="N4" s="3">
        <v>234</v>
      </c>
      <c r="O4" s="3">
        <v>1026</v>
      </c>
      <c r="P4" s="3">
        <v>279</v>
      </c>
      <c r="Q4" s="3">
        <v>257</v>
      </c>
      <c r="R4" s="3">
        <v>427</v>
      </c>
      <c r="S4" s="3">
        <v>502</v>
      </c>
      <c r="T4" s="3">
        <v>545</v>
      </c>
      <c r="U4" s="3">
        <v>334</v>
      </c>
      <c r="V4" s="3">
        <v>674</v>
      </c>
      <c r="W4" s="3">
        <v>72</v>
      </c>
      <c r="X4" s="3">
        <v>520</v>
      </c>
      <c r="Y4" s="3">
        <v>153</v>
      </c>
      <c r="Z4" s="3">
        <v>705</v>
      </c>
      <c r="AA4" s="3">
        <v>355</v>
      </c>
      <c r="AB4" s="3">
        <v>238</v>
      </c>
      <c r="AC4" s="3">
        <v>812</v>
      </c>
      <c r="AD4" s="3">
        <v>425</v>
      </c>
      <c r="AE4" s="4">
        <v>12473</v>
      </c>
      <c r="AG4">
        <v>1280661</v>
      </c>
      <c r="AJ4" s="11"/>
    </row>
    <row r="5" spans="1:36" x14ac:dyDescent="0.2">
      <c r="A5" s="2" t="s">
        <v>33</v>
      </c>
      <c r="B5" s="3">
        <v>1443</v>
      </c>
      <c r="C5" s="3">
        <v>1206</v>
      </c>
      <c r="D5" s="3">
        <v>1019</v>
      </c>
      <c r="E5" s="3">
        <v>1091</v>
      </c>
      <c r="F5" s="3">
        <v>1089</v>
      </c>
      <c r="G5" s="3">
        <v>1238</v>
      </c>
      <c r="H5" s="3">
        <v>1186</v>
      </c>
      <c r="I5" s="3">
        <v>1126</v>
      </c>
      <c r="J5" s="3">
        <v>1105</v>
      </c>
      <c r="K5" s="3">
        <v>849</v>
      </c>
      <c r="L5" s="3">
        <v>728</v>
      </c>
      <c r="M5" s="3">
        <v>895</v>
      </c>
      <c r="N5" s="3">
        <v>487</v>
      </c>
      <c r="O5" s="3">
        <v>449</v>
      </c>
      <c r="P5" s="3">
        <v>1004</v>
      </c>
      <c r="Q5" s="3">
        <v>582</v>
      </c>
      <c r="R5" s="3">
        <v>640</v>
      </c>
      <c r="S5" s="3">
        <v>393</v>
      </c>
      <c r="T5" s="3">
        <v>438</v>
      </c>
      <c r="U5" s="3">
        <v>313</v>
      </c>
      <c r="V5" s="3">
        <v>648</v>
      </c>
      <c r="W5" s="3">
        <v>282</v>
      </c>
      <c r="X5" s="3">
        <v>790</v>
      </c>
      <c r="Y5" s="3">
        <v>569</v>
      </c>
      <c r="Z5" s="3">
        <v>169</v>
      </c>
      <c r="AA5" s="3">
        <v>465</v>
      </c>
      <c r="AB5" s="3">
        <v>451</v>
      </c>
      <c r="AC5" s="3">
        <v>554</v>
      </c>
      <c r="AD5" s="3">
        <v>648</v>
      </c>
      <c r="AE5" s="4">
        <v>21857</v>
      </c>
      <c r="AG5">
        <f>SUM(AG4/AG2)</f>
        <v>6.4729359906858047E-2</v>
      </c>
    </row>
    <row r="6" spans="1:36" x14ac:dyDescent="0.2">
      <c r="A6" s="2" t="s">
        <v>34</v>
      </c>
      <c r="B6" s="3">
        <v>12110</v>
      </c>
      <c r="C6" s="3">
        <v>11291</v>
      </c>
      <c r="D6" s="3">
        <v>10314</v>
      </c>
      <c r="E6" s="3">
        <v>9489</v>
      </c>
      <c r="F6" s="3">
        <v>10914</v>
      </c>
      <c r="G6" s="3">
        <v>10314</v>
      </c>
      <c r="H6" s="3">
        <v>9281</v>
      </c>
      <c r="I6" s="3">
        <v>9064</v>
      </c>
      <c r="J6" s="3">
        <v>16091</v>
      </c>
      <c r="K6" s="3">
        <v>9561</v>
      </c>
      <c r="L6" s="3">
        <v>8126</v>
      </c>
      <c r="M6" s="3">
        <v>10130</v>
      </c>
      <c r="N6" s="3">
        <v>5349</v>
      </c>
      <c r="O6" s="3">
        <v>6100</v>
      </c>
      <c r="P6" s="3">
        <v>9342</v>
      </c>
      <c r="Q6" s="3">
        <v>8678</v>
      </c>
      <c r="R6" s="3">
        <v>5851</v>
      </c>
      <c r="S6" s="3">
        <v>7049</v>
      </c>
      <c r="T6" s="3">
        <v>8554</v>
      </c>
      <c r="U6" s="3">
        <v>4632</v>
      </c>
      <c r="V6" s="3">
        <v>8607</v>
      </c>
      <c r="W6" s="3">
        <v>5365</v>
      </c>
      <c r="X6" s="3">
        <v>10702</v>
      </c>
      <c r="Y6" s="3">
        <v>8998</v>
      </c>
      <c r="Z6" s="3">
        <v>5021</v>
      </c>
      <c r="AA6" s="3">
        <v>6613</v>
      </c>
      <c r="AB6" s="3">
        <v>8635</v>
      </c>
      <c r="AC6" s="3">
        <v>13453</v>
      </c>
      <c r="AD6" s="3">
        <v>7846</v>
      </c>
      <c r="AE6" s="4">
        <v>257480</v>
      </c>
    </row>
    <row r="7" spans="1:36" x14ac:dyDescent="0.2">
      <c r="A7" s="2" t="s">
        <v>35</v>
      </c>
      <c r="B7" s="3">
        <v>1249431</v>
      </c>
      <c r="C7" s="3">
        <v>1168146</v>
      </c>
      <c r="D7" s="3">
        <v>1142796</v>
      </c>
      <c r="E7" s="3">
        <v>1070059</v>
      </c>
      <c r="F7" s="3">
        <v>1211422</v>
      </c>
      <c r="G7" s="3">
        <v>977847</v>
      </c>
      <c r="H7" s="3">
        <v>1080620</v>
      </c>
      <c r="I7" s="3">
        <v>1005372</v>
      </c>
      <c r="J7" s="3">
        <v>879257</v>
      </c>
      <c r="K7" s="3">
        <v>974880</v>
      </c>
      <c r="L7" s="3">
        <v>1175896</v>
      </c>
      <c r="M7" s="3">
        <v>825756</v>
      </c>
      <c r="N7" s="3">
        <v>992464</v>
      </c>
      <c r="O7" s="3">
        <v>833880</v>
      </c>
      <c r="P7" s="3">
        <v>802756</v>
      </c>
      <c r="Q7" s="3">
        <v>866359</v>
      </c>
      <c r="R7" s="3">
        <v>819116</v>
      </c>
      <c r="S7" s="3">
        <v>887044</v>
      </c>
      <c r="T7" s="3">
        <v>952555</v>
      </c>
      <c r="U7" s="3">
        <v>670686</v>
      </c>
      <c r="V7" s="3">
        <v>790040</v>
      </c>
      <c r="W7" s="3">
        <v>738545</v>
      </c>
      <c r="X7" s="3">
        <v>656985</v>
      </c>
      <c r="Y7" s="3">
        <v>655646</v>
      </c>
      <c r="Z7" s="3">
        <v>710732</v>
      </c>
      <c r="AA7" s="3">
        <v>582644</v>
      </c>
      <c r="AB7" s="3">
        <v>502271</v>
      </c>
      <c r="AC7" s="3">
        <v>340015</v>
      </c>
      <c r="AD7" s="3">
        <v>665289</v>
      </c>
      <c r="AE7" s="4">
        <v>25228509</v>
      </c>
    </row>
    <row r="8" spans="1:36" s="10" customFormat="1" x14ac:dyDescent="0.2">
      <c r="A8" s="7" t="s">
        <v>36</v>
      </c>
      <c r="B8" s="8">
        <v>1266443</v>
      </c>
      <c r="C8" s="8">
        <v>1189893</v>
      </c>
      <c r="D8" s="8">
        <v>1156580</v>
      </c>
      <c r="E8" s="8">
        <v>1082434</v>
      </c>
      <c r="F8" s="8">
        <v>1225710</v>
      </c>
      <c r="G8" s="8">
        <v>994685</v>
      </c>
      <c r="H8" s="8">
        <v>1104983</v>
      </c>
      <c r="I8" s="8">
        <v>1020697</v>
      </c>
      <c r="J8" s="8">
        <v>918888</v>
      </c>
      <c r="K8" s="8">
        <v>988159</v>
      </c>
      <c r="L8" s="8">
        <v>1187000</v>
      </c>
      <c r="M8" s="8">
        <v>838265</v>
      </c>
      <c r="N8" s="8">
        <v>998898</v>
      </c>
      <c r="O8" s="8">
        <v>841827</v>
      </c>
      <c r="P8" s="8">
        <v>814934</v>
      </c>
      <c r="Q8" s="8">
        <v>888144</v>
      </c>
      <c r="R8" s="8">
        <v>826940</v>
      </c>
      <c r="S8" s="8">
        <v>902248</v>
      </c>
      <c r="T8" s="8">
        <v>969593</v>
      </c>
      <c r="U8" s="8">
        <v>682832</v>
      </c>
      <c r="V8" s="8">
        <v>805276</v>
      </c>
      <c r="W8" s="8">
        <v>744641</v>
      </c>
      <c r="X8" s="8">
        <v>686128</v>
      </c>
      <c r="Y8" s="8">
        <v>699152</v>
      </c>
      <c r="Z8" s="8">
        <v>726619</v>
      </c>
      <c r="AA8" s="8">
        <v>594619</v>
      </c>
      <c r="AB8" s="8">
        <v>516580</v>
      </c>
      <c r="AC8" s="8">
        <v>451303</v>
      </c>
      <c r="AD8" s="8">
        <v>675680</v>
      </c>
      <c r="AE8" s="9">
        <v>25799151</v>
      </c>
    </row>
    <row r="9" spans="1:3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3">
        <v>0</v>
      </c>
    </row>
    <row r="10" spans="1:36" x14ac:dyDescent="0.2">
      <c r="A10" s="2" t="s">
        <v>37</v>
      </c>
      <c r="B10" s="3">
        <v>913989</v>
      </c>
      <c r="C10" s="3">
        <v>855746</v>
      </c>
      <c r="D10" s="3">
        <v>864143</v>
      </c>
      <c r="E10" s="3">
        <v>789603</v>
      </c>
      <c r="F10" s="3">
        <v>916139</v>
      </c>
      <c r="G10" s="3">
        <v>712791</v>
      </c>
      <c r="H10" s="3">
        <v>796921</v>
      </c>
      <c r="I10" s="3">
        <v>748549</v>
      </c>
      <c r="J10" s="3">
        <v>622302</v>
      </c>
      <c r="K10" s="3">
        <v>708628</v>
      </c>
      <c r="L10" s="3">
        <v>888107</v>
      </c>
      <c r="M10" s="3">
        <v>610141</v>
      </c>
      <c r="N10" s="3">
        <v>778517</v>
      </c>
      <c r="O10" s="3">
        <v>622216</v>
      </c>
      <c r="P10" s="3">
        <v>581430</v>
      </c>
      <c r="Q10" s="3">
        <v>643138</v>
      </c>
      <c r="R10" s="3">
        <v>626370</v>
      </c>
      <c r="S10" s="3">
        <v>705396</v>
      </c>
      <c r="T10" s="3">
        <v>717934</v>
      </c>
      <c r="U10" s="3">
        <v>547036</v>
      </c>
      <c r="V10" s="3">
        <v>577946</v>
      </c>
      <c r="W10" s="3">
        <v>539987</v>
      </c>
      <c r="X10" s="3">
        <v>474794</v>
      </c>
      <c r="Y10" s="3">
        <v>461261</v>
      </c>
      <c r="Z10" s="3">
        <v>556728</v>
      </c>
      <c r="AA10" s="3">
        <v>446045</v>
      </c>
      <c r="AB10" s="3">
        <v>335403</v>
      </c>
      <c r="AC10" s="3">
        <v>258294</v>
      </c>
      <c r="AD10" s="3">
        <v>482134</v>
      </c>
      <c r="AE10" s="4">
        <v>18781688</v>
      </c>
    </row>
    <row r="11" spans="1:36" x14ac:dyDescent="0.2">
      <c r="A11" s="2" t="s">
        <v>38</v>
      </c>
      <c r="B11" s="3">
        <v>59528</v>
      </c>
      <c r="C11" s="3">
        <v>52919</v>
      </c>
      <c r="D11" s="3">
        <v>46615</v>
      </c>
      <c r="E11" s="3">
        <v>46881</v>
      </c>
      <c r="F11" s="3">
        <v>45018</v>
      </c>
      <c r="G11" s="3">
        <v>45016</v>
      </c>
      <c r="H11" s="3">
        <v>44603</v>
      </c>
      <c r="I11" s="3">
        <v>41460</v>
      </c>
      <c r="J11" s="3">
        <v>41091</v>
      </c>
      <c r="K11" s="3">
        <v>44105</v>
      </c>
      <c r="L11" s="3">
        <v>44253</v>
      </c>
      <c r="M11" s="3">
        <v>32938</v>
      </c>
      <c r="N11" s="3">
        <v>32572</v>
      </c>
      <c r="O11" s="3">
        <v>33979</v>
      </c>
      <c r="P11" s="3">
        <v>37169</v>
      </c>
      <c r="Q11" s="3">
        <v>33930</v>
      </c>
      <c r="R11" s="3">
        <v>28607</v>
      </c>
      <c r="S11" s="3">
        <v>24068</v>
      </c>
      <c r="T11" s="3">
        <v>31020</v>
      </c>
      <c r="U11" s="3">
        <v>19749</v>
      </c>
      <c r="V11" s="3">
        <v>31289</v>
      </c>
      <c r="W11" s="3">
        <v>26870</v>
      </c>
      <c r="X11" s="3">
        <v>25312</v>
      </c>
      <c r="Y11" s="3">
        <v>30963</v>
      </c>
      <c r="Z11" s="3">
        <v>19703</v>
      </c>
      <c r="AA11" s="3">
        <v>20240</v>
      </c>
      <c r="AB11" s="3">
        <v>23909</v>
      </c>
      <c r="AC11" s="3">
        <v>13136</v>
      </c>
      <c r="AD11" s="3">
        <v>26224</v>
      </c>
      <c r="AE11" s="4">
        <v>1003167</v>
      </c>
    </row>
    <row r="12" spans="1:36" x14ac:dyDescent="0.2">
      <c r="A12" s="2" t="s">
        <v>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6" x14ac:dyDescent="0.2">
      <c r="A13" s="2" t="s">
        <v>40</v>
      </c>
      <c r="B13" s="3">
        <v>234977</v>
      </c>
      <c r="C13" s="3">
        <v>220722</v>
      </c>
      <c r="D13" s="3">
        <v>196639</v>
      </c>
      <c r="E13" s="3">
        <v>198941</v>
      </c>
      <c r="F13" s="3">
        <v>212932</v>
      </c>
      <c r="G13" s="3">
        <v>186953</v>
      </c>
      <c r="H13" s="3">
        <v>202778</v>
      </c>
      <c r="I13" s="3">
        <v>182391</v>
      </c>
      <c r="J13" s="3">
        <v>182866</v>
      </c>
      <c r="K13" s="3">
        <v>188437</v>
      </c>
      <c r="L13" s="3">
        <v>207191</v>
      </c>
      <c r="M13" s="3">
        <v>155500</v>
      </c>
      <c r="N13" s="3">
        <v>154640</v>
      </c>
      <c r="O13" s="3">
        <v>151317</v>
      </c>
      <c r="P13" s="3">
        <v>157007</v>
      </c>
      <c r="Q13" s="3">
        <v>160532</v>
      </c>
      <c r="R13" s="3">
        <v>139473</v>
      </c>
      <c r="S13" s="3">
        <v>133443</v>
      </c>
      <c r="T13" s="3">
        <v>173255</v>
      </c>
      <c r="U13" s="3">
        <v>88127</v>
      </c>
      <c r="V13" s="3">
        <v>153570</v>
      </c>
      <c r="W13" s="3">
        <v>144624</v>
      </c>
      <c r="X13" s="3">
        <v>132233</v>
      </c>
      <c r="Y13" s="3">
        <v>139029</v>
      </c>
      <c r="Z13" s="3">
        <v>114317</v>
      </c>
      <c r="AA13" s="3">
        <v>98702</v>
      </c>
      <c r="AB13" s="3">
        <v>120786</v>
      </c>
      <c r="AC13" s="3">
        <v>58179</v>
      </c>
      <c r="AD13" s="3">
        <v>133257</v>
      </c>
      <c r="AE13" s="4">
        <v>4622818</v>
      </c>
    </row>
    <row r="14" spans="1:36" x14ac:dyDescent="0.2">
      <c r="A14" s="2" t="s">
        <v>41</v>
      </c>
      <c r="B14" s="3">
        <v>40937</v>
      </c>
      <c r="C14" s="3">
        <v>38759</v>
      </c>
      <c r="D14" s="3">
        <v>35399</v>
      </c>
      <c r="E14" s="3">
        <v>34634</v>
      </c>
      <c r="F14" s="3">
        <v>37333</v>
      </c>
      <c r="G14" s="3">
        <v>33087</v>
      </c>
      <c r="H14" s="3">
        <v>36318</v>
      </c>
      <c r="I14" s="3">
        <v>32972</v>
      </c>
      <c r="J14" s="3">
        <v>32998</v>
      </c>
      <c r="K14" s="3">
        <v>33710</v>
      </c>
      <c r="L14" s="3">
        <v>36345</v>
      </c>
      <c r="M14" s="3">
        <v>27177</v>
      </c>
      <c r="N14" s="3">
        <v>26735</v>
      </c>
      <c r="O14" s="3">
        <v>26368</v>
      </c>
      <c r="P14" s="3">
        <v>27150</v>
      </c>
      <c r="Q14" s="3">
        <v>28759</v>
      </c>
      <c r="R14" s="3">
        <v>24666</v>
      </c>
      <c r="S14" s="3">
        <v>24137</v>
      </c>
      <c r="T14" s="3">
        <v>30346</v>
      </c>
      <c r="U14" s="3">
        <v>15774</v>
      </c>
      <c r="V14" s="3">
        <v>27235</v>
      </c>
      <c r="W14" s="3">
        <v>27064</v>
      </c>
      <c r="X14" s="3">
        <v>24646</v>
      </c>
      <c r="Y14" s="3">
        <v>24393</v>
      </c>
      <c r="Z14" s="3">
        <v>19984</v>
      </c>
      <c r="AA14" s="3">
        <v>17657</v>
      </c>
      <c r="AB14" s="3">
        <v>22173</v>
      </c>
      <c r="AC14" s="3">
        <v>10406</v>
      </c>
      <c r="AD14" s="3">
        <v>23674</v>
      </c>
      <c r="AE14" s="4">
        <v>820836</v>
      </c>
    </row>
    <row r="15" spans="1:36" s="10" customFormat="1" x14ac:dyDescent="0.2">
      <c r="A15" s="7" t="s">
        <v>42</v>
      </c>
      <c r="B15" s="8">
        <v>1249431</v>
      </c>
      <c r="C15" s="8">
        <v>1168146</v>
      </c>
      <c r="D15" s="8">
        <v>1142796</v>
      </c>
      <c r="E15" s="8">
        <v>1070059</v>
      </c>
      <c r="F15" s="8">
        <v>1211422</v>
      </c>
      <c r="G15" s="8">
        <v>977847</v>
      </c>
      <c r="H15" s="8">
        <v>1080620</v>
      </c>
      <c r="I15" s="8">
        <v>1005372</v>
      </c>
      <c r="J15" s="8">
        <v>879257</v>
      </c>
      <c r="K15" s="8">
        <v>974880</v>
      </c>
      <c r="L15" s="8">
        <v>1175896</v>
      </c>
      <c r="M15" s="8">
        <v>825756</v>
      </c>
      <c r="N15" s="8">
        <v>992464</v>
      </c>
      <c r="O15" s="8">
        <v>833880</v>
      </c>
      <c r="P15" s="8">
        <v>802756</v>
      </c>
      <c r="Q15" s="8">
        <v>866359</v>
      </c>
      <c r="R15" s="8">
        <v>819116</v>
      </c>
      <c r="S15" s="8">
        <v>887044</v>
      </c>
      <c r="T15" s="8">
        <v>952555</v>
      </c>
      <c r="U15" s="8">
        <v>670686</v>
      </c>
      <c r="V15" s="8">
        <v>790040</v>
      </c>
      <c r="W15" s="8">
        <v>738545</v>
      </c>
      <c r="X15" s="8">
        <v>656985</v>
      </c>
      <c r="Y15" s="8">
        <v>655646</v>
      </c>
      <c r="Z15" s="8">
        <v>710732</v>
      </c>
      <c r="AA15" s="8">
        <v>582644</v>
      </c>
      <c r="AB15" s="8">
        <v>502271</v>
      </c>
      <c r="AC15" s="8">
        <v>340015</v>
      </c>
      <c r="AD15" s="8">
        <v>665289</v>
      </c>
      <c r="AE15" s="9">
        <v>25228509</v>
      </c>
    </row>
    <row r="16" spans="1:36" x14ac:dyDescent="0.2">
      <c r="AE16" s="11">
        <f>SUM(AE13:AE14)</f>
        <v>5443654</v>
      </c>
    </row>
    <row r="21" spans="33:33" x14ac:dyDescent="0.2">
      <c r="AG21">
        <f>SUM((AE11+AE3)/AE2)</f>
        <v>4.9691518918587668E-2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4C84-D284-6C4F-970F-42FFBDB00256}">
  <dimension ref="A1:AG29"/>
  <sheetViews>
    <sheetView tabSelected="1" workbookViewId="0">
      <selection activeCell="AG23" sqref="AG23"/>
    </sheetView>
  </sheetViews>
  <sheetFormatPr baseColWidth="10" defaultRowHeight="16" x14ac:dyDescent="0.2"/>
  <cols>
    <col min="1" max="1" width="28.5" customWidth="1"/>
    <col min="2" max="6" width="8.1640625" bestFit="1" customWidth="1"/>
    <col min="7" max="7" width="7.1640625" bestFit="1" customWidth="1"/>
    <col min="8" max="9" width="8.1640625" bestFit="1" customWidth="1"/>
    <col min="10" max="11" width="7.1640625" bestFit="1" customWidth="1"/>
    <col min="12" max="12" width="8.1640625" bestFit="1" customWidth="1"/>
    <col min="13" max="30" width="7.1640625" bestFit="1" customWidth="1"/>
    <col min="31" max="31" width="10.1640625" bestFit="1" customWidth="1"/>
    <col min="32" max="32" width="9.1640625" bestFit="1" customWidth="1"/>
  </cols>
  <sheetData>
    <row r="1" spans="1:3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43</v>
      </c>
      <c r="AF1" s="1"/>
    </row>
    <row r="2" spans="1:32" x14ac:dyDescent="0.2">
      <c r="A2" s="2" t="s">
        <v>30</v>
      </c>
      <c r="B2" s="3">
        <v>1265719</v>
      </c>
      <c r="C2" s="3">
        <v>1190532</v>
      </c>
      <c r="D2" s="3">
        <v>1157849</v>
      </c>
      <c r="E2" s="3">
        <v>1090262</v>
      </c>
      <c r="F2" s="3">
        <v>1219676</v>
      </c>
      <c r="G2" s="3">
        <v>993336</v>
      </c>
      <c r="H2" s="3">
        <v>1093156</v>
      </c>
      <c r="I2" s="3">
        <v>1017626</v>
      </c>
      <c r="J2" s="3">
        <v>991763</v>
      </c>
      <c r="K2" s="3">
        <v>982341</v>
      </c>
      <c r="L2" s="3">
        <v>1189384</v>
      </c>
      <c r="M2" s="3">
        <v>868771</v>
      </c>
      <c r="N2" s="3">
        <v>998639</v>
      </c>
      <c r="O2" s="3">
        <v>842993</v>
      </c>
      <c r="P2" s="3">
        <v>815146</v>
      </c>
      <c r="Q2" s="3">
        <v>879135</v>
      </c>
      <c r="R2" s="3">
        <v>828540</v>
      </c>
      <c r="S2" s="3">
        <v>938673</v>
      </c>
      <c r="T2" s="3">
        <v>958378</v>
      </c>
      <c r="U2" s="3">
        <v>679577</v>
      </c>
      <c r="V2" s="3">
        <v>804440</v>
      </c>
      <c r="W2" s="3">
        <v>751622</v>
      </c>
      <c r="X2" s="3">
        <v>665961</v>
      </c>
      <c r="Y2" s="3">
        <v>661168</v>
      </c>
      <c r="Z2" s="3">
        <v>714625</v>
      </c>
      <c r="AA2" s="3">
        <v>590531</v>
      </c>
      <c r="AB2" s="3">
        <v>502472</v>
      </c>
      <c r="AC2" s="3">
        <v>344873</v>
      </c>
      <c r="AD2" s="3">
        <v>675112</v>
      </c>
      <c r="AE2" s="4">
        <v>25712300</v>
      </c>
      <c r="AF2" s="1"/>
    </row>
    <row r="3" spans="1:32" x14ac:dyDescent="0.2">
      <c r="A3" s="2" t="s">
        <v>31</v>
      </c>
      <c r="B3" s="3">
        <v>1945</v>
      </c>
      <c r="C3" s="3">
        <v>6519</v>
      </c>
      <c r="D3" s="3">
        <v>4879</v>
      </c>
      <c r="E3" s="3">
        <v>3937</v>
      </c>
      <c r="F3" s="3">
        <v>1308</v>
      </c>
      <c r="G3" s="3">
        <v>2991</v>
      </c>
      <c r="H3" s="3">
        <v>1464</v>
      </c>
      <c r="I3" s="3">
        <v>590</v>
      </c>
      <c r="J3" s="3">
        <v>96728</v>
      </c>
      <c r="K3" s="3">
        <v>511</v>
      </c>
      <c r="L3" s="3">
        <v>4859</v>
      </c>
      <c r="M3" s="3">
        <v>14845</v>
      </c>
      <c r="N3" s="3">
        <v>617</v>
      </c>
      <c r="O3" s="3">
        <v>3681</v>
      </c>
      <c r="P3" s="3">
        <v>1016</v>
      </c>
      <c r="Q3" s="3">
        <v>3829</v>
      </c>
      <c r="R3" s="3">
        <v>1398</v>
      </c>
      <c r="S3" s="3">
        <v>43268</v>
      </c>
      <c r="T3" s="3">
        <v>1427</v>
      </c>
      <c r="U3" s="3">
        <v>3537</v>
      </c>
      <c r="V3" s="3">
        <v>8214</v>
      </c>
      <c r="W3" s="3">
        <v>6209</v>
      </c>
      <c r="X3" s="3">
        <v>1996</v>
      </c>
      <c r="Y3" s="3">
        <v>469</v>
      </c>
      <c r="Z3" s="3">
        <v>450</v>
      </c>
      <c r="AA3" s="3">
        <v>1693</v>
      </c>
      <c r="AB3" s="3">
        <v>2714</v>
      </c>
      <c r="AC3" s="3">
        <v>772</v>
      </c>
      <c r="AD3" s="3">
        <v>1640</v>
      </c>
      <c r="AE3" s="4">
        <v>223506</v>
      </c>
      <c r="AF3" s="3"/>
    </row>
    <row r="4" spans="1:32" x14ac:dyDescent="0.2">
      <c r="A4" s="2" t="s">
        <v>32</v>
      </c>
      <c r="B4" s="3">
        <v>259</v>
      </c>
      <c r="C4" s="3">
        <v>231</v>
      </c>
      <c r="D4" s="3">
        <v>1688</v>
      </c>
      <c r="E4" s="3">
        <v>283</v>
      </c>
      <c r="F4" s="3">
        <v>487</v>
      </c>
      <c r="G4" s="3">
        <v>201</v>
      </c>
      <c r="H4" s="3">
        <v>227</v>
      </c>
      <c r="I4" s="3">
        <v>624</v>
      </c>
      <c r="J4" s="3">
        <v>310</v>
      </c>
      <c r="K4" s="3">
        <v>282</v>
      </c>
      <c r="L4" s="3">
        <v>340</v>
      </c>
      <c r="M4" s="3">
        <v>248</v>
      </c>
      <c r="N4" s="3">
        <v>115</v>
      </c>
      <c r="O4" s="3">
        <v>719</v>
      </c>
      <c r="P4" s="3">
        <v>343</v>
      </c>
      <c r="Q4" s="3">
        <v>140</v>
      </c>
      <c r="R4" s="3">
        <v>292</v>
      </c>
      <c r="S4" s="3">
        <v>567</v>
      </c>
      <c r="T4" s="3">
        <v>142</v>
      </c>
      <c r="U4" s="3">
        <v>224</v>
      </c>
      <c r="V4" s="3">
        <v>759</v>
      </c>
      <c r="W4" s="3">
        <v>113</v>
      </c>
      <c r="X4" s="3">
        <v>153</v>
      </c>
      <c r="Y4" s="3">
        <v>86</v>
      </c>
      <c r="Z4" s="3">
        <v>516</v>
      </c>
      <c r="AA4" s="3">
        <v>151</v>
      </c>
      <c r="AB4" s="3">
        <v>138</v>
      </c>
      <c r="AC4" s="3">
        <v>1514</v>
      </c>
      <c r="AD4" s="3">
        <v>248</v>
      </c>
      <c r="AE4" s="4">
        <v>11400</v>
      </c>
      <c r="AF4" s="3"/>
    </row>
    <row r="5" spans="1:32" x14ac:dyDescent="0.2">
      <c r="A5" s="2" t="s">
        <v>33</v>
      </c>
      <c r="B5" s="3">
        <v>1438</v>
      </c>
      <c r="C5" s="3">
        <v>1106</v>
      </c>
      <c r="D5" s="3">
        <v>927</v>
      </c>
      <c r="E5" s="3">
        <v>1061</v>
      </c>
      <c r="F5" s="3">
        <v>1028</v>
      </c>
      <c r="G5" s="3">
        <v>1414</v>
      </c>
      <c r="H5" s="3">
        <v>1190</v>
      </c>
      <c r="I5" s="3">
        <v>916</v>
      </c>
      <c r="J5" s="3">
        <v>1116</v>
      </c>
      <c r="K5" s="3">
        <v>1031</v>
      </c>
      <c r="L5" s="3">
        <v>543</v>
      </c>
      <c r="M5" s="3">
        <v>1253</v>
      </c>
      <c r="N5" s="3">
        <v>458</v>
      </c>
      <c r="O5" s="3">
        <v>669</v>
      </c>
      <c r="P5" s="3">
        <v>967</v>
      </c>
      <c r="Q5" s="3">
        <v>589</v>
      </c>
      <c r="R5" s="3">
        <v>473</v>
      </c>
      <c r="S5" s="3">
        <v>601</v>
      </c>
      <c r="T5" s="3">
        <v>370</v>
      </c>
      <c r="U5" s="3">
        <v>400</v>
      </c>
      <c r="V5" s="3">
        <v>667</v>
      </c>
      <c r="W5" s="3">
        <v>380</v>
      </c>
      <c r="X5" s="3">
        <v>612</v>
      </c>
      <c r="Y5" s="3">
        <v>485</v>
      </c>
      <c r="Z5" s="3">
        <v>284</v>
      </c>
      <c r="AA5" s="3">
        <v>411</v>
      </c>
      <c r="AB5" s="3">
        <v>444</v>
      </c>
      <c r="AC5" s="3">
        <v>267</v>
      </c>
      <c r="AD5" s="3">
        <v>564</v>
      </c>
      <c r="AE5" s="4">
        <v>21664</v>
      </c>
      <c r="AF5" s="3"/>
    </row>
    <row r="6" spans="1:32" x14ac:dyDescent="0.2">
      <c r="A6" s="2" t="s">
        <v>34</v>
      </c>
      <c r="B6" s="3">
        <v>11481</v>
      </c>
      <c r="C6" s="3">
        <v>10964</v>
      </c>
      <c r="D6" s="3">
        <v>9876</v>
      </c>
      <c r="E6" s="3">
        <v>11569</v>
      </c>
      <c r="F6" s="3">
        <v>9407</v>
      </c>
      <c r="G6" s="3">
        <v>10537</v>
      </c>
      <c r="H6" s="3">
        <v>9882</v>
      </c>
      <c r="I6" s="3">
        <v>8361</v>
      </c>
      <c r="J6" s="3">
        <v>19001</v>
      </c>
      <c r="K6" s="3">
        <v>8298</v>
      </c>
      <c r="L6" s="3">
        <v>8535</v>
      </c>
      <c r="M6" s="3">
        <v>18604</v>
      </c>
      <c r="N6" s="3">
        <v>5845</v>
      </c>
      <c r="O6" s="3">
        <v>6483</v>
      </c>
      <c r="P6" s="3">
        <v>10059</v>
      </c>
      <c r="Q6" s="3">
        <v>8252</v>
      </c>
      <c r="R6" s="3">
        <v>6072</v>
      </c>
      <c r="S6" s="3">
        <v>9409</v>
      </c>
      <c r="T6" s="3">
        <v>5764</v>
      </c>
      <c r="U6" s="3">
        <v>4377</v>
      </c>
      <c r="V6" s="3">
        <v>7032</v>
      </c>
      <c r="W6" s="3">
        <v>6579</v>
      </c>
      <c r="X6" s="3">
        <v>6689</v>
      </c>
      <c r="Y6" s="3">
        <v>6659</v>
      </c>
      <c r="Z6" s="3">
        <v>4170</v>
      </c>
      <c r="AA6" s="3">
        <v>5622</v>
      </c>
      <c r="AB6" s="3">
        <v>5998</v>
      </c>
      <c r="AC6" s="3">
        <v>3569</v>
      </c>
      <c r="AD6" s="3">
        <v>6670</v>
      </c>
      <c r="AE6" s="4">
        <v>245764</v>
      </c>
      <c r="AF6" s="3"/>
    </row>
    <row r="7" spans="1:32" x14ac:dyDescent="0.2">
      <c r="A7" s="2" t="s">
        <v>35</v>
      </c>
      <c r="B7" s="3">
        <v>1250596</v>
      </c>
      <c r="C7" s="3">
        <v>1171712</v>
      </c>
      <c r="D7" s="3">
        <v>1140479</v>
      </c>
      <c r="E7" s="3">
        <v>1073412</v>
      </c>
      <c r="F7" s="3">
        <v>1207446</v>
      </c>
      <c r="G7" s="3">
        <v>978193</v>
      </c>
      <c r="H7" s="3">
        <v>1080393</v>
      </c>
      <c r="I7" s="3">
        <v>1007135</v>
      </c>
      <c r="J7" s="3">
        <v>874608</v>
      </c>
      <c r="K7" s="3">
        <v>972219</v>
      </c>
      <c r="L7" s="3">
        <v>1175107</v>
      </c>
      <c r="M7" s="3">
        <v>833821</v>
      </c>
      <c r="N7" s="3">
        <v>991604</v>
      </c>
      <c r="O7" s="3">
        <v>831441</v>
      </c>
      <c r="P7" s="3">
        <v>802761</v>
      </c>
      <c r="Q7" s="3">
        <v>866325</v>
      </c>
      <c r="R7" s="3">
        <v>820305</v>
      </c>
      <c r="S7" s="3">
        <v>884828</v>
      </c>
      <c r="T7" s="3">
        <v>950675</v>
      </c>
      <c r="U7" s="3">
        <v>671039</v>
      </c>
      <c r="V7" s="3">
        <v>787768</v>
      </c>
      <c r="W7" s="3">
        <v>738341</v>
      </c>
      <c r="X7" s="3">
        <v>656511</v>
      </c>
      <c r="Y7" s="3">
        <v>653469</v>
      </c>
      <c r="Z7" s="3">
        <v>709205</v>
      </c>
      <c r="AA7" s="3">
        <v>582654</v>
      </c>
      <c r="AB7" s="3">
        <v>493178</v>
      </c>
      <c r="AC7" s="3">
        <v>338751</v>
      </c>
      <c r="AD7" s="3">
        <v>665990</v>
      </c>
      <c r="AE7" s="4">
        <v>25209966</v>
      </c>
      <c r="AF7" s="3"/>
    </row>
    <row r="8" spans="1:32" s="10" customFormat="1" x14ac:dyDescent="0.2">
      <c r="A8" s="7" t="s">
        <v>36</v>
      </c>
      <c r="B8" s="8">
        <v>1265719</v>
      </c>
      <c r="C8" s="8">
        <v>1190532</v>
      </c>
      <c r="D8" s="8">
        <v>1157849</v>
      </c>
      <c r="E8" s="8">
        <v>1090262</v>
      </c>
      <c r="F8" s="8">
        <v>1219676</v>
      </c>
      <c r="G8" s="8">
        <v>993336</v>
      </c>
      <c r="H8" s="8">
        <v>1093156</v>
      </c>
      <c r="I8" s="8">
        <v>1017626</v>
      </c>
      <c r="J8" s="8">
        <v>991763</v>
      </c>
      <c r="K8" s="8">
        <v>982341</v>
      </c>
      <c r="L8" s="8">
        <v>1189384</v>
      </c>
      <c r="M8" s="8">
        <v>868771</v>
      </c>
      <c r="N8" s="8">
        <v>998639</v>
      </c>
      <c r="O8" s="8">
        <v>842993</v>
      </c>
      <c r="P8" s="8">
        <v>815146</v>
      </c>
      <c r="Q8" s="8">
        <v>879135</v>
      </c>
      <c r="R8" s="8">
        <v>828540</v>
      </c>
      <c r="S8" s="8">
        <v>938673</v>
      </c>
      <c r="T8" s="8">
        <v>958378</v>
      </c>
      <c r="U8" s="8">
        <v>679577</v>
      </c>
      <c r="V8" s="8">
        <v>804440</v>
      </c>
      <c r="W8" s="8">
        <v>751622</v>
      </c>
      <c r="X8" s="8">
        <v>665961</v>
      </c>
      <c r="Y8" s="8">
        <v>661168</v>
      </c>
      <c r="Z8" s="8">
        <v>714625</v>
      </c>
      <c r="AA8" s="8">
        <v>590531</v>
      </c>
      <c r="AB8" s="8">
        <v>502472</v>
      </c>
      <c r="AC8" s="8">
        <v>344873</v>
      </c>
      <c r="AD8" s="8">
        <v>675112</v>
      </c>
      <c r="AE8" s="9">
        <v>25712300</v>
      </c>
      <c r="AF8" s="8"/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2" t="s">
        <v>37</v>
      </c>
      <c r="B10" s="3">
        <v>918835</v>
      </c>
      <c r="C10" s="3">
        <v>858277</v>
      </c>
      <c r="D10" s="3">
        <v>861989</v>
      </c>
      <c r="E10" s="3">
        <v>791755</v>
      </c>
      <c r="F10" s="3">
        <v>917160</v>
      </c>
      <c r="G10" s="3">
        <v>712910</v>
      </c>
      <c r="H10" s="3">
        <v>799800</v>
      </c>
      <c r="I10" s="3">
        <v>754633</v>
      </c>
      <c r="J10" s="3">
        <v>623621</v>
      </c>
      <c r="K10" s="3">
        <v>709124</v>
      </c>
      <c r="L10" s="3">
        <v>887251</v>
      </c>
      <c r="M10" s="3">
        <v>609406</v>
      </c>
      <c r="N10" s="3">
        <v>781496</v>
      </c>
      <c r="O10" s="3">
        <v>621972</v>
      </c>
      <c r="P10" s="3">
        <v>579635</v>
      </c>
      <c r="Q10" s="3">
        <v>647057</v>
      </c>
      <c r="R10" s="3">
        <v>629910</v>
      </c>
      <c r="S10" s="3">
        <v>706083</v>
      </c>
      <c r="T10" s="3">
        <v>717982</v>
      </c>
      <c r="U10" s="3">
        <v>547289</v>
      </c>
      <c r="V10" s="3">
        <v>577314</v>
      </c>
      <c r="W10" s="3">
        <v>544085</v>
      </c>
      <c r="X10" s="3">
        <v>476461</v>
      </c>
      <c r="Y10" s="3">
        <v>461015</v>
      </c>
      <c r="Z10" s="3">
        <v>555741</v>
      </c>
      <c r="AA10" s="3">
        <v>445264</v>
      </c>
      <c r="AB10" s="3">
        <v>336268</v>
      </c>
      <c r="AC10" s="3">
        <v>258548</v>
      </c>
      <c r="AD10" s="3">
        <v>482845</v>
      </c>
      <c r="AE10" s="4">
        <v>18813726</v>
      </c>
      <c r="AF10" s="3"/>
    </row>
    <row r="11" spans="1:32" x14ac:dyDescent="0.2">
      <c r="A11" s="2" t="s">
        <v>38</v>
      </c>
      <c r="B11" s="3">
        <v>59259</v>
      </c>
      <c r="C11" s="3">
        <v>53625</v>
      </c>
      <c r="D11" s="3">
        <v>45843</v>
      </c>
      <c r="E11" s="3">
        <v>46423</v>
      </c>
      <c r="F11" s="3">
        <v>44141</v>
      </c>
      <c r="G11" s="3">
        <v>44990</v>
      </c>
      <c r="H11" s="3">
        <v>44171</v>
      </c>
      <c r="I11" s="3">
        <v>41956</v>
      </c>
      <c r="J11" s="3">
        <v>40634</v>
      </c>
      <c r="K11" s="3">
        <v>43204</v>
      </c>
      <c r="L11" s="3">
        <v>43659</v>
      </c>
      <c r="M11" s="3">
        <v>33212</v>
      </c>
      <c r="N11" s="3">
        <v>32604</v>
      </c>
      <c r="O11" s="3">
        <v>33871</v>
      </c>
      <c r="P11" s="3">
        <v>36485</v>
      </c>
      <c r="Q11" s="3">
        <v>33650</v>
      </c>
      <c r="R11" s="3">
        <v>28478</v>
      </c>
      <c r="S11" s="3">
        <v>22996</v>
      </c>
      <c r="T11" s="3">
        <v>30515</v>
      </c>
      <c r="U11" s="3">
        <v>19519</v>
      </c>
      <c r="V11" s="3">
        <v>31085</v>
      </c>
      <c r="W11" s="3">
        <v>26894</v>
      </c>
      <c r="X11" s="3">
        <v>25078</v>
      </c>
      <c r="Y11" s="3">
        <v>30156</v>
      </c>
      <c r="Z11" s="3">
        <v>19130</v>
      </c>
      <c r="AA11" s="3">
        <v>19861</v>
      </c>
      <c r="AB11" s="3">
        <v>22976</v>
      </c>
      <c r="AC11" s="3">
        <v>12840</v>
      </c>
      <c r="AD11" s="3">
        <v>26063</v>
      </c>
      <c r="AE11" s="4">
        <v>993318</v>
      </c>
      <c r="AF11" s="3"/>
    </row>
    <row r="12" spans="1:32" x14ac:dyDescent="0.2">
      <c r="A12" s="2" t="s">
        <v>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/>
    </row>
    <row r="13" spans="1:32" x14ac:dyDescent="0.2">
      <c r="A13" s="2" t="s">
        <v>40</v>
      </c>
      <c r="B13" s="3">
        <v>230917</v>
      </c>
      <c r="C13" s="3">
        <v>220388</v>
      </c>
      <c r="D13" s="3">
        <v>197521</v>
      </c>
      <c r="E13" s="3">
        <v>199488</v>
      </c>
      <c r="F13" s="3">
        <v>209537</v>
      </c>
      <c r="G13" s="3">
        <v>187051</v>
      </c>
      <c r="H13" s="3">
        <v>199836</v>
      </c>
      <c r="I13" s="3">
        <v>177400</v>
      </c>
      <c r="J13" s="3">
        <v>178497</v>
      </c>
      <c r="K13" s="3">
        <v>186757</v>
      </c>
      <c r="L13" s="3">
        <v>207725</v>
      </c>
      <c r="M13" s="3">
        <v>162337</v>
      </c>
      <c r="N13" s="3">
        <v>150779</v>
      </c>
      <c r="O13" s="3">
        <v>149836</v>
      </c>
      <c r="P13" s="3">
        <v>159254</v>
      </c>
      <c r="Q13" s="3">
        <v>156761</v>
      </c>
      <c r="R13" s="3">
        <v>136798</v>
      </c>
      <c r="S13" s="3">
        <v>131795</v>
      </c>
      <c r="T13" s="3">
        <v>171812</v>
      </c>
      <c r="U13" s="3">
        <v>88304</v>
      </c>
      <c r="V13" s="3">
        <v>152545</v>
      </c>
      <c r="W13" s="3">
        <v>140191</v>
      </c>
      <c r="X13" s="3">
        <v>130391</v>
      </c>
      <c r="Y13" s="3">
        <v>138142</v>
      </c>
      <c r="Z13" s="3">
        <v>114811</v>
      </c>
      <c r="AA13" s="3">
        <v>99515</v>
      </c>
      <c r="AB13" s="3">
        <v>113470</v>
      </c>
      <c r="AC13" s="3">
        <v>57121</v>
      </c>
      <c r="AD13" s="3">
        <v>133298</v>
      </c>
      <c r="AE13" s="4">
        <v>4582277</v>
      </c>
      <c r="AF13" s="3"/>
    </row>
    <row r="14" spans="1:32" x14ac:dyDescent="0.2">
      <c r="A14" s="2" t="s">
        <v>41</v>
      </c>
      <c r="B14" s="3">
        <v>41585</v>
      </c>
      <c r="C14" s="3">
        <v>39422</v>
      </c>
      <c r="D14" s="3">
        <v>35126</v>
      </c>
      <c r="E14" s="3">
        <v>35746</v>
      </c>
      <c r="F14" s="3">
        <v>36608</v>
      </c>
      <c r="G14" s="3">
        <v>33242</v>
      </c>
      <c r="H14" s="3">
        <v>36586</v>
      </c>
      <c r="I14" s="3">
        <v>33146</v>
      </c>
      <c r="J14" s="3">
        <v>31856</v>
      </c>
      <c r="K14" s="3">
        <v>33134</v>
      </c>
      <c r="L14" s="3">
        <v>36472</v>
      </c>
      <c r="M14" s="3">
        <v>28866</v>
      </c>
      <c r="N14" s="3">
        <v>26725</v>
      </c>
      <c r="O14" s="3">
        <v>25762</v>
      </c>
      <c r="P14" s="3">
        <v>27387</v>
      </c>
      <c r="Q14" s="3">
        <v>28857</v>
      </c>
      <c r="R14" s="3">
        <v>25119</v>
      </c>
      <c r="S14" s="3">
        <v>23954</v>
      </c>
      <c r="T14" s="3">
        <v>30366</v>
      </c>
      <c r="U14" s="3">
        <v>15927</v>
      </c>
      <c r="V14" s="3">
        <v>26824</v>
      </c>
      <c r="W14" s="3">
        <v>27171</v>
      </c>
      <c r="X14" s="3">
        <v>24581</v>
      </c>
      <c r="Y14" s="3">
        <v>24156</v>
      </c>
      <c r="Z14" s="3">
        <v>19523</v>
      </c>
      <c r="AA14" s="3">
        <v>18014</v>
      </c>
      <c r="AB14" s="3">
        <v>20464</v>
      </c>
      <c r="AC14" s="3">
        <v>10242</v>
      </c>
      <c r="AD14" s="3">
        <v>23784</v>
      </c>
      <c r="AE14" s="4">
        <v>820645</v>
      </c>
      <c r="AF14" s="3"/>
    </row>
    <row r="15" spans="1:32" s="10" customFormat="1" x14ac:dyDescent="0.2">
      <c r="A15" s="7" t="s">
        <v>42</v>
      </c>
      <c r="B15" s="8">
        <v>1250596</v>
      </c>
      <c r="C15" s="8">
        <v>1171712</v>
      </c>
      <c r="D15" s="8">
        <v>1140479</v>
      </c>
      <c r="E15" s="8">
        <v>1073412</v>
      </c>
      <c r="F15" s="8">
        <v>1207446</v>
      </c>
      <c r="G15" s="8">
        <v>978193</v>
      </c>
      <c r="H15" s="8">
        <v>1080393</v>
      </c>
      <c r="I15" s="8">
        <v>1007135</v>
      </c>
      <c r="J15" s="8">
        <v>874608</v>
      </c>
      <c r="K15" s="8">
        <v>972219</v>
      </c>
      <c r="L15" s="8">
        <v>1175107</v>
      </c>
      <c r="M15" s="8">
        <v>833821</v>
      </c>
      <c r="N15" s="8">
        <v>991604</v>
      </c>
      <c r="O15" s="8">
        <v>831441</v>
      </c>
      <c r="P15" s="8">
        <v>802761</v>
      </c>
      <c r="Q15" s="8">
        <v>866325</v>
      </c>
      <c r="R15" s="8">
        <v>820305</v>
      </c>
      <c r="S15" s="8">
        <v>884828</v>
      </c>
      <c r="T15" s="8">
        <v>950675</v>
      </c>
      <c r="U15" s="8">
        <v>671039</v>
      </c>
      <c r="V15" s="8">
        <v>787768</v>
      </c>
      <c r="W15" s="8">
        <v>738341</v>
      </c>
      <c r="X15" s="8">
        <v>656511</v>
      </c>
      <c r="Y15" s="8">
        <v>653469</v>
      </c>
      <c r="Z15" s="8">
        <v>709205</v>
      </c>
      <c r="AA15" s="8">
        <v>582654</v>
      </c>
      <c r="AB15" s="8">
        <v>493178</v>
      </c>
      <c r="AC15" s="8">
        <v>338751</v>
      </c>
      <c r="AD15" s="8">
        <v>665990</v>
      </c>
      <c r="AE15" s="9">
        <v>25209966</v>
      </c>
      <c r="AF15" s="8"/>
    </row>
    <row r="16" spans="1:3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2">
        <f>SUM(AE13:AE14)</f>
        <v>5402922</v>
      </c>
      <c r="AF16" s="1"/>
    </row>
    <row r="17" spans="1:3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9" spans="1:33" x14ac:dyDescent="0.2">
      <c r="AG19">
        <f>SUM((AE3+AE11)/AE2)</f>
        <v>4.7324587843172332E-2</v>
      </c>
    </row>
    <row r="29" spans="1:33" x14ac:dyDescent="0.2">
      <c r="W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5DBF-18CD-2F40-B41A-BB54440CF688}">
  <dimension ref="A1:D10"/>
  <sheetViews>
    <sheetView zoomScale="140" zoomScaleNormal="140" workbookViewId="0">
      <selection activeCell="A10" sqref="A10"/>
    </sheetView>
  </sheetViews>
  <sheetFormatPr baseColWidth="10" defaultColWidth="20" defaultRowHeight="16" x14ac:dyDescent="0.2"/>
  <cols>
    <col min="1" max="1" width="17.83203125" style="5" bestFit="1" customWidth="1"/>
    <col min="2" max="2" width="11.6640625" style="5" bestFit="1" customWidth="1"/>
    <col min="3" max="3" width="13.83203125" style="5" customWidth="1"/>
    <col min="4" max="4" width="73.6640625" style="5" customWidth="1"/>
    <col min="5" max="16384" width="20" style="5"/>
  </cols>
  <sheetData>
    <row r="1" spans="1:4" ht="17" x14ac:dyDescent="0.2">
      <c r="B1" s="5" t="s">
        <v>44</v>
      </c>
      <c r="D1" s="5" t="s">
        <v>48</v>
      </c>
    </row>
    <row r="2" spans="1:4" ht="17" x14ac:dyDescent="0.2">
      <c r="B2" s="5" t="s">
        <v>45</v>
      </c>
      <c r="C2" s="5" t="s">
        <v>46</v>
      </c>
    </row>
    <row r="3" spans="1:4" ht="34" x14ac:dyDescent="0.2">
      <c r="A3" s="5" t="s">
        <v>47</v>
      </c>
      <c r="B3" s="4">
        <v>18813726</v>
      </c>
      <c r="C3" s="4">
        <v>18781688</v>
      </c>
      <c r="D3" s="5" t="s">
        <v>49</v>
      </c>
    </row>
    <row r="4" spans="1:4" ht="17" x14ac:dyDescent="0.2">
      <c r="A4" s="5" t="s">
        <v>50</v>
      </c>
      <c r="B4" s="4">
        <v>993318</v>
      </c>
      <c r="C4" s="4">
        <v>1003167</v>
      </c>
      <c r="D4" s="5" t="s">
        <v>51</v>
      </c>
    </row>
    <row r="5" spans="1:4" ht="17" x14ac:dyDescent="0.2">
      <c r="A5" s="5" t="s">
        <v>31</v>
      </c>
      <c r="B5" s="4">
        <v>223506</v>
      </c>
      <c r="C5" s="4">
        <v>278832</v>
      </c>
      <c r="D5" s="5" t="s">
        <v>54</v>
      </c>
    </row>
    <row r="6" spans="1:4" ht="17" x14ac:dyDescent="0.2">
      <c r="A6" s="5" t="s">
        <v>53</v>
      </c>
      <c r="B6" s="6">
        <f>SUM(B3:B5)</f>
        <v>20030550</v>
      </c>
      <c r="C6" s="6">
        <f>SUM(C3:C5)</f>
        <v>20063687</v>
      </c>
    </row>
    <row r="7" spans="1:4" ht="17" x14ac:dyDescent="0.2">
      <c r="A7" s="5" t="s">
        <v>52</v>
      </c>
      <c r="B7" s="4">
        <v>25712300</v>
      </c>
      <c r="C7" s="4">
        <v>25799151</v>
      </c>
    </row>
    <row r="10" spans="1:4" x14ac:dyDescent="0.2">
      <c r="B10" s="5" cm="1">
        <f t="array" ref="B10">SUM((B4:B5)/B6)</f>
        <v>6.0748406808599865E-2</v>
      </c>
      <c r="C10" s="5" cm="1">
        <f t="array" ref="C10">SUM((C4:C5)/C6)</f>
        <v>6.3896481239963526E-2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Brahman CpGs to Angus ref</vt:lpstr>
      <vt:lpstr>Angus CpGs to Brahman ref</vt:lpstr>
      <vt:lpstr>CpG 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2023-03-02T07:16:14Z</dcterms:created>
  <dcterms:modified xsi:type="dcterms:W3CDTF">2023-05-24T02:18:05Z</dcterms:modified>
</cp:coreProperties>
</file>