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41547ed1a5927/PhD/microRNA_bVa/supplementary_tables/"/>
    </mc:Choice>
  </mc:AlternateContent>
  <xr:revisionPtr revIDLastSave="486" documentId="8_{FC53A762-58A5-5543-AA27-469AF2313A31}" xr6:coauthVersionLast="47" xr6:coauthVersionMax="47" xr10:uidLastSave="{3EF8504C-BDD8-9E4B-8DF4-770CC9460EBF}"/>
  <bookViews>
    <workbookView xWindow="7240" yWindow="2020" windowWidth="28600" windowHeight="18540" xr2:uid="{C30086A0-41F4-8143-AB48-12E9ED83630C}"/>
  </bookViews>
  <sheets>
    <sheet name="miRNA" sheetId="1" r:id="rId1"/>
    <sheet name="mRNA" sheetId="2" r:id="rId2"/>
  </sheets>
  <definedNames>
    <definedName name="raw_record_numbers" localSheetId="0">miRNA!$A$3:$B$26</definedName>
    <definedName name="raw_record_numbers_1" localSheetId="0">miRNA!$O$3:$P$26</definedName>
    <definedName name="trimmed_counts" localSheetId="0">miRNA!$F$3:$F$26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P6" i="1" s="1"/>
  <c r="O7" i="1"/>
  <c r="O8" i="1"/>
  <c r="O9" i="1"/>
  <c r="P9" i="1" s="1"/>
  <c r="O10" i="1"/>
  <c r="O11" i="1"/>
  <c r="O12" i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O22" i="1"/>
  <c r="P22" i="1" s="1"/>
  <c r="O23" i="1"/>
  <c r="O24" i="1"/>
  <c r="O25" i="1"/>
  <c r="O26" i="1"/>
  <c r="M3" i="1"/>
  <c r="D26" i="2"/>
  <c r="C26" i="2"/>
  <c r="B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G27" i="1"/>
  <c r="D27" i="1"/>
  <c r="E27" i="1"/>
  <c r="F27" i="1"/>
  <c r="H27" i="1"/>
  <c r="I27" i="1"/>
  <c r="J27" i="1"/>
  <c r="K27" i="1"/>
  <c r="L27" i="1"/>
  <c r="P4" i="1"/>
  <c r="P5" i="1"/>
  <c r="P7" i="1"/>
  <c r="P8" i="1"/>
  <c r="P10" i="1"/>
  <c r="P11" i="1"/>
  <c r="P12" i="1"/>
  <c r="P21" i="1"/>
  <c r="P23" i="1"/>
  <c r="P24" i="1"/>
  <c r="P25" i="1"/>
  <c r="P26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N27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E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C27" i="1"/>
  <c r="B27" i="1"/>
  <c r="O3" i="1" l="1"/>
  <c r="M27" i="1"/>
  <c r="P3" i="1" l="1"/>
  <c r="P27" i="1" s="1"/>
  <c r="O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86DFF-144A-4F4B-BABD-3AD5942E787E}" name="raw_record_numbers" type="6" refreshedVersion="8" background="1" saveData="1">
    <textPr sourceFile="/Users/callummacphillamy/PhD/MicroRNA_BiVsBt/nextflow/scripts/raw_record_numbers.csv" comma="1">
      <textFields count="2">
        <textField/>
        <textField/>
      </textFields>
    </textPr>
  </connection>
  <connection id="2" xr16:uid="{C49531CF-B8DA-EF48-A547-C23BFB76637A}" name="raw_record_numbers1" type="6" refreshedVersion="8" background="1" saveData="1">
    <textPr sourceFile="/Users/callummacphillamy/PhD/MicroRNA_BiVsBt/nextflow/scripts/raw_record_numbers.csv" comma="1">
      <textFields count="2">
        <textField/>
        <textField/>
      </textFields>
    </textPr>
  </connection>
  <connection id="3" xr16:uid="{0E7F6B97-34A8-4B43-9C85-40BADA784012}" name="trimmed_counts" type="6" refreshedVersion="8" background="1" saveData="1">
    <textPr sourceFile="/Users/callummacphillamy/Library/CloudStorage/OneDrive-Personal/PhD/microRNA_bVa/supplementary_tables/trimmed_coun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<sst xmlns="http://schemas.openxmlformats.org/spreadsheetml/2006/main" count="78" uniqueCount="71">
  <si>
    <t>Raw_reads</t>
  </si>
  <si>
    <t>Sample_Name</t>
  </si>
  <si>
    <t>103_R1.fastq.gz</t>
  </si>
  <si>
    <t>99_R1.fastq.gz</t>
  </si>
  <si>
    <t>78_R1.fastq.gz</t>
  </si>
  <si>
    <t>56_R1.fastq.gz</t>
  </si>
  <si>
    <t>106_R1.fastq.gz</t>
  </si>
  <si>
    <t>61_R1.fastq.gz</t>
  </si>
  <si>
    <t>53_R1.fastq.gz</t>
  </si>
  <si>
    <t>80_R1.fastq.gz</t>
  </si>
  <si>
    <t>46_R1.fastq.gz</t>
  </si>
  <si>
    <t>74_R1.fastq.gz</t>
  </si>
  <si>
    <t>77_R1.fastq.gz</t>
  </si>
  <si>
    <t>62_R1.fastq.gz</t>
  </si>
  <si>
    <t>105_R1.fastq.gz</t>
  </si>
  <si>
    <t>100_R1.fastq.gz</t>
  </si>
  <si>
    <t>52_R1.fastq.gz</t>
  </si>
  <si>
    <t>22_R1.fastq.gz</t>
  </si>
  <si>
    <t>60_R1.fastq.gz</t>
  </si>
  <si>
    <t>65_R1.fastq.gz</t>
  </si>
  <si>
    <t>8_R1.fastq.gz</t>
  </si>
  <si>
    <t>91_R1.fastq.gz</t>
  </si>
  <si>
    <t>13_R1.fastq.gz</t>
  </si>
  <si>
    <t>104_R1.fastq.gz</t>
  </si>
  <si>
    <t>7_R1.fastq.gz</t>
  </si>
  <si>
    <t>97_R1.fastq.gz</t>
  </si>
  <si>
    <t>mean</t>
  </si>
  <si>
    <t>ncRNA</t>
  </si>
  <si>
    <t>cDNA</t>
  </si>
  <si>
    <t>snoRNA</t>
  </si>
  <si>
    <t>snRNA</t>
  </si>
  <si>
    <t>rRNA</t>
  </si>
  <si>
    <t>tRNA</t>
  </si>
  <si>
    <t>too_short</t>
  </si>
  <si>
    <t>too_long</t>
  </si>
  <si>
    <t>prinseq - GOOD</t>
  </si>
  <si>
    <t>prinseq - low qual</t>
  </si>
  <si>
    <t>Final filtered</t>
  </si>
  <si>
    <t>Refers to how many reads entered this step</t>
  </si>
  <si>
    <t>#</t>
  </si>
  <si>
    <t>contaminated_reads</t>
  </si>
  <si>
    <t>M + N == F</t>
  </si>
  <si>
    <t>O + D + E == B</t>
  </si>
  <si>
    <t>F100</t>
  </si>
  <si>
    <t>F103</t>
  </si>
  <si>
    <t>F104</t>
  </si>
  <si>
    <t>F105</t>
  </si>
  <si>
    <t>F106</t>
  </si>
  <si>
    <t>F13</t>
  </si>
  <si>
    <t>F22</t>
  </si>
  <si>
    <t>F46</t>
  </si>
  <si>
    <t>F52</t>
  </si>
  <si>
    <t>F53</t>
  </si>
  <si>
    <t>F56</t>
  </si>
  <si>
    <t>F60</t>
  </si>
  <si>
    <t>F61</t>
  </si>
  <si>
    <t>F62</t>
  </si>
  <si>
    <t>F65</t>
  </si>
  <si>
    <t>F7</t>
  </si>
  <si>
    <t>F74</t>
  </si>
  <si>
    <t>F77</t>
  </si>
  <si>
    <t>F78</t>
  </si>
  <si>
    <t>F8</t>
  </si>
  <si>
    <t>F80</t>
  </si>
  <si>
    <t>F91</t>
  </si>
  <si>
    <t>F97</t>
  </si>
  <si>
    <t>F99</t>
  </si>
  <si>
    <t>Sample</t>
  </si>
  <si>
    <t>Mapped to genes</t>
  </si>
  <si>
    <t>Trimmed reads</t>
  </si>
  <si>
    <t>% 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</si>
</sst>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2" fontId="1" fillId="0" borderId="0" xfId="0" applyNumberFormat="1" applyFont="1" applyAlignment="1">
      <alignment wrapText="1"/>
    </xf>
    <xf numFmtId="1" fontId="1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 applyAlignment="1">
      <alignment wrapText="1"/>
    </xf>
    <xf numFmtId="10" fontId="0" fillId="0" borderId="0" xfId="2" applyNumberFormat="1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 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mmed_counts" connectionId="3" xr16:uid="{3BF8E6FC-DD8F-264A-AE56-9C2E81EFF5E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record_numbers_1" connectionId="2" xr16:uid="{375661DE-01BA-9849-9727-D6424A0461C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record_numbers" connectionId="1" xr16:uid="{405F52A9-2003-274D-A7FE-6C74CD6F282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B6C8-3204-5C4E-9D8C-CC79E95490C4}">
  <dimension ref="A1:AD31"/>
  <sheetViews>
    <sheetView tabSelected="1" workbookViewId="0">
      <selection activeCell="G36" sqref="G36"/>
    </sheetView>
  </sheetViews>
  <sheetFormatPr baseColWidth="10" defaultColWidth="15" defaultRowHeight="16" x14ac:dyDescent="0.2"/>
  <cols>
    <col min="1" max="1" width="14.33203125" style="1" bestFit="1" customWidth="1"/>
    <col min="2" max="2" width="13.6640625" style="1" bestFit="1" customWidth="1"/>
    <col min="4" max="4" width="11.6640625" style="1" customWidth="1"/>
    <col min="5" max="5" width="15.83203125" style="1" bestFit="1" customWidth="1"/>
    <col min="6" max="6" width="14.6640625" style="1" bestFit="1" customWidth="1"/>
    <col min="7" max="7" width="13.83203125" style="1" customWidth="1"/>
    <col min="8" max="12" width="9.1640625" style="1" bestFit="1" customWidth="1"/>
    <col min="13" max="13" width="18.83203125" style="1" customWidth="1"/>
    <col min="14" max="14" width="23.5" style="1" customWidth="1"/>
    <col min="15" max="15" width="27.1640625" style="1" customWidth="1"/>
    <col min="16" max="16384" width="15" style="1"/>
  </cols>
  <sheetData>
    <row r="1" spans="1:30" ht="17" x14ac:dyDescent="0.2">
      <c r="A1" s="1" t="s">
        <v>39</v>
      </c>
      <c r="R1" s="10" t="s">
        <v>38</v>
      </c>
      <c r="S1" s="11"/>
      <c r="T1" s="11"/>
      <c r="U1" s="11"/>
      <c r="V1" s="11"/>
      <c r="W1" s="11"/>
    </row>
    <row r="2" spans="1:30" ht="17" x14ac:dyDescent="0.2">
      <c r="A2" s="1" t="s">
        <v>1</v>
      </c>
      <c r="B2" s="1" t="s">
        <v>0</v>
      </c>
      <c r="C2" s="1" t="s">
        <v>33</v>
      </c>
      <c r="D2" s="1" t="s">
        <v>34</v>
      </c>
      <c r="E2" s="1" t="s">
        <v>36</v>
      </c>
      <c r="F2" s="1" t="s">
        <v>35</v>
      </c>
      <c r="G2" s="1" t="s">
        <v>28</v>
      </c>
      <c r="H2" s="1" t="s">
        <v>32</v>
      </c>
      <c r="I2" s="1" t="s">
        <v>31</v>
      </c>
      <c r="J2" s="1" t="s">
        <v>30</v>
      </c>
      <c r="K2" s="1" t="s">
        <v>29</v>
      </c>
      <c r="L2" s="1" t="s">
        <v>27</v>
      </c>
      <c r="M2" s="2" t="s">
        <v>40</v>
      </c>
      <c r="N2" s="1" t="s">
        <v>37</v>
      </c>
      <c r="O2" s="1" t="s">
        <v>41</v>
      </c>
      <c r="P2" s="1" t="s">
        <v>42</v>
      </c>
      <c r="R2" s="11" t="s">
        <v>28</v>
      </c>
      <c r="S2" s="11" t="s">
        <v>32</v>
      </c>
      <c r="T2" s="11" t="s">
        <v>31</v>
      </c>
      <c r="U2" s="11" t="s">
        <v>30</v>
      </c>
      <c r="V2" s="11" t="s">
        <v>29</v>
      </c>
      <c r="W2" s="11" t="s">
        <v>27</v>
      </c>
    </row>
    <row r="3" spans="1:30" ht="17" x14ac:dyDescent="0.2">
      <c r="A3" s="1" t="s">
        <v>15</v>
      </c>
      <c r="B3" s="4">
        <v>16643433</v>
      </c>
      <c r="C3" s="1">
        <v>0</v>
      </c>
      <c r="D3" s="1">
        <v>443611</v>
      </c>
      <c r="E3" s="4">
        <f t="shared" ref="E3:E26" si="0">SUM(B3-(F3+D3))</f>
        <v>529765</v>
      </c>
      <c r="F3" s="4">
        <v>15670057</v>
      </c>
      <c r="G3" s="1">
        <f>SUM(R3-S3)</f>
        <v>183263</v>
      </c>
      <c r="H3" s="1">
        <f>SUM(S3-T3)</f>
        <v>25315</v>
      </c>
      <c r="I3" s="1">
        <f>SUM(T3-U3)</f>
        <v>6578</v>
      </c>
      <c r="J3" s="1">
        <f>SUM(U3-V3)</f>
        <v>2683</v>
      </c>
      <c r="K3" s="1">
        <f>SUM(V3-W3)</f>
        <v>81306</v>
      </c>
      <c r="L3">
        <v>7294888</v>
      </c>
      <c r="M3" s="5">
        <f>SUM(G3:L3)</f>
        <v>7594033</v>
      </c>
      <c r="N3" s="6">
        <f>SUM(F3-M3)</f>
        <v>8076024</v>
      </c>
      <c r="O3" s="5">
        <f>SUM(M3+N3)</f>
        <v>15670057</v>
      </c>
      <c r="P3" s="4">
        <f>SUM(O3,D3,E3)</f>
        <v>16643433</v>
      </c>
      <c r="Q3" s="6"/>
      <c r="R3" s="10">
        <v>15670057</v>
      </c>
      <c r="S3" s="10">
        <v>15486794</v>
      </c>
      <c r="T3" s="10">
        <v>15461479</v>
      </c>
      <c r="U3" s="10">
        <v>15454901</v>
      </c>
      <c r="V3" s="10">
        <v>15452218</v>
      </c>
      <c r="W3" s="10">
        <v>15370912</v>
      </c>
      <c r="Y3"/>
      <c r="Z3"/>
      <c r="AA3"/>
      <c r="AB3"/>
      <c r="AC3"/>
      <c r="AD3"/>
    </row>
    <row r="4" spans="1:30" ht="17" x14ac:dyDescent="0.2">
      <c r="A4" s="1" t="s">
        <v>2</v>
      </c>
      <c r="B4" s="4">
        <v>15001261</v>
      </c>
      <c r="C4" s="1">
        <v>0</v>
      </c>
      <c r="D4" s="1">
        <v>941678</v>
      </c>
      <c r="E4" s="4">
        <f t="shared" si="0"/>
        <v>740326</v>
      </c>
      <c r="F4" s="4">
        <v>13319257</v>
      </c>
      <c r="G4" s="1">
        <f t="shared" ref="G4:G26" si="1">SUM(R4-S4)</f>
        <v>125243</v>
      </c>
      <c r="H4" s="1">
        <f t="shared" ref="H4:H26" si="2">SUM(S4-T4)</f>
        <v>19305</v>
      </c>
      <c r="I4" s="1">
        <f t="shared" ref="I4:I26" si="3">SUM(T4-U4)</f>
        <v>8394</v>
      </c>
      <c r="J4" s="1">
        <f t="shared" ref="J4:J26" si="4">SUM(U4-V4)</f>
        <v>3261</v>
      </c>
      <c r="K4" s="1">
        <f t="shared" ref="K4:K26" si="5">SUM(V4-W4)</f>
        <v>69739</v>
      </c>
      <c r="L4">
        <v>6070533</v>
      </c>
      <c r="M4" s="5">
        <f t="shared" ref="M4:M26" si="6">SUM(G4:L4)</f>
        <v>6296475</v>
      </c>
      <c r="N4" s="6">
        <f t="shared" ref="N4:N26" si="7">SUM(F4-M4)</f>
        <v>7022782</v>
      </c>
      <c r="O4" s="5">
        <f t="shared" ref="O4:O26" si="8">SUM(M4+N4)</f>
        <v>13319257</v>
      </c>
      <c r="P4" s="4">
        <f t="shared" ref="P4:P26" si="9">SUM(O4,D4,E4)</f>
        <v>15001261</v>
      </c>
      <c r="Q4" s="6"/>
      <c r="R4" s="10">
        <v>13319257</v>
      </c>
      <c r="S4" s="10">
        <v>13194014</v>
      </c>
      <c r="T4" s="10">
        <v>13174709</v>
      </c>
      <c r="U4" s="10">
        <v>13166315</v>
      </c>
      <c r="V4" s="10">
        <v>13163054</v>
      </c>
      <c r="W4" s="10">
        <v>13093315</v>
      </c>
      <c r="Y4"/>
      <c r="Z4"/>
      <c r="AA4"/>
      <c r="AB4"/>
      <c r="AC4"/>
      <c r="AD4"/>
    </row>
    <row r="5" spans="1:30" ht="17" x14ac:dyDescent="0.2">
      <c r="A5" s="1" t="s">
        <v>23</v>
      </c>
      <c r="B5" s="4">
        <v>15925831</v>
      </c>
      <c r="C5" s="1">
        <v>0</v>
      </c>
      <c r="D5" s="1">
        <v>861030</v>
      </c>
      <c r="E5" s="4">
        <f t="shared" si="0"/>
        <v>679942</v>
      </c>
      <c r="F5" s="4">
        <v>14384859</v>
      </c>
      <c r="G5" s="1">
        <f t="shared" si="1"/>
        <v>211689</v>
      </c>
      <c r="H5" s="1">
        <f t="shared" si="2"/>
        <v>16319</v>
      </c>
      <c r="I5" s="1">
        <f t="shared" si="3"/>
        <v>6159</v>
      </c>
      <c r="J5" s="1">
        <f t="shared" si="4"/>
        <v>2118</v>
      </c>
      <c r="K5" s="1">
        <f t="shared" si="5"/>
        <v>79212</v>
      </c>
      <c r="L5">
        <v>6459632</v>
      </c>
      <c r="M5" s="5">
        <f t="shared" si="6"/>
        <v>6775129</v>
      </c>
      <c r="N5" s="6">
        <f t="shared" si="7"/>
        <v>7609730</v>
      </c>
      <c r="O5" s="5">
        <f t="shared" si="8"/>
        <v>14384859</v>
      </c>
      <c r="P5" s="4">
        <f t="shared" si="9"/>
        <v>15925831</v>
      </c>
      <c r="Q5" s="6"/>
      <c r="R5" s="10">
        <v>14384859</v>
      </c>
      <c r="S5" s="10">
        <v>14173170</v>
      </c>
      <c r="T5" s="10">
        <v>14156851</v>
      </c>
      <c r="U5" s="10">
        <v>14150692</v>
      </c>
      <c r="V5" s="10">
        <v>14148574</v>
      </c>
      <c r="W5" s="10">
        <v>14069362</v>
      </c>
      <c r="Y5"/>
      <c r="Z5"/>
      <c r="AA5"/>
      <c r="AB5"/>
      <c r="AC5"/>
      <c r="AD5"/>
    </row>
    <row r="6" spans="1:30" ht="17" x14ac:dyDescent="0.2">
      <c r="A6" s="1" t="s">
        <v>14</v>
      </c>
      <c r="B6" s="4">
        <v>17453368</v>
      </c>
      <c r="C6" s="1">
        <v>0</v>
      </c>
      <c r="D6" s="1">
        <v>937670</v>
      </c>
      <c r="E6" s="4">
        <f t="shared" si="0"/>
        <v>636125</v>
      </c>
      <c r="F6" s="4">
        <v>15879573</v>
      </c>
      <c r="G6" s="1">
        <f t="shared" si="1"/>
        <v>163130</v>
      </c>
      <c r="H6" s="1">
        <f t="shared" si="2"/>
        <v>19620</v>
      </c>
      <c r="I6" s="1">
        <f t="shared" si="3"/>
        <v>8650</v>
      </c>
      <c r="J6" s="1">
        <f t="shared" si="4"/>
        <v>2448</v>
      </c>
      <c r="K6" s="1">
        <f t="shared" si="5"/>
        <v>70578</v>
      </c>
      <c r="L6">
        <v>7535529</v>
      </c>
      <c r="M6" s="5">
        <f t="shared" si="6"/>
        <v>7799955</v>
      </c>
      <c r="N6" s="6">
        <f t="shared" si="7"/>
        <v>8079618</v>
      </c>
      <c r="O6" s="5">
        <f t="shared" si="8"/>
        <v>15879573</v>
      </c>
      <c r="P6" s="4">
        <f t="shared" si="9"/>
        <v>17453368</v>
      </c>
      <c r="Q6" s="6"/>
      <c r="R6" s="10">
        <v>15879573</v>
      </c>
      <c r="S6" s="10">
        <v>15716443</v>
      </c>
      <c r="T6" s="10">
        <v>15696823</v>
      </c>
      <c r="U6" s="10">
        <v>15688173</v>
      </c>
      <c r="V6" s="10">
        <v>15685725</v>
      </c>
      <c r="W6" s="10">
        <v>15615147</v>
      </c>
      <c r="Y6"/>
      <c r="Z6"/>
      <c r="AA6"/>
      <c r="AB6"/>
      <c r="AC6"/>
      <c r="AD6"/>
    </row>
    <row r="7" spans="1:30" ht="17" x14ac:dyDescent="0.2">
      <c r="A7" s="1" t="s">
        <v>6</v>
      </c>
      <c r="B7" s="4">
        <v>16496536</v>
      </c>
      <c r="C7" s="1">
        <v>0</v>
      </c>
      <c r="D7" s="1">
        <v>1300759</v>
      </c>
      <c r="E7" s="4">
        <f t="shared" si="0"/>
        <v>600454</v>
      </c>
      <c r="F7" s="4">
        <v>14595323</v>
      </c>
      <c r="G7" s="1">
        <f t="shared" si="1"/>
        <v>173310</v>
      </c>
      <c r="H7" s="1">
        <f t="shared" si="2"/>
        <v>21139</v>
      </c>
      <c r="I7" s="1">
        <f t="shared" si="3"/>
        <v>8242</v>
      </c>
      <c r="J7" s="1">
        <f t="shared" si="4"/>
        <v>2647</v>
      </c>
      <c r="K7" s="1">
        <f t="shared" si="5"/>
        <v>83651</v>
      </c>
      <c r="L7">
        <v>6689848</v>
      </c>
      <c r="M7" s="5">
        <f t="shared" si="6"/>
        <v>6978837</v>
      </c>
      <c r="N7" s="6">
        <f t="shared" si="7"/>
        <v>7616486</v>
      </c>
      <c r="O7" s="5">
        <f t="shared" si="8"/>
        <v>14595323</v>
      </c>
      <c r="P7" s="4">
        <f t="shared" si="9"/>
        <v>16496536</v>
      </c>
      <c r="Q7" s="6"/>
      <c r="R7" s="10">
        <v>14595323</v>
      </c>
      <c r="S7" s="10">
        <v>14422013</v>
      </c>
      <c r="T7" s="10">
        <v>14400874</v>
      </c>
      <c r="U7" s="10">
        <v>14392632</v>
      </c>
      <c r="V7" s="10">
        <v>14389985</v>
      </c>
      <c r="W7" s="10">
        <v>14306334</v>
      </c>
      <c r="Y7"/>
      <c r="Z7"/>
      <c r="AA7"/>
      <c r="AB7"/>
      <c r="AC7"/>
      <c r="AD7"/>
    </row>
    <row r="8" spans="1:30" ht="17" x14ac:dyDescent="0.2">
      <c r="A8" s="1" t="s">
        <v>22</v>
      </c>
      <c r="B8" s="4">
        <v>17428651</v>
      </c>
      <c r="C8" s="1">
        <v>0</v>
      </c>
      <c r="D8" s="1">
        <v>546912</v>
      </c>
      <c r="E8" s="4">
        <f t="shared" si="0"/>
        <v>538472</v>
      </c>
      <c r="F8" s="4">
        <v>16343267</v>
      </c>
      <c r="G8" s="1">
        <f t="shared" si="1"/>
        <v>144419</v>
      </c>
      <c r="H8" s="1">
        <f t="shared" si="2"/>
        <v>21573</v>
      </c>
      <c r="I8" s="1">
        <f t="shared" si="3"/>
        <v>3593</v>
      </c>
      <c r="J8" s="1">
        <f t="shared" si="4"/>
        <v>1825</v>
      </c>
      <c r="K8" s="1">
        <f t="shared" si="5"/>
        <v>80288</v>
      </c>
      <c r="L8">
        <v>7569241</v>
      </c>
      <c r="M8" s="5">
        <f t="shared" si="6"/>
        <v>7820939</v>
      </c>
      <c r="N8" s="6">
        <f t="shared" si="7"/>
        <v>8522328</v>
      </c>
      <c r="O8" s="5">
        <f t="shared" si="8"/>
        <v>16343267</v>
      </c>
      <c r="P8" s="4">
        <f t="shared" si="9"/>
        <v>17428651</v>
      </c>
      <c r="Q8" s="6"/>
      <c r="R8" s="10">
        <v>16343267</v>
      </c>
      <c r="S8" s="10">
        <v>16198848</v>
      </c>
      <c r="T8" s="10">
        <v>16177275</v>
      </c>
      <c r="U8" s="10">
        <v>16173682</v>
      </c>
      <c r="V8" s="10">
        <v>16171857</v>
      </c>
      <c r="W8" s="10">
        <v>16091569</v>
      </c>
      <c r="Y8"/>
      <c r="Z8"/>
      <c r="AA8"/>
      <c r="AB8"/>
      <c r="AC8"/>
      <c r="AD8"/>
    </row>
    <row r="9" spans="1:30" ht="17" x14ac:dyDescent="0.2">
      <c r="A9" s="1" t="s">
        <v>17</v>
      </c>
      <c r="B9" s="4">
        <v>15660896</v>
      </c>
      <c r="C9" s="1">
        <v>0</v>
      </c>
      <c r="D9" s="1">
        <v>387941</v>
      </c>
      <c r="E9" s="4">
        <f t="shared" si="0"/>
        <v>690388</v>
      </c>
      <c r="F9" s="4">
        <v>14582567</v>
      </c>
      <c r="G9" s="1">
        <f t="shared" si="1"/>
        <v>117670</v>
      </c>
      <c r="H9" s="1">
        <f t="shared" si="2"/>
        <v>11502</v>
      </c>
      <c r="I9" s="1">
        <f t="shared" si="3"/>
        <v>4159</v>
      </c>
      <c r="J9" s="1">
        <f t="shared" si="4"/>
        <v>4176</v>
      </c>
      <c r="K9" s="1">
        <f t="shared" si="5"/>
        <v>71344</v>
      </c>
      <c r="L9">
        <v>6813948</v>
      </c>
      <c r="M9" s="5">
        <f t="shared" si="6"/>
        <v>7022799</v>
      </c>
      <c r="N9" s="6">
        <f t="shared" si="7"/>
        <v>7559768</v>
      </c>
      <c r="O9" s="5">
        <f t="shared" si="8"/>
        <v>14582567</v>
      </c>
      <c r="P9" s="4">
        <f t="shared" si="9"/>
        <v>15660896</v>
      </c>
      <c r="Q9" s="6"/>
      <c r="R9" s="10">
        <v>14582567</v>
      </c>
      <c r="S9" s="10">
        <v>14464897</v>
      </c>
      <c r="T9" s="10">
        <v>14453395</v>
      </c>
      <c r="U9" s="10">
        <v>14449236</v>
      </c>
      <c r="V9" s="10">
        <v>14445060</v>
      </c>
      <c r="W9" s="10">
        <v>14373716</v>
      </c>
      <c r="Y9"/>
      <c r="Z9"/>
      <c r="AA9"/>
      <c r="AB9"/>
      <c r="AC9"/>
      <c r="AD9"/>
    </row>
    <row r="10" spans="1:30" ht="17" x14ac:dyDescent="0.2">
      <c r="A10" s="1" t="s">
        <v>10</v>
      </c>
      <c r="B10" s="4">
        <v>17059826</v>
      </c>
      <c r="C10" s="1">
        <v>0</v>
      </c>
      <c r="D10" s="1">
        <v>441136</v>
      </c>
      <c r="E10" s="4">
        <f t="shared" si="0"/>
        <v>557706</v>
      </c>
      <c r="F10" s="4">
        <v>16060984</v>
      </c>
      <c r="G10" s="1">
        <f t="shared" si="1"/>
        <v>145244</v>
      </c>
      <c r="H10" s="1">
        <f t="shared" si="2"/>
        <v>35499</v>
      </c>
      <c r="I10" s="1">
        <f t="shared" si="3"/>
        <v>20627</v>
      </c>
      <c r="J10" s="1">
        <f t="shared" si="4"/>
        <v>4090</v>
      </c>
      <c r="K10" s="1">
        <f t="shared" si="5"/>
        <v>87851</v>
      </c>
      <c r="L10">
        <v>5978262</v>
      </c>
      <c r="M10" s="5">
        <f t="shared" si="6"/>
        <v>6271573</v>
      </c>
      <c r="N10" s="6">
        <f t="shared" si="7"/>
        <v>9789411</v>
      </c>
      <c r="O10" s="5">
        <f t="shared" si="8"/>
        <v>16060984</v>
      </c>
      <c r="P10" s="4">
        <f t="shared" si="9"/>
        <v>17059826</v>
      </c>
      <c r="Q10" s="6"/>
      <c r="R10" s="10">
        <v>16060984</v>
      </c>
      <c r="S10" s="10">
        <v>15915740</v>
      </c>
      <c r="T10" s="10">
        <v>15880241</v>
      </c>
      <c r="U10" s="10">
        <v>15859614</v>
      </c>
      <c r="V10" s="10">
        <v>15855524</v>
      </c>
      <c r="W10" s="10">
        <v>15767673</v>
      </c>
      <c r="Y10"/>
      <c r="Z10"/>
      <c r="AA10"/>
      <c r="AB10"/>
      <c r="AC10"/>
      <c r="AD10"/>
    </row>
    <row r="11" spans="1:30" ht="17" x14ac:dyDescent="0.2">
      <c r="A11" s="1" t="s">
        <v>16</v>
      </c>
      <c r="B11" s="4">
        <v>16573175</v>
      </c>
      <c r="C11" s="1">
        <v>0</v>
      </c>
      <c r="D11" s="1">
        <v>294194</v>
      </c>
      <c r="E11" s="4">
        <f t="shared" si="0"/>
        <v>607475</v>
      </c>
      <c r="F11" s="4">
        <v>15671506</v>
      </c>
      <c r="G11" s="1">
        <f t="shared" si="1"/>
        <v>303042</v>
      </c>
      <c r="H11" s="1">
        <f t="shared" si="2"/>
        <v>27953</v>
      </c>
      <c r="I11" s="1">
        <f t="shared" si="3"/>
        <v>27435</v>
      </c>
      <c r="J11" s="1">
        <f t="shared" si="4"/>
        <v>4841</v>
      </c>
      <c r="K11" s="1">
        <f t="shared" si="5"/>
        <v>107486</v>
      </c>
      <c r="L11">
        <v>6158726</v>
      </c>
      <c r="M11" s="5">
        <f t="shared" si="6"/>
        <v>6629483</v>
      </c>
      <c r="N11" s="6">
        <f t="shared" si="7"/>
        <v>9042023</v>
      </c>
      <c r="O11" s="5">
        <f t="shared" si="8"/>
        <v>15671506</v>
      </c>
      <c r="P11" s="4">
        <f t="shared" si="9"/>
        <v>16573175</v>
      </c>
      <c r="Q11" s="6"/>
      <c r="R11" s="10">
        <v>15671506</v>
      </c>
      <c r="S11" s="10">
        <v>15368464</v>
      </c>
      <c r="T11" s="10">
        <v>15340511</v>
      </c>
      <c r="U11" s="10">
        <v>15313076</v>
      </c>
      <c r="V11" s="10">
        <v>15308235</v>
      </c>
      <c r="W11" s="10">
        <v>15200749</v>
      </c>
      <c r="Y11"/>
      <c r="Z11"/>
      <c r="AA11"/>
      <c r="AB11"/>
      <c r="AC11"/>
      <c r="AD11"/>
    </row>
    <row r="12" spans="1:30" ht="17" x14ac:dyDescent="0.2">
      <c r="A12" s="1" t="s">
        <v>8</v>
      </c>
      <c r="B12" s="4">
        <v>21151432</v>
      </c>
      <c r="C12" s="1">
        <v>0</v>
      </c>
      <c r="D12" s="1">
        <v>588375</v>
      </c>
      <c r="E12" s="4">
        <f t="shared" si="0"/>
        <v>768871</v>
      </c>
      <c r="F12" s="4">
        <v>19794186</v>
      </c>
      <c r="G12" s="1">
        <f t="shared" si="1"/>
        <v>190123</v>
      </c>
      <c r="H12" s="1">
        <f t="shared" si="2"/>
        <v>31156</v>
      </c>
      <c r="I12" s="1">
        <f t="shared" si="3"/>
        <v>5486</v>
      </c>
      <c r="J12" s="1">
        <f t="shared" si="4"/>
        <v>1681</v>
      </c>
      <c r="K12" s="1">
        <f t="shared" si="5"/>
        <v>105401</v>
      </c>
      <c r="L12">
        <v>9115187</v>
      </c>
      <c r="M12" s="5">
        <f t="shared" si="6"/>
        <v>9449034</v>
      </c>
      <c r="N12" s="6">
        <f t="shared" si="7"/>
        <v>10345152</v>
      </c>
      <c r="O12" s="5">
        <f t="shared" si="8"/>
        <v>19794186</v>
      </c>
      <c r="P12" s="4">
        <f t="shared" si="9"/>
        <v>21151432</v>
      </c>
      <c r="Q12" s="6"/>
      <c r="R12" s="10">
        <v>19794186</v>
      </c>
      <c r="S12" s="10">
        <v>19604063</v>
      </c>
      <c r="T12" s="10">
        <v>19572907</v>
      </c>
      <c r="U12" s="10">
        <v>19567421</v>
      </c>
      <c r="V12" s="10">
        <v>19565740</v>
      </c>
      <c r="W12" s="10">
        <v>19460339</v>
      </c>
      <c r="Y12"/>
      <c r="Z12"/>
      <c r="AA12"/>
      <c r="AB12"/>
      <c r="AC12"/>
      <c r="AD12"/>
    </row>
    <row r="13" spans="1:30" ht="17" x14ac:dyDescent="0.2">
      <c r="A13" s="1" t="s">
        <v>5</v>
      </c>
      <c r="B13" s="4">
        <v>15530759</v>
      </c>
      <c r="C13" s="1">
        <v>0</v>
      </c>
      <c r="D13" s="1">
        <v>243197</v>
      </c>
      <c r="E13" s="4">
        <f t="shared" si="0"/>
        <v>783786</v>
      </c>
      <c r="F13" s="4">
        <v>14503776</v>
      </c>
      <c r="G13" s="1">
        <f t="shared" si="1"/>
        <v>170833</v>
      </c>
      <c r="H13" s="1">
        <f t="shared" si="2"/>
        <v>13852</v>
      </c>
      <c r="I13" s="1">
        <f t="shared" si="3"/>
        <v>4199</v>
      </c>
      <c r="J13" s="1">
        <f t="shared" si="4"/>
        <v>631</v>
      </c>
      <c r="K13" s="1">
        <f t="shared" si="5"/>
        <v>53428</v>
      </c>
      <c r="L13">
        <v>6469115</v>
      </c>
      <c r="M13" s="5">
        <f t="shared" si="6"/>
        <v>6712058</v>
      </c>
      <c r="N13" s="6">
        <f t="shared" si="7"/>
        <v>7791718</v>
      </c>
      <c r="O13" s="5">
        <f t="shared" si="8"/>
        <v>14503776</v>
      </c>
      <c r="P13" s="4">
        <f t="shared" si="9"/>
        <v>15530759</v>
      </c>
      <c r="Q13" s="6"/>
      <c r="R13" s="10">
        <v>14503776</v>
      </c>
      <c r="S13" s="10">
        <v>14332943</v>
      </c>
      <c r="T13" s="10">
        <v>14319091</v>
      </c>
      <c r="U13" s="10">
        <v>14314892</v>
      </c>
      <c r="V13" s="10">
        <v>14314261</v>
      </c>
      <c r="W13" s="10">
        <v>14260833</v>
      </c>
      <c r="Y13"/>
      <c r="Z13"/>
      <c r="AA13"/>
      <c r="AB13"/>
      <c r="AC13"/>
      <c r="AD13"/>
    </row>
    <row r="14" spans="1:30" ht="17" x14ac:dyDescent="0.2">
      <c r="A14" s="1" t="s">
        <v>18</v>
      </c>
      <c r="B14" s="4">
        <v>20380573</v>
      </c>
      <c r="C14" s="1">
        <v>0</v>
      </c>
      <c r="D14" s="1">
        <v>548198</v>
      </c>
      <c r="E14" s="4">
        <f t="shared" si="0"/>
        <v>1834865</v>
      </c>
      <c r="F14" s="4">
        <v>17997510</v>
      </c>
      <c r="G14" s="1">
        <f t="shared" si="1"/>
        <v>236447</v>
      </c>
      <c r="H14" s="1">
        <f t="shared" si="2"/>
        <v>21283</v>
      </c>
      <c r="I14" s="1">
        <f t="shared" si="3"/>
        <v>10041</v>
      </c>
      <c r="J14" s="1">
        <f t="shared" si="4"/>
        <v>2429</v>
      </c>
      <c r="K14" s="1">
        <f t="shared" si="5"/>
        <v>115536</v>
      </c>
      <c r="L14">
        <v>7913364</v>
      </c>
      <c r="M14" s="5">
        <f t="shared" si="6"/>
        <v>8299100</v>
      </c>
      <c r="N14" s="6">
        <f t="shared" si="7"/>
        <v>9698410</v>
      </c>
      <c r="O14" s="5">
        <f t="shared" si="8"/>
        <v>17997510</v>
      </c>
      <c r="P14" s="4">
        <f t="shared" si="9"/>
        <v>20380573</v>
      </c>
      <c r="Q14" s="6"/>
      <c r="R14" s="10">
        <v>17997510</v>
      </c>
      <c r="S14" s="10">
        <v>17761063</v>
      </c>
      <c r="T14" s="10">
        <v>17739780</v>
      </c>
      <c r="U14" s="10">
        <v>17729739</v>
      </c>
      <c r="V14" s="10">
        <v>17727310</v>
      </c>
      <c r="W14" s="10">
        <v>17611774</v>
      </c>
      <c r="Y14"/>
      <c r="Z14"/>
      <c r="AA14"/>
      <c r="AB14"/>
      <c r="AC14"/>
      <c r="AD14"/>
    </row>
    <row r="15" spans="1:30" ht="17" x14ac:dyDescent="0.2">
      <c r="A15" s="1" t="s">
        <v>7</v>
      </c>
      <c r="B15" s="4">
        <v>18670057</v>
      </c>
      <c r="C15" s="1">
        <v>0</v>
      </c>
      <c r="D15" s="1">
        <v>236168</v>
      </c>
      <c r="E15" s="4">
        <f t="shared" si="0"/>
        <v>1524748</v>
      </c>
      <c r="F15" s="4">
        <v>16909141</v>
      </c>
      <c r="G15" s="1">
        <f t="shared" si="1"/>
        <v>221591</v>
      </c>
      <c r="H15" s="1">
        <f t="shared" si="2"/>
        <v>14092</v>
      </c>
      <c r="I15" s="1">
        <f t="shared" si="3"/>
        <v>5851</v>
      </c>
      <c r="J15" s="1">
        <f t="shared" si="4"/>
        <v>1882</v>
      </c>
      <c r="K15" s="1">
        <f t="shared" si="5"/>
        <v>78421</v>
      </c>
      <c r="L15">
        <v>7574702</v>
      </c>
      <c r="M15" s="5">
        <f t="shared" si="6"/>
        <v>7896539</v>
      </c>
      <c r="N15" s="6">
        <f t="shared" si="7"/>
        <v>9012602</v>
      </c>
      <c r="O15" s="5">
        <f t="shared" si="8"/>
        <v>16909141</v>
      </c>
      <c r="P15" s="4">
        <f t="shared" si="9"/>
        <v>18670057</v>
      </c>
      <c r="Q15" s="6"/>
      <c r="R15" s="10">
        <v>16909141</v>
      </c>
      <c r="S15" s="10">
        <v>16687550</v>
      </c>
      <c r="T15" s="10">
        <v>16673458</v>
      </c>
      <c r="U15" s="10">
        <v>16667607</v>
      </c>
      <c r="V15" s="10">
        <v>16665725</v>
      </c>
      <c r="W15" s="10">
        <v>16587304</v>
      </c>
      <c r="Y15"/>
      <c r="Z15"/>
      <c r="AA15"/>
      <c r="AB15"/>
      <c r="AC15"/>
      <c r="AD15"/>
    </row>
    <row r="16" spans="1:30" ht="17" x14ac:dyDescent="0.2">
      <c r="A16" s="1" t="s">
        <v>13</v>
      </c>
      <c r="B16" s="4">
        <v>9148338</v>
      </c>
      <c r="C16" s="1">
        <v>0</v>
      </c>
      <c r="D16" s="1">
        <v>265934</v>
      </c>
      <c r="E16" s="4">
        <f t="shared" si="0"/>
        <v>1435517</v>
      </c>
      <c r="F16" s="4">
        <v>7446887</v>
      </c>
      <c r="G16" s="1">
        <f t="shared" si="1"/>
        <v>145333</v>
      </c>
      <c r="H16" s="1">
        <f t="shared" si="2"/>
        <v>11057</v>
      </c>
      <c r="I16" s="1">
        <f t="shared" si="3"/>
        <v>11970</v>
      </c>
      <c r="J16" s="1">
        <f t="shared" si="4"/>
        <v>1005</v>
      </c>
      <c r="K16" s="1">
        <f t="shared" si="5"/>
        <v>39726</v>
      </c>
      <c r="L16">
        <v>2939899</v>
      </c>
      <c r="M16" s="5">
        <f t="shared" si="6"/>
        <v>3148990</v>
      </c>
      <c r="N16" s="6">
        <f t="shared" si="7"/>
        <v>4297897</v>
      </c>
      <c r="O16" s="5">
        <f t="shared" si="8"/>
        <v>7446887</v>
      </c>
      <c r="P16" s="4">
        <f t="shared" si="9"/>
        <v>9148338</v>
      </c>
      <c r="Q16" s="6"/>
      <c r="R16" s="10">
        <v>7446887</v>
      </c>
      <c r="S16" s="10">
        <v>7301554</v>
      </c>
      <c r="T16" s="10">
        <v>7290497</v>
      </c>
      <c r="U16" s="10">
        <v>7278527</v>
      </c>
      <c r="V16" s="10">
        <v>7277522</v>
      </c>
      <c r="W16" s="10">
        <v>7237796</v>
      </c>
      <c r="Y16"/>
      <c r="Z16"/>
      <c r="AA16"/>
      <c r="AB16"/>
      <c r="AC16"/>
      <c r="AD16"/>
    </row>
    <row r="17" spans="1:30" ht="17" x14ac:dyDescent="0.2">
      <c r="A17" s="1" t="s">
        <v>19</v>
      </c>
      <c r="B17" s="4">
        <v>16501931</v>
      </c>
      <c r="C17" s="1">
        <v>0</v>
      </c>
      <c r="D17" s="1">
        <v>478937</v>
      </c>
      <c r="E17" s="4">
        <f t="shared" si="0"/>
        <v>843647</v>
      </c>
      <c r="F17" s="4">
        <v>15179347</v>
      </c>
      <c r="G17" s="1">
        <f t="shared" si="1"/>
        <v>194609</v>
      </c>
      <c r="H17" s="1">
        <f t="shared" si="2"/>
        <v>13217</v>
      </c>
      <c r="I17" s="1">
        <f t="shared" si="3"/>
        <v>8541</v>
      </c>
      <c r="J17" s="1">
        <f t="shared" si="4"/>
        <v>1336</v>
      </c>
      <c r="K17" s="1">
        <f t="shared" si="5"/>
        <v>67866</v>
      </c>
      <c r="L17">
        <v>6805186</v>
      </c>
      <c r="M17" s="5">
        <f t="shared" si="6"/>
        <v>7090755</v>
      </c>
      <c r="N17" s="6">
        <f t="shared" si="7"/>
        <v>8088592</v>
      </c>
      <c r="O17" s="5">
        <f t="shared" si="8"/>
        <v>15179347</v>
      </c>
      <c r="P17" s="4">
        <f t="shared" si="9"/>
        <v>16501931</v>
      </c>
      <c r="Q17" s="6"/>
      <c r="R17" s="10">
        <v>15179347</v>
      </c>
      <c r="S17" s="10">
        <v>14984738</v>
      </c>
      <c r="T17" s="10">
        <v>14971521</v>
      </c>
      <c r="U17" s="10">
        <v>14962980</v>
      </c>
      <c r="V17" s="10">
        <v>14961644</v>
      </c>
      <c r="W17" s="10">
        <v>14893778</v>
      </c>
      <c r="Y17"/>
      <c r="Z17"/>
      <c r="AA17"/>
      <c r="AB17"/>
      <c r="AC17"/>
      <c r="AD17"/>
    </row>
    <row r="18" spans="1:30" ht="17" x14ac:dyDescent="0.2">
      <c r="A18" s="1" t="s">
        <v>24</v>
      </c>
      <c r="B18" s="4">
        <v>17250493</v>
      </c>
      <c r="C18" s="1">
        <v>0</v>
      </c>
      <c r="D18" s="1">
        <v>406211</v>
      </c>
      <c r="E18" s="4">
        <f t="shared" si="0"/>
        <v>540372</v>
      </c>
      <c r="F18" s="4">
        <v>16303910</v>
      </c>
      <c r="G18" s="1">
        <f t="shared" si="1"/>
        <v>136383</v>
      </c>
      <c r="H18" s="1">
        <f t="shared" si="2"/>
        <v>15937</v>
      </c>
      <c r="I18" s="1">
        <f t="shared" si="3"/>
        <v>3554</v>
      </c>
      <c r="J18" s="1">
        <f t="shared" si="4"/>
        <v>2039</v>
      </c>
      <c r="K18" s="1">
        <f t="shared" si="5"/>
        <v>79028</v>
      </c>
      <c r="L18">
        <v>7640587</v>
      </c>
      <c r="M18" s="5">
        <f t="shared" si="6"/>
        <v>7877528</v>
      </c>
      <c r="N18" s="6">
        <f t="shared" si="7"/>
        <v>8426382</v>
      </c>
      <c r="O18" s="5">
        <f t="shared" si="8"/>
        <v>16303910</v>
      </c>
      <c r="P18" s="4">
        <f t="shared" si="9"/>
        <v>17250493</v>
      </c>
      <c r="Q18" s="6"/>
      <c r="R18" s="10">
        <v>16303910</v>
      </c>
      <c r="S18" s="10">
        <v>16167527</v>
      </c>
      <c r="T18" s="10">
        <v>16151590</v>
      </c>
      <c r="U18" s="10">
        <v>16148036</v>
      </c>
      <c r="V18" s="10">
        <v>16145997</v>
      </c>
      <c r="W18" s="10">
        <v>16066969</v>
      </c>
      <c r="Y18"/>
      <c r="Z18"/>
      <c r="AA18"/>
      <c r="AB18"/>
      <c r="AC18"/>
      <c r="AD18"/>
    </row>
    <row r="19" spans="1:30" ht="17" x14ac:dyDescent="0.2">
      <c r="A19" s="1" t="s">
        <v>11</v>
      </c>
      <c r="B19" s="4">
        <v>16503678</v>
      </c>
      <c r="C19" s="1">
        <v>0</v>
      </c>
      <c r="D19" s="1">
        <v>994560</v>
      </c>
      <c r="E19" s="4">
        <f t="shared" si="0"/>
        <v>755022</v>
      </c>
      <c r="F19" s="4">
        <v>14754096</v>
      </c>
      <c r="G19" s="1">
        <f t="shared" si="1"/>
        <v>195382</v>
      </c>
      <c r="H19" s="1">
        <f t="shared" si="2"/>
        <v>19294</v>
      </c>
      <c r="I19" s="1">
        <f t="shared" si="3"/>
        <v>10598</v>
      </c>
      <c r="J19" s="1">
        <f t="shared" si="4"/>
        <v>1797</v>
      </c>
      <c r="K19" s="1">
        <f t="shared" si="5"/>
        <v>96908</v>
      </c>
      <c r="L19">
        <v>6761725</v>
      </c>
      <c r="M19" s="5">
        <f t="shared" si="6"/>
        <v>7085704</v>
      </c>
      <c r="N19" s="6">
        <f t="shared" si="7"/>
        <v>7668392</v>
      </c>
      <c r="O19" s="5">
        <f t="shared" si="8"/>
        <v>14754096</v>
      </c>
      <c r="P19" s="4">
        <f t="shared" si="9"/>
        <v>16503678</v>
      </c>
      <c r="Q19" s="6"/>
      <c r="R19" s="10">
        <v>14754096</v>
      </c>
      <c r="S19" s="10">
        <v>14558714</v>
      </c>
      <c r="T19" s="10">
        <v>14539420</v>
      </c>
      <c r="U19" s="10">
        <v>14528822</v>
      </c>
      <c r="V19" s="10">
        <v>14527025</v>
      </c>
      <c r="W19" s="10">
        <v>14430117</v>
      </c>
      <c r="Y19"/>
      <c r="Z19"/>
      <c r="AA19"/>
      <c r="AB19"/>
      <c r="AC19"/>
      <c r="AD19"/>
    </row>
    <row r="20" spans="1:30" ht="17" x14ac:dyDescent="0.2">
      <c r="A20" s="1" t="s">
        <v>12</v>
      </c>
      <c r="B20" s="4">
        <v>15388913</v>
      </c>
      <c r="C20" s="1">
        <v>0</v>
      </c>
      <c r="D20" s="1">
        <v>935480</v>
      </c>
      <c r="E20" s="4">
        <f t="shared" si="0"/>
        <v>641272</v>
      </c>
      <c r="F20" s="4">
        <v>13812161</v>
      </c>
      <c r="G20" s="1">
        <f t="shared" si="1"/>
        <v>176898</v>
      </c>
      <c r="H20" s="1">
        <f t="shared" si="2"/>
        <v>16222</v>
      </c>
      <c r="I20" s="1">
        <f t="shared" si="3"/>
        <v>11897</v>
      </c>
      <c r="J20" s="1">
        <f t="shared" si="4"/>
        <v>2436</v>
      </c>
      <c r="K20" s="1">
        <f t="shared" si="5"/>
        <v>80730</v>
      </c>
      <c r="L20">
        <v>6109377</v>
      </c>
      <c r="M20" s="5">
        <f t="shared" si="6"/>
        <v>6397560</v>
      </c>
      <c r="N20" s="6">
        <f t="shared" si="7"/>
        <v>7414601</v>
      </c>
      <c r="O20" s="5">
        <f t="shared" si="8"/>
        <v>13812161</v>
      </c>
      <c r="P20" s="4">
        <f t="shared" si="9"/>
        <v>15388913</v>
      </c>
      <c r="Q20" s="6"/>
      <c r="R20" s="10">
        <v>13812161</v>
      </c>
      <c r="S20" s="10">
        <v>13635263</v>
      </c>
      <c r="T20" s="10">
        <v>13619041</v>
      </c>
      <c r="U20" s="10">
        <v>13607144</v>
      </c>
      <c r="V20" s="10">
        <v>13604708</v>
      </c>
      <c r="W20" s="10">
        <v>13523978</v>
      </c>
      <c r="Y20"/>
      <c r="Z20"/>
      <c r="AA20"/>
      <c r="AB20"/>
      <c r="AC20"/>
      <c r="AD20"/>
    </row>
    <row r="21" spans="1:30" ht="17" x14ac:dyDescent="0.2">
      <c r="A21" s="1" t="s">
        <v>4</v>
      </c>
      <c r="B21" s="4">
        <v>18972729</v>
      </c>
      <c r="C21" s="1">
        <v>0</v>
      </c>
      <c r="D21" s="1">
        <v>602576</v>
      </c>
      <c r="E21" s="4">
        <f t="shared" si="0"/>
        <v>945809</v>
      </c>
      <c r="F21" s="4">
        <v>17424344</v>
      </c>
      <c r="G21" s="1">
        <f t="shared" si="1"/>
        <v>214070</v>
      </c>
      <c r="H21" s="1">
        <f t="shared" si="2"/>
        <v>21252</v>
      </c>
      <c r="I21" s="1">
        <f t="shared" si="3"/>
        <v>10092</v>
      </c>
      <c r="J21" s="1">
        <f t="shared" si="4"/>
        <v>1882</v>
      </c>
      <c r="K21" s="1">
        <f t="shared" si="5"/>
        <v>83385</v>
      </c>
      <c r="L21">
        <v>7963834</v>
      </c>
      <c r="M21" s="5">
        <f t="shared" si="6"/>
        <v>8294515</v>
      </c>
      <c r="N21" s="6">
        <f t="shared" si="7"/>
        <v>9129829</v>
      </c>
      <c r="O21" s="5">
        <f t="shared" si="8"/>
        <v>17424344</v>
      </c>
      <c r="P21" s="4">
        <f t="shared" si="9"/>
        <v>18972729</v>
      </c>
      <c r="Q21" s="6"/>
      <c r="R21" s="10">
        <v>17424344</v>
      </c>
      <c r="S21" s="10">
        <v>17210274</v>
      </c>
      <c r="T21" s="10">
        <v>17189022</v>
      </c>
      <c r="U21" s="10">
        <v>17178930</v>
      </c>
      <c r="V21" s="10">
        <v>17177048</v>
      </c>
      <c r="W21" s="10">
        <v>17093663</v>
      </c>
      <c r="Y21"/>
      <c r="Z21"/>
      <c r="AA21"/>
      <c r="AB21"/>
      <c r="AC21"/>
      <c r="AD21"/>
    </row>
    <row r="22" spans="1:30" ht="17" x14ac:dyDescent="0.2">
      <c r="A22" s="1" t="s">
        <v>20</v>
      </c>
      <c r="B22" s="4">
        <v>16216083</v>
      </c>
      <c r="C22" s="1">
        <v>0</v>
      </c>
      <c r="D22" s="1">
        <v>242704</v>
      </c>
      <c r="E22" s="4">
        <f t="shared" si="0"/>
        <v>1036044</v>
      </c>
      <c r="F22" s="4">
        <v>14937335</v>
      </c>
      <c r="G22" s="1">
        <f t="shared" si="1"/>
        <v>188474</v>
      </c>
      <c r="H22" s="1">
        <f t="shared" si="2"/>
        <v>13495</v>
      </c>
      <c r="I22" s="1">
        <f t="shared" si="3"/>
        <v>5153</v>
      </c>
      <c r="J22" s="1">
        <f t="shared" si="4"/>
        <v>1338</v>
      </c>
      <c r="K22" s="1">
        <f t="shared" si="5"/>
        <v>74440</v>
      </c>
      <c r="L22">
        <v>6777290</v>
      </c>
      <c r="M22" s="5">
        <f t="shared" si="6"/>
        <v>7060190</v>
      </c>
      <c r="N22" s="6">
        <f t="shared" si="7"/>
        <v>7877145</v>
      </c>
      <c r="O22" s="5">
        <f t="shared" si="8"/>
        <v>14937335</v>
      </c>
      <c r="P22" s="4">
        <f t="shared" si="9"/>
        <v>16216083</v>
      </c>
      <c r="Q22" s="6"/>
      <c r="R22" s="10">
        <v>14937335</v>
      </c>
      <c r="S22" s="10">
        <v>14748861</v>
      </c>
      <c r="T22" s="10">
        <v>14735366</v>
      </c>
      <c r="U22" s="10">
        <v>14730213</v>
      </c>
      <c r="V22" s="10">
        <v>14728875</v>
      </c>
      <c r="W22" s="10">
        <v>14654435</v>
      </c>
      <c r="Y22"/>
      <c r="Z22"/>
      <c r="AA22"/>
      <c r="AB22"/>
      <c r="AC22"/>
      <c r="AD22"/>
    </row>
    <row r="23" spans="1:30" ht="17" x14ac:dyDescent="0.2">
      <c r="A23" s="1" t="s">
        <v>9</v>
      </c>
      <c r="B23" s="4">
        <v>18777714</v>
      </c>
      <c r="C23" s="1">
        <v>0</v>
      </c>
      <c r="D23" s="1">
        <v>588335</v>
      </c>
      <c r="E23" s="4">
        <f t="shared" si="0"/>
        <v>522068</v>
      </c>
      <c r="F23" s="4">
        <v>17667311</v>
      </c>
      <c r="G23" s="1">
        <f t="shared" si="1"/>
        <v>184265</v>
      </c>
      <c r="H23" s="1">
        <f t="shared" si="2"/>
        <v>18098</v>
      </c>
      <c r="I23" s="1">
        <f t="shared" si="3"/>
        <v>8644</v>
      </c>
      <c r="J23" s="1">
        <f t="shared" si="4"/>
        <v>3242</v>
      </c>
      <c r="K23" s="1">
        <f t="shared" si="5"/>
        <v>91085</v>
      </c>
      <c r="L23">
        <v>8582988</v>
      </c>
      <c r="M23" s="5">
        <f t="shared" si="6"/>
        <v>8888322</v>
      </c>
      <c r="N23" s="6">
        <f t="shared" si="7"/>
        <v>8778989</v>
      </c>
      <c r="O23" s="5">
        <f t="shared" si="8"/>
        <v>17667311</v>
      </c>
      <c r="P23" s="4">
        <f t="shared" si="9"/>
        <v>18777714</v>
      </c>
      <c r="Q23" s="6"/>
      <c r="R23" s="10">
        <v>17667311</v>
      </c>
      <c r="S23" s="10">
        <v>17483046</v>
      </c>
      <c r="T23" s="10">
        <v>17464948</v>
      </c>
      <c r="U23" s="10">
        <v>17456304</v>
      </c>
      <c r="V23" s="10">
        <v>17453062</v>
      </c>
      <c r="W23" s="10">
        <v>17361977</v>
      </c>
      <c r="Y23"/>
      <c r="Z23"/>
      <c r="AA23"/>
      <c r="AB23"/>
      <c r="AC23"/>
      <c r="AD23"/>
    </row>
    <row r="24" spans="1:30" ht="17" x14ac:dyDescent="0.2">
      <c r="A24" s="1" t="s">
        <v>21</v>
      </c>
      <c r="B24" s="4">
        <v>16430467</v>
      </c>
      <c r="C24" s="1">
        <v>0</v>
      </c>
      <c r="D24" s="1">
        <v>567454</v>
      </c>
      <c r="E24" s="4">
        <f t="shared" si="0"/>
        <v>468046</v>
      </c>
      <c r="F24" s="4">
        <v>15394967</v>
      </c>
      <c r="G24" s="1">
        <f t="shared" si="1"/>
        <v>250968</v>
      </c>
      <c r="H24" s="1">
        <f t="shared" si="2"/>
        <v>23859</v>
      </c>
      <c r="I24" s="1">
        <f t="shared" si="3"/>
        <v>6044</v>
      </c>
      <c r="J24" s="1">
        <f t="shared" si="4"/>
        <v>3201</v>
      </c>
      <c r="K24" s="1">
        <f t="shared" si="5"/>
        <v>106845</v>
      </c>
      <c r="L24">
        <v>7178974</v>
      </c>
      <c r="M24" s="5">
        <f t="shared" si="6"/>
        <v>7569891</v>
      </c>
      <c r="N24" s="6">
        <f t="shared" si="7"/>
        <v>7825076</v>
      </c>
      <c r="O24" s="5">
        <f t="shared" si="8"/>
        <v>15394967</v>
      </c>
      <c r="P24" s="4">
        <f t="shared" si="9"/>
        <v>16430467</v>
      </c>
      <c r="Q24" s="6"/>
      <c r="R24" s="10">
        <v>15394967</v>
      </c>
      <c r="S24" s="10">
        <v>15143999</v>
      </c>
      <c r="T24" s="10">
        <v>15120140</v>
      </c>
      <c r="U24" s="10">
        <v>15114096</v>
      </c>
      <c r="V24" s="10">
        <v>15110895</v>
      </c>
      <c r="W24" s="10">
        <v>15004050</v>
      </c>
      <c r="Y24"/>
      <c r="Z24"/>
      <c r="AA24"/>
      <c r="AB24"/>
      <c r="AC24"/>
      <c r="AD24"/>
    </row>
    <row r="25" spans="1:30" ht="17" x14ac:dyDescent="0.2">
      <c r="A25" s="1" t="s">
        <v>25</v>
      </c>
      <c r="B25" s="4">
        <v>17796113</v>
      </c>
      <c r="C25" s="1">
        <v>0</v>
      </c>
      <c r="D25" s="1">
        <v>765684</v>
      </c>
      <c r="E25" s="4">
        <f t="shared" si="0"/>
        <v>535085</v>
      </c>
      <c r="F25" s="4">
        <v>16495344</v>
      </c>
      <c r="G25" s="1">
        <f t="shared" si="1"/>
        <v>222864</v>
      </c>
      <c r="H25" s="1">
        <f t="shared" si="2"/>
        <v>25837</v>
      </c>
      <c r="I25" s="1">
        <f t="shared" si="3"/>
        <v>10028</v>
      </c>
      <c r="J25" s="1">
        <f t="shared" si="4"/>
        <v>2134</v>
      </c>
      <c r="K25" s="1">
        <f t="shared" si="5"/>
        <v>93514</v>
      </c>
      <c r="L25">
        <v>7786848</v>
      </c>
      <c r="M25" s="5">
        <f t="shared" si="6"/>
        <v>8141225</v>
      </c>
      <c r="N25" s="6">
        <f t="shared" si="7"/>
        <v>8354119</v>
      </c>
      <c r="O25" s="5">
        <f t="shared" si="8"/>
        <v>16495344</v>
      </c>
      <c r="P25" s="4">
        <f t="shared" si="9"/>
        <v>17796113</v>
      </c>
      <c r="Q25" s="6"/>
      <c r="R25" s="10">
        <v>16495344</v>
      </c>
      <c r="S25" s="10">
        <v>16272480</v>
      </c>
      <c r="T25" s="10">
        <v>16246643</v>
      </c>
      <c r="U25" s="10">
        <v>16236615</v>
      </c>
      <c r="V25" s="10">
        <v>16234481</v>
      </c>
      <c r="W25" s="10">
        <v>16140967</v>
      </c>
      <c r="Y25"/>
      <c r="Z25"/>
      <c r="AA25"/>
      <c r="AB25"/>
      <c r="AC25"/>
      <c r="AD25"/>
    </row>
    <row r="26" spans="1:30" ht="17" x14ac:dyDescent="0.2">
      <c r="A26" s="1" t="s">
        <v>3</v>
      </c>
      <c r="B26" s="4">
        <v>18422051</v>
      </c>
      <c r="C26" s="1">
        <v>0</v>
      </c>
      <c r="D26" s="1">
        <v>497665</v>
      </c>
      <c r="E26" s="4">
        <f t="shared" si="0"/>
        <v>492029</v>
      </c>
      <c r="F26" s="4">
        <v>17432357</v>
      </c>
      <c r="G26" s="1">
        <f t="shared" si="1"/>
        <v>252652</v>
      </c>
      <c r="H26" s="1">
        <f t="shared" si="2"/>
        <v>22657</v>
      </c>
      <c r="I26" s="1">
        <f t="shared" si="3"/>
        <v>5315</v>
      </c>
      <c r="J26" s="1">
        <f t="shared" si="4"/>
        <v>2231</v>
      </c>
      <c r="K26" s="1">
        <f t="shared" si="5"/>
        <v>132487</v>
      </c>
      <c r="L26">
        <v>7841741</v>
      </c>
      <c r="M26" s="5">
        <f t="shared" si="6"/>
        <v>8257083</v>
      </c>
      <c r="N26" s="6">
        <f t="shared" si="7"/>
        <v>9175274</v>
      </c>
      <c r="O26" s="5">
        <f t="shared" si="8"/>
        <v>17432357</v>
      </c>
      <c r="P26" s="4">
        <f t="shared" si="9"/>
        <v>18422051</v>
      </c>
      <c r="Q26" s="6"/>
      <c r="R26" s="10">
        <v>17432357</v>
      </c>
      <c r="S26" s="10">
        <v>17179705</v>
      </c>
      <c r="T26" s="10">
        <v>17157048</v>
      </c>
      <c r="U26" s="10">
        <v>17151733</v>
      </c>
      <c r="V26" s="10">
        <v>17149502</v>
      </c>
      <c r="W26" s="10">
        <v>17017015</v>
      </c>
      <c r="Y26"/>
      <c r="Z26"/>
      <c r="AA26"/>
      <c r="AB26"/>
      <c r="AC26"/>
      <c r="AD26"/>
    </row>
    <row r="27" spans="1:30" ht="17" x14ac:dyDescent="0.2">
      <c r="A27" s="1" t="s">
        <v>26</v>
      </c>
      <c r="B27" s="8">
        <f t="shared" ref="B27:L27" si="10">AVERAGE(B3:B26)</f>
        <v>16891012.833333332</v>
      </c>
      <c r="C27" s="3">
        <f t="shared" si="10"/>
        <v>0</v>
      </c>
      <c r="D27" s="3">
        <f t="shared" si="10"/>
        <v>588183.70833333337</v>
      </c>
      <c r="E27" s="8">
        <f t="shared" si="10"/>
        <v>779493.08333333337</v>
      </c>
      <c r="F27" s="8">
        <f t="shared" si="10"/>
        <v>15523336.041666666</v>
      </c>
      <c r="G27" s="8">
        <f t="shared" si="10"/>
        <v>189495.91666666666</v>
      </c>
      <c r="H27" s="8">
        <f t="shared" si="10"/>
        <v>19980.541666666668</v>
      </c>
      <c r="I27" s="8">
        <f t="shared" si="10"/>
        <v>8802.0833333333339</v>
      </c>
      <c r="J27" s="8">
        <f t="shared" si="10"/>
        <v>2389.7083333333335</v>
      </c>
      <c r="K27" s="8">
        <f t="shared" si="10"/>
        <v>84593.958333333328</v>
      </c>
      <c r="L27" s="8">
        <f t="shared" si="10"/>
        <v>7001309.333333333</v>
      </c>
      <c r="M27" s="8">
        <f t="shared" ref="M27" si="11">AVERAGE(M3:M26)</f>
        <v>7306571.541666667</v>
      </c>
      <c r="N27" s="3">
        <f>AVERAGE(N3:N26)</f>
        <v>8216764.5</v>
      </c>
      <c r="O27" s="3">
        <f>AVERAGE(O3:O26)</f>
        <v>15523336.041666666</v>
      </c>
      <c r="P27" s="3">
        <f>AVERAGE(P3:P26)</f>
        <v>16891012.833333332</v>
      </c>
    </row>
    <row r="28" spans="1:30" x14ac:dyDescent="0.2">
      <c r="B28" s="8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</row>
    <row r="31" spans="1:30" x14ac:dyDescent="0.2">
      <c r="D31" s="9"/>
    </row>
  </sheetData>
  <sortState xmlns:xlrd2="http://schemas.microsoft.com/office/spreadsheetml/2017/richdata2" ref="A3:N26">
    <sortCondition ref="A3:A26"/>
  </sortState>
  <conditionalFormatting sqref="O5:O26">
    <cfRule type="cellIs" dxfId="3" priority="3" operator="equal">
      <formula>$F$3</formula>
    </cfRule>
  </conditionalFormatting>
  <conditionalFormatting sqref="O5:O26">
    <cfRule type="cellIs" dxfId="2" priority="1" operator="equal">
      <formula>$F$4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CBAA-DCE3-F142-82C7-C0E719BE2766}">
  <dimension ref="A1:D26"/>
  <sheetViews>
    <sheetView workbookViewId="0">
      <selection activeCell="C26" sqref="C26"/>
    </sheetView>
  </sheetViews>
  <sheetFormatPr baseColWidth="10" defaultRowHeight="16" x14ac:dyDescent="0.2"/>
  <cols>
    <col min="2" max="2" width="14" bestFit="1" customWidth="1"/>
    <col min="3" max="3" width="15.33203125" bestFit="1" customWidth="1"/>
  </cols>
  <sheetData>
    <row r="1" spans="1:4" x14ac:dyDescent="0.2">
      <c r="A1" t="s">
        <v>67</v>
      </c>
      <c r="B1" t="s">
        <v>69</v>
      </c>
      <c r="C1" t="s">
        <v>68</v>
      </c>
      <c r="D1" t="s">
        <v>70</v>
      </c>
    </row>
    <row r="2" spans="1:4" x14ac:dyDescent="0.2">
      <c r="A2" t="s">
        <v>43</v>
      </c>
      <c r="B2">
        <v>40593592</v>
      </c>
      <c r="C2">
        <v>35319231</v>
      </c>
      <c r="D2" s="13">
        <f>SUM(C2/B2)</f>
        <v>0.87006912322516328</v>
      </c>
    </row>
    <row r="3" spans="1:4" x14ac:dyDescent="0.2">
      <c r="A3" t="s">
        <v>44</v>
      </c>
      <c r="B3">
        <v>39556407</v>
      </c>
      <c r="C3">
        <v>34353379</v>
      </c>
      <c r="D3" s="13">
        <f t="shared" ref="D3:D25" si="0">SUM(C3/B3)</f>
        <v>0.86846560659566474</v>
      </c>
    </row>
    <row r="4" spans="1:4" x14ac:dyDescent="0.2">
      <c r="A4" t="s">
        <v>45</v>
      </c>
      <c r="B4">
        <v>39453315</v>
      </c>
      <c r="C4">
        <v>34249596</v>
      </c>
      <c r="D4" s="13">
        <f t="shared" si="0"/>
        <v>0.86810439122796146</v>
      </c>
    </row>
    <row r="5" spans="1:4" x14ac:dyDescent="0.2">
      <c r="A5" t="s">
        <v>46</v>
      </c>
      <c r="B5">
        <v>50964007</v>
      </c>
      <c r="C5">
        <v>44076002</v>
      </c>
      <c r="D5" s="13">
        <f t="shared" si="0"/>
        <v>0.86484569394239352</v>
      </c>
    </row>
    <row r="6" spans="1:4" x14ac:dyDescent="0.2">
      <c r="A6" t="s">
        <v>47</v>
      </c>
      <c r="B6">
        <v>44423265</v>
      </c>
      <c r="C6">
        <v>38319306</v>
      </c>
      <c r="D6" s="13">
        <f t="shared" si="0"/>
        <v>0.86259544407643163</v>
      </c>
    </row>
    <row r="7" spans="1:4" x14ac:dyDescent="0.2">
      <c r="A7" t="s">
        <v>48</v>
      </c>
      <c r="B7">
        <v>47311508</v>
      </c>
      <c r="C7">
        <v>40453383</v>
      </c>
      <c r="D7" s="13">
        <f t="shared" si="0"/>
        <v>0.85504319583303068</v>
      </c>
    </row>
    <row r="8" spans="1:4" x14ac:dyDescent="0.2">
      <c r="A8" t="s">
        <v>49</v>
      </c>
      <c r="B8">
        <v>53469973</v>
      </c>
      <c r="C8">
        <v>45617088</v>
      </c>
      <c r="D8" s="13">
        <f t="shared" si="0"/>
        <v>0.85313467429654399</v>
      </c>
    </row>
    <row r="9" spans="1:4" x14ac:dyDescent="0.2">
      <c r="A9" t="s">
        <v>50</v>
      </c>
      <c r="B9">
        <v>42749586</v>
      </c>
      <c r="C9">
        <v>37418715</v>
      </c>
      <c r="D9" s="13">
        <f t="shared" si="0"/>
        <v>0.87530005553738</v>
      </c>
    </row>
    <row r="10" spans="1:4" x14ac:dyDescent="0.2">
      <c r="A10" t="s">
        <v>51</v>
      </c>
      <c r="B10">
        <v>32117329</v>
      </c>
      <c r="C10">
        <v>28243113</v>
      </c>
      <c r="D10" s="13">
        <f t="shared" si="0"/>
        <v>0.87937303254576371</v>
      </c>
    </row>
    <row r="11" spans="1:4" x14ac:dyDescent="0.2">
      <c r="A11" t="s">
        <v>52</v>
      </c>
      <c r="B11">
        <v>50892228</v>
      </c>
      <c r="C11">
        <v>43442602</v>
      </c>
      <c r="D11" s="13">
        <f t="shared" si="0"/>
        <v>0.85361957428941804</v>
      </c>
    </row>
    <row r="12" spans="1:4" x14ac:dyDescent="0.2">
      <c r="A12" t="s">
        <v>53</v>
      </c>
      <c r="B12">
        <v>50008885</v>
      </c>
      <c r="C12">
        <v>43142570</v>
      </c>
      <c r="D12" s="13">
        <f t="shared" si="0"/>
        <v>0.86269809854788804</v>
      </c>
    </row>
    <row r="13" spans="1:4" x14ac:dyDescent="0.2">
      <c r="A13" t="s">
        <v>54</v>
      </c>
      <c r="B13">
        <v>102818782</v>
      </c>
      <c r="C13">
        <v>89043711</v>
      </c>
      <c r="D13" s="13">
        <f t="shared" si="0"/>
        <v>0.86602573253590964</v>
      </c>
    </row>
    <row r="14" spans="1:4" x14ac:dyDescent="0.2">
      <c r="A14" t="s">
        <v>55</v>
      </c>
      <c r="B14">
        <v>51812720</v>
      </c>
      <c r="C14">
        <v>44913006</v>
      </c>
      <c r="D14" s="13">
        <f t="shared" si="0"/>
        <v>0.86683358835436553</v>
      </c>
    </row>
    <row r="15" spans="1:4" x14ac:dyDescent="0.2">
      <c r="A15" t="s">
        <v>56</v>
      </c>
      <c r="B15">
        <v>54033113</v>
      </c>
      <c r="C15">
        <v>45500275</v>
      </c>
      <c r="D15" s="13">
        <f t="shared" si="0"/>
        <v>0.84208131780228912</v>
      </c>
    </row>
    <row r="16" spans="1:4" x14ac:dyDescent="0.2">
      <c r="A16" t="s">
        <v>57</v>
      </c>
      <c r="B16">
        <v>45536738</v>
      </c>
      <c r="C16">
        <v>38807990</v>
      </c>
      <c r="D16" s="13">
        <f t="shared" si="0"/>
        <v>0.85223473846545617</v>
      </c>
    </row>
    <row r="17" spans="1:4" x14ac:dyDescent="0.2">
      <c r="A17" t="s">
        <v>58</v>
      </c>
      <c r="B17">
        <v>48829294</v>
      </c>
      <c r="C17">
        <v>41764234</v>
      </c>
      <c r="D17" s="13">
        <f t="shared" si="0"/>
        <v>0.8553110352158686</v>
      </c>
    </row>
    <row r="18" spans="1:4" x14ac:dyDescent="0.2">
      <c r="A18" t="s">
        <v>59</v>
      </c>
      <c r="B18">
        <v>56228425</v>
      </c>
      <c r="C18">
        <v>48064853</v>
      </c>
      <c r="D18" s="13">
        <f t="shared" si="0"/>
        <v>0.8548141442695576</v>
      </c>
    </row>
    <row r="19" spans="1:4" x14ac:dyDescent="0.2">
      <c r="A19" t="s">
        <v>60</v>
      </c>
      <c r="B19">
        <v>56257220</v>
      </c>
      <c r="C19">
        <v>48349919</v>
      </c>
      <c r="D19" s="13">
        <f t="shared" si="0"/>
        <v>0.85944380116898778</v>
      </c>
    </row>
    <row r="20" spans="1:4" x14ac:dyDescent="0.2">
      <c r="A20" t="s">
        <v>61</v>
      </c>
      <c r="B20">
        <v>54993739</v>
      </c>
      <c r="C20">
        <v>46684135</v>
      </c>
      <c r="D20" s="13">
        <f t="shared" si="0"/>
        <v>0.84889909013096931</v>
      </c>
    </row>
    <row r="21" spans="1:4" x14ac:dyDescent="0.2">
      <c r="A21" t="s">
        <v>62</v>
      </c>
      <c r="B21">
        <v>47162617</v>
      </c>
      <c r="C21">
        <v>39995726</v>
      </c>
      <c r="D21" s="13">
        <f t="shared" si="0"/>
        <v>0.84803873372845273</v>
      </c>
    </row>
    <row r="22" spans="1:4" x14ac:dyDescent="0.2">
      <c r="A22" t="s">
        <v>63</v>
      </c>
      <c r="B22">
        <v>47271382</v>
      </c>
      <c r="C22">
        <v>40805430</v>
      </c>
      <c r="D22" s="13">
        <f t="shared" si="0"/>
        <v>0.86321635360692439</v>
      </c>
    </row>
    <row r="23" spans="1:4" x14ac:dyDescent="0.2">
      <c r="A23" t="s">
        <v>64</v>
      </c>
      <c r="B23">
        <v>41415361</v>
      </c>
      <c r="C23">
        <v>35917399</v>
      </c>
      <c r="D23" s="13">
        <f t="shared" si="0"/>
        <v>0.86724824154013769</v>
      </c>
    </row>
    <row r="24" spans="1:4" x14ac:dyDescent="0.2">
      <c r="A24" t="s">
        <v>65</v>
      </c>
      <c r="B24">
        <v>42580110</v>
      </c>
      <c r="C24">
        <v>37759465</v>
      </c>
      <c r="D24" s="13">
        <f t="shared" si="0"/>
        <v>0.88678645968739866</v>
      </c>
    </row>
    <row r="25" spans="1:4" x14ac:dyDescent="0.2">
      <c r="A25" t="s">
        <v>66</v>
      </c>
      <c r="B25">
        <v>57526240</v>
      </c>
      <c r="C25">
        <v>49949962</v>
      </c>
      <c r="D25" s="13">
        <f t="shared" si="0"/>
        <v>0.86829874505964577</v>
      </c>
    </row>
    <row r="26" spans="1:4" x14ac:dyDescent="0.2">
      <c r="A26" t="s">
        <v>26</v>
      </c>
      <c r="B26" s="14">
        <f>AVERAGE(B2:B25)</f>
        <v>49916909.833333336</v>
      </c>
      <c r="C26" s="14">
        <f>AVERAGE(C2:C25)</f>
        <v>43007962.083333336</v>
      </c>
      <c r="D26" s="13">
        <f>AVERAGE(D2:D25)</f>
        <v>0.86218670298681677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miRNA</vt:lpstr>
      <vt:lpstr>mRNA</vt:lpstr>
      <vt:lpstr>miRNA!raw_record_numbers</vt:lpstr>
      <vt:lpstr>miRNA!raw_record_numbers_1</vt:lpstr>
      <vt:lpstr>miRNA!trimmed_counts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Callum MacPhillamy</cp:lastModifiedBy>
  <dcterms:created xsi:type="dcterms:W3CDTF">2023-05-02T08:40:49Z</dcterms:created>
  <dcterms:modified xsi:type="dcterms:W3CDTF">2023-06-30T02:06:43Z</dcterms:modified>
</cp:coreProperties>
</file>