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\SupersNew\characters\"/>
    </mc:Choice>
  </mc:AlternateContent>
  <bookViews>
    <workbookView xWindow="0" yWindow="0" windowWidth="28800" windowHeight="11610"/>
  </bookViews>
  <sheets>
    <sheet name="Character Sheet" sheetId="1" r:id="rId1"/>
    <sheet name="Power Sets" sheetId="4" r:id="rId2"/>
    <sheet name="Fighting Profiles" sheetId="2" r:id="rId3"/>
    <sheet name="Day Jobs" sheetId="3" r:id="rId4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1" l="1"/>
  <c r="C10" i="1" l="1"/>
  <c r="C11" i="1"/>
  <c r="C9" i="1"/>
  <c r="C8" i="1"/>
  <c r="C12" i="1"/>
  <c r="C13" i="1"/>
  <c r="C7" i="1"/>
  <c r="C43" i="2" l="1"/>
  <c r="B37" i="2"/>
  <c r="C31" i="2"/>
  <c r="B29" i="2"/>
  <c r="B44" i="2"/>
  <c r="B48" i="2"/>
  <c r="B31" i="2"/>
  <c r="B46" i="2"/>
  <c r="B41" i="2"/>
  <c r="B35" i="2"/>
  <c r="C24" i="2"/>
  <c r="C44" i="2"/>
  <c r="C38" i="2"/>
  <c r="B24" i="2"/>
  <c r="B33" i="2"/>
  <c r="B32" i="2"/>
  <c r="B17" i="2"/>
  <c r="B28" i="2"/>
  <c r="B8" i="2"/>
  <c r="B4" i="2"/>
  <c r="B3" i="2"/>
  <c r="B12" i="2"/>
  <c r="B2" i="2"/>
  <c r="F7" i="1" s="1"/>
  <c r="C34" i="2"/>
  <c r="B34" i="2"/>
  <c r="B47" i="2"/>
  <c r="B16" i="2"/>
  <c r="D39" i="2"/>
  <c r="F24" i="2"/>
  <c r="B15" i="2"/>
  <c r="F29" i="2"/>
  <c r="F38" i="2"/>
  <c r="D12" i="2"/>
  <c r="C4" i="2"/>
  <c r="D9" i="2"/>
  <c r="D4" i="2"/>
  <c r="E4" i="2"/>
  <c r="F34" i="2"/>
  <c r="D34" i="2"/>
  <c r="C39" i="2"/>
  <c r="E24" i="2"/>
  <c r="C14" i="2"/>
  <c r="D31" i="2"/>
  <c r="E15" i="2"/>
  <c r="D45" i="2"/>
  <c r="C41" i="2"/>
  <c r="E38" i="2"/>
  <c r="E32" i="2"/>
  <c r="D24" i="2"/>
  <c r="C29" i="2"/>
  <c r="D15" i="2"/>
  <c r="C45" i="2"/>
  <c r="D38" i="2"/>
  <c r="D32" i="2"/>
  <c r="E28" i="2"/>
  <c r="D21" i="2"/>
  <c r="C15" i="2"/>
  <c r="E30" i="2"/>
  <c r="D28" i="2"/>
  <c r="E14" i="2"/>
  <c r="E39" i="2"/>
  <c r="E44" i="2"/>
  <c r="E40" i="2"/>
  <c r="C28" i="2"/>
  <c r="E31" i="2"/>
  <c r="D44" i="2"/>
  <c r="D33" i="2"/>
  <c r="E29" i="2"/>
  <c r="E37" i="2"/>
  <c r="E2" i="2"/>
  <c r="F10" i="1" s="1"/>
  <c r="C12" i="2"/>
  <c r="E7" i="2"/>
  <c r="D2" i="2"/>
  <c r="F9" i="1" s="1"/>
  <c r="D7" i="2"/>
  <c r="F12" i="2"/>
  <c r="C2" i="2"/>
  <c r="F8" i="1" s="1"/>
  <c r="E3" i="2"/>
  <c r="E9" i="2"/>
  <c r="D6" i="2"/>
  <c r="D3" i="2"/>
  <c r="F13" i="2"/>
  <c r="E12" i="2"/>
  <c r="E34" i="2"/>
  <c r="E16" i="2"/>
  <c r="F28" i="2"/>
  <c r="C16" i="2"/>
  <c r="F30" i="2"/>
  <c r="E46" i="2"/>
  <c r="F40" i="2"/>
  <c r="F33" i="2"/>
  <c r="F39" i="2"/>
  <c r="E33" i="2"/>
  <c r="F45" i="2"/>
  <c r="C33" i="2"/>
  <c r="F3" i="2"/>
  <c r="F4" i="2"/>
  <c r="F2" i="2"/>
  <c r="F11" i="1" s="1"/>
  <c r="F9" i="2"/>
  <c r="C48" i="2"/>
  <c r="E45" i="2"/>
  <c r="C35" i="2"/>
  <c r="E19" i="2"/>
  <c r="C11" i="2"/>
  <c r="F15" i="2"/>
  <c r="F32" i="2"/>
  <c r="F7" i="2"/>
  <c r="B27" i="2"/>
  <c r="F46" i="2"/>
  <c r="D29" i="2"/>
  <c r="B45" i="2"/>
  <c r="C32" i="2"/>
  <c r="D46" i="2"/>
  <c r="E48" i="2"/>
  <c r="F48" i="2"/>
  <c r="C46" i="2"/>
  <c r="B21" i="2"/>
  <c r="D48" i="2"/>
  <c r="B9" i="2"/>
  <c r="C3" i="2"/>
  <c r="B17" i="1"/>
  <c r="F14" i="2"/>
  <c r="C40" i="2"/>
  <c r="F31" i="2"/>
  <c r="F8" i="2"/>
  <c r="F6" i="2"/>
  <c r="E21" i="2"/>
  <c r="E27" i="2"/>
  <c r="E18" i="2"/>
  <c r="E10" i="2"/>
  <c r="E6" i="2"/>
  <c r="D17" i="2"/>
  <c r="C21" i="2"/>
  <c r="C17" i="2"/>
  <c r="C7" i="2"/>
  <c r="E35" i="2"/>
  <c r="E11" i="2"/>
  <c r="D22" i="2"/>
  <c r="C22" i="2"/>
  <c r="B30" i="2"/>
  <c r="F5" i="2"/>
  <c r="E17" i="2"/>
  <c r="E43" i="2"/>
  <c r="E25" i="2"/>
  <c r="E5" i="2"/>
  <c r="D42" i="2"/>
  <c r="D30" i="2"/>
  <c r="D20" i="2"/>
  <c r="D16" i="2"/>
  <c r="D10" i="2"/>
  <c r="E47" i="2"/>
  <c r="C27" i="2"/>
  <c r="E42" i="2"/>
  <c r="E36" i="2"/>
  <c r="E26" i="2"/>
  <c r="E23" i="2"/>
  <c r="E13" i="2"/>
  <c r="E8" i="2"/>
  <c r="D47" i="2"/>
  <c r="D37" i="2"/>
  <c r="D27" i="2"/>
  <c r="D19" i="2"/>
  <c r="D14" i="2"/>
  <c r="D5" i="2"/>
  <c r="C42" i="2"/>
  <c r="C19" i="2"/>
  <c r="C5" i="2"/>
  <c r="B39" i="2"/>
  <c r="B10" i="2"/>
  <c r="E41" i="2"/>
  <c r="E22" i="2"/>
  <c r="E20" i="2"/>
  <c r="D18" i="2"/>
  <c r="D8" i="2"/>
  <c r="D35" i="2"/>
  <c r="D40" i="2"/>
  <c r="D13" i="2"/>
  <c r="B40" i="2"/>
  <c r="B26" i="2"/>
  <c r="D41" i="2"/>
  <c r="C9" i="2"/>
  <c r="D36" i="2"/>
  <c r="D43" i="2"/>
  <c r="F25" i="2"/>
  <c r="F44" i="2"/>
  <c r="F20" i="2"/>
  <c r="F16" i="2"/>
  <c r="F36" i="2"/>
  <c r="F19" i="2"/>
  <c r="D25" i="2"/>
  <c r="C25" i="2"/>
  <c r="F41" i="2"/>
  <c r="F18" i="2"/>
  <c r="F43" i="2"/>
  <c r="F10" i="2"/>
  <c r="F42" i="2"/>
  <c r="F22" i="2"/>
  <c r="C26" i="2"/>
  <c r="F17" i="2"/>
  <c r="F37" i="2"/>
  <c r="F21" i="2"/>
  <c r="F27" i="2"/>
  <c r="D26" i="2"/>
  <c r="F35" i="2"/>
  <c r="F26" i="2"/>
  <c r="B6" i="2"/>
  <c r="D11" i="2"/>
  <c r="C36" i="2"/>
  <c r="B22" i="2"/>
  <c r="B18" i="2"/>
  <c r="B13" i="2"/>
  <c r="B42" i="2"/>
  <c r="B38" i="2"/>
  <c r="B23" i="2"/>
  <c r="B19" i="2"/>
  <c r="C20" i="2"/>
  <c r="C10" i="2"/>
  <c r="C6" i="2"/>
  <c r="B36" i="2"/>
  <c r="B11" i="2"/>
  <c r="C47" i="2"/>
  <c r="C13" i="2"/>
  <c r="B14" i="2"/>
  <c r="D23" i="2"/>
  <c r="C30" i="2"/>
  <c r="C23" i="2"/>
  <c r="B43" i="2"/>
  <c r="B25" i="2"/>
  <c r="B20" i="2"/>
  <c r="C37" i="2"/>
  <c r="C18" i="2"/>
  <c r="F23" i="2"/>
  <c r="F11" i="2"/>
  <c r="C8" i="2"/>
  <c r="F47" i="2"/>
  <c r="B7" i="2"/>
  <c r="B5" i="2"/>
</calcChain>
</file>

<file path=xl/sharedStrings.xml><?xml version="1.0" encoding="utf-8"?>
<sst xmlns="http://schemas.openxmlformats.org/spreadsheetml/2006/main" count="269" uniqueCount="212">
  <si>
    <t>Name</t>
  </si>
  <si>
    <t>Powers</t>
  </si>
  <si>
    <t>Stats</t>
  </si>
  <si>
    <t>Stat</t>
  </si>
  <si>
    <t>Value</t>
  </si>
  <si>
    <t>Bonus</t>
  </si>
  <si>
    <t>Skills</t>
  </si>
  <si>
    <t>Special</t>
  </si>
  <si>
    <t>Skill (S)</t>
  </si>
  <si>
    <t>Muscle (M)</t>
  </si>
  <si>
    <t>Strike</t>
  </si>
  <si>
    <t>Block</t>
  </si>
  <si>
    <t>Shoot</t>
  </si>
  <si>
    <t>Dodge</t>
  </si>
  <si>
    <t>Zap</t>
  </si>
  <si>
    <t xml:space="preserve">Reflex (R) </t>
  </si>
  <si>
    <t>Toughness (T)</t>
  </si>
  <si>
    <t>Wit (W)</t>
  </si>
  <si>
    <t>Power (P)</t>
  </si>
  <si>
    <t>Charisma (C)</t>
  </si>
  <si>
    <t>Fighting Profile</t>
  </si>
  <si>
    <t>Archer</t>
  </si>
  <si>
    <t>Skrimisher</t>
  </si>
  <si>
    <t>Titan</t>
  </si>
  <si>
    <t>Beast</t>
  </si>
  <si>
    <t>Mad Doctor</t>
  </si>
  <si>
    <t>Shadow</t>
  </si>
  <si>
    <t>Bulwark</t>
  </si>
  <si>
    <t>Hive Mind</t>
  </si>
  <si>
    <t>Hurler</t>
  </si>
  <si>
    <t>Empath</t>
  </si>
  <si>
    <t>Hunting Cat</t>
  </si>
  <si>
    <t>Blaster</t>
  </si>
  <si>
    <t>Flicker</t>
  </si>
  <si>
    <t>Bubbler</t>
  </si>
  <si>
    <t>Bullet</t>
  </si>
  <si>
    <t>Spirit</t>
  </si>
  <si>
    <t>Telekinetic</t>
  </si>
  <si>
    <t>Base Value</t>
  </si>
  <si>
    <t>Nimble</t>
  </si>
  <si>
    <t>Tempest</t>
  </si>
  <si>
    <t>Stormer</t>
  </si>
  <si>
    <t>Field General</t>
  </si>
  <si>
    <t xml:space="preserve">Defender </t>
  </si>
  <si>
    <t>Demon Form</t>
  </si>
  <si>
    <t>Demon Summoning</t>
  </si>
  <si>
    <t>Mirror Mastery</t>
  </si>
  <si>
    <t>Flexible</t>
  </si>
  <si>
    <t>Shriek</t>
  </si>
  <si>
    <t>Blizzard</t>
  </si>
  <si>
    <t>Teleporter</t>
  </si>
  <si>
    <t>Undead</t>
  </si>
  <si>
    <t>Grappler</t>
  </si>
  <si>
    <t>Luchador</t>
  </si>
  <si>
    <t>Cyclops</t>
  </si>
  <si>
    <t>Lucky</t>
  </si>
  <si>
    <t>Speedster</t>
  </si>
  <si>
    <t>M: C7</t>
  </si>
  <si>
    <t>S: C8</t>
  </si>
  <si>
    <t>R: C9</t>
  </si>
  <si>
    <t>T: C10</t>
  </si>
  <si>
    <t>W: C11</t>
  </si>
  <si>
    <t>P: C12</t>
  </si>
  <si>
    <t>C:  C13</t>
  </si>
  <si>
    <t>Cat</t>
  </si>
  <si>
    <t>Act</t>
  </si>
  <si>
    <t>Cost</t>
  </si>
  <si>
    <t>Range</t>
  </si>
  <si>
    <t>ACC</t>
  </si>
  <si>
    <t>AOE</t>
  </si>
  <si>
    <t>Effect</t>
  </si>
  <si>
    <t>Initiative</t>
  </si>
  <si>
    <t>Hitpoints</t>
  </si>
  <si>
    <t>Energy</t>
  </si>
  <si>
    <t>Armor:</t>
  </si>
  <si>
    <t xml:space="preserve">Hero ID: </t>
  </si>
  <si>
    <t>Power Sets:</t>
  </si>
  <si>
    <t>Burn This Round</t>
  </si>
  <si>
    <t>Burn</t>
  </si>
  <si>
    <t>Reverb</t>
  </si>
  <si>
    <t>Agent</t>
  </si>
  <si>
    <t>Analyzer</t>
  </si>
  <si>
    <t>Angel</t>
  </si>
  <si>
    <t>Clear Head</t>
  </si>
  <si>
    <t>Juggernaut</t>
  </si>
  <si>
    <t>Martial Artist</t>
  </si>
  <si>
    <t>Mentalist</t>
  </si>
  <si>
    <t>Oaf</t>
  </si>
  <si>
    <t>Predictor</t>
  </si>
  <si>
    <t>Psychic</t>
  </si>
  <si>
    <t>Touchy</t>
  </si>
  <si>
    <t>Trickster</t>
  </si>
  <si>
    <t>Wiley</t>
  </si>
  <si>
    <t>Stat References</t>
  </si>
  <si>
    <t>Devil</t>
  </si>
  <si>
    <t>Day Jobs</t>
  </si>
  <si>
    <t>Note, these are sample day jobs, from a Hero High School Setting</t>
  </si>
  <si>
    <t>Job Name</t>
  </si>
  <si>
    <t>Stat Bonuses</t>
  </si>
  <si>
    <t>Sample Proficiencies</t>
  </si>
  <si>
    <t>Boon 1</t>
  </si>
  <si>
    <t>Boon 2</t>
  </si>
  <si>
    <t>Boon 3</t>
  </si>
  <si>
    <t>Bad Kid</t>
  </si>
  <si>
    <t>Book Worm</t>
  </si>
  <si>
    <t>Computer Geek</t>
  </si>
  <si>
    <t>Gamer</t>
  </si>
  <si>
    <t>Goth</t>
  </si>
  <si>
    <t>Jock</t>
  </si>
  <si>
    <t>Popular Guy/Girl</t>
  </si>
  <si>
    <t>Redneck</t>
  </si>
  <si>
    <t>Rich Kid</t>
  </si>
  <si>
    <t>Science Club Nerd</t>
  </si>
  <si>
    <t>Stoner</t>
  </si>
  <si>
    <t>Theatre Kid</t>
  </si>
  <si>
    <t>Find Quiet Spot (RW), Intimidate (CT), Lie (CW), Pick Locks (RS), Shady Dealings (CT)</t>
  </si>
  <si>
    <t xml:space="preserve">Find Quiet Spot (RW), Research (RW) </t>
  </si>
  <si>
    <t xml:space="preserve">Secret Tome </t>
  </si>
  <si>
    <t>Electronics (RW), Find Information (CW), Hack (RW), Program (RW)</t>
  </si>
  <si>
    <t xml:space="preserve">Dumpster Diver </t>
  </si>
  <si>
    <t>Robot Buddy</t>
  </si>
  <si>
    <t>Dabbled in the Occult</t>
  </si>
  <si>
    <t>Tough</t>
  </si>
  <si>
    <t>Tricky</t>
  </si>
  <si>
    <t>Feats of Skill (RS), Logic and Puzzles (RW), Play Games (RW), Pop Culture (RW), Up Too Late (PT)</t>
  </si>
  <si>
    <t>Energy Drinks</t>
  </si>
  <si>
    <t>Tactics</t>
  </si>
  <si>
    <t>Artistic Flair (CR), Get Ignored (PW), Sarcastic Remark (RW)</t>
  </si>
  <si>
    <t>Lone Wolf</t>
  </si>
  <si>
    <t>Night Owl</t>
  </si>
  <si>
    <t>Wake Up Sheeple</t>
  </si>
  <si>
    <t>Coach's Favorite (CM), Feat of Skill (ST), Feat of Strength (MT)</t>
  </si>
  <si>
    <t>Endurance</t>
  </si>
  <si>
    <t>Gymnast</t>
  </si>
  <si>
    <t>N/A</t>
  </si>
  <si>
    <t>Gossip (CW), Privilege (CP), Secure Invite (CP), Skip Class (CP), Social Media (CW), Win Election (CW)</t>
  </si>
  <si>
    <t>Crowd Favorite</t>
  </si>
  <si>
    <t>Social Butterfly</t>
  </si>
  <si>
    <t>Toady</t>
  </si>
  <si>
    <t>Hunting (SR), Fishing (SR), Driving (SR), Animal Care (SR), Consume Alcohol (TP)</t>
  </si>
  <si>
    <t>Backwoods Weapons</t>
  </si>
  <si>
    <t>Avoid Consequences (CW), Financial (CW)</t>
  </si>
  <si>
    <t>Allowance</t>
  </si>
  <si>
    <t>Friends in High Places</t>
  </si>
  <si>
    <t>Servant</t>
  </si>
  <si>
    <t>Access Lab &amp; Supplies (CR), Investigate (RW), Logic &amp; Puzzles (RW), Perform Experiment (RW), Synthesis (RW)</t>
  </si>
  <si>
    <t>Healer</t>
  </si>
  <si>
    <t>Pharmacist</t>
  </si>
  <si>
    <t>Smelling Salts</t>
  </si>
  <si>
    <t>Avoid Authority (RW), Party Hard (CT), Score Weed (CW)</t>
  </si>
  <si>
    <t>On(to) Something</t>
  </si>
  <si>
    <t>Pain Killer</t>
  </si>
  <si>
    <t>Well Preserved</t>
  </si>
  <si>
    <t>Improvise (CW), Perform (CW), Lie (CW), Crafty (RS)</t>
  </si>
  <si>
    <t>Big Personality</t>
  </si>
  <si>
    <t>Quick Change</t>
  </si>
  <si>
    <t>Star Material</t>
  </si>
  <si>
    <t>+1 R, +1 T</t>
  </si>
  <si>
    <t>+1 P, +1 W</t>
  </si>
  <si>
    <t>+1 R, +1 W</t>
  </si>
  <si>
    <t>+1 P, +1 R</t>
  </si>
  <si>
    <t>+1 M, +1 S/T</t>
  </si>
  <si>
    <t>+1 C, +1 P</t>
  </si>
  <si>
    <t>+1 S, +1 T</t>
  </si>
  <si>
    <t>+1 Any 2</t>
  </si>
  <si>
    <t>+1 C, +1 T</t>
  </si>
  <si>
    <t>+1 W, +1 C</t>
  </si>
  <si>
    <t>Power Sets</t>
  </si>
  <si>
    <t>Ancient Weapons</t>
  </si>
  <si>
    <t>Archery</t>
  </si>
  <si>
    <t>Canine</t>
  </si>
  <si>
    <t>Cartoon</t>
  </si>
  <si>
    <t>Chemistry</t>
  </si>
  <si>
    <t>Darkness</t>
  </si>
  <si>
    <t>Density Control</t>
  </si>
  <si>
    <t>Duplication</t>
  </si>
  <si>
    <t>Earth Control</t>
  </si>
  <si>
    <t>Empathy</t>
  </si>
  <si>
    <t>Energy Projection</t>
  </si>
  <si>
    <t>Feline</t>
  </si>
  <si>
    <t>Flame</t>
  </si>
  <si>
    <t>Flight</t>
  </si>
  <si>
    <t>Forcefield</t>
  </si>
  <si>
    <t>Ghost</t>
  </si>
  <si>
    <t>Ice</t>
  </si>
  <si>
    <t>Illusion</t>
  </si>
  <si>
    <t>Insect Form</t>
  </si>
  <si>
    <t>Kinetics</t>
  </si>
  <si>
    <t>Leadership</t>
  </si>
  <si>
    <t>Lightning</t>
  </si>
  <si>
    <t>Ninja</t>
  </si>
  <si>
    <t>Occular</t>
  </si>
  <si>
    <t>Probability</t>
  </si>
  <si>
    <t>Shield</t>
  </si>
  <si>
    <t>Sonic</t>
  </si>
  <si>
    <t>Staff</t>
  </si>
  <si>
    <t>Stretching</t>
  </si>
  <si>
    <t>Super Genius</t>
  </si>
  <si>
    <t>Super Soldier</t>
  </si>
  <si>
    <t>Super Speed</t>
  </si>
  <si>
    <t>Super Strength</t>
  </si>
  <si>
    <t>Super Tough</t>
  </si>
  <si>
    <t>Teleport</t>
  </si>
  <si>
    <t>Time</t>
  </si>
  <si>
    <t>Wrestling</t>
  </si>
  <si>
    <t>Zombie</t>
  </si>
  <si>
    <t>Wind</t>
  </si>
  <si>
    <t>Immortal Blood</t>
  </si>
  <si>
    <t>Leech</t>
  </si>
  <si>
    <t>Mind Control</t>
  </si>
  <si>
    <t>Telekinesis</t>
  </si>
  <si>
    <t>Nanophage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</si>
</sst>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12"/>
      <color rgb="FF00000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2" fillId="2" borderId="2" xfId="0" applyFont="1" applyFill="1" applyBorder="1"/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applyFont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3" xfId="0" applyFont="1" applyBorder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17.42578125" customWidth="1"/>
    <col min="2" max="2" width="14.7109375" customWidth="1"/>
    <col min="3" max="3" width="14" customWidth="1"/>
    <col min="4" max="5" width="8.85546875" customWidth="1"/>
    <col min="6" max="6" width="13.28515625" customWidth="1"/>
    <col min="7" max="7" width="20.140625" customWidth="1"/>
    <col min="8" max="8" width="6.140625" bestFit="1" customWidth="1"/>
    <col min="9" max="9" width="25.7109375" customWidth="1"/>
  </cols>
  <sheetData>
    <row r="1" spans="1:9" ht="17.25" x14ac:dyDescent="0.3">
      <c r="A1" s="4" t="s">
        <v>0</v>
      </c>
      <c r="B1" s="17" t="s">
        <v>211</v>
      </c>
      <c r="C1" s="17"/>
      <c r="D1" s="17"/>
      <c r="E1" s="17"/>
      <c r="F1" s="17"/>
      <c r="G1" s="5" t="s">
        <v>20</v>
      </c>
      <c r="H1" s="6"/>
      <c r="I1" s="3"/>
    </row>
    <row r="2" spans="1:9" ht="21" customHeight="1" x14ac:dyDescent="0.3">
      <c r="A2" s="4" t="s">
        <v>75</v>
      </c>
      <c r="B2" s="17" t="s">
        <v>211</v>
      </c>
      <c r="C2" s="17"/>
      <c r="D2" s="18"/>
      <c r="E2" s="18"/>
      <c r="F2" s="18"/>
      <c r="G2" s="10" t="s">
        <v>81</v>
      </c>
      <c r="H2" s="4"/>
      <c r="I2" s="1"/>
    </row>
    <row r="3" spans="1:9" ht="17.25" x14ac:dyDescent="0.3">
      <c r="A3" s="4" t="s">
        <v>76</v>
      </c>
      <c r="B3" s="15" t="s">
        <v>208</v>
      </c>
      <c r="C3" s="15" t="s">
        <v>175</v>
      </c>
      <c r="D3" s="14" t="s">
        <v>7</v>
      </c>
      <c r="E3" s="14"/>
      <c r="F3" s="14"/>
      <c r="G3" s="4"/>
      <c r="H3" s="4"/>
      <c r="I3" s="1"/>
    </row>
    <row r="4" spans="1:9" ht="17.25" x14ac:dyDescent="0.3">
      <c r="A4" s="4"/>
      <c r="B4" s="4"/>
      <c r="C4" s="4"/>
      <c r="D4" s="4"/>
      <c r="E4" s="4"/>
      <c r="F4" s="4"/>
      <c r="G4" s="4"/>
      <c r="H4" s="4"/>
      <c r="I4" s="1"/>
    </row>
    <row r="5" spans="1:9" ht="17.25" x14ac:dyDescent="0.3">
      <c r="A5" s="7" t="s">
        <v>2</v>
      </c>
      <c r="B5" s="4"/>
      <c r="C5" s="4"/>
      <c r="D5" s="4"/>
      <c r="E5" s="7" t="s">
        <v>6</v>
      </c>
      <c r="F5" s="4"/>
      <c r="G5" s="4"/>
      <c r="H5" s="4"/>
    </row>
    <row r="6" spans="1:9" ht="17.25" x14ac:dyDescent="0.3">
      <c r="A6" s="7" t="s">
        <v>3</v>
      </c>
      <c r="B6" s="7" t="s">
        <v>4</v>
      </c>
      <c r="C6" s="7" t="s">
        <v>5</v>
      </c>
      <c r="D6" s="4"/>
      <c r="E6" s="7" t="s">
        <v>6</v>
      </c>
      <c r="F6" s="7" t="s">
        <v>38</v>
      </c>
      <c r="G6" s="7" t="s">
        <v>7</v>
      </c>
      <c r="H6" s="7"/>
    </row>
    <row r="7" spans="1:9" ht="17.25" x14ac:dyDescent="0.3">
      <c r="A7" s="4" t="s">
        <v>9</v>
      </c>
      <c r="B7" s="8">
        <v>12</v>
      </c>
      <c r="C7" s="4">
        <f t="shared" ref="C7:C13" si="0">(B7 - 10)/2</f>
        <v>1</v>
      </c>
      <c r="D7" s="4"/>
      <c r="E7" s="4" t="s">
        <v>10</v>
      </c>
      <c r="F7" s="4">
        <f>_xlfn.FLOOR.MATH(VLOOKUP(G2,'Fighting Profiles'!A2:F48,2,FALSE))</f>
        <v>15</v>
      </c>
      <c r="G7" s="4"/>
      <c r="H7" s="4"/>
    </row>
    <row r="8" spans="1:9" ht="17.25" x14ac:dyDescent="0.3">
      <c r="A8" s="4" t="s">
        <v>8</v>
      </c>
      <c r="B8" s="8">
        <v>12</v>
      </c>
      <c r="C8" s="4">
        <f t="shared" si="0"/>
        <v>1</v>
      </c>
      <c r="D8" s="4"/>
      <c r="E8" s="4" t="s">
        <v>11</v>
      </c>
      <c r="F8" s="4">
        <f>_xlfn.FLOOR.MATH(VLOOKUP(G2,'Fighting Profiles'!A2:F48,3,FALSE))</f>
        <v>14</v>
      </c>
      <c r="G8" s="4"/>
      <c r="H8" s="4"/>
    </row>
    <row r="9" spans="1:9" ht="17.25" x14ac:dyDescent="0.3">
      <c r="A9" s="4" t="s">
        <v>15</v>
      </c>
      <c r="B9" s="8">
        <v>12</v>
      </c>
      <c r="C9" s="4">
        <f t="shared" si="0"/>
        <v>1</v>
      </c>
      <c r="D9" s="4"/>
      <c r="E9" s="4" t="s">
        <v>12</v>
      </c>
      <c r="F9" s="4">
        <f>_xlfn.FLOOR.MATH(VLOOKUP(G2,'Fighting Profiles'!A2:F48,4,FALSE))</f>
        <v>12</v>
      </c>
      <c r="G9" s="4"/>
      <c r="H9" s="4"/>
    </row>
    <row r="10" spans="1:9" ht="17.25" x14ac:dyDescent="0.3">
      <c r="A10" s="4" t="s">
        <v>16</v>
      </c>
      <c r="B10" s="8">
        <v>12</v>
      </c>
      <c r="C10" s="4">
        <f t="shared" si="0"/>
        <v>1</v>
      </c>
      <c r="D10" s="4"/>
      <c r="E10" s="4" t="s">
        <v>13</v>
      </c>
      <c r="F10" s="4">
        <f>_xlfn.FLOOR.MATH(VLOOKUP(G2,'Fighting Profiles'!A2:F48,5,FALSE))</f>
        <v>14</v>
      </c>
      <c r="G10" s="4"/>
      <c r="H10" s="4"/>
    </row>
    <row r="11" spans="1:9" ht="17.25" x14ac:dyDescent="0.3">
      <c r="A11" s="4" t="s">
        <v>17</v>
      </c>
      <c r="B11" s="8">
        <v>16</v>
      </c>
      <c r="C11" s="4">
        <f t="shared" si="0"/>
        <v>3</v>
      </c>
      <c r="D11" s="4"/>
      <c r="E11" s="4" t="s">
        <v>14</v>
      </c>
      <c r="F11" s="4">
        <f>_xlfn.FLOOR.MATH(VLOOKUP(G2,'Fighting Profiles'!A2:F48,6,FALSE))</f>
        <v>15</v>
      </c>
      <c r="G11" s="4"/>
      <c r="H11" s="4"/>
    </row>
    <row r="12" spans="1:9" ht="17.25" x14ac:dyDescent="0.3">
      <c r="A12" s="4" t="s">
        <v>18</v>
      </c>
      <c r="B12" s="8">
        <v>16</v>
      </c>
      <c r="C12" s="4">
        <f t="shared" si="0"/>
        <v>3</v>
      </c>
      <c r="D12" s="4"/>
      <c r="E12" s="4"/>
      <c r="F12" s="4"/>
      <c r="G12" s="4"/>
      <c r="H12" s="4"/>
    </row>
    <row r="13" spans="1:9" ht="17.25" x14ac:dyDescent="0.3">
      <c r="A13" s="4" t="s">
        <v>19</v>
      </c>
      <c r="B13" s="8">
        <v>16</v>
      </c>
      <c r="C13" s="4">
        <f t="shared" si="0"/>
        <v>3</v>
      </c>
      <c r="D13" s="4"/>
      <c r="E13" s="4"/>
      <c r="F13" s="4"/>
      <c r="G13" s="4"/>
      <c r="H13" s="4"/>
    </row>
    <row r="14" spans="1:9" ht="17.25" x14ac:dyDescent="0.3">
      <c r="A14" s="4"/>
      <c r="B14" s="4"/>
      <c r="C14" s="4"/>
      <c r="D14" s="4"/>
      <c r="E14" s="4"/>
      <c r="F14" s="4"/>
      <c r="G14" s="4"/>
      <c r="H14" s="4"/>
    </row>
    <row r="15" spans="1:9" ht="17.25" x14ac:dyDescent="0.3">
      <c r="A15" s="7" t="s">
        <v>72</v>
      </c>
      <c r="B15" s="4">
        <f>_xlfn.CEILING.MATH($B$7*0.5) + _xlfn.CEILING.MATH($B$12 *0.5) + $B$10 + 8</f>
        <v>34</v>
      </c>
      <c r="C15" s="4"/>
      <c r="D15" s="7" t="s">
        <v>74</v>
      </c>
      <c r="E15" s="19"/>
      <c r="F15" s="19"/>
      <c r="G15" s="9" t="s">
        <v>77</v>
      </c>
      <c r="H15" s="4"/>
    </row>
    <row r="16" spans="1:9" ht="17.25" x14ac:dyDescent="0.3">
      <c r="A16" s="7" t="s">
        <v>73</v>
      </c>
      <c r="B16" s="4">
        <v>6</v>
      </c>
      <c r="C16" s="4"/>
      <c r="D16" s="4"/>
      <c r="E16" s="4"/>
      <c r="F16" s="4"/>
      <c r="G16" s="16"/>
      <c r="H16" s="4"/>
    </row>
    <row r="17" spans="1:9" ht="17.25" x14ac:dyDescent="0.3">
      <c r="A17" s="7" t="s">
        <v>71</v>
      </c>
      <c r="B17" s="4">
        <f xml:space="preserve"> _xlfn.FLOOR.MATH(C11+C9)</f>
        <v>4</v>
      </c>
      <c r="C17" s="4"/>
      <c r="D17" s="4"/>
      <c r="E17" s="4"/>
      <c r="F17" s="4"/>
      <c r="G17" s="16"/>
      <c r="H17" s="4"/>
    </row>
    <row r="18" spans="1:9" ht="17.25" x14ac:dyDescent="0.3">
      <c r="A18" s="4"/>
      <c r="B18" s="4"/>
      <c r="C18" s="4"/>
      <c r="D18" s="4"/>
      <c r="E18" s="4"/>
      <c r="F18" s="4"/>
      <c r="G18" s="16"/>
      <c r="H18" s="4"/>
    </row>
    <row r="19" spans="1:9" ht="15.75" x14ac:dyDescent="0.25">
      <c r="A19" s="7" t="s">
        <v>1</v>
      </c>
      <c r="B19" s="7"/>
      <c r="C19" s="7"/>
      <c r="D19" s="7"/>
      <c r="E19" s="7"/>
      <c r="F19" s="7"/>
      <c r="G19" s="7"/>
      <c r="H19" s="7"/>
      <c r="I19" s="2"/>
    </row>
    <row r="20" spans="1:9" ht="15.75" x14ac:dyDescent="0.25">
      <c r="A20" s="7" t="s">
        <v>0</v>
      </c>
      <c r="B20" s="7" t="s">
        <v>64</v>
      </c>
      <c r="C20" s="7" t="s">
        <v>65</v>
      </c>
      <c r="D20" s="7" t="s">
        <v>66</v>
      </c>
      <c r="E20" s="7" t="s">
        <v>67</v>
      </c>
      <c r="F20" s="7" t="s">
        <v>68</v>
      </c>
      <c r="G20" s="7" t="s">
        <v>69</v>
      </c>
      <c r="H20" s="7" t="s">
        <v>78</v>
      </c>
      <c r="I20" s="7" t="s">
        <v>70</v>
      </c>
    </row>
    <row r="21" spans="1:9" ht="17.25" x14ac:dyDescent="0.3">
      <c r="A21" s="4"/>
      <c r="B21" s="4"/>
      <c r="C21" s="4"/>
      <c r="D21" s="4"/>
      <c r="E21" s="4"/>
      <c r="F21" s="4"/>
      <c r="G21" s="4"/>
      <c r="H21" s="4"/>
      <c r="I21" s="4"/>
    </row>
  </sheetData>
  <mergeCells count="4">
    <mergeCell ref="G16:G18"/>
    <mergeCell ref="B2:F2"/>
    <mergeCell ref="B1:F1"/>
    <mergeCell ref="E15:F1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'Fighting Profiles'!$A$2:$A$48</xm:f>
          </x14:formula1>
          <xm:sqref>G2</xm:sqref>
        </x14:dataValidation>
        <x14:dataValidation type="list" allowBlank="1" showInputMessage="1" showErrorMessage="1">
          <x14:formula1>
            <xm:f>'Power Sets'!$A$2:$A$48</xm:f>
          </x14:formula1>
          <xm:sqref>B3 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2" sqref="A2"/>
    </sheetView>
  </sheetViews>
  <sheetFormatPr defaultColWidth="11.42578125" defaultRowHeight="15" x14ac:dyDescent="0.25"/>
  <cols>
    <col min="1" max="1" width="22.42578125" customWidth="1"/>
  </cols>
  <sheetData>
    <row r="1" spans="1:1" x14ac:dyDescent="0.25">
      <c r="A1" s="2" t="s">
        <v>167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207</v>
      </c>
    </row>
    <row r="23" spans="1:1" x14ac:dyDescent="0.25">
      <c r="A23" t="s">
        <v>186</v>
      </c>
    </row>
    <row r="24" spans="1:1" x14ac:dyDescent="0.25">
      <c r="A24" t="s">
        <v>187</v>
      </c>
    </row>
    <row r="25" spans="1:1" x14ac:dyDescent="0.25">
      <c r="A25" t="s">
        <v>188</v>
      </c>
    </row>
    <row r="26" spans="1:1" x14ac:dyDescent="0.25">
      <c r="A26" t="s">
        <v>208</v>
      </c>
    </row>
    <row r="27" spans="1:1" x14ac:dyDescent="0.25">
      <c r="A27" t="s">
        <v>189</v>
      </c>
    </row>
    <row r="28" spans="1:1" x14ac:dyDescent="0.25">
      <c r="A28" t="s">
        <v>209</v>
      </c>
    </row>
    <row r="29" spans="1:1" x14ac:dyDescent="0.25">
      <c r="A29" t="s">
        <v>46</v>
      </c>
    </row>
    <row r="30" spans="1:1" x14ac:dyDescent="0.25">
      <c r="A30" t="s">
        <v>190</v>
      </c>
    </row>
    <row r="31" spans="1:1" x14ac:dyDescent="0.25">
      <c r="A31" t="s">
        <v>191</v>
      </c>
    </row>
    <row r="32" spans="1:1" x14ac:dyDescent="0.25">
      <c r="A32" t="s">
        <v>192</v>
      </c>
    </row>
    <row r="33" spans="1:1" x14ac:dyDescent="0.25">
      <c r="A33" t="s">
        <v>89</v>
      </c>
    </row>
    <row r="34" spans="1:1" x14ac:dyDescent="0.25">
      <c r="A34" t="s">
        <v>193</v>
      </c>
    </row>
    <row r="35" spans="1:1" x14ac:dyDescent="0.25">
      <c r="A35" t="s">
        <v>194</v>
      </c>
    </row>
    <row r="36" spans="1:1" x14ac:dyDescent="0.25">
      <c r="A36" t="s">
        <v>195</v>
      </c>
    </row>
    <row r="37" spans="1:1" x14ac:dyDescent="0.25">
      <c r="A37" t="s">
        <v>196</v>
      </c>
    </row>
    <row r="38" spans="1:1" x14ac:dyDescent="0.25">
      <c r="A38" t="s">
        <v>197</v>
      </c>
    </row>
    <row r="39" spans="1:1" x14ac:dyDescent="0.25">
      <c r="A39" t="s">
        <v>198</v>
      </c>
    </row>
    <row r="40" spans="1:1" x14ac:dyDescent="0.25">
      <c r="A40" t="s">
        <v>199</v>
      </c>
    </row>
    <row r="41" spans="1:1" x14ac:dyDescent="0.25">
      <c r="A41" t="s">
        <v>200</v>
      </c>
    </row>
    <row r="42" spans="1:1" x14ac:dyDescent="0.25">
      <c r="A42" t="s">
        <v>201</v>
      </c>
    </row>
    <row r="43" spans="1:1" x14ac:dyDescent="0.25">
      <c r="A43" t="s">
        <v>210</v>
      </c>
    </row>
    <row r="44" spans="1:1" x14ac:dyDescent="0.25">
      <c r="A44" t="s">
        <v>202</v>
      </c>
    </row>
    <row r="45" spans="1:1" x14ac:dyDescent="0.25">
      <c r="A45" t="s">
        <v>203</v>
      </c>
    </row>
    <row r="46" spans="1:1" x14ac:dyDescent="0.25">
      <c r="A46" t="s">
        <v>206</v>
      </c>
    </row>
    <row r="47" spans="1:1" x14ac:dyDescent="0.25">
      <c r="A47" t="s">
        <v>204</v>
      </c>
    </row>
    <row r="48" spans="1:1" x14ac:dyDescent="0.25">
      <c r="A48" t="s">
        <v>205</v>
      </c>
    </row>
  </sheetData>
  <sortState ref="A2:A48">
    <sortCondition ref="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A2" sqref="A2:F48"/>
    </sheetView>
  </sheetViews>
  <sheetFormatPr defaultColWidth="8.85546875" defaultRowHeight="15" x14ac:dyDescent="0.25"/>
  <cols>
    <col min="1" max="1" width="17.42578125" customWidth="1"/>
    <col min="2" max="2" width="14.42578125" customWidth="1"/>
    <col min="3" max="3" width="14.85546875" customWidth="1"/>
    <col min="4" max="4" width="13.7109375" customWidth="1"/>
    <col min="9" max="9" width="15.140625" customWidth="1"/>
    <col min="11" max="11" width="27.42578125" customWidth="1"/>
  </cols>
  <sheetData>
    <row r="1" spans="1:9" ht="17.25" x14ac:dyDescent="0.3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4"/>
      <c r="H1" s="4"/>
      <c r="I1" s="7" t="s">
        <v>93</v>
      </c>
    </row>
    <row r="2" spans="1:9" ht="17.25" x14ac:dyDescent="0.3">
      <c r="A2" s="4" t="s">
        <v>80</v>
      </c>
      <c r="B2" s="4">
        <f xml:space="preserve"> 'Character Sheet'!C7+'Character Sheet'!C8+2+8</f>
        <v>12</v>
      </c>
      <c r="C2" s="4">
        <f xml:space="preserve"> 'Character Sheet'!C9+'Character Sheet'!C8+2+8</f>
        <v>12</v>
      </c>
      <c r="D2" s="4">
        <f xml:space="preserve"> 'Character Sheet'!C9+'Character Sheet'!C11+2+8</f>
        <v>14</v>
      </c>
      <c r="E2" s="4">
        <f xml:space="preserve"> 'Character Sheet'!C9+'Character Sheet'!C8+2+8</f>
        <v>12</v>
      </c>
      <c r="F2" s="4">
        <f xml:space="preserve"> 'Character Sheet'!C13+'Character Sheet'!C11+2+8</f>
        <v>16</v>
      </c>
      <c r="G2" s="4"/>
      <c r="H2" s="4"/>
      <c r="I2" s="4"/>
    </row>
    <row r="3" spans="1:9" ht="17.25" x14ac:dyDescent="0.3">
      <c r="A3" s="4" t="s">
        <v>81</v>
      </c>
      <c r="B3" s="4">
        <f xml:space="preserve"> 'Character Sheet'!C7+'Character Sheet'!C11+3+8</f>
        <v>15</v>
      </c>
      <c r="C3" s="4">
        <f xml:space="preserve"> 'Character Sheet'!C11+'Character Sheet'!C8+2+8</f>
        <v>14</v>
      </c>
      <c r="D3" s="4">
        <f xml:space="preserve"> 'Character Sheet'!C9+'Character Sheet'!C8+2+8</f>
        <v>12</v>
      </c>
      <c r="E3" s="4">
        <f xml:space="preserve"> 'Character Sheet'!C9+'Character Sheet'!C11+2+8</f>
        <v>14</v>
      </c>
      <c r="F3" s="4">
        <f xml:space="preserve"> 'Character Sheet'!C13+'Character Sheet'!C11+1+8</f>
        <v>15</v>
      </c>
      <c r="G3" s="4"/>
      <c r="H3" s="4"/>
      <c r="I3" s="4" t="s">
        <v>57</v>
      </c>
    </row>
    <row r="4" spans="1:9" ht="17.25" x14ac:dyDescent="0.3">
      <c r="A4" s="4" t="s">
        <v>82</v>
      </c>
      <c r="B4" s="4">
        <f xml:space="preserve"> 'Character Sheet'!C7+'Character Sheet'!C8+3+8</f>
        <v>13</v>
      </c>
      <c r="C4" s="4">
        <f xml:space="preserve"> 'Character Sheet'!C12+'Character Sheet'!C8+3+8</f>
        <v>15</v>
      </c>
      <c r="D4" s="4">
        <f xml:space="preserve"> 'Character Sheet'!C12+'Character Sheet'!C11+1+8</f>
        <v>15</v>
      </c>
      <c r="E4" s="4">
        <f xml:space="preserve"> 'Character Sheet'!C12+'Character Sheet'!C8+0+8</f>
        <v>12</v>
      </c>
      <c r="F4" s="4">
        <f xml:space="preserve"> 'Character Sheet'!C13+'Character Sheet'!C12+3+8</f>
        <v>17</v>
      </c>
      <c r="G4" s="4"/>
      <c r="H4" s="4"/>
      <c r="I4" s="4" t="s">
        <v>58</v>
      </c>
    </row>
    <row r="5" spans="1:9" ht="17.25" x14ac:dyDescent="0.3">
      <c r="A5" s="4" t="s">
        <v>21</v>
      </c>
      <c r="B5" s="4">
        <f xml:space="preserve"> 'Character Sheet'!C7+'Character Sheet'!C8+1+8</f>
        <v>11</v>
      </c>
      <c r="C5" s="4">
        <f xml:space="preserve"> 'Character Sheet'!C9+'Character Sheet'!C8+2+8</f>
        <v>12</v>
      </c>
      <c r="D5" s="4">
        <f xml:space="preserve"> 'Character Sheet'!C9+'Character Sheet'!C8+4+8</f>
        <v>14</v>
      </c>
      <c r="E5" s="4">
        <f xml:space="preserve"> 'Character Sheet'!C9+'Character Sheet'!C8+3+8</f>
        <v>13</v>
      </c>
      <c r="F5" s="4">
        <f xml:space="preserve"> 'Character Sheet'!C9+'Character Sheet'!C12+0+8</f>
        <v>12</v>
      </c>
      <c r="G5" s="4"/>
      <c r="H5" s="4"/>
      <c r="I5" s="4" t="s">
        <v>59</v>
      </c>
    </row>
    <row r="6" spans="1:9" ht="17.25" x14ac:dyDescent="0.3">
      <c r="A6" s="4" t="s">
        <v>24</v>
      </c>
      <c r="B6" s="4">
        <f xml:space="preserve"> 'Character Sheet'!C7+'Character Sheet'!C8+5+8</f>
        <v>15</v>
      </c>
      <c r="C6" s="4">
        <f xml:space="preserve"> 'Character Sheet'!C7+'Character Sheet'!C8+2+8</f>
        <v>12</v>
      </c>
      <c r="D6" s="4">
        <f xml:space="preserve"> 'Character Sheet'!C9+'Character Sheet'!C7+1+8</f>
        <v>11</v>
      </c>
      <c r="E6" s="4">
        <f xml:space="preserve"> 'Character Sheet'!C9+'Character Sheet'!C8+2+8</f>
        <v>12</v>
      </c>
      <c r="F6" s="4">
        <f xml:space="preserve"> 'Character Sheet'!C10+'Character Sheet'!C12+0+8</f>
        <v>12</v>
      </c>
      <c r="G6" s="4"/>
      <c r="H6" s="4"/>
      <c r="I6" s="4" t="s">
        <v>60</v>
      </c>
    </row>
    <row r="7" spans="1:9" ht="17.25" x14ac:dyDescent="0.3">
      <c r="A7" s="4" t="s">
        <v>32</v>
      </c>
      <c r="B7" s="4">
        <f xml:space="preserve"> 'Character Sheet'!C7+'Character Sheet'!C8+1+8</f>
        <v>11</v>
      </c>
      <c r="C7" s="4">
        <f xml:space="preserve"> 'Character Sheet'!C9+'Character Sheet'!C8+1+8</f>
        <v>11</v>
      </c>
      <c r="D7" s="4">
        <f xml:space="preserve"> 'Character Sheet'!C9+'Character Sheet'!C12+4+8</f>
        <v>16</v>
      </c>
      <c r="E7" s="4">
        <f xml:space="preserve"> 'Character Sheet'!C9+'Character Sheet'!C11+3+8</f>
        <v>15</v>
      </c>
      <c r="F7" s="4">
        <f xml:space="preserve"> 'Character Sheet'!C11+'Character Sheet'!C12+1+8</f>
        <v>15</v>
      </c>
      <c r="G7" s="4"/>
      <c r="H7" s="4"/>
      <c r="I7" s="4" t="s">
        <v>61</v>
      </c>
    </row>
    <row r="8" spans="1:9" ht="17.25" x14ac:dyDescent="0.3">
      <c r="A8" s="4" t="s">
        <v>49</v>
      </c>
      <c r="B8" s="4">
        <f xml:space="preserve"> 'Character Sheet'!C7+'Character Sheet'!C8+2+8</f>
        <v>12</v>
      </c>
      <c r="C8" s="4">
        <f xml:space="preserve"> 'Character Sheet'!C10+'Character Sheet'!C8+2+8</f>
        <v>12</v>
      </c>
      <c r="D8" s="4">
        <f xml:space="preserve"> 'Character Sheet'!C9+'Character Sheet'!C8+3+8</f>
        <v>13</v>
      </c>
      <c r="E8" s="4">
        <f xml:space="preserve"> 'Character Sheet'!C9+'Character Sheet'!C8+2+8</f>
        <v>12</v>
      </c>
      <c r="F8" s="4">
        <f xml:space="preserve"> 'Character Sheet'!C10+'Character Sheet'!C12+1+8</f>
        <v>13</v>
      </c>
      <c r="G8" s="4"/>
      <c r="H8" s="4"/>
      <c r="I8" s="4" t="s">
        <v>62</v>
      </c>
    </row>
    <row r="9" spans="1:9" ht="17.25" x14ac:dyDescent="0.3">
      <c r="A9" s="4" t="s">
        <v>34</v>
      </c>
      <c r="B9" s="4">
        <f xml:space="preserve"> 'Character Sheet'!C11+'Character Sheet'!C12+2+8</f>
        <v>16</v>
      </c>
      <c r="C9" s="4">
        <f xml:space="preserve"> 'Character Sheet'!C12+'Character Sheet'!C8+3+8</f>
        <v>15</v>
      </c>
      <c r="D9" s="4">
        <f xml:space="preserve"> 'Character Sheet'!C12+'Character Sheet'!C9+2+8</f>
        <v>14</v>
      </c>
      <c r="E9" s="4">
        <f xml:space="preserve"> 'Character Sheet'!C9+'Character Sheet'!C11+2+8</f>
        <v>14</v>
      </c>
      <c r="F9" s="4">
        <f xml:space="preserve"> 'Character Sheet'!C13+'Character Sheet'!C12+1+8</f>
        <v>15</v>
      </c>
      <c r="G9" s="4"/>
      <c r="H9" s="4"/>
      <c r="I9" s="4" t="s">
        <v>63</v>
      </c>
    </row>
    <row r="10" spans="1:9" ht="17.25" x14ac:dyDescent="0.3">
      <c r="A10" s="4" t="s">
        <v>35</v>
      </c>
      <c r="B10" s="4">
        <f xml:space="preserve"> 'Character Sheet'!C9+'Character Sheet'!C8+4+8</f>
        <v>14</v>
      </c>
      <c r="C10" s="4">
        <f xml:space="preserve"> 'Character Sheet'!C7+'Character Sheet'!C8+2+8</f>
        <v>12</v>
      </c>
      <c r="D10" s="4">
        <f xml:space="preserve"> 'Character Sheet'!C9+'Character Sheet'!C8+2+8</f>
        <v>12</v>
      </c>
      <c r="E10" s="4">
        <f xml:space="preserve"> 'Character Sheet'!C9+'Character Sheet'!C8+2+8</f>
        <v>12</v>
      </c>
      <c r="F10" s="4">
        <f xml:space="preserve"> 'Character Sheet'!C13+'Character Sheet'!C12+0+8</f>
        <v>14</v>
      </c>
      <c r="G10" s="4"/>
      <c r="H10" s="4"/>
      <c r="I10" s="4"/>
    </row>
    <row r="11" spans="1:9" ht="17.25" x14ac:dyDescent="0.3">
      <c r="A11" s="4" t="s">
        <v>27</v>
      </c>
      <c r="B11" s="4">
        <f xml:space="preserve"> 'Character Sheet'!C7+'Character Sheet'!C8+4+8</f>
        <v>14</v>
      </c>
      <c r="C11" s="4">
        <f xml:space="preserve"> 'Character Sheet'!C8+'Character Sheet'!C10+3+8</f>
        <v>13</v>
      </c>
      <c r="D11" s="4">
        <f xml:space="preserve"> 'Character Sheet'!C7+'Character Sheet'!C8+2+8</f>
        <v>12</v>
      </c>
      <c r="E11" s="4">
        <f xml:space="preserve"> 'Character Sheet'!C9+'Character Sheet'!C8+8</f>
        <v>10</v>
      </c>
      <c r="F11" s="4">
        <f xml:space="preserve"> 'Character Sheet'!C10+'Character Sheet'!C12+1+8</f>
        <v>13</v>
      </c>
      <c r="G11" s="4"/>
      <c r="H11" s="4"/>
      <c r="I11" s="4" t="s">
        <v>57</v>
      </c>
    </row>
    <row r="12" spans="1:9" ht="17.25" x14ac:dyDescent="0.3">
      <c r="A12" s="4" t="s">
        <v>83</v>
      </c>
      <c r="B12" s="4">
        <f xml:space="preserve"> 'Character Sheet'!C7+'Character Sheet'!C11+0+8</f>
        <v>12</v>
      </c>
      <c r="C12" s="4">
        <f xml:space="preserve"> 'Character Sheet'!C9+'Character Sheet'!C11+2+8</f>
        <v>14</v>
      </c>
      <c r="D12" s="4">
        <f xml:space="preserve"> 'Character Sheet'!C12+'Character Sheet'!C9+3+8</f>
        <v>15</v>
      </c>
      <c r="E12" s="4">
        <f xml:space="preserve"> 'Character Sheet'!C9+'Character Sheet'!C8+3+8</f>
        <v>13</v>
      </c>
      <c r="F12" s="4">
        <f xml:space="preserve"> 'Character Sheet'!C9+'Character Sheet'!C12+2+8</f>
        <v>14</v>
      </c>
      <c r="G12" s="4"/>
      <c r="H12" s="4"/>
      <c r="I12" s="4" t="s">
        <v>58</v>
      </c>
    </row>
    <row r="13" spans="1:9" ht="17.25" x14ac:dyDescent="0.3">
      <c r="A13" s="4" t="s">
        <v>54</v>
      </c>
      <c r="B13" s="4">
        <f xml:space="preserve"> 'Character Sheet'!C7+'Character Sheet'!C8+2+8</f>
        <v>12</v>
      </c>
      <c r="C13" s="4">
        <f xml:space="preserve"> 'Character Sheet'!C7+'Character Sheet'!C8+2+8</f>
        <v>12</v>
      </c>
      <c r="D13" s="4">
        <f xml:space="preserve"> 'Character Sheet'!C12+'Character Sheet'!C9+4+8</f>
        <v>16</v>
      </c>
      <c r="E13" s="4">
        <f xml:space="preserve"> 'Character Sheet'!C9+'Character Sheet'!C8+2+8</f>
        <v>12</v>
      </c>
      <c r="F13" s="4">
        <f xml:space="preserve"> 'Character Sheet'!C9+'Character Sheet'!C13+0+8</f>
        <v>12</v>
      </c>
      <c r="G13" s="4"/>
      <c r="H13" s="4"/>
      <c r="I13" s="4" t="s">
        <v>59</v>
      </c>
    </row>
    <row r="14" spans="1:9" ht="17.25" x14ac:dyDescent="0.3">
      <c r="A14" s="4" t="s">
        <v>43</v>
      </c>
      <c r="B14" s="4">
        <f xml:space="preserve"> 'Character Sheet'!C7+'Character Sheet'!C8+2+8</f>
        <v>12</v>
      </c>
      <c r="C14" s="4">
        <f xml:space="preserve"> 'Character Sheet'!C9+'Character Sheet'!C10+3+8</f>
        <v>13</v>
      </c>
      <c r="D14" s="4">
        <f xml:space="preserve"> 'Character Sheet'!C9+'Character Sheet'!C8+2+8</f>
        <v>12</v>
      </c>
      <c r="E14" s="4">
        <f xml:space="preserve"> 'Character Sheet'!C9+'Character Sheet'!C8+1+8</f>
        <v>11</v>
      </c>
      <c r="F14" s="4">
        <f xml:space="preserve"> 'Character Sheet'!C10+'Character Sheet'!C12+2+8</f>
        <v>14</v>
      </c>
      <c r="G14" s="4"/>
      <c r="H14" s="4"/>
      <c r="I14" s="4" t="s">
        <v>60</v>
      </c>
    </row>
    <row r="15" spans="1:9" ht="17.25" x14ac:dyDescent="0.3">
      <c r="A15" s="4" t="s">
        <v>94</v>
      </c>
      <c r="B15" s="11">
        <f xml:space="preserve"> 'Character Sheet'!C12+'Character Sheet'!C9+2+8</f>
        <v>14</v>
      </c>
      <c r="C15" s="11">
        <f xml:space="preserve"> 'Character Sheet'!C9+'Character Sheet'!C8+0+8</f>
        <v>10</v>
      </c>
      <c r="D15" s="11">
        <f xml:space="preserve"> 'Character Sheet'!C9+'Character Sheet'!C11+2+8</f>
        <v>14</v>
      </c>
      <c r="E15" s="11">
        <f xml:space="preserve"> 'Character Sheet'!C9+'Character Sheet'!C8+3+8</f>
        <v>13</v>
      </c>
      <c r="F15" s="11">
        <f xml:space="preserve"> 'Character Sheet'!C11+'Character Sheet'!C13+3+8</f>
        <v>17</v>
      </c>
      <c r="G15" s="4"/>
      <c r="H15" s="4"/>
      <c r="I15" s="4" t="s">
        <v>61</v>
      </c>
    </row>
    <row r="16" spans="1:9" ht="17.25" x14ac:dyDescent="0.3">
      <c r="A16" s="4" t="s">
        <v>30</v>
      </c>
      <c r="B16" s="4">
        <f xml:space="preserve"> 'Character Sheet'!C12+'Character Sheet'!C8+0+8</f>
        <v>12</v>
      </c>
      <c r="C16" s="4">
        <f xml:space="preserve"> 'Character Sheet'!C13+'Character Sheet'!C9+1+8</f>
        <v>13</v>
      </c>
      <c r="D16" s="4">
        <f xml:space="preserve"> 'Character Sheet'!C9+'Character Sheet'!C8+1+8</f>
        <v>11</v>
      </c>
      <c r="E16" s="4">
        <f xml:space="preserve"> 'Character Sheet'!C13+'Character Sheet'!C11+3+8</f>
        <v>17</v>
      </c>
      <c r="F16" s="4">
        <f xml:space="preserve"> 'Character Sheet'!C13+'Character Sheet'!C12+5+8</f>
        <v>19</v>
      </c>
      <c r="G16" s="4"/>
      <c r="H16" s="4"/>
      <c r="I16" s="4" t="s">
        <v>62</v>
      </c>
    </row>
    <row r="17" spans="1:9" ht="17.25" x14ac:dyDescent="0.3">
      <c r="A17" s="4" t="s">
        <v>42</v>
      </c>
      <c r="B17" s="4">
        <f xml:space="preserve"> 'Character Sheet'!C7+'Character Sheet'!C11+1+8</f>
        <v>13</v>
      </c>
      <c r="C17" s="4">
        <f xml:space="preserve"> 'Character Sheet'!C9+'Character Sheet'!C11+3+8</f>
        <v>15</v>
      </c>
      <c r="D17" s="4">
        <f xml:space="preserve"> 'Character Sheet'!C9+'Character Sheet'!C8+2+8</f>
        <v>12</v>
      </c>
      <c r="E17" s="4">
        <f xml:space="preserve"> 'Character Sheet'!C9+'Character Sheet'!C11+2+8</f>
        <v>14</v>
      </c>
      <c r="F17" s="4">
        <f xml:space="preserve"> 'Character Sheet'!C11+'Character Sheet'!C13+2+8</f>
        <v>16</v>
      </c>
      <c r="G17" s="4"/>
      <c r="H17" s="4"/>
      <c r="I17" s="4" t="s">
        <v>63</v>
      </c>
    </row>
    <row r="18" spans="1:9" ht="17.25" x14ac:dyDescent="0.3">
      <c r="A18" s="4" t="s">
        <v>47</v>
      </c>
      <c r="B18" s="4">
        <f xml:space="preserve"> 'Character Sheet'!C7+'Character Sheet'!C9+3+8</f>
        <v>13</v>
      </c>
      <c r="C18" s="4">
        <f xml:space="preserve"> 'Character Sheet'!C7+'Character Sheet'!C8+2+8</f>
        <v>12</v>
      </c>
      <c r="D18" s="4">
        <f xml:space="preserve"> 'Character Sheet'!C9+'Character Sheet'!C8+2+8</f>
        <v>12</v>
      </c>
      <c r="E18" s="4">
        <f xml:space="preserve"> 'Character Sheet'!C9+'Character Sheet'!C8+2+8</f>
        <v>12</v>
      </c>
      <c r="F18" s="4">
        <f xml:space="preserve"> 'Character Sheet'!C13+'Character Sheet'!C12+0+8</f>
        <v>14</v>
      </c>
      <c r="G18" s="4"/>
      <c r="H18" s="4"/>
      <c r="I18" s="4"/>
    </row>
    <row r="19" spans="1:9" ht="17.25" x14ac:dyDescent="0.3">
      <c r="A19" s="4" t="s">
        <v>33</v>
      </c>
      <c r="B19" s="4">
        <f xml:space="preserve"> 'Character Sheet'!C7+'Character Sheet'!C8+2+8</f>
        <v>12</v>
      </c>
      <c r="C19" s="4">
        <f xml:space="preserve"> 'Character Sheet'!C9+'Character Sheet'!C8+3+8</f>
        <v>13</v>
      </c>
      <c r="D19" s="4">
        <f xml:space="preserve"> 'Character Sheet'!C9+'Character Sheet'!C8+2+8</f>
        <v>12</v>
      </c>
      <c r="E19" s="4">
        <f xml:space="preserve"> 'Character Sheet'!C8+'Character Sheet'!C9+3+8</f>
        <v>13</v>
      </c>
      <c r="F19" s="4">
        <f xml:space="preserve"> 'Character Sheet'!C13+'Character Sheet'!C12+0+8</f>
        <v>14</v>
      </c>
      <c r="G19" s="4"/>
      <c r="H19" s="4"/>
      <c r="I19" s="4" t="s">
        <v>57</v>
      </c>
    </row>
    <row r="20" spans="1:9" ht="17.25" x14ac:dyDescent="0.3">
      <c r="A20" s="4" t="s">
        <v>52</v>
      </c>
      <c r="B20" s="4">
        <f xml:space="preserve"> 'Character Sheet'!C7+'Character Sheet'!C8+4+8</f>
        <v>14</v>
      </c>
      <c r="C20" s="4">
        <f xml:space="preserve"> 'Character Sheet'!C7+'Character Sheet'!C8+4+8</f>
        <v>14</v>
      </c>
      <c r="D20" s="4">
        <f xml:space="preserve"> 'Character Sheet'!C9+'Character Sheet'!C8+0+8</f>
        <v>10</v>
      </c>
      <c r="E20" s="4">
        <f xml:space="preserve"> 'Character Sheet'!C9+'Character Sheet'!C8+2+8</f>
        <v>12</v>
      </c>
      <c r="F20" s="4">
        <f xml:space="preserve"> 'Character Sheet'!C13+'Character Sheet'!C12+0+8</f>
        <v>14</v>
      </c>
      <c r="G20" s="4"/>
      <c r="H20" s="4"/>
      <c r="I20" s="4" t="s">
        <v>58</v>
      </c>
    </row>
    <row r="21" spans="1:9" ht="17.25" x14ac:dyDescent="0.3">
      <c r="A21" s="4" t="s">
        <v>28</v>
      </c>
      <c r="B21" s="4">
        <f xml:space="preserve"> 'Character Sheet'!C11+'Character Sheet'!C7+2+8</f>
        <v>14</v>
      </c>
      <c r="C21" s="4">
        <f xml:space="preserve"> 'Character Sheet'!C9+'Character Sheet'!C11+2+8</f>
        <v>14</v>
      </c>
      <c r="D21" s="4">
        <f xml:space="preserve"> 'Character Sheet'!C9+'Character Sheet'!C8+2+8</f>
        <v>12</v>
      </c>
      <c r="E21" s="4">
        <f xml:space="preserve"> 'Character Sheet'!C9+'Character Sheet'!C11+2+8</f>
        <v>14</v>
      </c>
      <c r="F21" s="4">
        <f xml:space="preserve"> 'Character Sheet'!C11+'Character Sheet'!C12+2+8</f>
        <v>16</v>
      </c>
      <c r="G21" s="4"/>
      <c r="H21" s="4"/>
      <c r="I21" s="4" t="s">
        <v>59</v>
      </c>
    </row>
    <row r="22" spans="1:9" ht="17.25" x14ac:dyDescent="0.3">
      <c r="A22" s="4" t="s">
        <v>31</v>
      </c>
      <c r="B22" s="4">
        <f xml:space="preserve"> 'Character Sheet'!C7+'Character Sheet'!C9+4+8</f>
        <v>14</v>
      </c>
      <c r="C22" s="4">
        <f xml:space="preserve"> 'Character Sheet'!C9+'Character Sheet'!C8+1+8</f>
        <v>11</v>
      </c>
      <c r="D22" s="4">
        <f xml:space="preserve"> 'Character Sheet'!C9+'Character Sheet'!C11+1+8</f>
        <v>13</v>
      </c>
      <c r="E22" s="4">
        <f xml:space="preserve"> 'Character Sheet'!C9+'Character Sheet'!C11+3+8</f>
        <v>15</v>
      </c>
      <c r="F22" s="4">
        <f xml:space="preserve"> 'Character Sheet'!C11+'Character Sheet'!C12+1+8</f>
        <v>15</v>
      </c>
      <c r="G22" s="4"/>
      <c r="H22" s="4"/>
      <c r="I22" s="4" t="s">
        <v>60</v>
      </c>
    </row>
    <row r="23" spans="1:9" ht="17.25" x14ac:dyDescent="0.3">
      <c r="A23" s="4" t="s">
        <v>29</v>
      </c>
      <c r="B23" s="4">
        <f xml:space="preserve"> 'Character Sheet'!C7+'Character Sheet'!C8+3+8</f>
        <v>13</v>
      </c>
      <c r="C23" s="4">
        <f xml:space="preserve"> 'Character Sheet'!C7+'Character Sheet'!C8+2+8</f>
        <v>12</v>
      </c>
      <c r="D23" s="4">
        <f xml:space="preserve"> 'Character Sheet'!C7+'Character Sheet'!C8+3+8</f>
        <v>13</v>
      </c>
      <c r="E23" s="4">
        <f xml:space="preserve"> 'Character Sheet'!C9+'Character Sheet'!C8+2+8</f>
        <v>12</v>
      </c>
      <c r="F23" s="4">
        <f xml:space="preserve"> 'Character Sheet'!C10+'Character Sheet'!C12+0+8</f>
        <v>12</v>
      </c>
      <c r="G23" s="4"/>
      <c r="H23" s="4"/>
      <c r="I23" s="4" t="s">
        <v>61</v>
      </c>
    </row>
    <row r="24" spans="1:9" ht="17.25" x14ac:dyDescent="0.3">
      <c r="A24" s="4" t="s">
        <v>84</v>
      </c>
      <c r="B24" s="4">
        <f xml:space="preserve"> 'Character Sheet'!C7+'Character Sheet'!C8+3+8</f>
        <v>13</v>
      </c>
      <c r="C24" s="4">
        <f xml:space="preserve"> 'Character Sheet'!C7+'Character Sheet'!C10+4+8</f>
        <v>14</v>
      </c>
      <c r="D24" s="4">
        <f xml:space="preserve"> 'Character Sheet'!C9+'Character Sheet'!C8+0+8</f>
        <v>10</v>
      </c>
      <c r="E24" s="4">
        <f xml:space="preserve"> 'Character Sheet'!C9+'Character Sheet'!C10+2+8</f>
        <v>12</v>
      </c>
      <c r="F24" s="4">
        <f xml:space="preserve"> 'Character Sheet'!C12+'Character Sheet'!C10+2+8</f>
        <v>14</v>
      </c>
      <c r="G24" s="4"/>
      <c r="H24" s="4"/>
      <c r="I24" s="4" t="s">
        <v>62</v>
      </c>
    </row>
    <row r="25" spans="1:9" ht="17.25" x14ac:dyDescent="0.3">
      <c r="A25" s="4" t="s">
        <v>53</v>
      </c>
      <c r="B25" s="4">
        <f xml:space="preserve"> 'Character Sheet'!C7+'Character Sheet'!C13+3+8</f>
        <v>15</v>
      </c>
      <c r="C25" s="4">
        <f xml:space="preserve"> 'Character Sheet'!C13+'Character Sheet'!C8+3+8</f>
        <v>15</v>
      </c>
      <c r="D25" s="4">
        <f xml:space="preserve"> 'Character Sheet'!C13+'Character Sheet'!C9+0+8</f>
        <v>12</v>
      </c>
      <c r="E25" s="4">
        <f xml:space="preserve"> 'Character Sheet'!C9+'Character Sheet'!C8+2+8</f>
        <v>12</v>
      </c>
      <c r="F25" s="4">
        <f xml:space="preserve"> 'Character Sheet'!C13+'Character Sheet'!C12+2+8</f>
        <v>16</v>
      </c>
      <c r="G25" s="4"/>
      <c r="H25" s="4"/>
      <c r="I25" s="4" t="s">
        <v>63</v>
      </c>
    </row>
    <row r="26" spans="1:9" ht="17.25" x14ac:dyDescent="0.3">
      <c r="A26" s="4" t="s">
        <v>55</v>
      </c>
      <c r="B26" s="4">
        <f xml:space="preserve"> 'Character Sheet'!C12+'Character Sheet'!C13+2+8</f>
        <v>16</v>
      </c>
      <c r="C26" s="4">
        <f xml:space="preserve"> 'Character Sheet'!C11+'Character Sheet'!C8+2+8</f>
        <v>14</v>
      </c>
      <c r="D26" s="4">
        <f xml:space="preserve"> 'Character Sheet'!C11+'Character Sheet'!C12+2+8</f>
        <v>16</v>
      </c>
      <c r="E26" s="4">
        <f xml:space="preserve"> 'Character Sheet'!C9+'Character Sheet'!C11+2+8</f>
        <v>14</v>
      </c>
      <c r="F26" s="4">
        <f xml:space="preserve"> 'Character Sheet'!C11+'Character Sheet'!C13+2+8</f>
        <v>16</v>
      </c>
      <c r="G26" s="4"/>
      <c r="H26" s="4"/>
      <c r="I26" s="4"/>
    </row>
    <row r="27" spans="1:9" ht="17.25" x14ac:dyDescent="0.3">
      <c r="A27" s="4" t="s">
        <v>25</v>
      </c>
      <c r="B27" s="4">
        <f xml:space="preserve"> 'Character Sheet'!C11+'Character Sheet'!C7+0+8</f>
        <v>12</v>
      </c>
      <c r="C27" s="4">
        <f xml:space="preserve"> 'Character Sheet'!C9+'Character Sheet'!C11+2+8</f>
        <v>14</v>
      </c>
      <c r="D27" s="4">
        <f xml:space="preserve"> 'Character Sheet'!C9+'Character Sheet'!C11+3+8</f>
        <v>15</v>
      </c>
      <c r="E27" s="4">
        <f xml:space="preserve"> 'Character Sheet'!C9+'Character Sheet'!C8+3+8</f>
        <v>13</v>
      </c>
      <c r="F27" s="4">
        <f xml:space="preserve"> 'Character Sheet'!C11+'Character Sheet'!C12+2+8</f>
        <v>16</v>
      </c>
      <c r="G27" s="4"/>
      <c r="H27" s="4"/>
      <c r="I27" s="4" t="s">
        <v>57</v>
      </c>
    </row>
    <row r="28" spans="1:9" ht="17.25" x14ac:dyDescent="0.3">
      <c r="A28" s="4" t="s">
        <v>85</v>
      </c>
      <c r="B28" s="4">
        <f xml:space="preserve"> 'Character Sheet'!C7+'Character Sheet'!C8+3+8</f>
        <v>13</v>
      </c>
      <c r="C28" s="4">
        <f xml:space="preserve"> 'Character Sheet'!C9+'Character Sheet'!C8+3+8</f>
        <v>13</v>
      </c>
      <c r="D28" s="4">
        <f xml:space="preserve"> 'Character Sheet'!C9+'Character Sheet'!C11+1+8</f>
        <v>13</v>
      </c>
      <c r="E28" s="4">
        <f xml:space="preserve"> 'Character Sheet'!C9+'Character Sheet'!C8+2+8</f>
        <v>12</v>
      </c>
      <c r="F28" s="4">
        <f xml:space="preserve"> 'Character Sheet'!C13+'Character Sheet'!C11+1+8</f>
        <v>15</v>
      </c>
      <c r="G28" s="4"/>
      <c r="H28" s="4"/>
      <c r="I28" s="4" t="s">
        <v>58</v>
      </c>
    </row>
    <row r="29" spans="1:9" ht="17.25" x14ac:dyDescent="0.3">
      <c r="A29" s="4" t="s">
        <v>86</v>
      </c>
      <c r="B29" s="4">
        <f xml:space="preserve"> 'Character Sheet'!C7+'Character Sheet'!C8+0+8</f>
        <v>10</v>
      </c>
      <c r="C29" s="4">
        <f xml:space="preserve"> 'Character Sheet'!C9+'Character Sheet'!C11+1+8</f>
        <v>13</v>
      </c>
      <c r="D29" s="4">
        <f xml:space="preserve"> 'Character Sheet'!C11+'Character Sheet'!C8+2+8</f>
        <v>14</v>
      </c>
      <c r="E29" s="4">
        <f xml:space="preserve"> 'Character Sheet'!C9+'Character Sheet'!C11+3+8</f>
        <v>15</v>
      </c>
      <c r="F29" s="4">
        <f xml:space="preserve"> 'Character Sheet'!C12+'Character Sheet'!C11+4+8</f>
        <v>18</v>
      </c>
      <c r="G29" s="4"/>
      <c r="H29" s="4"/>
      <c r="I29" s="4" t="s">
        <v>59</v>
      </c>
    </row>
    <row r="30" spans="1:9" ht="17.25" x14ac:dyDescent="0.3">
      <c r="A30" s="4" t="s">
        <v>39</v>
      </c>
      <c r="B30" s="4">
        <f xml:space="preserve"> 'Character Sheet'!C9+'Character Sheet'!C8+3+8</f>
        <v>13</v>
      </c>
      <c r="C30" s="4">
        <f xml:space="preserve"> 'Character Sheet'!C7+'Character Sheet'!C8+2+8</f>
        <v>12</v>
      </c>
      <c r="D30" s="4">
        <f xml:space="preserve"> 'Character Sheet'!C9+'Character Sheet'!C8+1+8</f>
        <v>11</v>
      </c>
      <c r="E30" s="4">
        <f xml:space="preserve"> 'Character Sheet'!C9+'Character Sheet'!C11+4+8</f>
        <v>16</v>
      </c>
      <c r="F30" s="4">
        <f xml:space="preserve"> 'Character Sheet'!C13+'Character Sheet'!C9+0+8</f>
        <v>12</v>
      </c>
      <c r="G30" s="4"/>
      <c r="H30" s="4"/>
      <c r="I30" s="4" t="s">
        <v>60</v>
      </c>
    </row>
    <row r="31" spans="1:9" ht="17.25" x14ac:dyDescent="0.3">
      <c r="A31" s="4" t="s">
        <v>87</v>
      </c>
      <c r="B31" s="4">
        <f xml:space="preserve"> 'Character Sheet'!C7+'Character Sheet'!C8+3+8</f>
        <v>13</v>
      </c>
      <c r="C31" s="4">
        <f xml:space="preserve"> 'Character Sheet'!C7+'Character Sheet'!C10+3+8</f>
        <v>13</v>
      </c>
      <c r="D31" s="4">
        <f xml:space="preserve"> 'Character Sheet'!C9+'Character Sheet'!C8+2+8</f>
        <v>12</v>
      </c>
      <c r="E31" s="4">
        <f xml:space="preserve"> 'Character Sheet'!C9+'Character Sheet'!C10+2+8</f>
        <v>12</v>
      </c>
      <c r="F31" s="4">
        <f xml:space="preserve"> 'Character Sheet'!C10+'Character Sheet'!C11+0+8</f>
        <v>12</v>
      </c>
      <c r="G31" s="4"/>
      <c r="H31" s="4"/>
      <c r="I31" s="4" t="s">
        <v>61</v>
      </c>
    </row>
    <row r="32" spans="1:9" ht="17.25" x14ac:dyDescent="0.3">
      <c r="A32" s="4" t="s">
        <v>88</v>
      </c>
      <c r="B32" s="4">
        <f xml:space="preserve"> 'Character Sheet'!C7+'Character Sheet'!C8+0+8</f>
        <v>10</v>
      </c>
      <c r="C32" s="4">
        <f xml:space="preserve"> 'Character Sheet'!C11+'Character Sheet'!C8+1+8</f>
        <v>13</v>
      </c>
      <c r="D32" s="4">
        <f xml:space="preserve"> 'Character Sheet'!C9+'Character Sheet'!C11+3+8</f>
        <v>15</v>
      </c>
      <c r="E32" s="4">
        <f xml:space="preserve"> 'Character Sheet'!C9+'Character Sheet'!C11+3+8</f>
        <v>15</v>
      </c>
      <c r="F32" s="4">
        <f xml:space="preserve"> 'Character Sheet'!C11+'Character Sheet'!C13+3+8</f>
        <v>17</v>
      </c>
      <c r="G32" s="4"/>
      <c r="H32" s="4"/>
      <c r="I32" s="4" t="s">
        <v>62</v>
      </c>
    </row>
    <row r="33" spans="1:9" ht="17.25" x14ac:dyDescent="0.3">
      <c r="A33" s="4" t="s">
        <v>89</v>
      </c>
      <c r="B33" s="4">
        <f xml:space="preserve"> 'Character Sheet'!C7+'Character Sheet'!C12+0+8</f>
        <v>12</v>
      </c>
      <c r="C33" s="4">
        <f xml:space="preserve"> 'Character Sheet'!C13+'Character Sheet'!C8+1+8</f>
        <v>13</v>
      </c>
      <c r="D33" s="4">
        <f xml:space="preserve"> 'Character Sheet'!C9+'Character Sheet'!C8+1+8</f>
        <v>11</v>
      </c>
      <c r="E33" s="4">
        <f xml:space="preserve"> 'Character Sheet'!C13+'Character Sheet'!C9+3+8</f>
        <v>15</v>
      </c>
      <c r="F33" s="4">
        <f xml:space="preserve"> 'Character Sheet'!C13+'Character Sheet'!C12+5+8</f>
        <v>19</v>
      </c>
      <c r="G33" s="4"/>
      <c r="H33" s="4"/>
      <c r="I33" s="4" t="s">
        <v>63</v>
      </c>
    </row>
    <row r="34" spans="1:9" ht="17.25" x14ac:dyDescent="0.3">
      <c r="A34" s="4" t="s">
        <v>79</v>
      </c>
      <c r="B34" s="4">
        <f xml:space="preserve"> 'Character Sheet'!C7+'Character Sheet'!C8+3+8</f>
        <v>13</v>
      </c>
      <c r="C34" s="4">
        <f xml:space="preserve"> 'Character Sheet'!C7+'Character Sheet'!C12+4+8</f>
        <v>16</v>
      </c>
      <c r="D34" s="4">
        <f xml:space="preserve"> 'Character Sheet'!C12+'Character Sheet'!C8+1+8</f>
        <v>13</v>
      </c>
      <c r="E34" s="4">
        <f xml:space="preserve"> 'Character Sheet'!C9+'Character Sheet'!C8+2+8</f>
        <v>12</v>
      </c>
      <c r="F34" s="4">
        <f xml:space="preserve"> 'Character Sheet'!C12+'Character Sheet'!C13+0+8</f>
        <v>14</v>
      </c>
      <c r="G34" s="4"/>
      <c r="H34" s="4"/>
      <c r="I34" s="4"/>
    </row>
    <row r="35" spans="1:9" ht="17.25" x14ac:dyDescent="0.3">
      <c r="A35" s="4" t="s">
        <v>26</v>
      </c>
      <c r="B35" s="4">
        <f xml:space="preserve"> 'Character Sheet'!C7+'Character Sheet'!C9+2+8</f>
        <v>12</v>
      </c>
      <c r="C35" s="4">
        <f xml:space="preserve"> 'Character Sheet'!C8+'Character Sheet'!C9+0+8</f>
        <v>10</v>
      </c>
      <c r="D35" s="4">
        <f xml:space="preserve"> 'Character Sheet'!C12+'Character Sheet'!C9+2+8</f>
        <v>14</v>
      </c>
      <c r="E35" s="4">
        <f xml:space="preserve"> 'Character Sheet'!C9+'Character Sheet'!C12+3+8</f>
        <v>15</v>
      </c>
      <c r="F35" s="4">
        <f xml:space="preserve"> 'Character Sheet'!C11+'Character Sheet'!C12+3+8</f>
        <v>17</v>
      </c>
      <c r="G35" s="4"/>
      <c r="H35" s="4"/>
      <c r="I35" s="4" t="s">
        <v>57</v>
      </c>
    </row>
    <row r="36" spans="1:9" ht="17.25" x14ac:dyDescent="0.3">
      <c r="A36" s="4" t="s">
        <v>48</v>
      </c>
      <c r="B36" s="4">
        <f xml:space="preserve"> 'Character Sheet'!C7+'Character Sheet'!C8+0+8</f>
        <v>10</v>
      </c>
      <c r="C36" s="4">
        <f xml:space="preserve"> 'Character Sheet'!C7+'Character Sheet'!C8+1+8</f>
        <v>11</v>
      </c>
      <c r="D36" s="4">
        <f xml:space="preserve"> 'Character Sheet'!C12+'Character Sheet'!C8+5+8</f>
        <v>17</v>
      </c>
      <c r="E36" s="4">
        <f xml:space="preserve"> 'Character Sheet'!C9+'Character Sheet'!C12+3+8</f>
        <v>15</v>
      </c>
      <c r="F36" s="4">
        <f xml:space="preserve"> 'Character Sheet'!C13+'Character Sheet'!C12+0+8</f>
        <v>14</v>
      </c>
      <c r="G36" s="4"/>
      <c r="H36" s="4"/>
      <c r="I36" s="4" t="s">
        <v>58</v>
      </c>
    </row>
    <row r="37" spans="1:9" ht="17.25" x14ac:dyDescent="0.3">
      <c r="A37" s="4" t="s">
        <v>22</v>
      </c>
      <c r="B37" s="4">
        <f xml:space="preserve"> 'Character Sheet'!C7+'Character Sheet'!C8+3+8</f>
        <v>13</v>
      </c>
      <c r="C37" s="4">
        <f xml:space="preserve"> 'Character Sheet'!C7+'Character Sheet'!C8+2+8</f>
        <v>12</v>
      </c>
      <c r="D37" s="4">
        <f xml:space="preserve"> 'Character Sheet'!C9+'Character Sheet'!C8+3+8</f>
        <v>13</v>
      </c>
      <c r="E37" s="4">
        <f xml:space="preserve"> 'Character Sheet'!C9+'Character Sheet'!C8+2+8</f>
        <v>12</v>
      </c>
      <c r="F37" s="4">
        <f xml:space="preserve"> 'Character Sheet'!C11+'Character Sheet'!C12+0+8</f>
        <v>14</v>
      </c>
      <c r="G37" s="4"/>
      <c r="H37" s="4"/>
      <c r="I37" s="4" t="s">
        <v>59</v>
      </c>
    </row>
    <row r="38" spans="1:9" ht="17.25" x14ac:dyDescent="0.3">
      <c r="A38" s="4" t="s">
        <v>56</v>
      </c>
      <c r="B38" s="4">
        <f xml:space="preserve"> 'Character Sheet'!C7+'Character Sheet'!C9+3+8</f>
        <v>13</v>
      </c>
      <c r="C38" s="4">
        <f xml:space="preserve"> 'Character Sheet'!C7+'Character Sheet'!C8+1+8</f>
        <v>11</v>
      </c>
      <c r="D38" s="4">
        <f xml:space="preserve"> 'Character Sheet'!C9+'Character Sheet'!C8+1+8</f>
        <v>11</v>
      </c>
      <c r="E38" s="4">
        <f xml:space="preserve"> 'Character Sheet'!C9+'Character Sheet'!C8+5+8</f>
        <v>15</v>
      </c>
      <c r="F38" s="4">
        <f xml:space="preserve"> 'Character Sheet'!C12+'Character Sheet'!C13+0+8</f>
        <v>14</v>
      </c>
      <c r="G38" s="4"/>
      <c r="H38" s="4"/>
      <c r="I38" s="4" t="s">
        <v>60</v>
      </c>
    </row>
    <row r="39" spans="1:9" ht="17.25" x14ac:dyDescent="0.3">
      <c r="A39" s="4" t="s">
        <v>36</v>
      </c>
      <c r="B39" s="4">
        <f xml:space="preserve"> 'Character Sheet'!C9+'Character Sheet'!C8+0+8</f>
        <v>10</v>
      </c>
      <c r="C39" s="4">
        <f xml:space="preserve"> 'Character Sheet'!C9+'Character Sheet'!C8+2+8</f>
        <v>12</v>
      </c>
      <c r="D39" s="4">
        <f xml:space="preserve"> 'Character Sheet'!C12+'Character Sheet'!C8+2+8</f>
        <v>14</v>
      </c>
      <c r="E39" s="4">
        <f xml:space="preserve"> 'Character Sheet'!C9+'Character Sheet'!C11+3+8</f>
        <v>15</v>
      </c>
      <c r="F39" s="4">
        <f xml:space="preserve"> 'Character Sheet'!C13+'Character Sheet'!C12+3+8</f>
        <v>17</v>
      </c>
      <c r="G39" s="4"/>
      <c r="H39" s="4"/>
      <c r="I39" s="4" t="s">
        <v>61</v>
      </c>
    </row>
    <row r="40" spans="1:9" ht="17.25" x14ac:dyDescent="0.3">
      <c r="A40" s="4" t="s">
        <v>41</v>
      </c>
      <c r="B40" s="4">
        <f xml:space="preserve"> 'Character Sheet'!C12+'Character Sheet'!C8+3+8</f>
        <v>15</v>
      </c>
      <c r="C40" s="4">
        <f xml:space="preserve"> 'Character Sheet'!C10+'Character Sheet'!C12+3+8</f>
        <v>15</v>
      </c>
      <c r="D40" s="4">
        <f xml:space="preserve"> 'Character Sheet'!C12+'Character Sheet'!C8+2+8</f>
        <v>14</v>
      </c>
      <c r="E40" s="4">
        <f xml:space="preserve"> 'Character Sheet'!C9+'Character Sheet'!C12+2+8</f>
        <v>14</v>
      </c>
      <c r="F40" s="4">
        <f xml:space="preserve"> 'Character Sheet'!C13+'Character Sheet'!C9+0+8</f>
        <v>12</v>
      </c>
      <c r="G40" s="4"/>
      <c r="H40" s="4"/>
      <c r="I40" s="4" t="s">
        <v>62</v>
      </c>
    </row>
    <row r="41" spans="1:9" ht="17.25" x14ac:dyDescent="0.3">
      <c r="A41" s="4" t="s">
        <v>37</v>
      </c>
      <c r="B41" s="4">
        <f xml:space="preserve"> 'Character Sheet'!C7+'Character Sheet'!C12+0+8</f>
        <v>12</v>
      </c>
      <c r="C41" s="4">
        <f xml:space="preserve"> 'Character Sheet'!C9+'Character Sheet'!C8+2+8</f>
        <v>12</v>
      </c>
      <c r="D41" s="4">
        <f xml:space="preserve"> 'Character Sheet'!C12+'Character Sheet'!C8+4+8</f>
        <v>16</v>
      </c>
      <c r="E41" s="4">
        <f xml:space="preserve"> 'Character Sheet'!C9+'Character Sheet'!C12+2+8</f>
        <v>14</v>
      </c>
      <c r="F41" s="4">
        <f xml:space="preserve"> 'Character Sheet'!C13+'Character Sheet'!C12+2+8</f>
        <v>16</v>
      </c>
      <c r="G41" s="4"/>
      <c r="H41" s="4"/>
      <c r="I41" s="4" t="s">
        <v>63</v>
      </c>
    </row>
    <row r="42" spans="1:9" ht="17.25" x14ac:dyDescent="0.3">
      <c r="A42" s="4" t="s">
        <v>50</v>
      </c>
      <c r="B42" s="4">
        <f xml:space="preserve"> 'Character Sheet'!C7+'Character Sheet'!C9+2+8</f>
        <v>12</v>
      </c>
      <c r="C42" s="4">
        <f xml:space="preserve"> 'Character Sheet'!C9+'Character Sheet'!C8+0+8</f>
        <v>10</v>
      </c>
      <c r="D42" s="4">
        <f xml:space="preserve"> 'Character Sheet'!C9+'Character Sheet'!C11+4+8</f>
        <v>16</v>
      </c>
      <c r="E42" s="4">
        <f xml:space="preserve"> 'Character Sheet'!C9+'Character Sheet'!C11+3+8</f>
        <v>15</v>
      </c>
      <c r="F42" s="4">
        <f xml:space="preserve"> 'Character Sheet'!C11+'Character Sheet'!C12+1+8</f>
        <v>15</v>
      </c>
      <c r="G42" s="4"/>
      <c r="H42" s="4"/>
      <c r="I42" s="4"/>
    </row>
    <row r="43" spans="1:9" ht="17.25" x14ac:dyDescent="0.3">
      <c r="A43" s="4" t="s">
        <v>40</v>
      </c>
      <c r="B43" s="4">
        <f xml:space="preserve"> 'Character Sheet'!C7+'Character Sheet'!C8+0+8</f>
        <v>10</v>
      </c>
      <c r="C43" s="4">
        <f xml:space="preserve"> 'Character Sheet'!C7+'Character Sheet'!C8+2+8</f>
        <v>12</v>
      </c>
      <c r="D43" s="4">
        <f xml:space="preserve"> 'Character Sheet'!C8+'Character Sheet'!C12+4+8</f>
        <v>16</v>
      </c>
      <c r="E43" s="4">
        <f xml:space="preserve"> 'Character Sheet'!C9+'Character Sheet'!C8+3+8</f>
        <v>13</v>
      </c>
      <c r="F43" s="4">
        <f xml:space="preserve"> 'Character Sheet'!C13+'Character Sheet'!C12+1+8</f>
        <v>15</v>
      </c>
      <c r="G43" s="4"/>
      <c r="H43" s="4"/>
      <c r="I43" s="4" t="s">
        <v>57</v>
      </c>
    </row>
    <row r="44" spans="1:9" ht="17.25" x14ac:dyDescent="0.3">
      <c r="A44" s="4" t="s">
        <v>23</v>
      </c>
      <c r="B44" s="4">
        <f xml:space="preserve"> 'Character Sheet'!C7+'Character Sheet'!C12+4+8</f>
        <v>16</v>
      </c>
      <c r="C44" s="4">
        <f xml:space="preserve"> 'Character Sheet'!C7+'Character Sheet'!C10+3+8</f>
        <v>13</v>
      </c>
      <c r="D44" s="4">
        <f xml:space="preserve"> 'Character Sheet'!C9+'Character Sheet'!C12+2+8</f>
        <v>14</v>
      </c>
      <c r="E44" s="4">
        <f xml:space="preserve"> 'Character Sheet'!C9+'Character Sheet'!C10+0+8</f>
        <v>10</v>
      </c>
      <c r="F44" s="4">
        <f xml:space="preserve"> 'Character Sheet'!C13+'Character Sheet'!C12+0+8</f>
        <v>14</v>
      </c>
      <c r="G44" s="4"/>
      <c r="H44" s="4"/>
      <c r="I44" s="4" t="s">
        <v>58</v>
      </c>
    </row>
    <row r="45" spans="1:9" ht="17.25" x14ac:dyDescent="0.3">
      <c r="A45" s="4" t="s">
        <v>90</v>
      </c>
      <c r="B45" s="4">
        <f xml:space="preserve"> 'Character Sheet'!C11+'Character Sheet'!C8+3+8</f>
        <v>15</v>
      </c>
      <c r="C45" s="4">
        <f xml:space="preserve"> 'Character Sheet'!C9+'Character Sheet'!C8+2+8</f>
        <v>12</v>
      </c>
      <c r="D45" s="4">
        <f xml:space="preserve"> 'Character Sheet'!C9+'Character Sheet'!C11+1+8</f>
        <v>13</v>
      </c>
      <c r="E45" s="4">
        <f xml:space="preserve"> 'Character Sheet'!C2+'Character Sheet'!C8+2+8</f>
        <v>11</v>
      </c>
      <c r="F45" s="4">
        <f xml:space="preserve"> 'Character Sheet'!C13+'Character Sheet'!C12+1+8</f>
        <v>15</v>
      </c>
      <c r="G45" s="4"/>
      <c r="H45" s="4"/>
      <c r="I45" s="4" t="s">
        <v>59</v>
      </c>
    </row>
    <row r="46" spans="1:9" ht="17.25" x14ac:dyDescent="0.3">
      <c r="A46" s="4" t="s">
        <v>91</v>
      </c>
      <c r="B46" s="4">
        <f xml:space="preserve"> 'Character Sheet'!C7+'Character Sheet'!C9+1+8</f>
        <v>11</v>
      </c>
      <c r="C46" s="4">
        <f xml:space="preserve"> 'Character Sheet'!C11+'Character Sheet'!C8+2+8</f>
        <v>14</v>
      </c>
      <c r="D46" s="4">
        <f xml:space="preserve"> 'Character Sheet'!C11+'Character Sheet'!C8+2+8</f>
        <v>14</v>
      </c>
      <c r="E46" s="4">
        <f xml:space="preserve"> 'Character Sheet'!C13+'Character Sheet'!C9+3+8</f>
        <v>15</v>
      </c>
      <c r="F46" s="4">
        <f xml:space="preserve"> 'Character Sheet'!C11+'Character Sheet'!C13+2+8</f>
        <v>16</v>
      </c>
      <c r="G46" s="4"/>
      <c r="H46" s="4"/>
      <c r="I46" s="4" t="s">
        <v>60</v>
      </c>
    </row>
    <row r="47" spans="1:9" ht="17.25" x14ac:dyDescent="0.3">
      <c r="A47" s="4" t="s">
        <v>51</v>
      </c>
      <c r="B47" s="4">
        <f xml:space="preserve"> 'Character Sheet'!C7+'Character Sheet'!C8+3+8</f>
        <v>13</v>
      </c>
      <c r="C47" s="4">
        <f xml:space="preserve"> 'Character Sheet'!C7+'Character Sheet'!C10+3+8</f>
        <v>13</v>
      </c>
      <c r="D47" s="4">
        <f xml:space="preserve"> 'Character Sheet'!C9+'Character Sheet'!C8+2+8</f>
        <v>12</v>
      </c>
      <c r="E47" s="4">
        <f xml:space="preserve"> 'Character Sheet'!C9+'Character Sheet'!C8+2+8</f>
        <v>12</v>
      </c>
      <c r="F47" s="4">
        <f xml:space="preserve"> 'Character Sheet'!C10+'Character Sheet'!C12+0+8</f>
        <v>12</v>
      </c>
      <c r="G47" s="4"/>
      <c r="H47" s="4"/>
      <c r="I47" s="4" t="s">
        <v>61</v>
      </c>
    </row>
    <row r="48" spans="1:9" ht="17.25" x14ac:dyDescent="0.3">
      <c r="A48" s="4" t="s">
        <v>92</v>
      </c>
      <c r="B48" s="4">
        <f xml:space="preserve"> 'Character Sheet'!C7+'Character Sheet'!C11+1+8</f>
        <v>13</v>
      </c>
      <c r="C48" s="4">
        <f xml:space="preserve"> 'Character Sheet'!C8+'Character Sheet'!C9+2+8</f>
        <v>12</v>
      </c>
      <c r="D48" s="4">
        <f xml:space="preserve"> 'Character Sheet'!C11+'Character Sheet'!C9+2+8</f>
        <v>14</v>
      </c>
      <c r="E48" s="4">
        <f xml:space="preserve"> 'Character Sheet'!C11+'Character Sheet'!C8+3+8</f>
        <v>15</v>
      </c>
      <c r="F48" s="4">
        <f xml:space="preserve"> 'Character Sheet'!C11+'Character Sheet'!C13+2+8</f>
        <v>16</v>
      </c>
      <c r="G48" s="4"/>
      <c r="H48" s="4"/>
      <c r="I48" s="4" t="s">
        <v>62</v>
      </c>
    </row>
    <row r="49" spans="1:9" ht="17.25" x14ac:dyDescent="0.3">
      <c r="A49" s="4"/>
      <c r="B49" s="4"/>
      <c r="C49" s="4"/>
      <c r="D49" s="4"/>
      <c r="E49" s="4"/>
      <c r="F49" s="4"/>
      <c r="G49" s="4"/>
      <c r="H49" s="4"/>
      <c r="I49" s="4" t="s">
        <v>63</v>
      </c>
    </row>
  </sheetData>
  <sortState ref="A2:F4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90" zoomScaleNormal="90" workbookViewId="0">
      <selection activeCell="B4" sqref="B4"/>
    </sheetView>
  </sheetViews>
  <sheetFormatPr defaultColWidth="11.42578125" defaultRowHeight="15" x14ac:dyDescent="0.25"/>
  <cols>
    <col min="1" max="1" width="25.7109375" customWidth="1"/>
    <col min="2" max="2" width="23.85546875" customWidth="1"/>
    <col min="3" max="3" width="37.42578125" customWidth="1"/>
    <col min="4" max="4" width="32" customWidth="1"/>
    <col min="5" max="5" width="40" customWidth="1"/>
    <col min="6" max="6" width="31.42578125" customWidth="1"/>
  </cols>
  <sheetData>
    <row r="1" spans="1:6" ht="17.25" x14ac:dyDescent="0.3">
      <c r="A1" s="4" t="s">
        <v>95</v>
      </c>
      <c r="B1" s="20" t="s">
        <v>96</v>
      </c>
      <c r="C1" s="20"/>
      <c r="D1" s="20"/>
      <c r="E1" s="4"/>
      <c r="F1" s="4"/>
    </row>
    <row r="2" spans="1:6" ht="17.25" x14ac:dyDescent="0.3">
      <c r="A2" s="4"/>
      <c r="B2" s="4"/>
      <c r="C2" s="4"/>
      <c r="D2" s="4"/>
      <c r="E2" s="4"/>
      <c r="F2" s="4"/>
    </row>
    <row r="3" spans="1:6" ht="15.75" x14ac:dyDescent="0.25">
      <c r="A3" s="7" t="s">
        <v>97</v>
      </c>
      <c r="B3" s="7" t="s">
        <v>98</v>
      </c>
      <c r="C3" s="7" t="s">
        <v>99</v>
      </c>
      <c r="D3" s="7" t="s">
        <v>100</v>
      </c>
      <c r="E3" s="7" t="s">
        <v>101</v>
      </c>
      <c r="F3" s="7" t="s">
        <v>102</v>
      </c>
    </row>
    <row r="4" spans="1:6" ht="51.75" x14ac:dyDescent="0.3">
      <c r="A4" s="4" t="s">
        <v>103</v>
      </c>
      <c r="B4" s="13" t="s">
        <v>157</v>
      </c>
      <c r="C4" s="12" t="s">
        <v>115</v>
      </c>
      <c r="D4" s="12" t="s">
        <v>123</v>
      </c>
      <c r="E4" s="12" t="s">
        <v>122</v>
      </c>
      <c r="F4" s="12" t="s">
        <v>134</v>
      </c>
    </row>
    <row r="5" spans="1:6" ht="34.5" x14ac:dyDescent="0.3">
      <c r="A5" s="4" t="s">
        <v>104</v>
      </c>
      <c r="B5" s="13" t="s">
        <v>158</v>
      </c>
      <c r="C5" s="12" t="s">
        <v>116</v>
      </c>
      <c r="D5" s="12" t="s">
        <v>121</v>
      </c>
      <c r="E5" s="12" t="s">
        <v>117</v>
      </c>
      <c r="F5" s="12" t="s">
        <v>134</v>
      </c>
    </row>
    <row r="6" spans="1:6" ht="51.75" x14ac:dyDescent="0.3">
      <c r="A6" s="4" t="s">
        <v>105</v>
      </c>
      <c r="B6" s="13" t="s">
        <v>159</v>
      </c>
      <c r="C6" s="12" t="s">
        <v>118</v>
      </c>
      <c r="D6" s="12" t="s">
        <v>119</v>
      </c>
      <c r="E6" s="12" t="s">
        <v>120</v>
      </c>
      <c r="F6" s="12" t="s">
        <v>134</v>
      </c>
    </row>
    <row r="7" spans="1:6" ht="69" x14ac:dyDescent="0.3">
      <c r="A7" s="4" t="s">
        <v>106</v>
      </c>
      <c r="B7" s="13" t="s">
        <v>159</v>
      </c>
      <c r="C7" s="12" t="s">
        <v>124</v>
      </c>
      <c r="D7" s="12" t="s">
        <v>125</v>
      </c>
      <c r="E7" s="12" t="s">
        <v>126</v>
      </c>
      <c r="F7" s="12" t="s">
        <v>134</v>
      </c>
    </row>
    <row r="8" spans="1:6" ht="34.5" x14ac:dyDescent="0.3">
      <c r="A8" s="4" t="s">
        <v>107</v>
      </c>
      <c r="B8" s="13" t="s">
        <v>160</v>
      </c>
      <c r="C8" s="12" t="s">
        <v>127</v>
      </c>
      <c r="D8" s="12" t="s">
        <v>128</v>
      </c>
      <c r="E8" s="12" t="s">
        <v>129</v>
      </c>
      <c r="F8" s="12" t="s">
        <v>130</v>
      </c>
    </row>
    <row r="9" spans="1:6" ht="34.5" x14ac:dyDescent="0.3">
      <c r="A9" s="4" t="s">
        <v>108</v>
      </c>
      <c r="B9" s="13" t="s">
        <v>161</v>
      </c>
      <c r="C9" s="12" t="s">
        <v>131</v>
      </c>
      <c r="D9" s="12" t="s">
        <v>132</v>
      </c>
      <c r="E9" s="12" t="s">
        <v>133</v>
      </c>
      <c r="F9" s="12" t="s">
        <v>122</v>
      </c>
    </row>
    <row r="10" spans="1:6" ht="69" x14ac:dyDescent="0.3">
      <c r="A10" s="4" t="s">
        <v>109</v>
      </c>
      <c r="B10" s="13" t="s">
        <v>162</v>
      </c>
      <c r="C10" s="12" t="s">
        <v>135</v>
      </c>
      <c r="D10" s="12" t="s">
        <v>136</v>
      </c>
      <c r="E10" s="12" t="s">
        <v>137</v>
      </c>
      <c r="F10" s="12" t="s">
        <v>138</v>
      </c>
    </row>
    <row r="11" spans="1:6" ht="51.75" x14ac:dyDescent="0.3">
      <c r="A11" s="4" t="s">
        <v>110</v>
      </c>
      <c r="B11" s="13" t="s">
        <v>163</v>
      </c>
      <c r="C11" s="12" t="s">
        <v>139</v>
      </c>
      <c r="D11" s="12" t="s">
        <v>140</v>
      </c>
      <c r="E11" s="12" t="s">
        <v>122</v>
      </c>
      <c r="F11" s="12" t="s">
        <v>134</v>
      </c>
    </row>
    <row r="12" spans="1:6" ht="34.5" x14ac:dyDescent="0.3">
      <c r="A12" s="4" t="s">
        <v>111</v>
      </c>
      <c r="B12" s="13" t="s">
        <v>164</v>
      </c>
      <c r="C12" s="12" t="s">
        <v>141</v>
      </c>
      <c r="D12" s="12" t="s">
        <v>142</v>
      </c>
      <c r="E12" s="12" t="s">
        <v>143</v>
      </c>
      <c r="F12" s="12" t="s">
        <v>144</v>
      </c>
    </row>
    <row r="13" spans="1:6" ht="69" x14ac:dyDescent="0.3">
      <c r="A13" s="4" t="s">
        <v>112</v>
      </c>
      <c r="B13" s="13" t="s">
        <v>159</v>
      </c>
      <c r="C13" s="12" t="s">
        <v>145</v>
      </c>
      <c r="D13" s="12" t="s">
        <v>146</v>
      </c>
      <c r="E13" s="12" t="s">
        <v>147</v>
      </c>
      <c r="F13" s="12" t="s">
        <v>148</v>
      </c>
    </row>
    <row r="14" spans="1:6" ht="34.5" x14ac:dyDescent="0.3">
      <c r="A14" s="4" t="s">
        <v>113</v>
      </c>
      <c r="B14" s="13" t="s">
        <v>165</v>
      </c>
      <c r="C14" s="12" t="s">
        <v>149</v>
      </c>
      <c r="D14" s="12" t="s">
        <v>150</v>
      </c>
      <c r="E14" s="12" t="s">
        <v>151</v>
      </c>
      <c r="F14" s="12" t="s">
        <v>152</v>
      </c>
    </row>
    <row r="15" spans="1:6" ht="34.5" x14ac:dyDescent="0.3">
      <c r="A15" s="4" t="s">
        <v>114</v>
      </c>
      <c r="B15" s="13" t="s">
        <v>166</v>
      </c>
      <c r="C15" s="12" t="s">
        <v>153</v>
      </c>
      <c r="D15" s="12" t="s">
        <v>154</v>
      </c>
      <c r="E15" s="12" t="s">
        <v>155</v>
      </c>
      <c r="F15" s="12" t="s">
        <v>156</v>
      </c>
    </row>
    <row r="16" spans="1:6" ht="17.25" x14ac:dyDescent="0.3">
      <c r="A16" s="4"/>
      <c r="B16" s="4"/>
      <c r="C16" s="4"/>
      <c r="D16" s="4"/>
      <c r="E16" s="4"/>
      <c r="F16" s="4"/>
    </row>
    <row r="17" spans="1:6" ht="17.25" x14ac:dyDescent="0.3">
      <c r="A17" s="4"/>
      <c r="B17" s="4"/>
      <c r="C17" s="4"/>
      <c r="D17" s="4"/>
      <c r="E17" s="4"/>
      <c r="F17" s="4"/>
    </row>
    <row r="18" spans="1:6" ht="17.25" x14ac:dyDescent="0.3">
      <c r="A18" s="4"/>
      <c r="B18" s="4"/>
      <c r="C18" s="4"/>
      <c r="D18" s="4"/>
      <c r="E18" s="4"/>
      <c r="F18" s="4"/>
    </row>
    <row r="19" spans="1:6" ht="17.25" x14ac:dyDescent="0.3">
      <c r="A19" s="4"/>
      <c r="B19" s="4"/>
      <c r="C19" s="4"/>
      <c r="D19" s="4"/>
      <c r="E19" s="4"/>
      <c r="F19" s="4"/>
    </row>
    <row r="20" spans="1:6" ht="17.25" x14ac:dyDescent="0.3">
      <c r="A20" s="4"/>
      <c r="B20" s="4"/>
      <c r="C20" s="4"/>
      <c r="D20" s="4"/>
      <c r="E20" s="4"/>
      <c r="F20" s="4"/>
    </row>
    <row r="21" spans="1:6" ht="17.25" x14ac:dyDescent="0.3">
      <c r="A21" s="4"/>
      <c r="B21" s="4"/>
      <c r="C21" s="4"/>
      <c r="D21" s="4"/>
      <c r="E21" s="4"/>
      <c r="F21" s="4"/>
    </row>
    <row r="22" spans="1:6" ht="17.25" x14ac:dyDescent="0.3">
      <c r="A22" s="4"/>
      <c r="B22" s="4"/>
      <c r="C22" s="4"/>
      <c r="D22" s="4"/>
      <c r="E22" s="4"/>
      <c r="F22" s="4"/>
    </row>
    <row r="23" spans="1:6" ht="17.25" x14ac:dyDescent="0.3">
      <c r="A23" s="4"/>
      <c r="B23" s="4"/>
      <c r="C23" s="4"/>
      <c r="D23" s="4"/>
      <c r="E23" s="4"/>
      <c r="F23" s="4"/>
    </row>
    <row r="24" spans="1:6" ht="17.25" x14ac:dyDescent="0.3">
      <c r="A24" s="4"/>
      <c r="B24" s="4"/>
      <c r="C24" s="4"/>
      <c r="D24" s="4"/>
      <c r="E24" s="4"/>
      <c r="F24" s="4"/>
    </row>
    <row r="25" spans="1:6" ht="17.25" x14ac:dyDescent="0.3">
      <c r="A25" s="4"/>
      <c r="B25" s="4"/>
      <c r="C25" s="4"/>
      <c r="D25" s="4"/>
      <c r="E25" s="4"/>
      <c r="F25" s="4"/>
    </row>
    <row r="26" spans="1:6" ht="17.25" x14ac:dyDescent="0.3">
      <c r="A26" s="4"/>
      <c r="B26" s="4"/>
      <c r="C26" s="4"/>
      <c r="D26" s="4"/>
      <c r="E26" s="4"/>
      <c r="F26" s="4"/>
    </row>
    <row r="27" spans="1:6" ht="17.25" x14ac:dyDescent="0.3">
      <c r="A27" s="4"/>
      <c r="B27" s="4"/>
      <c r="C27" s="4"/>
      <c r="D27" s="4"/>
      <c r="E27" s="4"/>
      <c r="F27" s="4"/>
    </row>
    <row r="28" spans="1:6" ht="17.25" x14ac:dyDescent="0.3">
      <c r="A28" s="4"/>
      <c r="B28" s="4"/>
      <c r="C28" s="4"/>
      <c r="D28" s="4"/>
      <c r="E28" s="4"/>
      <c r="F28" s="4"/>
    </row>
    <row r="29" spans="1:6" ht="17.25" x14ac:dyDescent="0.3">
      <c r="A29" s="4"/>
      <c r="B29" s="4"/>
      <c r="C29" s="4"/>
      <c r="D29" s="4"/>
      <c r="E29" s="4"/>
      <c r="F29" s="4"/>
    </row>
    <row r="30" spans="1:6" ht="17.25" x14ac:dyDescent="0.3">
      <c r="A30" s="4"/>
      <c r="B30" s="4"/>
      <c r="C30" s="4"/>
      <c r="D30" s="4"/>
      <c r="E30" s="4"/>
      <c r="F30" s="4"/>
    </row>
    <row r="31" spans="1:6" ht="17.25" x14ac:dyDescent="0.3">
      <c r="A31" s="4"/>
      <c r="B31" s="4"/>
      <c r="C31" s="4"/>
      <c r="D31" s="4"/>
      <c r="E31" s="4"/>
      <c r="F31" s="4"/>
    </row>
    <row r="32" spans="1:6" ht="17.25" x14ac:dyDescent="0.3">
      <c r="A32" s="4"/>
      <c r="B32" s="4"/>
      <c r="C32" s="4"/>
      <c r="D32" s="4"/>
      <c r="E32" s="4"/>
      <c r="F32" s="4"/>
    </row>
    <row r="33" spans="1:6" ht="17.25" x14ac:dyDescent="0.3">
      <c r="A33" s="4"/>
      <c r="B33" s="4"/>
      <c r="C33" s="4"/>
      <c r="D33" s="4"/>
      <c r="E33" s="4"/>
      <c r="F33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Sheet</vt:lpstr>
      <vt:lpstr>Power Sets</vt:lpstr>
      <vt:lpstr>Fighting Profiles</vt:lpstr>
      <vt:lpstr>Day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Magoun, Christopher</dc:creator>
  <cp:lastModifiedBy>Magoun, Christopher</cp:lastModifiedBy>
  <dcterms:created xsi:type="dcterms:W3CDTF">2019-08-16T21:43:39Z</dcterms:created>
  <dcterms:modified xsi:type="dcterms:W3CDTF">2019-08-24T18:05:04Z</dcterms:modified>
</cp:coreProperties>
</file>