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<sst xmlns="http://schemas.openxmlformats.org/spreadsheetml/2006/main" count="492" uniqueCount="315">
  <si>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</si>
  <si>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</si>
  <si>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</si>
  <si>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</si>
  <si>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</si>
  <si>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</si>
  <si>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</si>
  <si>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</si>
  <si>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</si>
  <si>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</si>
  <si>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</si>
  <si>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</si>
  <si>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</si>
  <si>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</si>
  <si>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</si>
  <si>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</si>
  <si>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</si>
  <si>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</si>
  <si>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</si>
  <si>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</si>
  <si>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</si>
  <si>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</si>
  <si>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</si>
  <si>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</si>
  <si>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</si>
  <si>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</si>
  <si>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</si>
  <si>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</si>
  <si>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</si>
  <si>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</si>
  <si>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</si>
  <si>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</si>
  <si>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</si>
  <si>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</si>
  <si>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</si>
  <si>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</si>
  <si>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</si>
  <si>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</si>
  <si>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</si>
  <si>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</si>
  <si>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</si>
  <si>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</si>
  <si>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</si>
  <si>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</si>
  <si>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</si>
  <si>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</si>
  <si>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</si>
  <si>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</si>
  <si>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</si>
  <si>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</si>
  <si>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</si>
  <si>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</si>
  <si>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</si>
  <si>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</si>
  <si>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</si>
  <si>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</si>
  <si>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</si>
  <si>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</si>
  <si>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</si>
  <si>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</si>
  <si>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</si>
  <si>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</si>
  <si>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</si>
  <si>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</si>
  <si>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</si>
  <si>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</si>
  <si>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</si>
  <si>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</si>
  <si>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</si>
  <si>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</si>
  <si>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</si>
  <si>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</si>
  <si>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</si>
  <si>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</si>
  <si>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</si>
  <si>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</si>
  <si>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</si>
  <si>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</si>
  <si>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</si>
  <si>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</si>
  <si>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</si>
  <si>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</si>
  <si>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</si>
  <si>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</si>
  <si>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</si>
  <si>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</si>
  <si>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</si>
  <si>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</si>
  <si>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</si>
  <si>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</si>
  <si>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</si>
  <si>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</si>
  <si>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</si>
  <si>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</si>
  <si>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</si>
  <si>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</si>
  <si>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</si>
  <si>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</si>
  <si>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</si>
  <si>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</si>
  <si>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</si>
  <si>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</si>
  <si>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</si>
  <si>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</si>
  <si>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</si>
  <si>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</si>
  <si>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</si>
  <si>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</si>
  <si>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</si>
  <si>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</si>
  <si>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</si>
  <si>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</si>
  <si>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</si>
  <si>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</si>
  <si>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</si>
  <si>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</si>
  <si>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</si>
  <si>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</si>
  <si>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</si>
  <si>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</si>
  <si>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</si>
  <si>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</si>
  <si>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</si>
  <si>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</si>
  <si>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</si>
  <si>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</si>
  <si>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</si>
  <si>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</si>
  <si>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</si>
  <si>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</si>
  <si>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</si>
  <si>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</si>
  <si>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</si>
  <si>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</si>
  <si>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</si>
  <si>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</si>
  <si>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</si>
  <si>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</si>
  <si>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</si>
  <si>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</si>
  <si>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</si>
  <si>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</si>
  <si>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</si>
  <si>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</si>
  <si>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</si>
  <si>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</si>
  <si>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</si>
  <si>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</si>
  <si>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</si>
  <si>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</si>
  <si>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</si>
  <si>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</si>
  <si>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</si>
  <si>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</si>
  <si>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</si>
  <si>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</si>
  <si>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</si>
  <si>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</si>
  <si>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</si>
  <si>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</si>
  <si>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</si>
  <si>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</si>
  <si>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</si>
  <si>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</si>
  <si>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</si>
  <si>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</si>
  <si>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</si>
  <si>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</si>
  <si>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</si>
  <si>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</si>
  <si>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</si>
  <si>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</si>
  <si>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</si>
  <si>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</si>
  <si>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</si>
  <si>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</si>
  <si>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</si>
  <si>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</si>
  <si>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</si>
  <si>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</si>
  <si>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</si>
  <si>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</si>
  <si>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</si>
  <si>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</si>
  <si>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</si>
  <si>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</si>
  <si>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</si>
  <si>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</si>
  <si>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</si>
  <si>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</si>
  <si>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</si>
  <si>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</si>
  <si>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</si>
  <si>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</si>
  <si>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</si>
  <si>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</si>
  <si>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</si>
  <si>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</si>
  <si>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</si>
  <si>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</si>
  <si>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</si>
  <si>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</si>
  <si>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</si>
  <si>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</si>
  <si>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</si>
  <si>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</si>
  <si>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</si>
  <si>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</si>
  <si>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</si>
  <si>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</si>
  <si>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</si>
  <si>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</si>
  <si>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</si>
  <si>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</si>
  <si>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</si>
  <si>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</si>
  <si>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</si>
  <si>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</si>
  <si>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</si>
  <si>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</si>
  <si>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</si>
  <si>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</si>
  <si>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</si>
  <si>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</si>
  <si>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</si>
  <si>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</si>
  <si>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</si>
  <si>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</si>
  <si>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</si>
  <si>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</si>
  <si>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</si>
  <si>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</si>
  <si>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</si>
  <si>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</si>
  <si>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</si>
  <si>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</si>
  <si>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</si>
  <si>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</si>
  <si>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</si>
  <si>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</si>
  <si>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</si>
  <si>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</si>
  <si>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</si>
  <si>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</si>
  <si>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</si>
  <si>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</si>
  <si>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</si>
  <si>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</si>
  <si>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</si>
  <si>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</si>
  <si>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</si>
  <si>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</si>
  <si>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</si>
  <si>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</si>
  <si>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</si>
  <si>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</si>
  <si>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</si>
  <si>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</si>
  <si>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</si>
  <si>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</si>
  <si>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</si>
  <si>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</si>
  <si>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</si>
  <si>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</si>
  <si>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</si>
  <si>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</si>
  <si>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</si>
  <si>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</si>
  <si>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</si>
  <si>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</si>
  <si>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</si>
  <si>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</si>
  <si>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</si>
  <si>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</si>
  <si>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</si>
  <si>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</si>
  <si>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</si>
  <si>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</si>
  <si>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</si>
  <si>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Terrence Boyle</t>
  </si>
  <si>
    <t>Acid Attack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</si>
  <si>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3d8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</si>
  <si>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Damage is either physical or energy, based on the target’s lowest AV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</si>
  <si>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Knock(0)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</si>
  <si>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Dissolve(1)</t>
    </r>
  </si>
  <si>
    <t>Choking Cloud</t>
  </si>
  <si>
    <t>Ats</t>
  </si>
  <si>
    <t>2 rad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</si>
  <si>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Anyone in area is Choking (Toughness, Power)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</si>
  <si>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Until you leave the cloud, your save bonus stays at 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</si>
  <si>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Cloud remains for 6 rounds</t>
    </r>
  </si>
  <si>
    <t>Pepper Spray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</si>
  <si>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Blind (Reflex, Toughness)</t>
    </r>
  </si>
  <si>
    <t>Splash</t>
  </si>
  <si>
    <t>Ar+</t>
  </si>
  <si>
    <t>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</si>
  <si>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missile attacks gain a small area component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</si>
  <si>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When you damage a target with your attack, you also do ½ damage to adjacent characters</t>
    </r>
  </si>
  <si>
    <t>Venom</t>
  </si>
  <si>
    <t>A+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</si>
  <si>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Envenomed (Toughness)</t>
    </r>
  </si>
  <si>
    <t>Drain Energy</t>
  </si>
  <si>
    <t>Amh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</si>
  <si>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Target gains 1d6 Burn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</si>
  <si>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burn is reduced by a like amount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</si>
  <si>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Touch attack – can be blocked by weapons or shields</t>
    </r>
  </si>
  <si>
    <t>Fatigue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</si>
  <si>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Winded(3) (Reflex, Toughness)</t>
    </r>
  </si>
  <si>
    <t>Vigor Siphon</t>
  </si>
  <si>
    <t>Ap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</si>
  <si>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Chilled (Reflex, Toughness)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</si>
  <si>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 get +1 to all rolls for each enemy Chilled who is adjacent to you</t>
    </r>
  </si>
  <si>
    <t>Dmg:</t>
  </si>
  <si>
    <t>3d8</t>
  </si>
  <si>
    <t>0/0/0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</si>
</sst>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sz val="7"/>
      <color theme="1"/>
      <name val="Abadi"/>
      <family val="2"/>
    </font>
    <font>
      <b/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8" fillId="0" borderId="10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9" fillId="0" borderId="5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left" vertical="center" wrapText="1" indent="2"/>
    </xf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abSelected="1" topLeftCell="A16" workbookViewId="0">
      <selection activeCell="C40" sqref="C40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4" width="8.85546875" customWidth="1"/>
    <col min="5" max="5" width="9" bestFit="1" customWidth="1"/>
    <col min="6" max="6" width="13.7109375" bestFit="1" customWidth="1"/>
    <col min="7" max="7" width="18.5703125" bestFit="1" customWidth="1"/>
    <col min="8" max="8" width="6.140625" bestFit="1" customWidth="1"/>
    <col min="9" max="9" width="25.7109375" customWidth="1"/>
  </cols>
  <sheetData>
    <row r="1" spans="1:9" ht="17.25" x14ac:dyDescent="0.3">
      <c r="A1" s="4" t="s">
        <v>0</v>
      </c>
      <c r="B1" s="33" t="s">
        <v>279</v>
      </c>
      <c r="C1" s="33"/>
      <c r="D1" s="33"/>
      <c r="E1" s="33"/>
      <c r="F1" s="33"/>
      <c r="G1" s="5" t="s">
        <v>20</v>
      </c>
      <c r="H1" s="6"/>
      <c r="I1" s="3"/>
    </row>
    <row r="2" spans="1:9" ht="21" customHeight="1" x14ac:dyDescent="0.3">
      <c r="A2" s="4" t="s">
        <v>75</v>
      </c>
      <c r="B2" s="33"/>
      <c r="C2" s="33"/>
      <c r="D2" s="33"/>
      <c r="E2" s="33"/>
      <c r="F2" s="33"/>
      <c r="G2" s="10" t="s">
        <v>87</v>
      </c>
      <c r="H2" s="4"/>
      <c r="I2" s="1"/>
    </row>
    <row r="3" spans="1:9" ht="17.25" x14ac:dyDescent="0.3">
      <c r="A3" s="4" t="s">
        <v>76</v>
      </c>
      <c r="B3" s="16" t="s">
        <v>178</v>
      </c>
      <c r="C3" s="17" t="s">
        <v>214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14</v>
      </c>
      <c r="C6" s="4">
        <f t="shared" ref="C6:C12" si="0">(B6 - 10)/2</f>
        <v>2</v>
      </c>
      <c r="D6" s="4"/>
      <c r="E6" s="4" t="s">
        <v>10</v>
      </c>
      <c r="F6" s="4">
        <f>_xlfn.FLOOR.MATH(VLOOKUP(G2,'Fighting Profiles'!A2:F48,2,FALSE))</f>
        <v>14</v>
      </c>
      <c r="G6" s="4"/>
      <c r="H6" s="4"/>
    </row>
    <row r="7" spans="1:9" ht="17.25" x14ac:dyDescent="0.3">
      <c r="A7" s="4" t="s">
        <v>8</v>
      </c>
      <c r="B7" s="8">
        <v>12</v>
      </c>
      <c r="C7" s="4">
        <f t="shared" si="0"/>
        <v>1</v>
      </c>
      <c r="D7" s="4"/>
      <c r="E7" s="4" t="s">
        <v>11</v>
      </c>
      <c r="F7" s="4">
        <f>_xlfn.FLOOR.MATH(VLOOKUP(G2,'Fighting Profiles'!A2:F48,3,FALSE))</f>
        <v>15</v>
      </c>
      <c r="G7" s="4"/>
      <c r="H7" s="4"/>
    </row>
    <row r="8" spans="1:9" ht="17.25" x14ac:dyDescent="0.3">
      <c r="A8" s="4" t="s">
        <v>15</v>
      </c>
      <c r="B8" s="8">
        <v>12</v>
      </c>
      <c r="C8" s="4">
        <f t="shared" si="0"/>
        <v>1</v>
      </c>
      <c r="D8" s="4"/>
      <c r="E8" s="4" t="s">
        <v>12</v>
      </c>
      <c r="F8" s="4">
        <f>_xlfn.FLOOR.MATH(VLOOKUP(G2,'Fighting Profiles'!A2:F48,4,FALSE))</f>
        <v>12</v>
      </c>
      <c r="G8" s="4"/>
      <c r="H8" s="4"/>
    </row>
    <row r="9" spans="1:9" ht="17.25" x14ac:dyDescent="0.3">
      <c r="A9" s="4" t="s">
        <v>16</v>
      </c>
      <c r="B9" s="8">
        <v>15</v>
      </c>
      <c r="C9" s="4">
        <f t="shared" si="0"/>
        <v>2.5</v>
      </c>
      <c r="D9" s="4"/>
      <c r="E9" s="4" t="s">
        <v>13</v>
      </c>
      <c r="F9" s="4">
        <f>_xlfn.FLOOR.MATH(VLOOKUP(G2,'Fighting Profiles'!A2:F48,5,FALSE))</f>
        <v>13</v>
      </c>
      <c r="G9" s="4"/>
      <c r="H9" s="4"/>
    </row>
    <row r="10" spans="1:9" ht="17.25" x14ac:dyDescent="0.3">
      <c r="A10" s="4" t="s">
        <v>17</v>
      </c>
      <c r="B10" s="8">
        <v>11</v>
      </c>
      <c r="C10" s="4">
        <f t="shared" si="0"/>
        <v>0.5</v>
      </c>
      <c r="D10" s="4"/>
      <c r="E10" s="4" t="s">
        <v>14</v>
      </c>
      <c r="F10" s="4">
        <f>_xlfn.FLOOR.MATH(VLOOKUP(G2,'Fighting Profiles'!A2:F48,6,FALSE))</f>
        <v>11</v>
      </c>
      <c r="G10" s="4"/>
      <c r="H10" s="4"/>
    </row>
    <row r="11" spans="1:9" ht="17.25" x14ac:dyDescent="0.3">
      <c r="A11" s="4" t="s">
        <v>18</v>
      </c>
      <c r="B11" s="8">
        <v>12</v>
      </c>
      <c r="C11" s="4">
        <f t="shared" si="0"/>
        <v>1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8</v>
      </c>
      <c r="C12" s="4">
        <f t="shared" si="0"/>
        <v>-1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36</v>
      </c>
      <c r="C14" s="4"/>
      <c r="D14" s="7" t="s">
        <v>74</v>
      </c>
      <c r="E14" s="34" t="s">
        <v>314</v>
      </c>
      <c r="F14" s="34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31" t="s">
        <v>312</v>
      </c>
      <c r="E15" s="41" t="s">
        <v>313</v>
      </c>
      <c r="F15" s="42"/>
      <c r="G15" s="32"/>
      <c r="H15" s="4"/>
    </row>
    <row r="16" spans="1:9" ht="17.25" x14ac:dyDescent="0.3">
      <c r="A16" s="7" t="s">
        <v>71</v>
      </c>
      <c r="B16" s="4">
        <f xml:space="preserve"> _xlfn.FLOOR.MATH(C10+C8)</f>
        <v>1</v>
      </c>
      <c r="C16" s="4"/>
      <c r="D16" s="4"/>
      <c r="E16" s="4"/>
      <c r="F16" s="4"/>
      <c r="G16" s="32"/>
      <c r="H16" s="4"/>
    </row>
    <row r="17" spans="1:9" ht="15.75" x14ac:dyDescent="0.25">
      <c r="A17" s="7" t="s">
        <v>1</v>
      </c>
      <c r="B17" s="7"/>
      <c r="C17" s="7"/>
      <c r="D17" s="7">
        <f>SUM(D19:D38)</f>
        <v>170</v>
      </c>
      <c r="E17" s="7"/>
      <c r="F17" s="7"/>
      <c r="G17" s="7"/>
      <c r="H17" s="7"/>
      <c r="I17" s="2"/>
    </row>
    <row r="18" spans="1:9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x14ac:dyDescent="0.25">
      <c r="A19" s="35" t="s">
        <v>280</v>
      </c>
      <c r="B19" s="35" t="s">
        <v>221</v>
      </c>
      <c r="C19" s="35" t="s">
        <v>222</v>
      </c>
      <c r="D19" s="35">
        <v>20</v>
      </c>
      <c r="E19" s="35" t="s">
        <v>247</v>
      </c>
      <c r="F19" s="35">
        <v>0</v>
      </c>
      <c r="G19" s="38" t="s">
        <v>224</v>
      </c>
      <c r="H19" s="35">
        <v>4</v>
      </c>
      <c r="I19" s="24" t="s">
        <v>281</v>
      </c>
    </row>
    <row r="20" spans="1:9" ht="27" x14ac:dyDescent="0.25">
      <c r="A20" s="36"/>
      <c r="B20" s="36"/>
      <c r="C20" s="36"/>
      <c r="D20" s="36"/>
      <c r="E20" s="36"/>
      <c r="F20" s="36"/>
      <c r="G20" s="39"/>
      <c r="H20" s="36"/>
      <c r="I20" s="25" t="s">
        <v>282</v>
      </c>
    </row>
    <row r="21" spans="1:9" x14ac:dyDescent="0.25">
      <c r="A21" s="36"/>
      <c r="B21" s="36"/>
      <c r="C21" s="36"/>
      <c r="D21" s="36"/>
      <c r="E21" s="36"/>
      <c r="F21" s="36"/>
      <c r="G21" s="39"/>
      <c r="H21" s="36"/>
      <c r="I21" s="25" t="s">
        <v>283</v>
      </c>
    </row>
    <row r="22" spans="1:9" ht="15.75" thickBot="1" x14ac:dyDescent="0.3">
      <c r="A22" s="37"/>
      <c r="B22" s="37"/>
      <c r="C22" s="37"/>
      <c r="D22" s="37"/>
      <c r="E22" s="37"/>
      <c r="F22" s="37"/>
      <c r="G22" s="40"/>
      <c r="H22" s="37"/>
      <c r="I22" s="26" t="s">
        <v>284</v>
      </c>
    </row>
    <row r="23" spans="1:9" ht="18" x14ac:dyDescent="0.25">
      <c r="A23" s="35" t="s">
        <v>285</v>
      </c>
      <c r="B23" s="35" t="s">
        <v>286</v>
      </c>
      <c r="C23" s="35" t="s">
        <v>222</v>
      </c>
      <c r="D23" s="35">
        <v>20</v>
      </c>
      <c r="E23" s="35" t="s">
        <v>247</v>
      </c>
      <c r="F23" s="35">
        <v>0</v>
      </c>
      <c r="G23" s="38" t="s">
        <v>287</v>
      </c>
      <c r="H23" s="35">
        <v>5</v>
      </c>
      <c r="I23" s="24" t="s">
        <v>288</v>
      </c>
    </row>
    <row r="24" spans="1:9" ht="18" x14ac:dyDescent="0.25">
      <c r="A24" s="36"/>
      <c r="B24" s="36"/>
      <c r="C24" s="36"/>
      <c r="D24" s="36"/>
      <c r="E24" s="36"/>
      <c r="F24" s="36"/>
      <c r="G24" s="39"/>
      <c r="H24" s="36"/>
      <c r="I24" s="25" t="s">
        <v>289</v>
      </c>
    </row>
    <row r="25" spans="1:9" ht="15.75" thickBot="1" x14ac:dyDescent="0.3">
      <c r="A25" s="37"/>
      <c r="B25" s="37"/>
      <c r="C25" s="37"/>
      <c r="D25" s="37"/>
      <c r="E25" s="37"/>
      <c r="F25" s="37"/>
      <c r="G25" s="40"/>
      <c r="H25" s="37"/>
      <c r="I25" s="26" t="s">
        <v>290</v>
      </c>
    </row>
    <row r="26" spans="1:9" ht="15.75" thickBot="1" x14ac:dyDescent="0.3">
      <c r="A26" s="27" t="s">
        <v>291</v>
      </c>
      <c r="B26" s="28" t="s">
        <v>221</v>
      </c>
      <c r="C26" s="28" t="s">
        <v>222</v>
      </c>
      <c r="D26" s="28">
        <v>20</v>
      </c>
      <c r="E26" s="28" t="s">
        <v>247</v>
      </c>
      <c r="F26" s="28">
        <v>0</v>
      </c>
      <c r="G26" s="29" t="s">
        <v>224</v>
      </c>
      <c r="H26" s="28">
        <v>5</v>
      </c>
      <c r="I26" s="30" t="s">
        <v>292</v>
      </c>
    </row>
    <row r="27" spans="1:9" ht="18" x14ac:dyDescent="0.25">
      <c r="A27" s="35" t="s">
        <v>293</v>
      </c>
      <c r="B27" s="35" t="s">
        <v>294</v>
      </c>
      <c r="C27" s="35" t="s">
        <v>295</v>
      </c>
      <c r="D27" s="35">
        <v>30</v>
      </c>
      <c r="E27" s="35" t="s">
        <v>228</v>
      </c>
      <c r="F27" s="35" t="s">
        <v>228</v>
      </c>
      <c r="G27" s="38" t="s">
        <v>287</v>
      </c>
      <c r="H27" s="35">
        <v>2</v>
      </c>
      <c r="I27" s="24" t="s">
        <v>296</v>
      </c>
    </row>
    <row r="28" spans="1:9" ht="27.75" thickBot="1" x14ac:dyDescent="0.3">
      <c r="A28" s="37"/>
      <c r="B28" s="37"/>
      <c r="C28" s="37"/>
      <c r="D28" s="37"/>
      <c r="E28" s="37"/>
      <c r="F28" s="37"/>
      <c r="G28" s="40"/>
      <c r="H28" s="37"/>
      <c r="I28" s="26" t="s">
        <v>297</v>
      </c>
    </row>
    <row r="29" spans="1:9" ht="15.75" thickBot="1" x14ac:dyDescent="0.3">
      <c r="A29" s="27" t="s">
        <v>298</v>
      </c>
      <c r="B29" s="28" t="s">
        <v>299</v>
      </c>
      <c r="C29" s="28" t="s">
        <v>295</v>
      </c>
      <c r="D29" s="28">
        <v>20</v>
      </c>
      <c r="E29" s="28" t="s">
        <v>228</v>
      </c>
      <c r="F29" s="28" t="s">
        <v>228</v>
      </c>
      <c r="G29" s="29" t="s">
        <v>228</v>
      </c>
      <c r="H29" s="28">
        <v>2</v>
      </c>
      <c r="I29" s="30" t="s">
        <v>300</v>
      </c>
    </row>
    <row r="30" spans="1:9" x14ac:dyDescent="0.25">
      <c r="A30" s="35" t="s">
        <v>301</v>
      </c>
      <c r="B30" s="35" t="s">
        <v>302</v>
      </c>
      <c r="C30" s="35" t="s">
        <v>222</v>
      </c>
      <c r="D30" s="35">
        <v>20</v>
      </c>
      <c r="E30" s="35" t="s">
        <v>228</v>
      </c>
      <c r="F30" s="35">
        <v>0</v>
      </c>
      <c r="G30" s="38" t="s">
        <v>224</v>
      </c>
      <c r="H30" s="35">
        <v>4</v>
      </c>
      <c r="I30" s="24" t="s">
        <v>303</v>
      </c>
    </row>
    <row r="31" spans="1:9" ht="18" x14ac:dyDescent="0.25">
      <c r="A31" s="36"/>
      <c r="B31" s="36"/>
      <c r="C31" s="36"/>
      <c r="D31" s="36"/>
      <c r="E31" s="36"/>
      <c r="F31" s="36"/>
      <c r="G31" s="39"/>
      <c r="H31" s="36"/>
      <c r="I31" s="25" t="s">
        <v>304</v>
      </c>
    </row>
    <row r="32" spans="1:9" ht="18.75" thickBot="1" x14ac:dyDescent="0.3">
      <c r="A32" s="37"/>
      <c r="B32" s="37"/>
      <c r="C32" s="37"/>
      <c r="D32" s="37"/>
      <c r="E32" s="37"/>
      <c r="F32" s="37"/>
      <c r="G32" s="40"/>
      <c r="H32" s="37"/>
      <c r="I32" s="26" t="s">
        <v>305</v>
      </c>
    </row>
    <row r="33" spans="1:9" x14ac:dyDescent="0.25">
      <c r="A33" s="35" t="s">
        <v>306</v>
      </c>
      <c r="B33" s="35" t="s">
        <v>302</v>
      </c>
      <c r="C33" s="35" t="s">
        <v>222</v>
      </c>
      <c r="D33" s="35">
        <v>20</v>
      </c>
      <c r="E33" s="35" t="s">
        <v>228</v>
      </c>
      <c r="F33" s="35">
        <v>0</v>
      </c>
      <c r="G33" s="38" t="s">
        <v>224</v>
      </c>
      <c r="H33" s="35">
        <v>4</v>
      </c>
      <c r="I33" s="24" t="s">
        <v>307</v>
      </c>
    </row>
    <row r="34" spans="1:9" ht="18.75" thickBot="1" x14ac:dyDescent="0.3">
      <c r="A34" s="37"/>
      <c r="B34" s="37"/>
      <c r="C34" s="37"/>
      <c r="D34" s="37"/>
      <c r="E34" s="37"/>
      <c r="F34" s="37"/>
      <c r="G34" s="40"/>
      <c r="H34" s="37"/>
      <c r="I34" s="26" t="s">
        <v>305</v>
      </c>
    </row>
    <row r="35" spans="1:9" x14ac:dyDescent="0.25">
      <c r="A35" s="35" t="s">
        <v>308</v>
      </c>
      <c r="B35" s="35" t="s">
        <v>309</v>
      </c>
      <c r="C35" s="35" t="s">
        <v>222</v>
      </c>
      <c r="D35" s="35">
        <v>20</v>
      </c>
      <c r="E35" s="35" t="s">
        <v>228</v>
      </c>
      <c r="F35" s="35">
        <v>0</v>
      </c>
      <c r="G35" s="38" t="s">
        <v>287</v>
      </c>
      <c r="H35" s="35">
        <v>6</v>
      </c>
      <c r="I35" s="24" t="s">
        <v>310</v>
      </c>
    </row>
    <row r="36" spans="1:9" ht="18.75" thickBot="1" x14ac:dyDescent="0.3">
      <c r="A36" s="37"/>
      <c r="B36" s="37"/>
      <c r="C36" s="37"/>
      <c r="D36" s="37"/>
      <c r="E36" s="37"/>
      <c r="F36" s="37"/>
      <c r="G36" s="40"/>
      <c r="H36" s="37"/>
      <c r="I36" s="26" t="s">
        <v>311</v>
      </c>
    </row>
  </sheetData>
  <mergeCells count="53">
    <mergeCell ref="F33:F34"/>
    <mergeCell ref="G33:G34"/>
    <mergeCell ref="H33:H34"/>
    <mergeCell ref="A35:A36"/>
    <mergeCell ref="B35:B36"/>
    <mergeCell ref="C35:C36"/>
    <mergeCell ref="D35:D36"/>
    <mergeCell ref="E35:E36"/>
    <mergeCell ref="F35:F36"/>
    <mergeCell ref="G35:G36"/>
    <mergeCell ref="H35:H36"/>
    <mergeCell ref="A33:A34"/>
    <mergeCell ref="B33:B34"/>
    <mergeCell ref="C33:C34"/>
    <mergeCell ref="D33:D34"/>
    <mergeCell ref="E33:E34"/>
    <mergeCell ref="F27:F28"/>
    <mergeCell ref="G27:G28"/>
    <mergeCell ref="H27:H28"/>
    <mergeCell ref="A30:A32"/>
    <mergeCell ref="B30:B32"/>
    <mergeCell ref="C30:C32"/>
    <mergeCell ref="D30:D32"/>
    <mergeCell ref="E30:E32"/>
    <mergeCell ref="F30:F32"/>
    <mergeCell ref="G30:G32"/>
    <mergeCell ref="H30:H32"/>
    <mergeCell ref="A27:A28"/>
    <mergeCell ref="B27:B28"/>
    <mergeCell ref="C27:C28"/>
    <mergeCell ref="D27:D28"/>
    <mergeCell ref="E27:E28"/>
    <mergeCell ref="H19:H22"/>
    <mergeCell ref="A23:A25"/>
    <mergeCell ref="B23:B25"/>
    <mergeCell ref="C23:C25"/>
    <mergeCell ref="D23:D25"/>
    <mergeCell ref="E23:E25"/>
    <mergeCell ref="F23:F25"/>
    <mergeCell ref="G23:G25"/>
    <mergeCell ref="H23:H25"/>
    <mergeCell ref="G15:G16"/>
    <mergeCell ref="B2:F2"/>
    <mergeCell ref="B1:F1"/>
    <mergeCell ref="E14:F14"/>
    <mergeCell ref="A19:A22"/>
    <mergeCell ref="B19:B22"/>
    <mergeCell ref="C19:C22"/>
    <mergeCell ref="D19:D22"/>
    <mergeCell ref="E19:E22"/>
    <mergeCell ref="F19:F22"/>
    <mergeCell ref="G19:G22"/>
    <mergeCell ref="E15:F15"/>
  </mergeCells>
  <pageMargins left="0.7" right="0.7" top="0.75" bottom="0.75" header="0.3" footer="0.3"/>
  <pageSetup scale="8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13</v>
      </c>
      <c r="C2" s="4">
        <f xml:space="preserve"> 'Character Sheet'!C8+'Character Sheet'!C7+2+8</f>
        <v>12</v>
      </c>
      <c r="D2" s="4">
        <f xml:space="preserve"> 'Character Sheet'!C8+'Character Sheet'!C10+2+8</f>
        <v>11.5</v>
      </c>
      <c r="E2" s="4">
        <f xml:space="preserve"> 'Character Sheet'!C8+'Character Sheet'!C7+2+8</f>
        <v>12</v>
      </c>
      <c r="F2" s="4">
        <f xml:space="preserve"> 'Character Sheet'!C12+'Character Sheet'!C10+2+8</f>
        <v>9.5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13.5</v>
      </c>
      <c r="C3" s="4">
        <f xml:space="preserve"> 'Character Sheet'!C10+'Character Sheet'!C7+2+8</f>
        <v>11.5</v>
      </c>
      <c r="D3" s="4">
        <f xml:space="preserve"> 'Character Sheet'!C8+'Character Sheet'!C7+2+8</f>
        <v>12</v>
      </c>
      <c r="E3" s="4">
        <f xml:space="preserve"> 'Character Sheet'!C8+'Character Sheet'!C10+2+8</f>
        <v>11.5</v>
      </c>
      <c r="F3" s="4">
        <f xml:space="preserve"> 'Character Sheet'!C12+'Character Sheet'!C10+1+8</f>
        <v>8.5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14</v>
      </c>
      <c r="C4" s="4">
        <f xml:space="preserve"> 'Character Sheet'!C11+'Character Sheet'!C7+3+8</f>
        <v>13</v>
      </c>
      <c r="D4" s="4">
        <f xml:space="preserve"> 'Character Sheet'!C11+'Character Sheet'!C10+1+8</f>
        <v>10.5</v>
      </c>
      <c r="E4" s="4">
        <f xml:space="preserve"> 'Character Sheet'!C11+'Character Sheet'!C7+0+8</f>
        <v>10</v>
      </c>
      <c r="F4" s="4">
        <f xml:space="preserve"> 'Character Sheet'!C12+'Character Sheet'!C11+3+8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12</v>
      </c>
      <c r="C5" s="4">
        <f xml:space="preserve"> 'Character Sheet'!C8+'Character Sheet'!C7+2+8</f>
        <v>12</v>
      </c>
      <c r="D5" s="4">
        <f xml:space="preserve"> 'Character Sheet'!C8+'Character Sheet'!C7+4+8</f>
        <v>14</v>
      </c>
      <c r="E5" s="4">
        <f xml:space="preserve"> 'Character Sheet'!C8+'Character Sheet'!C7+3+8</f>
        <v>13</v>
      </c>
      <c r="F5" s="4">
        <f xml:space="preserve"> 'Character Sheet'!C8+'Character Sheet'!C11+0+8</f>
        <v>10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16</v>
      </c>
      <c r="C6" s="4">
        <f xml:space="preserve"> 'Character Sheet'!C6+'Character Sheet'!C7+2+8</f>
        <v>13</v>
      </c>
      <c r="D6" s="4">
        <f xml:space="preserve"> 'Character Sheet'!C8+'Character Sheet'!C6+1+8</f>
        <v>12</v>
      </c>
      <c r="E6" s="4">
        <f xml:space="preserve"> 'Character Sheet'!C8+'Character Sheet'!C7+2+8</f>
        <v>12</v>
      </c>
      <c r="F6" s="4">
        <f xml:space="preserve"> 'Character Sheet'!C9+'Character Sheet'!C11+0+8</f>
        <v>11.5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12</v>
      </c>
      <c r="C7" s="4">
        <f xml:space="preserve"> 'Character Sheet'!C8+'Character Sheet'!C7+1+8</f>
        <v>11</v>
      </c>
      <c r="D7" s="4">
        <f xml:space="preserve"> 'Character Sheet'!C8+'Character Sheet'!C11+4+8</f>
        <v>14</v>
      </c>
      <c r="E7" s="4">
        <f xml:space="preserve"> 'Character Sheet'!C8+'Character Sheet'!C10+3+8</f>
        <v>12.5</v>
      </c>
      <c r="F7" s="4">
        <f xml:space="preserve"> 'Character Sheet'!C10+'Character Sheet'!C11+1+8</f>
        <v>10.5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13</v>
      </c>
      <c r="C8" s="4">
        <f xml:space="preserve"> 'Character Sheet'!C9+'Character Sheet'!C7+2+8</f>
        <v>13.5</v>
      </c>
      <c r="D8" s="4">
        <f xml:space="preserve"> 'Character Sheet'!C8+'Character Sheet'!C7+3+8</f>
        <v>13</v>
      </c>
      <c r="E8" s="4">
        <f xml:space="preserve"> 'Character Sheet'!C8+'Character Sheet'!C7+2+8</f>
        <v>12</v>
      </c>
      <c r="F8" s="4">
        <f xml:space="preserve"> 'Character Sheet'!C9+'Character Sheet'!C11+1+8</f>
        <v>12.5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11.5</v>
      </c>
      <c r="C9" s="4">
        <f xml:space="preserve"> 'Character Sheet'!C11+'Character Sheet'!C7+3+8</f>
        <v>13</v>
      </c>
      <c r="D9" s="4">
        <f xml:space="preserve"> 'Character Sheet'!C11+'Character Sheet'!C8+2+8</f>
        <v>12</v>
      </c>
      <c r="E9" s="4">
        <f xml:space="preserve"> 'Character Sheet'!C8+'Character Sheet'!C10+2+8</f>
        <v>11.5</v>
      </c>
      <c r="F9" s="4">
        <f xml:space="preserve"> 'Character Sheet'!C12+'Character Sheet'!C11+1+8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14</v>
      </c>
      <c r="C10" s="4">
        <f xml:space="preserve"> 'Character Sheet'!C6+'Character Sheet'!C7+2+8</f>
        <v>13</v>
      </c>
      <c r="D10" s="4">
        <f xml:space="preserve"> 'Character Sheet'!C8+'Character Sheet'!C7+2+8</f>
        <v>12</v>
      </c>
      <c r="E10" s="4">
        <f xml:space="preserve"> 'Character Sheet'!C8+'Character Sheet'!C7+2+8</f>
        <v>12</v>
      </c>
      <c r="F10" s="4">
        <f xml:space="preserve"> 'Character Sheet'!C12+'Character Sheet'!C11+0+8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15</v>
      </c>
      <c r="C11" s="4">
        <f xml:space="preserve"> 'Character Sheet'!C7+'Character Sheet'!C9+3+8</f>
        <v>14.5</v>
      </c>
      <c r="D11" s="4">
        <f xml:space="preserve"> 'Character Sheet'!C6+'Character Sheet'!C7+2+8</f>
        <v>13</v>
      </c>
      <c r="E11" s="4">
        <f xml:space="preserve"> 'Character Sheet'!C8+'Character Sheet'!C7+8</f>
        <v>10</v>
      </c>
      <c r="F11" s="4">
        <f xml:space="preserve"> 'Character Sheet'!C9+'Character Sheet'!C11+1+8</f>
        <v>12.5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10.5</v>
      </c>
      <c r="C12" s="4">
        <f xml:space="preserve"> 'Character Sheet'!C8+'Character Sheet'!C10+2+8</f>
        <v>11.5</v>
      </c>
      <c r="D12" s="4">
        <f xml:space="preserve"> 'Character Sheet'!C11+'Character Sheet'!C8+3+8</f>
        <v>13</v>
      </c>
      <c r="E12" s="4">
        <f xml:space="preserve"> 'Character Sheet'!C8+'Character Sheet'!C7+3+8</f>
        <v>13</v>
      </c>
      <c r="F12" s="4">
        <f xml:space="preserve"> 'Character Sheet'!C8+'Character Sheet'!C11+2+8</f>
        <v>12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13</v>
      </c>
      <c r="C13" s="4">
        <f xml:space="preserve"> 'Character Sheet'!C6+'Character Sheet'!C7+2+8</f>
        <v>13</v>
      </c>
      <c r="D13" s="4">
        <f xml:space="preserve"> 'Character Sheet'!C11+'Character Sheet'!C8+4+8</f>
        <v>14</v>
      </c>
      <c r="E13" s="4">
        <f xml:space="preserve"> 'Character Sheet'!C8+'Character Sheet'!C7+2+8</f>
        <v>12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13</v>
      </c>
      <c r="C14" s="4">
        <f xml:space="preserve"> 'Character Sheet'!C8+'Character Sheet'!C9+3+8</f>
        <v>14.5</v>
      </c>
      <c r="D14" s="4">
        <f xml:space="preserve"> 'Character Sheet'!C8+'Character Sheet'!C7+2+8</f>
        <v>12</v>
      </c>
      <c r="E14" s="4">
        <f xml:space="preserve"> 'Character Sheet'!C8+'Character Sheet'!C7+1+8</f>
        <v>11</v>
      </c>
      <c r="F14" s="4">
        <f xml:space="preserve"> 'Character Sheet'!C9+'Character Sheet'!C11+2+8</f>
        <v>13.5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12</v>
      </c>
      <c r="C15" s="11">
        <f xml:space="preserve"> 'Character Sheet'!C8+'Character Sheet'!C7+0+8</f>
        <v>10</v>
      </c>
      <c r="D15" s="11">
        <f xml:space="preserve"> 'Character Sheet'!C8+'Character Sheet'!C10+2+8</f>
        <v>11.5</v>
      </c>
      <c r="E15" s="11">
        <f xml:space="preserve"> 'Character Sheet'!C8+'Character Sheet'!C7+3+8</f>
        <v>13</v>
      </c>
      <c r="F15" s="11">
        <f xml:space="preserve"> 'Character Sheet'!C10+'Character Sheet'!C12+3+8</f>
        <v>10.5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10</v>
      </c>
      <c r="C16" s="4">
        <f xml:space="preserve"> 'Character Sheet'!C12+'Character Sheet'!C8+1+8</f>
        <v>9</v>
      </c>
      <c r="D16" s="4">
        <f xml:space="preserve"> 'Character Sheet'!C8+'Character Sheet'!C7+1+8</f>
        <v>11</v>
      </c>
      <c r="E16" s="4">
        <f xml:space="preserve"> 'Character Sheet'!C12+'Character Sheet'!C10+3+8</f>
        <v>10.5</v>
      </c>
      <c r="F16" s="4">
        <f xml:space="preserve"> 'Character Sheet'!C12+'Character Sheet'!C11+5+8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11.5</v>
      </c>
      <c r="C17" s="4">
        <f xml:space="preserve"> 'Character Sheet'!C8+'Character Sheet'!C10+3+8</f>
        <v>12.5</v>
      </c>
      <c r="D17" s="4">
        <f xml:space="preserve"> 'Character Sheet'!C8+'Character Sheet'!C7+2+8</f>
        <v>12</v>
      </c>
      <c r="E17" s="4">
        <f xml:space="preserve"> 'Character Sheet'!C8+'Character Sheet'!C10+2+8</f>
        <v>11.5</v>
      </c>
      <c r="F17" s="4">
        <f xml:space="preserve"> 'Character Sheet'!C10+'Character Sheet'!C12+2+8</f>
        <v>9.5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14</v>
      </c>
      <c r="C18" s="4">
        <f xml:space="preserve"> 'Character Sheet'!C6+'Character Sheet'!C7+2+8</f>
        <v>13</v>
      </c>
      <c r="D18" s="4">
        <f xml:space="preserve"> 'Character Sheet'!C8+'Character Sheet'!C7+2+8</f>
        <v>12</v>
      </c>
      <c r="E18" s="4">
        <f xml:space="preserve"> 'Character Sheet'!C8+'Character Sheet'!C7+2+8</f>
        <v>12</v>
      </c>
      <c r="F18" s="4">
        <f xml:space="preserve"> 'Character Sheet'!C12+'Character Sheet'!C11+0+8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13</v>
      </c>
      <c r="C19" s="4">
        <f xml:space="preserve"> 'Character Sheet'!C8+'Character Sheet'!C7+3+8</f>
        <v>13</v>
      </c>
      <c r="D19" s="4">
        <f xml:space="preserve"> 'Character Sheet'!C8+'Character Sheet'!C7+2+8</f>
        <v>12</v>
      </c>
      <c r="E19" s="4">
        <f xml:space="preserve"> 'Character Sheet'!C7+'Character Sheet'!C8+3+8</f>
        <v>13</v>
      </c>
      <c r="F19" s="4">
        <f xml:space="preserve"> 'Character Sheet'!C12+'Character Sheet'!C11+0+8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15</v>
      </c>
      <c r="C20" s="4">
        <f xml:space="preserve"> 'Character Sheet'!C6+'Character Sheet'!C7+4+8</f>
        <v>15</v>
      </c>
      <c r="D20" s="4">
        <f xml:space="preserve"> 'Character Sheet'!C8+'Character Sheet'!C7+0+8</f>
        <v>10</v>
      </c>
      <c r="E20" s="4">
        <f xml:space="preserve"> 'Character Sheet'!C8+'Character Sheet'!C7+2+8</f>
        <v>12</v>
      </c>
      <c r="F20" s="4">
        <f xml:space="preserve"> 'Character Sheet'!C12+'Character Sheet'!C11+0+8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12.5</v>
      </c>
      <c r="C21" s="4">
        <f xml:space="preserve"> 'Character Sheet'!C8+'Character Sheet'!C10+2+8</f>
        <v>11.5</v>
      </c>
      <c r="D21" s="4">
        <f xml:space="preserve"> 'Character Sheet'!C8+'Character Sheet'!C7+2+8</f>
        <v>12</v>
      </c>
      <c r="E21" s="4">
        <f xml:space="preserve"> 'Character Sheet'!C8+'Character Sheet'!C10+2+8</f>
        <v>11.5</v>
      </c>
      <c r="F21" s="4">
        <f xml:space="preserve"> 'Character Sheet'!C10+'Character Sheet'!C11+2+8</f>
        <v>11.5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15</v>
      </c>
      <c r="C22" s="4">
        <f xml:space="preserve"> 'Character Sheet'!C8+'Character Sheet'!C7+1+8</f>
        <v>11</v>
      </c>
      <c r="D22" s="4">
        <f xml:space="preserve"> 'Character Sheet'!C8+'Character Sheet'!C10+1+8</f>
        <v>10.5</v>
      </c>
      <c r="E22" s="4">
        <f xml:space="preserve"> 'Character Sheet'!C8+'Character Sheet'!C10+3+8</f>
        <v>12.5</v>
      </c>
      <c r="F22" s="4">
        <f xml:space="preserve"> 'Character Sheet'!C10+'Character Sheet'!C11+1+8</f>
        <v>10.5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14</v>
      </c>
      <c r="C23" s="4">
        <f xml:space="preserve"> 'Character Sheet'!C6+'Character Sheet'!C7+2+8</f>
        <v>13</v>
      </c>
      <c r="D23" s="4">
        <f xml:space="preserve"> 'Character Sheet'!C6+'Character Sheet'!C7+3+8</f>
        <v>14</v>
      </c>
      <c r="E23" s="4">
        <f xml:space="preserve"> 'Character Sheet'!C8+'Character Sheet'!C7+2+8</f>
        <v>12</v>
      </c>
      <c r="F23" s="4">
        <f xml:space="preserve"> 'Character Sheet'!C9+'Character Sheet'!C11+0+8</f>
        <v>11.5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14</v>
      </c>
      <c r="C24" s="4">
        <f xml:space="preserve"> 'Character Sheet'!C6+'Character Sheet'!C9+4+8</f>
        <v>16.5</v>
      </c>
      <c r="D24" s="4">
        <f xml:space="preserve"> 'Character Sheet'!C8+'Character Sheet'!C7+0+8</f>
        <v>10</v>
      </c>
      <c r="E24" s="4">
        <f xml:space="preserve"> 'Character Sheet'!C8+'Character Sheet'!C9+2+8</f>
        <v>13.5</v>
      </c>
      <c r="F24" s="4">
        <f xml:space="preserve"> 'Character Sheet'!C11+'Character Sheet'!C9+2+8</f>
        <v>13.5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12</v>
      </c>
      <c r="C25" s="4">
        <f xml:space="preserve"> 'Character Sheet'!C12+'Character Sheet'!C7+3+8</f>
        <v>11</v>
      </c>
      <c r="D25" s="4">
        <f xml:space="preserve"> 'Character Sheet'!C12+'Character Sheet'!C8+0+8</f>
        <v>8</v>
      </c>
      <c r="E25" s="4">
        <f xml:space="preserve"> 'Character Sheet'!C8+'Character Sheet'!C7+2+8</f>
        <v>12</v>
      </c>
      <c r="F25" s="4">
        <f xml:space="preserve"> 'Character Sheet'!C12+'Character Sheet'!C11+2+8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10</v>
      </c>
      <c r="C26" s="4">
        <f xml:space="preserve"> 'Character Sheet'!C10+'Character Sheet'!C7+2+8</f>
        <v>11.5</v>
      </c>
      <c r="D26" s="4">
        <f xml:space="preserve"> 'Character Sheet'!C10+'Character Sheet'!C11+2+8</f>
        <v>11.5</v>
      </c>
      <c r="E26" s="4">
        <f xml:space="preserve"> 'Character Sheet'!C8+'Character Sheet'!C10+2+8</f>
        <v>11.5</v>
      </c>
      <c r="F26" s="4">
        <f xml:space="preserve"> 'Character Sheet'!C10+'Character Sheet'!C12+2+8</f>
        <v>9.5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10.5</v>
      </c>
      <c r="C27" s="4">
        <f xml:space="preserve"> 'Character Sheet'!C8+'Character Sheet'!C10+2+8</f>
        <v>11.5</v>
      </c>
      <c r="D27" s="4">
        <f xml:space="preserve"> 'Character Sheet'!C8+'Character Sheet'!C10+3+8</f>
        <v>12.5</v>
      </c>
      <c r="E27" s="4">
        <f xml:space="preserve"> 'Character Sheet'!C8+'Character Sheet'!C7+3+8</f>
        <v>13</v>
      </c>
      <c r="F27" s="4">
        <f xml:space="preserve"> 'Character Sheet'!C10+'Character Sheet'!C11+2+8</f>
        <v>11.5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14</v>
      </c>
      <c r="C28" s="4">
        <f xml:space="preserve"> 'Character Sheet'!C8+'Character Sheet'!C7+3+8</f>
        <v>13</v>
      </c>
      <c r="D28" s="4">
        <f xml:space="preserve"> 'Character Sheet'!C8+'Character Sheet'!C10+1+8</f>
        <v>10.5</v>
      </c>
      <c r="E28" s="4">
        <f xml:space="preserve"> 'Character Sheet'!C8+'Character Sheet'!C7+2+8</f>
        <v>12</v>
      </c>
      <c r="F28" s="4">
        <f xml:space="preserve"> 'Character Sheet'!C12+'Character Sheet'!C10+1+8</f>
        <v>8.5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11</v>
      </c>
      <c r="C29" s="4">
        <f xml:space="preserve"> 'Character Sheet'!C8+'Character Sheet'!C10+1+8</f>
        <v>10.5</v>
      </c>
      <c r="D29" s="4">
        <f xml:space="preserve"> 'Character Sheet'!C10+'Character Sheet'!C7+2+8</f>
        <v>11.5</v>
      </c>
      <c r="E29" s="4">
        <f xml:space="preserve"> 'Character Sheet'!C8+'Character Sheet'!C10+3+8</f>
        <v>12.5</v>
      </c>
      <c r="F29" s="4">
        <f xml:space="preserve"> 'Character Sheet'!C11+'Character Sheet'!C10+4+8</f>
        <v>13.5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13</v>
      </c>
      <c r="C30" s="4">
        <f xml:space="preserve"> 'Character Sheet'!C6+'Character Sheet'!C7+2+8</f>
        <v>13</v>
      </c>
      <c r="D30" s="4">
        <f xml:space="preserve"> 'Character Sheet'!C8+'Character Sheet'!C7+1+8</f>
        <v>11</v>
      </c>
      <c r="E30" s="4">
        <f xml:space="preserve"> 'Character Sheet'!C8+'Character Sheet'!C10+4+8</f>
        <v>13.5</v>
      </c>
      <c r="F30" s="4">
        <f xml:space="preserve"> 'Character Sheet'!C12+'Character Sheet'!C8+0+8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14</v>
      </c>
      <c r="C31" s="4">
        <f xml:space="preserve"> 'Character Sheet'!C6+'Character Sheet'!C9+3+8</f>
        <v>15.5</v>
      </c>
      <c r="D31" s="4">
        <f xml:space="preserve"> 'Character Sheet'!C8+'Character Sheet'!C7+2+8</f>
        <v>12</v>
      </c>
      <c r="E31" s="4">
        <f xml:space="preserve"> 'Character Sheet'!C8+'Character Sheet'!C9+2+8</f>
        <v>13.5</v>
      </c>
      <c r="F31" s="4">
        <f xml:space="preserve"> 'Character Sheet'!C9+'Character Sheet'!C10+0+8</f>
        <v>11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11</v>
      </c>
      <c r="C32" s="4">
        <f xml:space="preserve"> 'Character Sheet'!C10+'Character Sheet'!C7+1+8</f>
        <v>10.5</v>
      </c>
      <c r="D32" s="4">
        <f xml:space="preserve"> 'Character Sheet'!C8+'Character Sheet'!C10+3+8</f>
        <v>12.5</v>
      </c>
      <c r="E32" s="4">
        <f xml:space="preserve"> 'Character Sheet'!C8+'Character Sheet'!C10+3+8</f>
        <v>12.5</v>
      </c>
      <c r="F32" s="4">
        <f xml:space="preserve"> 'Character Sheet'!C10+'Character Sheet'!C12+3+8</f>
        <v>10.5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11</v>
      </c>
      <c r="C33" s="4">
        <f xml:space="preserve"> 'Character Sheet'!C12+'Character Sheet'!C7+1+8</f>
        <v>9</v>
      </c>
      <c r="D33" s="4">
        <f xml:space="preserve"> 'Character Sheet'!C8+'Character Sheet'!C7+1+8</f>
        <v>11</v>
      </c>
      <c r="E33" s="4">
        <f xml:space="preserve"> 'Character Sheet'!C12+'Character Sheet'!C8+3+8</f>
        <v>11</v>
      </c>
      <c r="F33" s="4">
        <f xml:space="preserve"> 'Character Sheet'!C12+'Character Sheet'!C11+5+8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14</v>
      </c>
      <c r="C34" s="4">
        <f xml:space="preserve"> 'Character Sheet'!C6+'Character Sheet'!C11+4+8</f>
        <v>15</v>
      </c>
      <c r="D34" s="4">
        <f xml:space="preserve"> 'Character Sheet'!C11+'Character Sheet'!C7+1+8</f>
        <v>11</v>
      </c>
      <c r="E34" s="4">
        <f xml:space="preserve"> 'Character Sheet'!C8+'Character Sheet'!C7+2+8</f>
        <v>12</v>
      </c>
      <c r="F34" s="4">
        <f xml:space="preserve"> 'Character Sheet'!C11+'Character Sheet'!C12+0+8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13</v>
      </c>
      <c r="C35" s="4">
        <f xml:space="preserve"> 'Character Sheet'!C7+'Character Sheet'!C8+0+8</f>
        <v>10</v>
      </c>
      <c r="D35" s="4">
        <f xml:space="preserve"> 'Character Sheet'!C11+'Character Sheet'!C8+2+8</f>
        <v>12</v>
      </c>
      <c r="E35" s="4">
        <f xml:space="preserve"> 'Character Sheet'!C8+'Character Sheet'!C11+3+8</f>
        <v>13</v>
      </c>
      <c r="F35" s="4">
        <f xml:space="preserve"> 'Character Sheet'!C10+'Character Sheet'!C11+3+8</f>
        <v>12.5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11</v>
      </c>
      <c r="C36" s="4">
        <f xml:space="preserve"> 'Character Sheet'!C6+'Character Sheet'!C7+1+8</f>
        <v>12</v>
      </c>
      <c r="D36" s="4">
        <f xml:space="preserve"> 'Character Sheet'!C11+'Character Sheet'!C7+5+8</f>
        <v>15</v>
      </c>
      <c r="E36" s="4">
        <f xml:space="preserve"> 'Character Sheet'!C8+'Character Sheet'!C11+3+8</f>
        <v>13</v>
      </c>
      <c r="F36" s="4">
        <f xml:space="preserve"> 'Character Sheet'!C12+'Character Sheet'!C11+0+8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14</v>
      </c>
      <c r="C37" s="4">
        <f xml:space="preserve"> 'Character Sheet'!C6+'Character Sheet'!C7+2+8</f>
        <v>13</v>
      </c>
      <c r="D37" s="4">
        <f xml:space="preserve"> 'Character Sheet'!C8+'Character Sheet'!C7+3+8</f>
        <v>13</v>
      </c>
      <c r="E37" s="4">
        <f xml:space="preserve"> 'Character Sheet'!C8+'Character Sheet'!C7+2+8</f>
        <v>12</v>
      </c>
      <c r="F37" s="4">
        <f xml:space="preserve"> 'Character Sheet'!C10+'Character Sheet'!C11+0+8</f>
        <v>9.5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14</v>
      </c>
      <c r="C38" s="4">
        <f xml:space="preserve"> 'Character Sheet'!C6+'Character Sheet'!C7+1+8</f>
        <v>12</v>
      </c>
      <c r="D38" s="4">
        <f xml:space="preserve"> 'Character Sheet'!C8+'Character Sheet'!C7+1+8</f>
        <v>11</v>
      </c>
      <c r="E38" s="4">
        <f xml:space="preserve"> 'Character Sheet'!C8+'Character Sheet'!C7+5+8</f>
        <v>15</v>
      </c>
      <c r="F38" s="4">
        <f xml:space="preserve"> 'Character Sheet'!C11+'Character Sheet'!C12+0+8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10</v>
      </c>
      <c r="C39" s="4">
        <f xml:space="preserve"> 'Character Sheet'!C8+'Character Sheet'!C7+2+8</f>
        <v>12</v>
      </c>
      <c r="D39" s="4">
        <f xml:space="preserve"> 'Character Sheet'!C11+'Character Sheet'!C7+2+8</f>
        <v>12</v>
      </c>
      <c r="E39" s="4">
        <f xml:space="preserve"> 'Character Sheet'!C8+'Character Sheet'!C10+3+8</f>
        <v>12.5</v>
      </c>
      <c r="F39" s="4">
        <f xml:space="preserve"> 'Character Sheet'!C12+'Character Sheet'!C11+3+8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13</v>
      </c>
      <c r="C40" s="4">
        <f xml:space="preserve"> 'Character Sheet'!C9+'Character Sheet'!C11+3+8</f>
        <v>14.5</v>
      </c>
      <c r="D40" s="4">
        <f xml:space="preserve"> 'Character Sheet'!C11+'Character Sheet'!C7+2+8</f>
        <v>12</v>
      </c>
      <c r="E40" s="4">
        <f xml:space="preserve"> 'Character Sheet'!C8+'Character Sheet'!C11+2+8</f>
        <v>12</v>
      </c>
      <c r="F40" s="4">
        <f xml:space="preserve"> 'Character Sheet'!C12+'Character Sheet'!C8+0+8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11</v>
      </c>
      <c r="C41" s="4">
        <f xml:space="preserve"> 'Character Sheet'!C8+'Character Sheet'!C7+2+8</f>
        <v>12</v>
      </c>
      <c r="D41" s="4">
        <f xml:space="preserve"> 'Character Sheet'!C11+'Character Sheet'!C7+4+8</f>
        <v>14</v>
      </c>
      <c r="E41" s="4">
        <f xml:space="preserve"> 'Character Sheet'!C8+'Character Sheet'!C11+2+8</f>
        <v>12</v>
      </c>
      <c r="F41" s="4">
        <f xml:space="preserve"> 'Character Sheet'!C12+'Character Sheet'!C11+2+8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13</v>
      </c>
      <c r="C42" s="4">
        <f xml:space="preserve"> 'Character Sheet'!C8+'Character Sheet'!C7+0+8</f>
        <v>10</v>
      </c>
      <c r="D42" s="4">
        <f xml:space="preserve"> 'Character Sheet'!C8+'Character Sheet'!C10+4+8</f>
        <v>13.5</v>
      </c>
      <c r="E42" s="4">
        <f xml:space="preserve"> 'Character Sheet'!C8+'Character Sheet'!C10+3+8</f>
        <v>12.5</v>
      </c>
      <c r="F42" s="4">
        <f xml:space="preserve"> 'Character Sheet'!C10+'Character Sheet'!C11+1+8</f>
        <v>10.5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11</v>
      </c>
      <c r="C43" s="4">
        <f xml:space="preserve"> 'Character Sheet'!C6+'Character Sheet'!C7+2+8</f>
        <v>13</v>
      </c>
      <c r="D43" s="4">
        <f xml:space="preserve"> 'Character Sheet'!C7+'Character Sheet'!C11+4+8</f>
        <v>14</v>
      </c>
      <c r="E43" s="4">
        <f xml:space="preserve"> 'Character Sheet'!C8+'Character Sheet'!C7+3+8</f>
        <v>13</v>
      </c>
      <c r="F43" s="4">
        <f xml:space="preserve"> 'Character Sheet'!C12+'Character Sheet'!C11+1+8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15</v>
      </c>
      <c r="C44" s="4">
        <f xml:space="preserve"> 'Character Sheet'!C6+'Character Sheet'!C9+3+8</f>
        <v>15.5</v>
      </c>
      <c r="D44" s="4">
        <f xml:space="preserve"> 'Character Sheet'!C8+'Character Sheet'!C11+2+8</f>
        <v>12</v>
      </c>
      <c r="E44" s="4">
        <f xml:space="preserve"> 'Character Sheet'!C8+'Character Sheet'!C9+0+8</f>
        <v>11.5</v>
      </c>
      <c r="F44" s="4">
        <f xml:space="preserve"> 'Character Sheet'!C12+'Character Sheet'!C11+0+8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12.5</v>
      </c>
      <c r="C45" s="4">
        <f xml:space="preserve"> 'Character Sheet'!C8+'Character Sheet'!C7+2+8</f>
        <v>12</v>
      </c>
      <c r="D45" s="4">
        <f xml:space="preserve"> 'Character Sheet'!C8+'Character Sheet'!C10+1+8</f>
        <v>10.5</v>
      </c>
      <c r="E45" s="4">
        <f xml:space="preserve"> 'Character Sheet'!C2+'Character Sheet'!C7+2+8</f>
        <v>11</v>
      </c>
      <c r="F45" s="4">
        <f xml:space="preserve"> 'Character Sheet'!C12+'Character Sheet'!C11+1+8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12</v>
      </c>
      <c r="C46" s="4">
        <f xml:space="preserve"> 'Character Sheet'!C10+'Character Sheet'!C7+2+8</f>
        <v>11.5</v>
      </c>
      <c r="D46" s="4">
        <f xml:space="preserve"> 'Character Sheet'!C10+'Character Sheet'!C7+2+8</f>
        <v>11.5</v>
      </c>
      <c r="E46" s="4">
        <f xml:space="preserve"> 'Character Sheet'!C12+'Character Sheet'!C8+3+8</f>
        <v>11</v>
      </c>
      <c r="F46" s="4">
        <f xml:space="preserve"> 'Character Sheet'!C10+'Character Sheet'!C12+2+8</f>
        <v>9.5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14</v>
      </c>
      <c r="C47" s="4">
        <f xml:space="preserve"> 'Character Sheet'!C6+'Character Sheet'!C9+3+8</f>
        <v>15.5</v>
      </c>
      <c r="D47" s="4">
        <f xml:space="preserve"> 'Character Sheet'!C8+'Character Sheet'!C7+2+8</f>
        <v>12</v>
      </c>
      <c r="E47" s="4">
        <f xml:space="preserve"> 'Character Sheet'!C8+'Character Sheet'!C7+2+8</f>
        <v>12</v>
      </c>
      <c r="F47" s="4">
        <f xml:space="preserve"> 'Character Sheet'!C9+'Character Sheet'!C11+0+8</f>
        <v>11.5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11.5</v>
      </c>
      <c r="C48" s="4">
        <f xml:space="preserve"> 'Character Sheet'!C7+'Character Sheet'!C8+2+8</f>
        <v>12</v>
      </c>
      <c r="D48" s="4">
        <f xml:space="preserve"> 'Character Sheet'!C10+'Character Sheet'!C8+2+8</f>
        <v>11.5</v>
      </c>
      <c r="E48" s="4">
        <f xml:space="preserve"> 'Character Sheet'!C10+'Character Sheet'!C7+3+8</f>
        <v>12.5</v>
      </c>
      <c r="F48" s="4">
        <f xml:space="preserve"> 'Character Sheet'!C10+'Character Sheet'!C12+2+8</f>
        <v>9.5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3" t="s">
        <v>96</v>
      </c>
      <c r="C1" s="43"/>
      <c r="D1" s="43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44" t="s">
        <v>220</v>
      </c>
      <c r="B4" s="44" t="s">
        <v>221</v>
      </c>
      <c r="C4" s="44" t="s">
        <v>222</v>
      </c>
      <c r="D4" s="44">
        <v>20</v>
      </c>
      <c r="E4" s="44" t="s">
        <v>223</v>
      </c>
      <c r="F4" s="44">
        <v>1</v>
      </c>
      <c r="G4" s="44" t="s">
        <v>224</v>
      </c>
      <c r="H4" s="44">
        <v>4</v>
      </c>
      <c r="I4" s="20" t="s">
        <v>258</v>
      </c>
    </row>
    <row r="5" spans="1:9" x14ac:dyDescent="0.25">
      <c r="A5" s="44"/>
      <c r="B5" s="44"/>
      <c r="C5" s="44"/>
      <c r="D5" s="44"/>
      <c r="E5" s="44"/>
      <c r="F5" s="44"/>
      <c r="G5" s="44"/>
      <c r="H5" s="44"/>
      <c r="I5" s="20" t="s">
        <v>257</v>
      </c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44" t="s">
        <v>230</v>
      </c>
      <c r="B8" s="44" t="s">
        <v>231</v>
      </c>
      <c r="C8" s="44" t="s">
        <v>231</v>
      </c>
      <c r="D8" s="44">
        <v>20</v>
      </c>
      <c r="E8" s="44" t="s">
        <v>228</v>
      </c>
      <c r="F8" s="44" t="s">
        <v>228</v>
      </c>
      <c r="G8" s="44" t="s">
        <v>232</v>
      </c>
      <c r="H8" s="44">
        <v>1</v>
      </c>
      <c r="I8" s="20" t="s">
        <v>260</v>
      </c>
    </row>
    <row r="9" spans="1:9" ht="27" x14ac:dyDescent="0.25">
      <c r="A9" s="44"/>
      <c r="B9" s="44"/>
      <c r="C9" s="44"/>
      <c r="D9" s="44"/>
      <c r="E9" s="44"/>
      <c r="F9" s="44"/>
      <c r="G9" s="44"/>
      <c r="H9" s="44"/>
      <c r="I9" s="20" t="s">
        <v>261</v>
      </c>
    </row>
    <row r="10" spans="1:9" x14ac:dyDescent="0.25">
      <c r="A10" s="44" t="s">
        <v>233</v>
      </c>
      <c r="B10" s="44" t="s">
        <v>234</v>
      </c>
      <c r="C10" s="44" t="s">
        <v>235</v>
      </c>
      <c r="D10" s="44">
        <v>10</v>
      </c>
      <c r="E10" s="44" t="s">
        <v>228</v>
      </c>
      <c r="F10" s="44" t="s">
        <v>228</v>
      </c>
      <c r="G10" s="44" t="s">
        <v>229</v>
      </c>
      <c r="H10" s="44">
        <v>0</v>
      </c>
      <c r="I10" s="20" t="s">
        <v>262</v>
      </c>
    </row>
    <row r="11" spans="1:9" ht="189" x14ac:dyDescent="0.25">
      <c r="A11" s="44"/>
      <c r="B11" s="44"/>
      <c r="C11" s="44"/>
      <c r="D11" s="44"/>
      <c r="E11" s="44"/>
      <c r="F11" s="44"/>
      <c r="G11" s="44"/>
      <c r="H11" s="44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44" t="s">
        <v>238</v>
      </c>
      <c r="B13" s="44" t="s">
        <v>226</v>
      </c>
      <c r="C13" s="44" t="s">
        <v>227</v>
      </c>
      <c r="D13" s="44">
        <v>20</v>
      </c>
      <c r="E13" s="44" t="s">
        <v>228</v>
      </c>
      <c r="F13" s="44" t="s">
        <v>228</v>
      </c>
      <c r="G13" s="44" t="s">
        <v>229</v>
      </c>
      <c r="H13" s="44">
        <v>0</v>
      </c>
      <c r="I13" s="20" t="s">
        <v>265</v>
      </c>
    </row>
    <row r="14" spans="1:9" ht="18" x14ac:dyDescent="0.25">
      <c r="A14" s="44"/>
      <c r="B14" s="44"/>
      <c r="C14" s="44"/>
      <c r="D14" s="44"/>
      <c r="E14" s="44"/>
      <c r="F14" s="44"/>
      <c r="G14" s="44"/>
      <c r="H14" s="44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44" t="s">
        <v>242</v>
      </c>
      <c r="B16" s="44" t="s">
        <v>240</v>
      </c>
      <c r="C16" s="44" t="s">
        <v>237</v>
      </c>
      <c r="D16" s="44">
        <v>20</v>
      </c>
      <c r="E16" s="44" t="s">
        <v>243</v>
      </c>
      <c r="F16" s="44" t="s">
        <v>228</v>
      </c>
      <c r="G16" s="44" t="s">
        <v>244</v>
      </c>
      <c r="H16" s="44">
        <v>2</v>
      </c>
      <c r="I16" s="20" t="s">
        <v>268</v>
      </c>
    </row>
    <row r="17" spans="1:9" ht="18" x14ac:dyDescent="0.25">
      <c r="A17" s="44"/>
      <c r="B17" s="44"/>
      <c r="C17" s="44"/>
      <c r="D17" s="44"/>
      <c r="E17" s="44"/>
      <c r="F17" s="44"/>
      <c r="G17" s="44"/>
      <c r="H17" s="44"/>
      <c r="I17" s="20" t="s">
        <v>269</v>
      </c>
    </row>
    <row r="18" spans="1:9" ht="18" x14ac:dyDescent="0.25">
      <c r="A18" s="44"/>
      <c r="B18" s="44"/>
      <c r="C18" s="44"/>
      <c r="D18" s="44"/>
      <c r="E18" s="44"/>
      <c r="F18" s="44"/>
      <c r="G18" s="44"/>
      <c r="H18" s="44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44" t="s">
        <v>199</v>
      </c>
      <c r="B22" s="44" t="s">
        <v>249</v>
      </c>
      <c r="C22" s="44" t="s">
        <v>237</v>
      </c>
      <c r="D22" s="44">
        <v>20</v>
      </c>
      <c r="E22" s="44" t="s">
        <v>228</v>
      </c>
      <c r="F22" s="44" t="s">
        <v>228</v>
      </c>
      <c r="G22" s="44" t="s">
        <v>229</v>
      </c>
      <c r="H22" s="44">
        <v>2</v>
      </c>
      <c r="I22" s="23" t="s">
        <v>274</v>
      </c>
    </row>
    <row r="23" spans="1:9" ht="18" x14ac:dyDescent="0.25">
      <c r="A23" s="44"/>
      <c r="B23" s="44"/>
      <c r="C23" s="44"/>
      <c r="D23" s="44"/>
      <c r="E23" s="44"/>
      <c r="F23" s="44"/>
      <c r="G23" s="44"/>
      <c r="H23" s="44"/>
      <c r="I23" s="20" t="s">
        <v>275</v>
      </c>
    </row>
    <row r="24" spans="1:9" ht="27" x14ac:dyDescent="0.25">
      <c r="A24" s="44"/>
      <c r="B24" s="44"/>
      <c r="C24" s="44"/>
      <c r="D24" s="44"/>
      <c r="E24" s="44"/>
      <c r="F24" s="44"/>
      <c r="G24" s="44"/>
      <c r="H24" s="44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33"/>
      <c r="C1" s="33"/>
      <c r="D1" s="33"/>
      <c r="E1" s="33"/>
      <c r="F1" s="33"/>
      <c r="G1" s="5" t="s">
        <v>20</v>
      </c>
      <c r="H1" s="6"/>
      <c r="I1" s="3"/>
    </row>
    <row r="2" spans="1:9" ht="21" customHeight="1" x14ac:dyDescent="0.3">
      <c r="A2" s="4" t="s">
        <v>75</v>
      </c>
      <c r="B2" s="33"/>
      <c r="C2" s="33"/>
      <c r="D2" s="33"/>
      <c r="E2" s="33"/>
      <c r="F2" s="33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13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12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11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12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9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34"/>
      <c r="F15" s="34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32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32"/>
      <c r="H17" s="4"/>
    </row>
    <row r="18" spans="1:9" ht="17.25" x14ac:dyDescent="0.3">
      <c r="A18" s="4"/>
      <c r="B18" s="4"/>
      <c r="C18" s="4"/>
      <c r="D18" s="4"/>
      <c r="E18" s="4"/>
      <c r="F18" s="4"/>
      <c r="G18" s="32"/>
      <c r="H18" s="4"/>
    </row>
    <row r="19" spans="1:9" ht="17.25" x14ac:dyDescent="0.3">
      <c r="A19" s="7" t="s">
        <v>167</v>
      </c>
      <c r="B19" s="46" t="s">
        <v>114</v>
      </c>
      <c r="C19" s="46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47" t="str">
        <f>VLOOKUP(B19,'Day Jobs'!A3:F15,3,FALSE)</f>
        <v>Improvise (CW), Perform (CW), Lie (CW), Crafty (RS)</v>
      </c>
      <c r="C21" s="47"/>
      <c r="D21" s="47"/>
      <c r="E21" s="47"/>
      <c r="F21" s="47"/>
      <c r="G21" s="47"/>
      <c r="H21" s="47"/>
    </row>
    <row r="22" spans="1:9" ht="17.25" x14ac:dyDescent="0.3">
      <c r="A22" s="7" t="s">
        <v>170</v>
      </c>
      <c r="B22" s="45" t="str">
        <f>VLOOKUP(B19,'Day Jobs'!A3:F15,4,FALSE)</f>
        <v>Big Personality</v>
      </c>
      <c r="C22" s="45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45" t="str">
        <f>VLOOKUP(B19,'Day Jobs'!A3:F15,5,FALSE)</f>
        <v>Quick Change</v>
      </c>
      <c r="C23" s="45"/>
    </row>
    <row r="24" spans="1:9" ht="17.25" x14ac:dyDescent="0.3">
      <c r="A24" s="7" t="s">
        <v>172</v>
      </c>
      <c r="B24" s="45" t="str">
        <f>VLOOKUP(B19,'Day Jobs'!A3:F15,6,FALSE)</f>
        <v>Star Material</v>
      </c>
      <c r="C24" s="45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2019-09-14T21:54:40Z</cp:lastPrinted>
  <dcterms:created xsi:type="dcterms:W3CDTF">2019-08-16T21:43:39Z</dcterms:created>
  <dcterms:modified xsi:type="dcterms:W3CDTF">2019-09-28T18:25:53Z</dcterms:modified>
</cp:coreProperties>
</file>