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minimized="1"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B14" i="1" l="1"/>
  <c r="B15" i="6" l="1"/>
  <c r="B24" i="6"/>
  <c r="B23" i="6"/>
  <c r="B22" i="6"/>
  <c r="B21" i="6"/>
  <c r="B20" i="6"/>
  <c r="C13" i="6" l="1"/>
  <c r="C12" i="6"/>
  <c r="C11" i="6"/>
  <c r="B17" i="6" s="1"/>
  <c r="C10" i="6"/>
  <c r="C9" i="6"/>
  <c r="C8" i="6"/>
  <c r="C7" i="6"/>
  <c r="C9" i="1" l="1"/>
  <c r="C10" i="1"/>
  <c r="C8" i="1"/>
  <c r="C7" i="1"/>
  <c r="C11" i="1"/>
  <c r="C12" i="1"/>
  <c r="C6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6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8" i="1" l="1"/>
  <c r="F9" i="6"/>
  <c r="F10" i="6"/>
  <c r="F9" i="1"/>
  <c r="F10" i="1"/>
  <c r="F11" i="6"/>
  <c r="F6" i="1"/>
  <c r="F7" i="6"/>
  <c r="F7" i="1"/>
  <c r="F8" i="6"/>
</calcChain>
</file>

<file path=xl/sharedStrings.xml><?xml version="1.0" encoding="utf-8"?>
<sst xmlns="http://schemas.openxmlformats.org/spreadsheetml/2006/main" count="511" uniqueCount="326">
  <si>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</si>
  <si>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</si>
  <si>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</si>
  <si>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</si>
  <si>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</si>
  <si>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</si>
  <si>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</si>
  <si>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</si>
  <si>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</si>
  <si>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</si>
  <si>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</si>
  <si>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</si>
  <si>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</si>
  <si>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</si>
  <si>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</si>
  <si>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</si>
  <si>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</si>
  <si>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</si>
  <si>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</si>
  <si>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</si>
  <si>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</si>
  <si>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</si>
  <si>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</si>
  <si>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</si>
  <si>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</si>
  <si>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</si>
  <si>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</si>
  <si>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</si>
  <si>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</si>
  <si>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</si>
  <si>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</si>
  <si>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</si>
  <si>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</si>
  <si>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</si>
  <si>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</si>
  <si>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</si>
  <si>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</si>
  <si>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</si>
  <si>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</si>
  <si>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</si>
  <si>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</si>
  <si>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</si>
  <si>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</si>
  <si>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</si>
  <si>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</si>
  <si>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</si>
  <si>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</si>
  <si>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</si>
  <si>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</si>
  <si>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</si>
  <si>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</si>
  <si>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</si>
  <si>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</si>
  <si>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</si>
  <si>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</si>
  <si>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</si>
  <si>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</si>
  <si>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</si>
  <si>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</si>
  <si>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</si>
  <si>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</si>
  <si>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</si>
  <si>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</si>
  <si>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</si>
  <si>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</si>
  <si>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</si>
  <si>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</si>
  <si>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</si>
  <si>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</si>
  <si>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</si>
  <si>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</si>
  <si>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</si>
  <si>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</si>
  <si>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</si>
  <si>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</si>
  <si>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</si>
  <si>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</si>
  <si>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</si>
  <si>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</si>
  <si>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</si>
  <si>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</si>
  <si>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</si>
  <si>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</si>
  <si>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</si>
  <si>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</si>
  <si>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</si>
  <si>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</si>
  <si>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</si>
  <si>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</si>
  <si>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</si>
  <si>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</si>
  <si>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</si>
  <si>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</si>
  <si>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</si>
  <si>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</si>
  <si>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</si>
  <si>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</si>
  <si>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</si>
  <si>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</si>
  <si>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</si>
  <si>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</si>
  <si>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</si>
  <si>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</si>
  <si>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</si>
  <si>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</si>
  <si>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</si>
  <si>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</si>
  <si>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</si>
  <si>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</si>
  <si>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</si>
  <si>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</si>
  <si>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</si>
  <si>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</si>
  <si>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</si>
  <si>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</si>
  <si>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</si>
  <si>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</si>
  <si>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</si>
  <si>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</si>
  <si>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</si>
  <si>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</si>
  <si>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</si>
  <si>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</si>
  <si>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</si>
  <si>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</si>
  <si>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</si>
  <si>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</si>
  <si>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</si>
  <si>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</si>
  <si>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</si>
  <si>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</si>
  <si>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</si>
  <si>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</si>
  <si>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</si>
  <si>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</si>
  <si>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</si>
  <si>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</si>
  <si>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</si>
  <si>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</si>
  <si>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</si>
  <si>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</si>
  <si>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</si>
  <si>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</si>
  <si>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</si>
  <si>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</si>
  <si>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</si>
  <si>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</si>
  <si>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</si>
  <si>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</si>
  <si>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</si>
  <si>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</si>
  <si>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</si>
  <si>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</si>
  <si>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</si>
  <si>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</si>
  <si>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</si>
  <si>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</si>
  <si>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</si>
  <si>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</si>
  <si>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</si>
  <si>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</si>
  <si>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</si>
  <si>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</si>
  <si>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</si>
  <si>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</si>
  <si>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</si>
  <si>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</si>
  <si>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</si>
  <si>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</si>
  <si>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</si>
  <si>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</si>
  <si>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</si>
  <si>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</si>
  <si>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</si>
  <si>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</si>
  <si>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</si>
  <si>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</si>
  <si>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</si>
  <si>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</si>
  <si>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</si>
  <si>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</si>
  <si>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</si>
  <si>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</si>
  <si>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</si>
  <si>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</si>
  <si>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</si>
  <si>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</si>
  <si>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</si>
  <si>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</si>
  <si>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</si>
  <si>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</si>
  <si>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</si>
  <si>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</si>
  <si>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</si>
  <si>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</si>
  <si>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</si>
  <si>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</si>
  <si>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</si>
  <si>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</si>
  <si>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</si>
  <si>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</si>
  <si>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</si>
  <si>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</si>
  <si>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</si>
  <si>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</si>
  <si>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</si>
  <si>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</si>
  <si>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</si>
  <si>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</si>
  <si>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</si>
  <si>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</si>
  <si>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</si>
  <si>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</si>
  <si>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</si>
  <si>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</si>
  <si>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</si>
  <si>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</si>
  <si>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</si>
  <si>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</si>
  <si>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</si>
  <si>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</si>
  <si>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</si>
  <si>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</si>
  <si>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</si>
  <si>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</si>
  <si>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</si>
  <si>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</si>
  <si>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</si>
  <si>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</si>
  <si>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</si>
  <si>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</si>
  <si>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</si>
  <si>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</si>
  <si>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</si>
  <si>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</si>
  <si>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</si>
  <si>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</si>
  <si>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</si>
  <si>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</si>
  <si>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</si>
  <si>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</si>
  <si>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</si>
  <si>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</si>
  <si>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</si>
  <si>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</si>
  <si>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</si>
  <si>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</si>
  <si>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</si>
  <si>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</si>
  <si>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</si>
  <si>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</si>
  <si>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</si>
  <si>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</si>
  <si>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</si>
  <si>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</si>
  <si>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</si>
  <si>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</si>
  <si>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</si>
  <si>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</si>
  <si>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</si>
  <si>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</si>
  <si>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</si>
  <si>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</si>
  <si>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</si>
  <si>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</si>
  <si>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</si>
  <si>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</si>
  <si>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</si>
  <si>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</si>
  <si>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</si>
  <si>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</si>
  <si>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</si>
  <si>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</si>
  <si>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</si>
  <si>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</si>
  <si>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</si>
  <si>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</si>
  <si>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</si>
  <si>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</si>
  <si>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Dmg:</t>
  </si>
  <si>
    <t xml:space="preserve">Move: </t>
  </si>
  <si>
    <t>Chilling Presence</t>
  </si>
  <si>
    <t>Ap</t>
  </si>
  <si>
    <t>2 rad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</si>
  <si>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Chill adjacent enemies (Charisma, Power)</t>
    </r>
  </si>
  <si>
    <t>Ghost Form</t>
  </si>
  <si>
    <t>U</t>
  </si>
  <si>
    <t>M/4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</si>
  <si>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Flight 10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</si>
  <si>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Desolid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</si>
  <si>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be maintained out of combat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</si>
  <si>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Overland(4)</t>
    </r>
  </si>
  <si>
    <t>Ghost Touch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</si>
  <si>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1d8 + Power Psychic damage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</si>
  <si>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Chill (Charisma, Power)</t>
    </r>
  </si>
  <si>
    <t>Horrifying Glimpse</t>
  </si>
  <si>
    <t>A+</t>
  </si>
  <si>
    <t>+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</si>
  <si>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+1d4 Psychic Damage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</si>
  <si>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be applied to attacks that do no psychic damage, but if so, damage is applied separately against any psychic armor the target might have</t>
    </r>
  </si>
  <si>
    <t>Mask of Fear</t>
  </si>
  <si>
    <t>Arz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</si>
  <si>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Target flees until he saves, or leaves the line of sight of the caster (Power, Charisma)</t>
    </r>
  </si>
  <si>
    <t>Otherworldly Knowledge</t>
  </si>
  <si>
    <t>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</si>
  <si>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ask the GM one question about the future to get a vision of what might happen</t>
    </r>
  </si>
  <si>
    <t>Revenant</t>
  </si>
  <si>
    <t>V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</si>
  <si>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When you are defeated, you may spend 1 energy to keep fighting for one more round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</si>
  <si>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Each round, you may spend energy to fight on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</si>
  <si>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Any time you take 6 or more points of damage when you are defeated, you lose 1 energy</t>
    </r>
  </si>
  <si>
    <t>Booster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</si>
  <si>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Increase a stat (decide when power is purchased) by 2d4 for 6 rounds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</si>
  <si>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2d6 Heal on one adjacent ally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</si>
  <si>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This power can heal each ally once per battle; subsequent applications have no effect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</si>
  <si>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revive a fallen ally if they are brought to positive hit points in a single application of the power</t>
    </r>
  </si>
  <si>
    <t>Life Steal</t>
  </si>
  <si>
    <t>Amz</t>
  </si>
  <si>
    <t>1 tgt/Self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</si>
  <si>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2d4 Penetrating psychic damage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</si>
  <si>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2d4 Self Heal</t>
    </r>
  </si>
  <si>
    <t>up to 24</t>
  </si>
  <si>
    <t>1d8+1d12+2 (+1d4)</t>
  </si>
  <si>
    <t>0/0/0</t>
  </si>
  <si>
    <t>Run 6 / Fly 10</t>
  </si>
  <si>
    <t>Carl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</si>
</sst>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b/>
      <sz val="12"/>
      <color theme="1"/>
      <name val="Century Gothic"/>
      <family val="2"/>
    </font>
    <font>
      <sz val="7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9" fillId="0" borderId="0" xfId="0" applyFont="1"/>
    <xf numFmtId="0" fontId="2" fillId="0" borderId="0" xfId="0" applyFont="1" applyBorder="1" applyAlignment="1">
      <alignment horizontal="center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left" vertical="center" wrapText="1" indent="2"/>
    </xf>
    <xf numFmtId="0" fontId="8" fillId="0" borderId="11" xfId="0" applyFont="1" applyBorder="1" applyAlignment="1">
      <alignment horizontal="left" vertical="center" wrapText="1" indent="2"/>
    </xf>
    <xf numFmtId="0" fontId="8" fillId="0" borderId="12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0" fillId="0" borderId="13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3" xfId="0" applyFont="1" applyBorder="1" applyAlignment="1">
      <alignment horizontal="justify" vertical="center" wrapText="1"/>
    </xf>
    <xf numFmtId="0" fontId="10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8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justify" vertical="center" wrapText="1"/>
    </xf>
    <xf numFmtId="0" fontId="2" fillId="0" borderId="1" xfId="0" applyFont="1" applyBorder="1" applyAlignment="1"/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10" fillId="0" borderId="7" xfId="0" applyFont="1" applyBorder="1" applyAlignment="1">
      <alignment horizontal="right" vertical="center" wrapText="1"/>
    </xf>
    <xf numFmtId="0" fontId="10" fillId="0" borderId="8" xfId="0" applyFont="1" applyBorder="1" applyAlignment="1">
      <alignment horizontal="right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10" fillId="0" borderId="13" xfId="0" applyFont="1" applyBorder="1" applyAlignment="1">
      <alignment horizontal="right" vertical="center" wrapText="1"/>
    </xf>
    <xf numFmtId="0" fontId="3" fillId="0" borderId="5" xfId="0" quotePrefix="1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abSelected="1" topLeftCell="A19" workbookViewId="0">
      <selection activeCell="G9" sqref="G9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9" ht="17.25" x14ac:dyDescent="0.3">
      <c r="A1" s="4" t="s">
        <v>0</v>
      </c>
      <c r="B1" s="42" t="s">
        <v>325</v>
      </c>
      <c r="C1" s="42"/>
      <c r="D1" s="42"/>
      <c r="E1" s="42"/>
      <c r="F1" s="42"/>
      <c r="G1" s="5" t="s">
        <v>20</v>
      </c>
      <c r="H1" s="6"/>
      <c r="I1" s="3"/>
    </row>
    <row r="2" spans="1:9" ht="21" customHeight="1" x14ac:dyDescent="0.3">
      <c r="A2" s="4" t="s">
        <v>75</v>
      </c>
      <c r="B2" s="42"/>
      <c r="C2" s="42"/>
      <c r="D2" s="42"/>
      <c r="E2" s="42"/>
      <c r="F2" s="42"/>
      <c r="G2" s="10" t="s">
        <v>36</v>
      </c>
      <c r="H2" s="4"/>
      <c r="I2" s="1"/>
    </row>
    <row r="3" spans="1:9" ht="17.25" x14ac:dyDescent="0.3">
      <c r="A3" s="4" t="s">
        <v>76</v>
      </c>
      <c r="B3" s="16" t="s">
        <v>189</v>
      </c>
      <c r="C3" s="17" t="s">
        <v>178</v>
      </c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</row>
    <row r="6" spans="1:9" ht="17.25" x14ac:dyDescent="0.3">
      <c r="A6" s="4" t="s">
        <v>9</v>
      </c>
      <c r="B6" s="8">
        <v>11</v>
      </c>
      <c r="C6" s="4">
        <f t="shared" ref="C6:C12" si="0">(B6 - 10)/2</f>
        <v>0.5</v>
      </c>
      <c r="D6" s="4"/>
      <c r="E6" s="4" t="s">
        <v>10</v>
      </c>
      <c r="F6" s="4">
        <f>_xlfn.FLOOR.MATH(VLOOKUP(G2,'Fighting Profiles'!A2:F48,2,FALSE))</f>
        <v>11</v>
      </c>
      <c r="G6" s="4"/>
      <c r="H6" s="4"/>
    </row>
    <row r="7" spans="1:9" ht="17.25" x14ac:dyDescent="0.3">
      <c r="A7" s="4" t="s">
        <v>8</v>
      </c>
      <c r="B7" s="8">
        <v>12</v>
      </c>
      <c r="C7" s="4">
        <f t="shared" si="0"/>
        <v>1</v>
      </c>
      <c r="D7" s="4"/>
      <c r="E7" s="4" t="s">
        <v>11</v>
      </c>
      <c r="F7" s="4">
        <f>_xlfn.FLOOR.MATH(VLOOKUP(G2,'Fighting Profiles'!A2:F48,3,FALSE))</f>
        <v>13</v>
      </c>
      <c r="G7" s="4"/>
      <c r="H7" s="4"/>
    </row>
    <row r="8" spans="1:9" ht="17.25" x14ac:dyDescent="0.3">
      <c r="A8" s="4" t="s">
        <v>15</v>
      </c>
      <c r="B8" s="8">
        <v>14</v>
      </c>
      <c r="C8" s="4">
        <f t="shared" si="0"/>
        <v>2</v>
      </c>
      <c r="D8" s="4"/>
      <c r="E8" s="4" t="s">
        <v>12</v>
      </c>
      <c r="F8" s="4">
        <f>_xlfn.FLOOR.MATH(VLOOKUP(G2,'Fighting Profiles'!A2:F48,4,FALSE))</f>
        <v>18</v>
      </c>
      <c r="G8" s="4"/>
      <c r="H8" s="4"/>
    </row>
    <row r="9" spans="1:9" ht="17.25" x14ac:dyDescent="0.3">
      <c r="A9" s="4" t="s">
        <v>16</v>
      </c>
      <c r="B9" s="8">
        <v>10</v>
      </c>
      <c r="C9" s="4">
        <f t="shared" si="0"/>
        <v>0</v>
      </c>
      <c r="D9" s="4"/>
      <c r="E9" s="4" t="s">
        <v>13</v>
      </c>
      <c r="F9" s="4">
        <f>_xlfn.FLOOR.MATH(VLOOKUP(G2,'Fighting Profiles'!A2:F48,5,FALSE))</f>
        <v>15</v>
      </c>
      <c r="G9" s="4"/>
      <c r="H9" s="4"/>
    </row>
    <row r="10" spans="1:9" ht="17.25" x14ac:dyDescent="0.3">
      <c r="A10" s="4" t="s">
        <v>17</v>
      </c>
      <c r="B10" s="8">
        <v>14</v>
      </c>
      <c r="C10" s="4">
        <f t="shared" si="0"/>
        <v>2</v>
      </c>
      <c r="D10" s="4"/>
      <c r="E10" s="4" t="s">
        <v>14</v>
      </c>
      <c r="F10" s="4">
        <f>_xlfn.FLOOR.MATH(VLOOKUP(G2,'Fighting Profiles'!A2:F48,6,FALSE))</f>
        <v>20</v>
      </c>
      <c r="G10" s="4" t="s">
        <v>321</v>
      </c>
      <c r="H10" s="4"/>
    </row>
    <row r="11" spans="1:9" ht="17.25" x14ac:dyDescent="0.3">
      <c r="A11" s="4" t="s">
        <v>18</v>
      </c>
      <c r="B11" s="8">
        <v>24</v>
      </c>
      <c r="C11" s="4">
        <f t="shared" si="0"/>
        <v>7</v>
      </c>
      <c r="D11" s="4"/>
      <c r="E11" s="4"/>
      <c r="F11" s="4"/>
      <c r="G11" s="4"/>
      <c r="H11" s="4"/>
    </row>
    <row r="12" spans="1:9" ht="17.25" x14ac:dyDescent="0.3">
      <c r="A12" s="4" t="s">
        <v>19</v>
      </c>
      <c r="B12" s="8">
        <v>14</v>
      </c>
      <c r="C12" s="4">
        <f t="shared" si="0"/>
        <v>2</v>
      </c>
      <c r="D12" s="4"/>
      <c r="E12" s="4"/>
      <c r="F12" s="4"/>
      <c r="G12" s="4"/>
      <c r="H12" s="4"/>
    </row>
    <row r="13" spans="1:9" ht="17.25" x14ac:dyDescent="0.3">
      <c r="A13" s="4"/>
      <c r="B13" s="4"/>
      <c r="C13" s="4"/>
      <c r="D13" s="4"/>
      <c r="E13" s="4"/>
      <c r="F13" s="4"/>
      <c r="G13" s="4"/>
      <c r="H13" s="4"/>
    </row>
    <row r="14" spans="1:9" ht="17.25" x14ac:dyDescent="0.3">
      <c r="A14" s="7" t="s">
        <v>72</v>
      </c>
      <c r="B14" s="4">
        <f>_xlfn.CEILING.MATH(B6*(0.5)) + _xlfn.CEILING.MATH(B10*(0.5))+8+B9</f>
        <v>31</v>
      </c>
      <c r="C14" s="4"/>
      <c r="D14" s="7" t="s">
        <v>74</v>
      </c>
      <c r="E14" s="56" t="s">
        <v>323</v>
      </c>
      <c r="F14" s="43"/>
      <c r="G14" s="9"/>
      <c r="H14" s="4"/>
    </row>
    <row r="15" spans="1:9" ht="17.25" x14ac:dyDescent="0.3">
      <c r="A15" s="7" t="s">
        <v>73</v>
      </c>
      <c r="B15" s="4">
        <v>6</v>
      </c>
      <c r="C15" s="4"/>
      <c r="D15" s="24" t="s">
        <v>279</v>
      </c>
      <c r="E15" s="57" t="s">
        <v>322</v>
      </c>
      <c r="F15" s="57"/>
      <c r="G15" s="25"/>
      <c r="H15" s="4"/>
    </row>
    <row r="16" spans="1:9" ht="17.25" x14ac:dyDescent="0.3">
      <c r="A16" s="7" t="s">
        <v>71</v>
      </c>
      <c r="B16" s="4">
        <f xml:space="preserve"> _xlfn.FLOOR.MATH(C10+C8)</f>
        <v>4</v>
      </c>
      <c r="C16" s="4"/>
      <c r="D16" s="24" t="s">
        <v>280</v>
      </c>
      <c r="E16" s="57" t="s">
        <v>324</v>
      </c>
      <c r="F16" s="57"/>
      <c r="G16" s="25"/>
      <c r="H16" s="4"/>
    </row>
    <row r="17" spans="1:9" ht="15.75" x14ac:dyDescent="0.25">
      <c r="A17" s="7" t="s">
        <v>1</v>
      </c>
      <c r="B17" s="7"/>
      <c r="C17" s="7"/>
      <c r="D17" s="7">
        <f>SUM(D19:D35)</f>
        <v>190</v>
      </c>
      <c r="E17" s="7"/>
      <c r="F17" s="7"/>
      <c r="G17" s="7"/>
      <c r="H17" s="7"/>
      <c r="I17" s="2"/>
    </row>
    <row r="18" spans="1:9" ht="16.5" thickBot="1" x14ac:dyDescent="0.3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  <row r="19" spans="1:9" ht="18.75" thickBot="1" x14ac:dyDescent="0.3">
      <c r="A19" s="26" t="s">
        <v>281</v>
      </c>
      <c r="B19" s="27" t="s">
        <v>282</v>
      </c>
      <c r="C19" s="27" t="s">
        <v>237</v>
      </c>
      <c r="D19" s="27">
        <v>20</v>
      </c>
      <c r="E19" s="27">
        <v>0</v>
      </c>
      <c r="F19" s="27" t="s">
        <v>228</v>
      </c>
      <c r="G19" s="28" t="s">
        <v>283</v>
      </c>
      <c r="H19" s="51">
        <v>4</v>
      </c>
      <c r="I19" s="29" t="s">
        <v>284</v>
      </c>
    </row>
    <row r="20" spans="1:9" x14ac:dyDescent="0.25">
      <c r="A20" s="36" t="s">
        <v>285</v>
      </c>
      <c r="B20" s="36" t="s">
        <v>286</v>
      </c>
      <c r="C20" s="36" t="s">
        <v>237</v>
      </c>
      <c r="D20" s="36">
        <v>30</v>
      </c>
      <c r="E20" s="36" t="s">
        <v>228</v>
      </c>
      <c r="F20" s="36" t="s">
        <v>228</v>
      </c>
      <c r="G20" s="39" t="s">
        <v>229</v>
      </c>
      <c r="H20" s="52" t="s">
        <v>287</v>
      </c>
      <c r="I20" s="30" t="s">
        <v>288</v>
      </c>
    </row>
    <row r="21" spans="1:9" x14ac:dyDescent="0.25">
      <c r="A21" s="37"/>
      <c r="B21" s="37"/>
      <c r="C21" s="37"/>
      <c r="D21" s="37"/>
      <c r="E21" s="37"/>
      <c r="F21" s="37"/>
      <c r="G21" s="40"/>
      <c r="H21" s="53"/>
      <c r="I21" s="31" t="s">
        <v>289</v>
      </c>
    </row>
    <row r="22" spans="1:9" ht="18" x14ac:dyDescent="0.25">
      <c r="A22" s="37"/>
      <c r="B22" s="37"/>
      <c r="C22" s="37"/>
      <c r="D22" s="37"/>
      <c r="E22" s="37"/>
      <c r="F22" s="37"/>
      <c r="G22" s="40"/>
      <c r="H22" s="53"/>
      <c r="I22" s="31" t="s">
        <v>290</v>
      </c>
    </row>
    <row r="23" spans="1:9" ht="15.75" thickBot="1" x14ac:dyDescent="0.3">
      <c r="A23" s="38"/>
      <c r="B23" s="38"/>
      <c r="C23" s="38"/>
      <c r="D23" s="38"/>
      <c r="E23" s="38"/>
      <c r="F23" s="38"/>
      <c r="G23" s="41"/>
      <c r="H23" s="54"/>
      <c r="I23" s="32" t="s">
        <v>291</v>
      </c>
    </row>
    <row r="24" spans="1:9" x14ac:dyDescent="0.25">
      <c r="A24" s="36" t="s">
        <v>292</v>
      </c>
      <c r="B24" s="36" t="s">
        <v>254</v>
      </c>
      <c r="C24" s="36" t="s">
        <v>222</v>
      </c>
      <c r="D24" s="36">
        <v>20</v>
      </c>
      <c r="E24" s="36" t="s">
        <v>228</v>
      </c>
      <c r="F24" s="36">
        <v>0</v>
      </c>
      <c r="G24" s="39" t="s">
        <v>224</v>
      </c>
      <c r="H24" s="52">
        <v>6</v>
      </c>
      <c r="I24" s="30" t="s">
        <v>293</v>
      </c>
    </row>
    <row r="25" spans="1:9" x14ac:dyDescent="0.25">
      <c r="A25" s="37"/>
      <c r="B25" s="37"/>
      <c r="C25" s="37"/>
      <c r="D25" s="37"/>
      <c r="E25" s="37"/>
      <c r="F25" s="37"/>
      <c r="G25" s="40"/>
      <c r="H25" s="53"/>
      <c r="I25" s="31" t="s">
        <v>294</v>
      </c>
    </row>
    <row r="26" spans="1:9" ht="15.75" thickBot="1" x14ac:dyDescent="0.3">
      <c r="A26" s="38"/>
      <c r="B26" s="38"/>
      <c r="C26" s="38"/>
      <c r="D26" s="38"/>
      <c r="E26" s="38"/>
      <c r="F26" s="38"/>
      <c r="G26" s="41"/>
      <c r="H26" s="54"/>
      <c r="I26" s="33"/>
    </row>
    <row r="27" spans="1:9" x14ac:dyDescent="0.25">
      <c r="A27" s="36" t="s">
        <v>295</v>
      </c>
      <c r="B27" s="36" t="s">
        <v>296</v>
      </c>
      <c r="C27" s="36" t="s">
        <v>297</v>
      </c>
      <c r="D27" s="36">
        <v>20</v>
      </c>
      <c r="E27" s="36" t="s">
        <v>228</v>
      </c>
      <c r="F27" s="36" t="s">
        <v>228</v>
      </c>
      <c r="G27" s="39" t="s">
        <v>224</v>
      </c>
      <c r="H27" s="52">
        <v>2</v>
      </c>
      <c r="I27" s="30" t="s">
        <v>298</v>
      </c>
    </row>
    <row r="28" spans="1:9" ht="45.75" thickBot="1" x14ac:dyDescent="0.3">
      <c r="A28" s="38"/>
      <c r="B28" s="38"/>
      <c r="C28" s="38"/>
      <c r="D28" s="38"/>
      <c r="E28" s="38"/>
      <c r="F28" s="38"/>
      <c r="G28" s="41"/>
      <c r="H28" s="54"/>
      <c r="I28" s="32" t="s">
        <v>299</v>
      </c>
    </row>
    <row r="29" spans="1:9" ht="27.75" thickBot="1" x14ac:dyDescent="0.3">
      <c r="A29" s="26" t="s">
        <v>300</v>
      </c>
      <c r="B29" s="27" t="s">
        <v>301</v>
      </c>
      <c r="C29" s="27" t="s">
        <v>222</v>
      </c>
      <c r="D29" s="27">
        <v>20</v>
      </c>
      <c r="E29" s="27">
        <v>10</v>
      </c>
      <c r="F29" s="27">
        <v>0</v>
      </c>
      <c r="G29" s="28" t="s">
        <v>224</v>
      </c>
      <c r="H29" s="51">
        <v>8</v>
      </c>
      <c r="I29" s="29" t="s">
        <v>302</v>
      </c>
    </row>
    <row r="30" spans="1:9" ht="27.75" thickBot="1" x14ac:dyDescent="0.3">
      <c r="A30" s="34" t="s">
        <v>303</v>
      </c>
      <c r="B30" s="33" t="s">
        <v>286</v>
      </c>
      <c r="C30" s="33" t="s">
        <v>227</v>
      </c>
      <c r="D30" s="33">
        <v>20</v>
      </c>
      <c r="E30" s="33" t="s">
        <v>228</v>
      </c>
      <c r="F30" s="33" t="s">
        <v>228</v>
      </c>
      <c r="G30" s="35" t="s">
        <v>229</v>
      </c>
      <c r="H30" s="55" t="s">
        <v>304</v>
      </c>
      <c r="I30" s="32" t="s">
        <v>305</v>
      </c>
    </row>
    <row r="31" spans="1:9" ht="27" x14ac:dyDescent="0.25">
      <c r="A31" s="36" t="s">
        <v>306</v>
      </c>
      <c r="B31" s="36" t="s">
        <v>307</v>
      </c>
      <c r="C31" s="36" t="s">
        <v>235</v>
      </c>
      <c r="D31" s="36">
        <v>20</v>
      </c>
      <c r="E31" s="36" t="s">
        <v>228</v>
      </c>
      <c r="F31" s="36" t="s">
        <v>228</v>
      </c>
      <c r="G31" s="39" t="s">
        <v>229</v>
      </c>
      <c r="H31" s="52" t="s">
        <v>304</v>
      </c>
      <c r="I31" s="30" t="s">
        <v>308</v>
      </c>
    </row>
    <row r="32" spans="1:9" ht="18" x14ac:dyDescent="0.25">
      <c r="A32" s="37"/>
      <c r="B32" s="37"/>
      <c r="C32" s="37"/>
      <c r="D32" s="37"/>
      <c r="E32" s="37"/>
      <c r="F32" s="37"/>
      <c r="G32" s="40"/>
      <c r="H32" s="53"/>
      <c r="I32" s="31" t="s">
        <v>309</v>
      </c>
    </row>
    <row r="33" spans="1:9" ht="27.75" thickBot="1" x14ac:dyDescent="0.3">
      <c r="A33" s="38"/>
      <c r="B33" s="38"/>
      <c r="C33" s="38"/>
      <c r="D33" s="38"/>
      <c r="E33" s="38"/>
      <c r="F33" s="38"/>
      <c r="G33" s="41"/>
      <c r="H33" s="54"/>
      <c r="I33" s="32" t="s">
        <v>310</v>
      </c>
    </row>
    <row r="34" spans="1:9" ht="27.75" thickBot="1" x14ac:dyDescent="0.3">
      <c r="A34" s="26" t="s">
        <v>311</v>
      </c>
      <c r="B34" s="27" t="s">
        <v>240</v>
      </c>
      <c r="C34" s="27" t="s">
        <v>241</v>
      </c>
      <c r="D34" s="27">
        <v>20</v>
      </c>
      <c r="E34" s="27" t="s">
        <v>228</v>
      </c>
      <c r="F34" s="27">
        <v>0</v>
      </c>
      <c r="G34" s="28" t="s">
        <v>224</v>
      </c>
      <c r="H34" s="51">
        <v>6</v>
      </c>
      <c r="I34" s="29" t="s">
        <v>312</v>
      </c>
    </row>
    <row r="35" spans="1:9" x14ac:dyDescent="0.25">
      <c r="A35" s="36" t="s">
        <v>148</v>
      </c>
      <c r="B35" s="36" t="s">
        <v>240</v>
      </c>
      <c r="C35" s="36" t="s">
        <v>222</v>
      </c>
      <c r="D35" s="36">
        <v>20</v>
      </c>
      <c r="E35" s="36" t="s">
        <v>228</v>
      </c>
      <c r="F35" s="36" t="s">
        <v>228</v>
      </c>
      <c r="G35" s="39" t="s">
        <v>224</v>
      </c>
      <c r="H35" s="52" t="s">
        <v>231</v>
      </c>
      <c r="I35" s="30" t="s">
        <v>313</v>
      </c>
    </row>
    <row r="36" spans="1:9" ht="27" x14ac:dyDescent="0.25">
      <c r="A36" s="37"/>
      <c r="B36" s="37"/>
      <c r="C36" s="37"/>
      <c r="D36" s="37"/>
      <c r="E36" s="37"/>
      <c r="F36" s="37"/>
      <c r="G36" s="40"/>
      <c r="H36" s="53"/>
      <c r="I36" s="31" t="s">
        <v>314</v>
      </c>
    </row>
    <row r="37" spans="1:9" ht="27.75" thickBot="1" x14ac:dyDescent="0.3">
      <c r="A37" s="38"/>
      <c r="B37" s="38"/>
      <c r="C37" s="38"/>
      <c r="D37" s="38"/>
      <c r="E37" s="38"/>
      <c r="F37" s="38"/>
      <c r="G37" s="41"/>
      <c r="H37" s="54"/>
      <c r="I37" s="32" t="s">
        <v>315</v>
      </c>
    </row>
    <row r="38" spans="1:9" ht="18" x14ac:dyDescent="0.25">
      <c r="A38" s="36" t="s">
        <v>316</v>
      </c>
      <c r="B38" s="36" t="s">
        <v>317</v>
      </c>
      <c r="C38" s="36" t="s">
        <v>222</v>
      </c>
      <c r="D38" s="36">
        <v>20</v>
      </c>
      <c r="E38" s="36">
        <v>0</v>
      </c>
      <c r="F38" s="36">
        <v>0</v>
      </c>
      <c r="G38" s="39" t="s">
        <v>318</v>
      </c>
      <c r="H38" s="52">
        <v>4</v>
      </c>
      <c r="I38" s="30" t="s">
        <v>319</v>
      </c>
    </row>
    <row r="39" spans="1:9" ht="15.75" thickBot="1" x14ac:dyDescent="0.3">
      <c r="A39" s="38"/>
      <c r="B39" s="38"/>
      <c r="C39" s="38"/>
      <c r="D39" s="38"/>
      <c r="E39" s="38"/>
      <c r="F39" s="38"/>
      <c r="G39" s="41"/>
      <c r="H39" s="54"/>
      <c r="I39" s="32" t="s">
        <v>320</v>
      </c>
    </row>
  </sheetData>
  <mergeCells count="53">
    <mergeCell ref="B2:F2"/>
    <mergeCell ref="B1:F1"/>
    <mergeCell ref="E14:F14"/>
    <mergeCell ref="E15:F15"/>
    <mergeCell ref="E16:F16"/>
    <mergeCell ref="F20:F23"/>
    <mergeCell ref="G20:G23"/>
    <mergeCell ref="H20:H23"/>
    <mergeCell ref="A24:A26"/>
    <mergeCell ref="B24:B26"/>
    <mergeCell ref="C24:C26"/>
    <mergeCell ref="D24:D26"/>
    <mergeCell ref="E24:E26"/>
    <mergeCell ref="F24:F26"/>
    <mergeCell ref="G24:G26"/>
    <mergeCell ref="H24:H26"/>
    <mergeCell ref="A20:A23"/>
    <mergeCell ref="B20:B23"/>
    <mergeCell ref="C20:C23"/>
    <mergeCell ref="D20:D23"/>
    <mergeCell ref="E20:E23"/>
    <mergeCell ref="F27:F28"/>
    <mergeCell ref="G27:G28"/>
    <mergeCell ref="H27:H28"/>
    <mergeCell ref="A31:A33"/>
    <mergeCell ref="B31:B33"/>
    <mergeCell ref="C31:C33"/>
    <mergeCell ref="D31:D33"/>
    <mergeCell ref="E31:E33"/>
    <mergeCell ref="F31:F33"/>
    <mergeCell ref="G31:G33"/>
    <mergeCell ref="H31:H33"/>
    <mergeCell ref="A27:A28"/>
    <mergeCell ref="B27:B28"/>
    <mergeCell ref="C27:C28"/>
    <mergeCell ref="D27:D28"/>
    <mergeCell ref="E27:E28"/>
    <mergeCell ref="F35:F37"/>
    <mergeCell ref="G35:G37"/>
    <mergeCell ref="H35:H37"/>
    <mergeCell ref="A38:A39"/>
    <mergeCell ref="B38:B39"/>
    <mergeCell ref="C38:C39"/>
    <mergeCell ref="D38:D39"/>
    <mergeCell ref="E38:E39"/>
    <mergeCell ref="F38:F39"/>
    <mergeCell ref="G38:G39"/>
    <mergeCell ref="H38:H39"/>
    <mergeCell ref="A35:A37"/>
    <mergeCell ref="B35:B37"/>
    <mergeCell ref="C35:C37"/>
    <mergeCell ref="D35:D37"/>
    <mergeCell ref="E35:E37"/>
  </mergeCells>
  <pageMargins left="0.7" right="0.7" top="0.75" bottom="0.75" header="0.3" footer="0.3"/>
  <pageSetup scale="6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89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216</v>
      </c>
    </row>
    <row r="44" spans="1:1" x14ac:dyDescent="0.25">
      <c r="A44" t="s">
        <v>208</v>
      </c>
    </row>
    <row r="45" spans="1:1" x14ac:dyDescent="0.25">
      <c r="A45" t="s">
        <v>209</v>
      </c>
    </row>
    <row r="46" spans="1:1" x14ac:dyDescent="0.25">
      <c r="A46" t="s">
        <v>212</v>
      </c>
    </row>
    <row r="47" spans="1:1" x14ac:dyDescent="0.25">
      <c r="A47" t="s">
        <v>210</v>
      </c>
    </row>
    <row r="48" spans="1:1" x14ac:dyDescent="0.25">
      <c r="A48" t="s">
        <v>211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Sheet'!C6+'Character Sheet'!C7+2+8</f>
        <v>11.5</v>
      </c>
      <c r="C2" s="4">
        <f xml:space="preserve"> 'Character Sheet'!C8+'Character Sheet'!C7+2+8</f>
        <v>13</v>
      </c>
      <c r="D2" s="4">
        <f xml:space="preserve"> 'Character Sheet'!C8+'Character Sheet'!C10+2+8</f>
        <v>14</v>
      </c>
      <c r="E2" s="4">
        <f xml:space="preserve"> 'Character Sheet'!C8+'Character Sheet'!C7+2+8</f>
        <v>13</v>
      </c>
      <c r="F2" s="4">
        <f xml:space="preserve"> 'Character Sheet'!C12+'Character Sheet'!C10+2+8</f>
        <v>14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Sheet'!C6+'Character Sheet'!C10+3+8</f>
        <v>13.5</v>
      </c>
      <c r="C3" s="4">
        <f xml:space="preserve"> 'Character Sheet'!C10+'Character Sheet'!C7+2+8</f>
        <v>13</v>
      </c>
      <c r="D3" s="4">
        <f xml:space="preserve"> 'Character Sheet'!C8+'Character Sheet'!C7+2+8</f>
        <v>13</v>
      </c>
      <c r="E3" s="4">
        <f xml:space="preserve"> 'Character Sheet'!C8+'Character Sheet'!C10+2+8</f>
        <v>14</v>
      </c>
      <c r="F3" s="4">
        <f xml:space="preserve"> 'Character Sheet'!C12+'Character Sheet'!C10+1+8</f>
        <v>13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Sheet'!C6+'Character Sheet'!C7+3+8</f>
        <v>12.5</v>
      </c>
      <c r="C4" s="4">
        <f xml:space="preserve"> 'Character Sheet'!C11+'Character Sheet'!C7+3+8</f>
        <v>19</v>
      </c>
      <c r="D4" s="4">
        <f xml:space="preserve"> 'Character Sheet'!C11+'Character Sheet'!C10+1+8</f>
        <v>18</v>
      </c>
      <c r="E4" s="4">
        <f xml:space="preserve"> 'Character Sheet'!C11+'Character Sheet'!C7+0+8</f>
        <v>16</v>
      </c>
      <c r="F4" s="4">
        <f xml:space="preserve"> 'Character Sheet'!C12+'Character Sheet'!C11+3+8</f>
        <v>20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Sheet'!C6+'Character Sheet'!C7+1+8</f>
        <v>10.5</v>
      </c>
      <c r="C5" s="4">
        <f xml:space="preserve"> 'Character Sheet'!C8+'Character Sheet'!C7+2+8</f>
        <v>13</v>
      </c>
      <c r="D5" s="4">
        <f xml:space="preserve"> 'Character Sheet'!C8+'Character Sheet'!C7+4+8</f>
        <v>15</v>
      </c>
      <c r="E5" s="4">
        <f xml:space="preserve"> 'Character Sheet'!C8+'Character Sheet'!C7+3+8</f>
        <v>14</v>
      </c>
      <c r="F5" s="4">
        <f xml:space="preserve"> 'Character Sheet'!C8+'Character Sheet'!C11+0+8</f>
        <v>17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Sheet'!C6+'Character Sheet'!C7+5+8</f>
        <v>14.5</v>
      </c>
      <c r="C6" s="4">
        <f xml:space="preserve"> 'Character Sheet'!C6+'Character Sheet'!C7+2+8</f>
        <v>11.5</v>
      </c>
      <c r="D6" s="4">
        <f xml:space="preserve"> 'Character Sheet'!C8+'Character Sheet'!C6+1+8</f>
        <v>11.5</v>
      </c>
      <c r="E6" s="4">
        <f xml:space="preserve"> 'Character Sheet'!C8+'Character Sheet'!C7+2+8</f>
        <v>13</v>
      </c>
      <c r="F6" s="4">
        <f xml:space="preserve"> 'Character Sheet'!C9+'Character Sheet'!C11+0+8</f>
        <v>15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Sheet'!C6+'Character Sheet'!C7+1+8</f>
        <v>10.5</v>
      </c>
      <c r="C7" s="4">
        <f xml:space="preserve"> 'Character Sheet'!C8+'Character Sheet'!C7+1+8</f>
        <v>12</v>
      </c>
      <c r="D7" s="4">
        <f xml:space="preserve"> 'Character Sheet'!C8+'Character Sheet'!C11+4+8</f>
        <v>21</v>
      </c>
      <c r="E7" s="4">
        <f xml:space="preserve"> 'Character Sheet'!C8+'Character Sheet'!C10+3+8</f>
        <v>15</v>
      </c>
      <c r="F7" s="4">
        <f xml:space="preserve"> 'Character Sheet'!C10+'Character Sheet'!C11+1+8</f>
        <v>18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Sheet'!C6+'Character Sheet'!C7+2+8</f>
        <v>11.5</v>
      </c>
      <c r="C8" s="4">
        <f xml:space="preserve"> 'Character Sheet'!C9+'Character Sheet'!C7+2+8</f>
        <v>11</v>
      </c>
      <c r="D8" s="4">
        <f xml:space="preserve"> 'Character Sheet'!C8+'Character Sheet'!C7+3+8</f>
        <v>14</v>
      </c>
      <c r="E8" s="4">
        <f xml:space="preserve"> 'Character Sheet'!C8+'Character Sheet'!C7+2+8</f>
        <v>13</v>
      </c>
      <c r="F8" s="4">
        <f xml:space="preserve"> 'Character Sheet'!C9+'Character Sheet'!C11+1+8</f>
        <v>16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Sheet'!C10+'Character Sheet'!C11+2+8</f>
        <v>19</v>
      </c>
      <c r="C9" s="4">
        <f xml:space="preserve"> 'Character Sheet'!C11+'Character Sheet'!C7+3+8</f>
        <v>19</v>
      </c>
      <c r="D9" s="4">
        <f xml:space="preserve"> 'Character Sheet'!C11+'Character Sheet'!C8+2+8</f>
        <v>19</v>
      </c>
      <c r="E9" s="4">
        <f xml:space="preserve"> 'Character Sheet'!C8+'Character Sheet'!C10+2+8</f>
        <v>14</v>
      </c>
      <c r="F9" s="4">
        <f xml:space="preserve"> 'Character Sheet'!C12+'Character Sheet'!C11+1+8</f>
        <v>18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Sheet'!C8+'Character Sheet'!C7+4+8</f>
        <v>15</v>
      </c>
      <c r="C10" s="4">
        <f xml:space="preserve"> 'Character Sheet'!C6+'Character Sheet'!C7+2+8</f>
        <v>11.5</v>
      </c>
      <c r="D10" s="4">
        <f xml:space="preserve"> 'Character Sheet'!C8+'Character Sheet'!C7+2+8</f>
        <v>13</v>
      </c>
      <c r="E10" s="4">
        <f xml:space="preserve"> 'Character Sheet'!C8+'Character Sheet'!C7+2+8</f>
        <v>13</v>
      </c>
      <c r="F10" s="4">
        <f xml:space="preserve"> 'Character Sheet'!C12+'Character Sheet'!C11+0+8</f>
        <v>17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Sheet'!C6+'Character Sheet'!C7+4+8</f>
        <v>13.5</v>
      </c>
      <c r="C11" s="4">
        <f xml:space="preserve"> 'Character Sheet'!C7+'Character Sheet'!C9+3+8</f>
        <v>12</v>
      </c>
      <c r="D11" s="4">
        <f xml:space="preserve"> 'Character Sheet'!C6+'Character Sheet'!C7+2+8</f>
        <v>11.5</v>
      </c>
      <c r="E11" s="4">
        <f xml:space="preserve"> 'Character Sheet'!C8+'Character Sheet'!C7+8</f>
        <v>11</v>
      </c>
      <c r="F11" s="4">
        <f xml:space="preserve"> 'Character Sheet'!C9+'Character Sheet'!C11+1+8</f>
        <v>16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Sheet'!C6+'Character Sheet'!C10+0+8</f>
        <v>10.5</v>
      </c>
      <c r="C12" s="4">
        <f xml:space="preserve"> 'Character Sheet'!C8+'Character Sheet'!C10+2+8</f>
        <v>14</v>
      </c>
      <c r="D12" s="4">
        <f xml:space="preserve"> 'Character Sheet'!C11+'Character Sheet'!C8+3+8</f>
        <v>20</v>
      </c>
      <c r="E12" s="4">
        <f xml:space="preserve"> 'Character Sheet'!C8+'Character Sheet'!C7+3+8</f>
        <v>14</v>
      </c>
      <c r="F12" s="4">
        <f xml:space="preserve"> 'Character Sheet'!C8+'Character Sheet'!C11+2+8</f>
        <v>19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Sheet'!C6+'Character Sheet'!C7+2+8</f>
        <v>11.5</v>
      </c>
      <c r="C13" s="4">
        <f xml:space="preserve"> 'Character Sheet'!C6+'Character Sheet'!C7+2+8</f>
        <v>11.5</v>
      </c>
      <c r="D13" s="4">
        <f xml:space="preserve"> 'Character Sheet'!C11+'Character Sheet'!C8+4+8</f>
        <v>21</v>
      </c>
      <c r="E13" s="4">
        <f xml:space="preserve"> 'Character Sheet'!C8+'Character Sheet'!C7+2+8</f>
        <v>13</v>
      </c>
      <c r="F13" s="4">
        <f xml:space="preserve"> 'Character Sheet'!C8+'Character Sheet'!C12+0+8</f>
        <v>12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Sheet'!C6+'Character Sheet'!C7+2+8</f>
        <v>11.5</v>
      </c>
      <c r="C14" s="4">
        <f xml:space="preserve"> 'Character Sheet'!C8+'Character Sheet'!C9+3+8</f>
        <v>13</v>
      </c>
      <c r="D14" s="4">
        <f xml:space="preserve"> 'Character Sheet'!C8+'Character Sheet'!C7+2+8</f>
        <v>13</v>
      </c>
      <c r="E14" s="4">
        <f xml:space="preserve"> 'Character Sheet'!C8+'Character Sheet'!C7+1+8</f>
        <v>12</v>
      </c>
      <c r="F14" s="4">
        <f xml:space="preserve"> 'Character Sheet'!C9+'Character Sheet'!C11+2+8</f>
        <v>17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Sheet'!C11+'Character Sheet'!C8+2+8</f>
        <v>19</v>
      </c>
      <c r="C15" s="11">
        <f xml:space="preserve"> 'Character Sheet'!C8+'Character Sheet'!C7+0+8</f>
        <v>11</v>
      </c>
      <c r="D15" s="11">
        <f xml:space="preserve"> 'Character Sheet'!C8+'Character Sheet'!C10+2+8</f>
        <v>14</v>
      </c>
      <c r="E15" s="11">
        <f xml:space="preserve"> 'Character Sheet'!C8+'Character Sheet'!C7+3+8</f>
        <v>14</v>
      </c>
      <c r="F15" s="11">
        <f xml:space="preserve"> 'Character Sheet'!C10+'Character Sheet'!C12+3+8</f>
        <v>15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Sheet'!C11+'Character Sheet'!C7+0+8</f>
        <v>16</v>
      </c>
      <c r="C16" s="4">
        <f xml:space="preserve"> 'Character Sheet'!C12+'Character Sheet'!C8+1+8</f>
        <v>13</v>
      </c>
      <c r="D16" s="4">
        <f xml:space="preserve"> 'Character Sheet'!C8+'Character Sheet'!C7+1+8</f>
        <v>12</v>
      </c>
      <c r="E16" s="4">
        <f xml:space="preserve"> 'Character Sheet'!C12+'Character Sheet'!C10+3+8</f>
        <v>15</v>
      </c>
      <c r="F16" s="4">
        <f xml:space="preserve"> 'Character Sheet'!C12+'Character Sheet'!C11+5+8</f>
        <v>22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Sheet'!C6+'Character Sheet'!C10+1+8</f>
        <v>11.5</v>
      </c>
      <c r="C17" s="4">
        <f xml:space="preserve"> 'Character Sheet'!C8+'Character Sheet'!C10+3+8</f>
        <v>15</v>
      </c>
      <c r="D17" s="4">
        <f xml:space="preserve"> 'Character Sheet'!C8+'Character Sheet'!C7+2+8</f>
        <v>13</v>
      </c>
      <c r="E17" s="4">
        <f xml:space="preserve"> 'Character Sheet'!C8+'Character Sheet'!C10+2+8</f>
        <v>14</v>
      </c>
      <c r="F17" s="4">
        <f xml:space="preserve"> 'Character Sheet'!C10+'Character Sheet'!C12+2+8</f>
        <v>14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Sheet'!C6+'Character Sheet'!C8+3+8</f>
        <v>13.5</v>
      </c>
      <c r="C18" s="4">
        <f xml:space="preserve"> 'Character Sheet'!C6+'Character Sheet'!C7+2+8</f>
        <v>11.5</v>
      </c>
      <c r="D18" s="4">
        <f xml:space="preserve"> 'Character Sheet'!C8+'Character Sheet'!C7+2+8</f>
        <v>13</v>
      </c>
      <c r="E18" s="4">
        <f xml:space="preserve"> 'Character Sheet'!C8+'Character Sheet'!C7+2+8</f>
        <v>13</v>
      </c>
      <c r="F18" s="4">
        <f xml:space="preserve"> 'Character Sheet'!C12+'Character Sheet'!C11+0+8</f>
        <v>17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Sheet'!C6+'Character Sheet'!C7+2+8</f>
        <v>11.5</v>
      </c>
      <c r="C19" s="4">
        <f xml:space="preserve"> 'Character Sheet'!C8+'Character Sheet'!C7+3+8</f>
        <v>14</v>
      </c>
      <c r="D19" s="4">
        <f xml:space="preserve"> 'Character Sheet'!C8+'Character Sheet'!C7+2+8</f>
        <v>13</v>
      </c>
      <c r="E19" s="4">
        <f xml:space="preserve"> 'Character Sheet'!C7+'Character Sheet'!C8+3+8</f>
        <v>14</v>
      </c>
      <c r="F19" s="4">
        <f xml:space="preserve"> 'Character Sheet'!C12+'Character Sheet'!C11+0+8</f>
        <v>17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Sheet'!C6+'Character Sheet'!C7+4+8</f>
        <v>13.5</v>
      </c>
      <c r="C20" s="4">
        <f xml:space="preserve"> 'Character Sheet'!C6+'Character Sheet'!C7+4+8</f>
        <v>13.5</v>
      </c>
      <c r="D20" s="4">
        <f xml:space="preserve"> 'Character Sheet'!C8+'Character Sheet'!C7+0+8</f>
        <v>11</v>
      </c>
      <c r="E20" s="4">
        <f xml:space="preserve"> 'Character Sheet'!C8+'Character Sheet'!C7+2+8</f>
        <v>13</v>
      </c>
      <c r="F20" s="4">
        <f xml:space="preserve"> 'Character Sheet'!C12+'Character Sheet'!C11+0+8</f>
        <v>17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Sheet'!C10+'Character Sheet'!C6+2+8</f>
        <v>12.5</v>
      </c>
      <c r="C21" s="4">
        <f xml:space="preserve"> 'Character Sheet'!C8+'Character Sheet'!C10+2+8</f>
        <v>14</v>
      </c>
      <c r="D21" s="4">
        <f xml:space="preserve"> 'Character Sheet'!C8+'Character Sheet'!C7+2+8</f>
        <v>13</v>
      </c>
      <c r="E21" s="4">
        <f xml:space="preserve"> 'Character Sheet'!C8+'Character Sheet'!C10+2+8</f>
        <v>14</v>
      </c>
      <c r="F21" s="4">
        <f xml:space="preserve"> 'Character Sheet'!C10+'Character Sheet'!C11+2+8</f>
        <v>19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Sheet'!C6+'Character Sheet'!C8+4+8</f>
        <v>14.5</v>
      </c>
      <c r="C22" s="4">
        <f xml:space="preserve"> 'Character Sheet'!C8+'Character Sheet'!C7+1+8</f>
        <v>12</v>
      </c>
      <c r="D22" s="4">
        <f xml:space="preserve"> 'Character Sheet'!C8+'Character Sheet'!C10+1+8</f>
        <v>13</v>
      </c>
      <c r="E22" s="4">
        <f xml:space="preserve"> 'Character Sheet'!C8+'Character Sheet'!C10+3+8</f>
        <v>15</v>
      </c>
      <c r="F22" s="4">
        <f xml:space="preserve"> 'Character Sheet'!C10+'Character Sheet'!C11+1+8</f>
        <v>18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Sheet'!C6+'Character Sheet'!C7+3+8</f>
        <v>12.5</v>
      </c>
      <c r="C23" s="4">
        <f xml:space="preserve"> 'Character Sheet'!C6+'Character Sheet'!C7+2+8</f>
        <v>11.5</v>
      </c>
      <c r="D23" s="4">
        <f xml:space="preserve"> 'Character Sheet'!C6+'Character Sheet'!C7+3+8</f>
        <v>12.5</v>
      </c>
      <c r="E23" s="4">
        <f xml:space="preserve"> 'Character Sheet'!C8+'Character Sheet'!C7+2+8</f>
        <v>13</v>
      </c>
      <c r="F23" s="4">
        <f xml:space="preserve"> 'Character Sheet'!C9+'Character Sheet'!C11+0+8</f>
        <v>15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Sheet'!C6+'Character Sheet'!C7+3+8</f>
        <v>12.5</v>
      </c>
      <c r="C24" s="4">
        <f xml:space="preserve"> 'Character Sheet'!C6+'Character Sheet'!C9+4+8</f>
        <v>12.5</v>
      </c>
      <c r="D24" s="4">
        <f xml:space="preserve"> 'Character Sheet'!C8+'Character Sheet'!C7+0+8</f>
        <v>11</v>
      </c>
      <c r="E24" s="4">
        <f xml:space="preserve"> 'Character Sheet'!C8+'Character Sheet'!C9+2+8</f>
        <v>12</v>
      </c>
      <c r="F24" s="4">
        <f xml:space="preserve"> 'Character Sheet'!C11+'Character Sheet'!C9+2+8</f>
        <v>17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Sheet'!C6+'Character Sheet'!C12+3+8</f>
        <v>13.5</v>
      </c>
      <c r="C25" s="4">
        <f xml:space="preserve"> 'Character Sheet'!C12+'Character Sheet'!C7+3+8</f>
        <v>14</v>
      </c>
      <c r="D25" s="4">
        <f xml:space="preserve"> 'Character Sheet'!C12+'Character Sheet'!C8+0+8</f>
        <v>12</v>
      </c>
      <c r="E25" s="4">
        <f xml:space="preserve"> 'Character Sheet'!C8+'Character Sheet'!C7+2+8</f>
        <v>13</v>
      </c>
      <c r="F25" s="4">
        <f xml:space="preserve"> 'Character Sheet'!C12+'Character Sheet'!C11+2+8</f>
        <v>19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Sheet'!C11+'Character Sheet'!C12+2+8</f>
        <v>19</v>
      </c>
      <c r="C26" s="4">
        <f xml:space="preserve"> 'Character Sheet'!C10+'Character Sheet'!C7+2+8</f>
        <v>13</v>
      </c>
      <c r="D26" s="4">
        <f xml:space="preserve"> 'Character Sheet'!C10+'Character Sheet'!C11+2+8</f>
        <v>19</v>
      </c>
      <c r="E26" s="4">
        <f xml:space="preserve"> 'Character Sheet'!C8+'Character Sheet'!C10+2+8</f>
        <v>14</v>
      </c>
      <c r="F26" s="4">
        <f xml:space="preserve"> 'Character Sheet'!C10+'Character Sheet'!C12+2+8</f>
        <v>14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Sheet'!C10+'Character Sheet'!C6+0+8</f>
        <v>10.5</v>
      </c>
      <c r="C27" s="4">
        <f xml:space="preserve"> 'Character Sheet'!C8+'Character Sheet'!C10+2+8</f>
        <v>14</v>
      </c>
      <c r="D27" s="4">
        <f xml:space="preserve"> 'Character Sheet'!C8+'Character Sheet'!C10+3+8</f>
        <v>15</v>
      </c>
      <c r="E27" s="4">
        <f xml:space="preserve"> 'Character Sheet'!C8+'Character Sheet'!C7+3+8</f>
        <v>14</v>
      </c>
      <c r="F27" s="4">
        <f xml:space="preserve"> 'Character Sheet'!C10+'Character Sheet'!C11+2+8</f>
        <v>19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Sheet'!C6+'Character Sheet'!C7+3+8</f>
        <v>12.5</v>
      </c>
      <c r="C28" s="4">
        <f xml:space="preserve"> 'Character Sheet'!C8+'Character Sheet'!C7+3+8</f>
        <v>14</v>
      </c>
      <c r="D28" s="4">
        <f xml:space="preserve"> 'Character Sheet'!C8+'Character Sheet'!C10+1+8</f>
        <v>13</v>
      </c>
      <c r="E28" s="4">
        <f xml:space="preserve"> 'Character Sheet'!C8+'Character Sheet'!C7+2+8</f>
        <v>13</v>
      </c>
      <c r="F28" s="4">
        <f xml:space="preserve"> 'Character Sheet'!C12+'Character Sheet'!C10+1+8</f>
        <v>13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Sheet'!C6+'Character Sheet'!C7+0+8</f>
        <v>9.5</v>
      </c>
      <c r="C29" s="4">
        <f xml:space="preserve"> 'Character Sheet'!C8+'Character Sheet'!C10+1+8</f>
        <v>13</v>
      </c>
      <c r="D29" s="4">
        <f xml:space="preserve"> 'Character Sheet'!C10+'Character Sheet'!C7+2+8</f>
        <v>13</v>
      </c>
      <c r="E29" s="4">
        <f xml:space="preserve"> 'Character Sheet'!C8+'Character Sheet'!C10+3+8</f>
        <v>15</v>
      </c>
      <c r="F29" s="4">
        <f xml:space="preserve"> 'Character Sheet'!C11+'Character Sheet'!C10+4+8</f>
        <v>21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Sheet'!C8+'Character Sheet'!C7+3+8</f>
        <v>14</v>
      </c>
      <c r="C30" s="4">
        <f xml:space="preserve"> 'Character Sheet'!C6+'Character Sheet'!C7+2+8</f>
        <v>11.5</v>
      </c>
      <c r="D30" s="4">
        <f xml:space="preserve"> 'Character Sheet'!C8+'Character Sheet'!C7+1+8</f>
        <v>12</v>
      </c>
      <c r="E30" s="4">
        <f xml:space="preserve"> 'Character Sheet'!C8+'Character Sheet'!C10+4+8</f>
        <v>16</v>
      </c>
      <c r="F30" s="4">
        <f xml:space="preserve"> 'Character Sheet'!C12+'Character Sheet'!C8+0+8</f>
        <v>12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Sheet'!C6+'Character Sheet'!C7+3+8</f>
        <v>12.5</v>
      </c>
      <c r="C31" s="4">
        <f xml:space="preserve"> 'Character Sheet'!C6+'Character Sheet'!C9+3+8</f>
        <v>11.5</v>
      </c>
      <c r="D31" s="4">
        <f xml:space="preserve"> 'Character Sheet'!C8+'Character Sheet'!C7+2+8</f>
        <v>13</v>
      </c>
      <c r="E31" s="4">
        <f xml:space="preserve"> 'Character Sheet'!C8+'Character Sheet'!C9+2+8</f>
        <v>12</v>
      </c>
      <c r="F31" s="4">
        <f xml:space="preserve"> 'Character Sheet'!C9+'Character Sheet'!C10+0+8</f>
        <v>10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Sheet'!C6+'Character Sheet'!C7+0+8</f>
        <v>9.5</v>
      </c>
      <c r="C32" s="4">
        <f xml:space="preserve"> 'Character Sheet'!C10+'Character Sheet'!C7+1+8</f>
        <v>12</v>
      </c>
      <c r="D32" s="4">
        <f xml:space="preserve"> 'Character Sheet'!C8+'Character Sheet'!C10+3+8</f>
        <v>15</v>
      </c>
      <c r="E32" s="4">
        <f xml:space="preserve"> 'Character Sheet'!C8+'Character Sheet'!C10+3+8</f>
        <v>15</v>
      </c>
      <c r="F32" s="4">
        <f xml:space="preserve"> 'Character Sheet'!C10+'Character Sheet'!C12+3+8</f>
        <v>15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Sheet'!C6+'Character Sheet'!C11+0+8</f>
        <v>15.5</v>
      </c>
      <c r="C33" s="4">
        <f xml:space="preserve"> 'Character Sheet'!C12+'Character Sheet'!C7+1+8</f>
        <v>12</v>
      </c>
      <c r="D33" s="4">
        <f xml:space="preserve"> 'Character Sheet'!C8+'Character Sheet'!C7+1+8</f>
        <v>12</v>
      </c>
      <c r="E33" s="4">
        <f xml:space="preserve"> 'Character Sheet'!C12+'Character Sheet'!C8+3+8</f>
        <v>15</v>
      </c>
      <c r="F33" s="4">
        <f xml:space="preserve"> 'Character Sheet'!C12+'Character Sheet'!C11+5+8</f>
        <v>22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Sheet'!C6+'Character Sheet'!C7+3+8</f>
        <v>12.5</v>
      </c>
      <c r="C34" s="4">
        <f xml:space="preserve"> 'Character Sheet'!C6+'Character Sheet'!C11+4+8</f>
        <v>19.5</v>
      </c>
      <c r="D34" s="4">
        <f xml:space="preserve"> 'Character Sheet'!C11+'Character Sheet'!C7+1+8</f>
        <v>17</v>
      </c>
      <c r="E34" s="4">
        <f xml:space="preserve"> 'Character Sheet'!C8+'Character Sheet'!C7+2+8</f>
        <v>13</v>
      </c>
      <c r="F34" s="4">
        <f xml:space="preserve"> 'Character Sheet'!C11+'Character Sheet'!C12+0+8</f>
        <v>17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Sheet'!C6+'Character Sheet'!C8+2+8</f>
        <v>12.5</v>
      </c>
      <c r="C35" s="4">
        <f xml:space="preserve"> 'Character Sheet'!C7+'Character Sheet'!C8+0+8</f>
        <v>11</v>
      </c>
      <c r="D35" s="4">
        <f xml:space="preserve"> 'Character Sheet'!C11+'Character Sheet'!C8+2+8</f>
        <v>19</v>
      </c>
      <c r="E35" s="4">
        <f xml:space="preserve"> 'Character Sheet'!C8+'Character Sheet'!C11+3+8</f>
        <v>20</v>
      </c>
      <c r="F35" s="4">
        <f xml:space="preserve"> 'Character Sheet'!C10+'Character Sheet'!C11+3+8</f>
        <v>20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Sheet'!C6+'Character Sheet'!C7+0+8</f>
        <v>9.5</v>
      </c>
      <c r="C36" s="4">
        <f xml:space="preserve"> 'Character Sheet'!C6+'Character Sheet'!C7+1+8</f>
        <v>10.5</v>
      </c>
      <c r="D36" s="4">
        <f xml:space="preserve"> 'Character Sheet'!C11+'Character Sheet'!C7+5+8</f>
        <v>21</v>
      </c>
      <c r="E36" s="4">
        <f xml:space="preserve"> 'Character Sheet'!C8+'Character Sheet'!C11+3+8</f>
        <v>20</v>
      </c>
      <c r="F36" s="4">
        <f xml:space="preserve"> 'Character Sheet'!C12+'Character Sheet'!C11+0+8</f>
        <v>17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Sheet'!C6+'Character Sheet'!C7+3+8</f>
        <v>12.5</v>
      </c>
      <c r="C37" s="4">
        <f xml:space="preserve"> 'Character Sheet'!C6+'Character Sheet'!C7+2+8</f>
        <v>11.5</v>
      </c>
      <c r="D37" s="4">
        <f xml:space="preserve"> 'Character Sheet'!C8+'Character Sheet'!C7+3+8</f>
        <v>14</v>
      </c>
      <c r="E37" s="4">
        <f xml:space="preserve"> 'Character Sheet'!C8+'Character Sheet'!C7+2+8</f>
        <v>13</v>
      </c>
      <c r="F37" s="4">
        <f xml:space="preserve"> 'Character Sheet'!C10+'Character Sheet'!C11+0+8</f>
        <v>17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Sheet'!C6+'Character Sheet'!C8+3+8</f>
        <v>13.5</v>
      </c>
      <c r="C38" s="4">
        <f xml:space="preserve"> 'Character Sheet'!C6+'Character Sheet'!C7+1+8</f>
        <v>10.5</v>
      </c>
      <c r="D38" s="4">
        <f xml:space="preserve"> 'Character Sheet'!C8+'Character Sheet'!C7+1+8</f>
        <v>12</v>
      </c>
      <c r="E38" s="4">
        <f xml:space="preserve"> 'Character Sheet'!C8+'Character Sheet'!C7+5+8</f>
        <v>16</v>
      </c>
      <c r="F38" s="4">
        <f xml:space="preserve"> 'Character Sheet'!C11+'Character Sheet'!C12+0+8</f>
        <v>17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Sheet'!C8+'Character Sheet'!C7+0+8</f>
        <v>11</v>
      </c>
      <c r="C39" s="4">
        <f xml:space="preserve"> 'Character Sheet'!C8+'Character Sheet'!C7+2+8</f>
        <v>13</v>
      </c>
      <c r="D39" s="4">
        <f xml:space="preserve"> 'Character Sheet'!C11+'Character Sheet'!C7+2+8</f>
        <v>18</v>
      </c>
      <c r="E39" s="4">
        <f xml:space="preserve"> 'Character Sheet'!C8+'Character Sheet'!C10+3+8</f>
        <v>15</v>
      </c>
      <c r="F39" s="4">
        <f xml:space="preserve"> 'Character Sheet'!C12+'Character Sheet'!C11+3+8</f>
        <v>20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Sheet'!C11+'Character Sheet'!C7+3+8</f>
        <v>19</v>
      </c>
      <c r="C40" s="4">
        <f xml:space="preserve"> 'Character Sheet'!C9+'Character Sheet'!C11+3+8</f>
        <v>18</v>
      </c>
      <c r="D40" s="4">
        <f xml:space="preserve"> 'Character Sheet'!C11+'Character Sheet'!C7+2+8</f>
        <v>18</v>
      </c>
      <c r="E40" s="4">
        <f xml:space="preserve"> 'Character Sheet'!C8+'Character Sheet'!C11+2+8</f>
        <v>19</v>
      </c>
      <c r="F40" s="4">
        <f xml:space="preserve"> 'Character Sheet'!C12+'Character Sheet'!C8+0+8</f>
        <v>12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Sheet'!C6+'Character Sheet'!C11+0+8</f>
        <v>15.5</v>
      </c>
      <c r="C41" s="4">
        <f xml:space="preserve"> 'Character Sheet'!C8+'Character Sheet'!C7+2+8</f>
        <v>13</v>
      </c>
      <c r="D41" s="4">
        <f xml:space="preserve"> 'Character Sheet'!C11+'Character Sheet'!C7+4+8</f>
        <v>20</v>
      </c>
      <c r="E41" s="4">
        <f xml:space="preserve"> 'Character Sheet'!C8+'Character Sheet'!C11+2+8</f>
        <v>19</v>
      </c>
      <c r="F41" s="4">
        <f xml:space="preserve"> 'Character Sheet'!C12+'Character Sheet'!C11+2+8</f>
        <v>19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Sheet'!C6+'Character Sheet'!C8+2+8</f>
        <v>12.5</v>
      </c>
      <c r="C42" s="4">
        <f xml:space="preserve"> 'Character Sheet'!C8+'Character Sheet'!C7+0+8</f>
        <v>11</v>
      </c>
      <c r="D42" s="4">
        <f xml:space="preserve"> 'Character Sheet'!C8+'Character Sheet'!C10+4+8</f>
        <v>16</v>
      </c>
      <c r="E42" s="4">
        <f xml:space="preserve"> 'Character Sheet'!C8+'Character Sheet'!C10+3+8</f>
        <v>15</v>
      </c>
      <c r="F42" s="4">
        <f xml:space="preserve"> 'Character Sheet'!C10+'Character Sheet'!C11+1+8</f>
        <v>18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Sheet'!C6+'Character Sheet'!C7+0+8</f>
        <v>9.5</v>
      </c>
      <c r="C43" s="4">
        <f xml:space="preserve"> 'Character Sheet'!C6+'Character Sheet'!C7+2+8</f>
        <v>11.5</v>
      </c>
      <c r="D43" s="4">
        <f xml:space="preserve"> 'Character Sheet'!C7+'Character Sheet'!C11+4+8</f>
        <v>20</v>
      </c>
      <c r="E43" s="4">
        <f xml:space="preserve"> 'Character Sheet'!C8+'Character Sheet'!C7+3+8</f>
        <v>14</v>
      </c>
      <c r="F43" s="4">
        <f xml:space="preserve"> 'Character Sheet'!C12+'Character Sheet'!C11+1+8</f>
        <v>18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Sheet'!C6+'Character Sheet'!C11+4+8</f>
        <v>19.5</v>
      </c>
      <c r="C44" s="4">
        <f xml:space="preserve"> 'Character Sheet'!C6+'Character Sheet'!C9+3+8</f>
        <v>11.5</v>
      </c>
      <c r="D44" s="4">
        <f xml:space="preserve"> 'Character Sheet'!C8+'Character Sheet'!C11+2+8</f>
        <v>19</v>
      </c>
      <c r="E44" s="4">
        <f xml:space="preserve"> 'Character Sheet'!C8+'Character Sheet'!C9+0+8</f>
        <v>10</v>
      </c>
      <c r="F44" s="4">
        <f xml:space="preserve"> 'Character Sheet'!C12+'Character Sheet'!C11+0+8</f>
        <v>17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Sheet'!C10+'Character Sheet'!C7+3+8</f>
        <v>14</v>
      </c>
      <c r="C45" s="4">
        <f xml:space="preserve"> 'Character Sheet'!C8+'Character Sheet'!C7+2+8</f>
        <v>13</v>
      </c>
      <c r="D45" s="4">
        <f xml:space="preserve"> 'Character Sheet'!C8+'Character Sheet'!C10+1+8</f>
        <v>13</v>
      </c>
      <c r="E45" s="4">
        <f xml:space="preserve"> 'Character Sheet'!C2+'Character Sheet'!C7+2+8</f>
        <v>11</v>
      </c>
      <c r="F45" s="4">
        <f xml:space="preserve"> 'Character Sheet'!C12+'Character Sheet'!C11+1+8</f>
        <v>18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Sheet'!C6+'Character Sheet'!C8+1+8</f>
        <v>11.5</v>
      </c>
      <c r="C46" s="4">
        <f xml:space="preserve"> 'Character Sheet'!C10+'Character Sheet'!C7+2+8</f>
        <v>13</v>
      </c>
      <c r="D46" s="4">
        <f xml:space="preserve"> 'Character Sheet'!C10+'Character Sheet'!C7+2+8</f>
        <v>13</v>
      </c>
      <c r="E46" s="4">
        <f xml:space="preserve"> 'Character Sheet'!C12+'Character Sheet'!C8+3+8</f>
        <v>15</v>
      </c>
      <c r="F46" s="4">
        <f xml:space="preserve"> 'Character Sheet'!C10+'Character Sheet'!C12+2+8</f>
        <v>14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Sheet'!C6+'Character Sheet'!C7+3+8</f>
        <v>12.5</v>
      </c>
      <c r="C47" s="4">
        <f xml:space="preserve"> 'Character Sheet'!C6+'Character Sheet'!C9+3+8</f>
        <v>11.5</v>
      </c>
      <c r="D47" s="4">
        <f xml:space="preserve"> 'Character Sheet'!C8+'Character Sheet'!C7+2+8</f>
        <v>13</v>
      </c>
      <c r="E47" s="4">
        <f xml:space="preserve"> 'Character Sheet'!C8+'Character Sheet'!C7+2+8</f>
        <v>13</v>
      </c>
      <c r="F47" s="4">
        <f xml:space="preserve"> 'Character Sheet'!C9+'Character Sheet'!C11+0+8</f>
        <v>15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Sheet'!C6+'Character Sheet'!C10+1+8</f>
        <v>11.5</v>
      </c>
      <c r="C48" s="4">
        <f xml:space="preserve"> 'Character Sheet'!C7+'Character Sheet'!C8+2+8</f>
        <v>13</v>
      </c>
      <c r="D48" s="4">
        <f xml:space="preserve"> 'Character Sheet'!C10+'Character Sheet'!C8+2+8</f>
        <v>14</v>
      </c>
      <c r="E48" s="4">
        <f xml:space="preserve"> 'Character Sheet'!C10+'Character Sheet'!C7+3+8</f>
        <v>14</v>
      </c>
      <c r="F48" s="4">
        <f xml:space="preserve"> 'Character Sheet'!C10+'Character Sheet'!C12+2+8</f>
        <v>14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45" t="s">
        <v>96</v>
      </c>
      <c r="C1" s="45"/>
      <c r="D1" s="45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46" t="s">
        <v>220</v>
      </c>
      <c r="B4" s="46" t="s">
        <v>221</v>
      </c>
      <c r="C4" s="46" t="s">
        <v>222</v>
      </c>
      <c r="D4" s="46">
        <v>20</v>
      </c>
      <c r="E4" s="46" t="s">
        <v>223</v>
      </c>
      <c r="F4" s="46">
        <v>1</v>
      </c>
      <c r="G4" s="46" t="s">
        <v>224</v>
      </c>
      <c r="H4" s="46">
        <v>4</v>
      </c>
      <c r="I4" s="20" t="s">
        <v>258</v>
      </c>
    </row>
    <row r="5" spans="1:9" x14ac:dyDescent="0.25">
      <c r="A5" s="46"/>
      <c r="B5" s="46"/>
      <c r="C5" s="46"/>
      <c r="D5" s="46"/>
      <c r="E5" s="46"/>
      <c r="F5" s="46"/>
      <c r="G5" s="46"/>
      <c r="H5" s="46"/>
      <c r="I5" s="20" t="s">
        <v>257</v>
      </c>
    </row>
    <row r="6" spans="1:9" x14ac:dyDescent="0.25">
      <c r="A6" s="46"/>
      <c r="B6" s="46"/>
      <c r="C6" s="46"/>
      <c r="D6" s="46"/>
      <c r="E6" s="46"/>
      <c r="F6" s="46"/>
      <c r="G6" s="46"/>
      <c r="H6" s="46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46" t="s">
        <v>230</v>
      </c>
      <c r="B8" s="46" t="s">
        <v>231</v>
      </c>
      <c r="C8" s="46" t="s">
        <v>231</v>
      </c>
      <c r="D8" s="46">
        <v>20</v>
      </c>
      <c r="E8" s="46" t="s">
        <v>228</v>
      </c>
      <c r="F8" s="46" t="s">
        <v>228</v>
      </c>
      <c r="G8" s="46" t="s">
        <v>232</v>
      </c>
      <c r="H8" s="46">
        <v>1</v>
      </c>
      <c r="I8" s="20" t="s">
        <v>260</v>
      </c>
    </row>
    <row r="9" spans="1:9" ht="27" x14ac:dyDescent="0.25">
      <c r="A9" s="46"/>
      <c r="B9" s="46"/>
      <c r="C9" s="46"/>
      <c r="D9" s="46"/>
      <c r="E9" s="46"/>
      <c r="F9" s="46"/>
      <c r="G9" s="46"/>
      <c r="H9" s="46"/>
      <c r="I9" s="20" t="s">
        <v>261</v>
      </c>
    </row>
    <row r="10" spans="1:9" x14ac:dyDescent="0.25">
      <c r="A10" s="46" t="s">
        <v>233</v>
      </c>
      <c r="B10" s="46" t="s">
        <v>234</v>
      </c>
      <c r="C10" s="46" t="s">
        <v>235</v>
      </c>
      <c r="D10" s="46">
        <v>10</v>
      </c>
      <c r="E10" s="46" t="s">
        <v>228</v>
      </c>
      <c r="F10" s="46" t="s">
        <v>228</v>
      </c>
      <c r="G10" s="46" t="s">
        <v>229</v>
      </c>
      <c r="H10" s="46">
        <v>0</v>
      </c>
      <c r="I10" s="20" t="s">
        <v>262</v>
      </c>
    </row>
    <row r="11" spans="1:9" ht="189" x14ac:dyDescent="0.25">
      <c r="A11" s="46"/>
      <c r="B11" s="46"/>
      <c r="C11" s="46"/>
      <c r="D11" s="46"/>
      <c r="E11" s="46"/>
      <c r="F11" s="46"/>
      <c r="G11" s="46"/>
      <c r="H11" s="46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46" t="s">
        <v>238</v>
      </c>
      <c r="B13" s="46" t="s">
        <v>226</v>
      </c>
      <c r="C13" s="46" t="s">
        <v>227</v>
      </c>
      <c r="D13" s="46">
        <v>20</v>
      </c>
      <c r="E13" s="46" t="s">
        <v>228</v>
      </c>
      <c r="F13" s="46" t="s">
        <v>228</v>
      </c>
      <c r="G13" s="46" t="s">
        <v>229</v>
      </c>
      <c r="H13" s="46">
        <v>0</v>
      </c>
      <c r="I13" s="20" t="s">
        <v>265</v>
      </c>
    </row>
    <row r="14" spans="1:9" ht="18" x14ac:dyDescent="0.25">
      <c r="A14" s="46"/>
      <c r="B14" s="46"/>
      <c r="C14" s="46"/>
      <c r="D14" s="46"/>
      <c r="E14" s="46"/>
      <c r="F14" s="46"/>
      <c r="G14" s="46"/>
      <c r="H14" s="46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46" t="s">
        <v>242</v>
      </c>
      <c r="B16" s="46" t="s">
        <v>240</v>
      </c>
      <c r="C16" s="46" t="s">
        <v>237</v>
      </c>
      <c r="D16" s="46">
        <v>20</v>
      </c>
      <c r="E16" s="46" t="s">
        <v>243</v>
      </c>
      <c r="F16" s="46" t="s">
        <v>228</v>
      </c>
      <c r="G16" s="46" t="s">
        <v>244</v>
      </c>
      <c r="H16" s="46">
        <v>2</v>
      </c>
      <c r="I16" s="20" t="s">
        <v>268</v>
      </c>
    </row>
    <row r="17" spans="1:9" ht="18" x14ac:dyDescent="0.25">
      <c r="A17" s="46"/>
      <c r="B17" s="46"/>
      <c r="C17" s="46"/>
      <c r="D17" s="46"/>
      <c r="E17" s="46"/>
      <c r="F17" s="46"/>
      <c r="G17" s="46"/>
      <c r="H17" s="46"/>
      <c r="I17" s="20" t="s">
        <v>269</v>
      </c>
    </row>
    <row r="18" spans="1:9" ht="18" x14ac:dyDescent="0.25">
      <c r="A18" s="46"/>
      <c r="B18" s="46"/>
      <c r="C18" s="46"/>
      <c r="D18" s="46"/>
      <c r="E18" s="46"/>
      <c r="F18" s="46"/>
      <c r="G18" s="46"/>
      <c r="H18" s="46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46" t="s">
        <v>199</v>
      </c>
      <c r="B22" s="46" t="s">
        <v>249</v>
      </c>
      <c r="C22" s="46" t="s">
        <v>237</v>
      </c>
      <c r="D22" s="46">
        <v>20</v>
      </c>
      <c r="E22" s="46" t="s">
        <v>228</v>
      </c>
      <c r="F22" s="46" t="s">
        <v>228</v>
      </c>
      <c r="G22" s="46" t="s">
        <v>229</v>
      </c>
      <c r="H22" s="46">
        <v>2</v>
      </c>
      <c r="I22" s="23" t="s">
        <v>274</v>
      </c>
    </row>
    <row r="23" spans="1:9" ht="18" x14ac:dyDescent="0.25">
      <c r="A23" s="46"/>
      <c r="B23" s="46"/>
      <c r="C23" s="46"/>
      <c r="D23" s="46"/>
      <c r="E23" s="46"/>
      <c r="F23" s="46"/>
      <c r="G23" s="46"/>
      <c r="H23" s="46"/>
      <c r="I23" s="20" t="s">
        <v>275</v>
      </c>
    </row>
    <row r="24" spans="1:9" ht="27" x14ac:dyDescent="0.25">
      <c r="A24" s="46"/>
      <c r="B24" s="46"/>
      <c r="C24" s="46"/>
      <c r="D24" s="46"/>
      <c r="E24" s="46"/>
      <c r="F24" s="46"/>
      <c r="G24" s="46"/>
      <c r="H24" s="46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H16:H18"/>
    <mergeCell ref="H22:H24"/>
    <mergeCell ref="B22:B24"/>
    <mergeCell ref="C22:C24"/>
    <mergeCell ref="D22:D24"/>
    <mergeCell ref="E22:E24"/>
    <mergeCell ref="F22:F24"/>
    <mergeCell ref="G22:G24"/>
    <mergeCell ref="H10:H11"/>
    <mergeCell ref="A13:A14"/>
    <mergeCell ref="B13:B14"/>
    <mergeCell ref="C13:C14"/>
    <mergeCell ref="D13:D14"/>
    <mergeCell ref="E13:E14"/>
    <mergeCell ref="F13:F14"/>
    <mergeCell ref="H13:H14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42"/>
      <c r="C1" s="42"/>
      <c r="D1" s="42"/>
      <c r="E1" s="42"/>
      <c r="F1" s="42"/>
      <c r="G1" s="5" t="s">
        <v>20</v>
      </c>
      <c r="H1" s="6"/>
      <c r="I1" s="3"/>
    </row>
    <row r="2" spans="1:9" ht="21" customHeight="1" x14ac:dyDescent="0.3">
      <c r="A2" s="4" t="s">
        <v>75</v>
      </c>
      <c r="B2" s="42"/>
      <c r="C2" s="42"/>
      <c r="D2" s="42"/>
      <c r="E2" s="42"/>
      <c r="F2" s="42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11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13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14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13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14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48"/>
      <c r="F15" s="48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44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44"/>
      <c r="H17" s="4"/>
    </row>
    <row r="18" spans="1:9" ht="17.25" x14ac:dyDescent="0.3">
      <c r="A18" s="4"/>
      <c r="B18" s="4"/>
      <c r="C18" s="4"/>
      <c r="D18" s="4"/>
      <c r="E18" s="4"/>
      <c r="F18" s="4"/>
      <c r="G18" s="44"/>
      <c r="H18" s="4"/>
    </row>
    <row r="19" spans="1:9" ht="17.25" x14ac:dyDescent="0.3">
      <c r="A19" s="7" t="s">
        <v>167</v>
      </c>
      <c r="B19" s="49" t="s">
        <v>114</v>
      </c>
      <c r="C19" s="49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50" t="str">
        <f>VLOOKUP(B19,'Day Jobs'!A3:F15,3,FALSE)</f>
        <v>Improvise (CW), Perform (CW), Lie (CW), Crafty (RS)</v>
      </c>
      <c r="C21" s="50"/>
      <c r="D21" s="50"/>
      <c r="E21" s="50"/>
      <c r="F21" s="50"/>
      <c r="G21" s="50"/>
      <c r="H21" s="50"/>
    </row>
    <row r="22" spans="1:9" ht="17.25" x14ac:dyDescent="0.3">
      <c r="A22" s="7" t="s">
        <v>170</v>
      </c>
      <c r="B22" s="47" t="str">
        <f>VLOOKUP(B19,'Day Jobs'!A3:F15,4,FALSE)</f>
        <v>Big Personality</v>
      </c>
      <c r="C22" s="47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47" t="str">
        <f>VLOOKUP(B19,'Day Jobs'!A3:F15,5,FALSE)</f>
        <v>Quick Change</v>
      </c>
      <c r="C23" s="47"/>
    </row>
    <row r="24" spans="1:9" ht="17.25" x14ac:dyDescent="0.3">
      <c r="A24" s="7" t="s">
        <v>172</v>
      </c>
      <c r="B24" s="47" t="str">
        <f>VLOOKUP(B19,'Day Jobs'!A3:F15,6,FALSE)</f>
        <v>Star Material</v>
      </c>
      <c r="C24" s="47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'Power Sets'!$A$2:$A$48</xm:f>
          </x14:formula1>
          <xm:sqref>B3:C3</xm:sqref>
        </x14:dataValidation>
        <x14:dataValidation type="list" allowBlank="1" showInputMessage="1" showErrorMessage="1">
          <x14:formula1>
            <xm:f>'Day Jobs'!$A$4:$A$15</xm:f>
          </x14:formula1>
          <xm:sqref>B19</xm:sqref>
        </x14:dataValidation>
        <x14:dataValidation type="list" allowBlank="1" showInputMessage="1" showErrorMessage="1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2019-09-14T22:22:56Z</cp:lastPrinted>
  <dcterms:created xsi:type="dcterms:W3CDTF">2019-08-16T21:43:39Z</dcterms:created>
  <dcterms:modified xsi:type="dcterms:W3CDTF">2019-09-28T19:32:46Z</dcterms:modified>
</cp:coreProperties>
</file>