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m128/Documents/"/>
    </mc:Choice>
  </mc:AlternateContent>
  <xr:revisionPtr revIDLastSave="0" documentId="8_{E1DD89B8-5835-F54A-AFCC-AF93986FC828}" xr6:coauthVersionLast="43" xr6:coauthVersionMax="43" xr10:uidLastSave="{00000000-0000-0000-0000-000000000000}"/>
  <bookViews>
    <workbookView xWindow="2960" yWindow="3620" windowWidth="20660" windowHeight="10420" xr2:uid="{C5BDF303-2A10-428A-B5FA-9C2DEF49E8B6}"/>
  </bookViews>
  <sheets>
    <sheet name="Character Sheet" sheetId="1" r:id="rId1"/>
    <sheet name="Fighting Profil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5" i="1" l="1"/>
  <c r="C10" i="1" l="1"/>
  <c r="C11" i="1"/>
  <c r="C9" i="1"/>
  <c r="C8" i="1"/>
  <c r="C12" i="1"/>
  <c r="C13" i="1"/>
  <c r="F23" i="2" s="1"/>
  <c r="C7" i="1"/>
  <c r="E23" i="2" l="1"/>
  <c r="B23" i="2"/>
  <c r="C23" i="2"/>
  <c r="D23" i="2"/>
  <c r="F3" i="2"/>
  <c r="E29" i="2"/>
  <c r="E22" i="2"/>
  <c r="E16" i="2"/>
  <c r="E33" i="2"/>
  <c r="E21" i="2"/>
  <c r="E13" i="2"/>
  <c r="E7" i="2"/>
  <c r="E3" i="2"/>
  <c r="D12" i="2"/>
  <c r="D4" i="2"/>
  <c r="C29" i="2"/>
  <c r="C16" i="2"/>
  <c r="C12" i="2"/>
  <c r="C4" i="2"/>
  <c r="B30" i="2"/>
  <c r="F5" i="2"/>
  <c r="E24" i="2"/>
  <c r="E26" i="2"/>
  <c r="E8" i="2"/>
  <c r="D17" i="2"/>
  <c r="C17" i="2"/>
  <c r="B22" i="2"/>
  <c r="F27" i="2"/>
  <c r="F2" i="2"/>
  <c r="E28" i="2"/>
  <c r="E12" i="2"/>
  <c r="E32" i="2"/>
  <c r="E19" i="2"/>
  <c r="E10" i="2"/>
  <c r="E6" i="2"/>
  <c r="E2" i="2"/>
  <c r="D31" i="2"/>
  <c r="D27" i="2"/>
  <c r="D22" i="2"/>
  <c r="D15" i="2"/>
  <c r="D11" i="2"/>
  <c r="D7" i="2"/>
  <c r="D3" i="2"/>
  <c r="C28" i="2"/>
  <c r="E34" i="2"/>
  <c r="C21" i="2"/>
  <c r="F9" i="2"/>
  <c r="E31" i="2"/>
  <c r="E25" i="2"/>
  <c r="F10" i="1" s="1"/>
  <c r="E20" i="2"/>
  <c r="E11" i="2"/>
  <c r="E27" i="2"/>
  <c r="E18" i="2"/>
  <c r="E9" i="2"/>
  <c r="E5" i="2"/>
  <c r="D34" i="2"/>
  <c r="D26" i="2"/>
  <c r="D21" i="2"/>
  <c r="D14" i="2"/>
  <c r="D10" i="2"/>
  <c r="D2" i="2"/>
  <c r="C31" i="2"/>
  <c r="C14" i="2"/>
  <c r="C2" i="2"/>
  <c r="B28" i="2"/>
  <c r="B7" i="2"/>
  <c r="E30" i="2"/>
  <c r="E17" i="2"/>
  <c r="E15" i="2"/>
  <c r="D33" i="2"/>
  <c r="D13" i="2"/>
  <c r="D5" i="2"/>
  <c r="D28" i="2"/>
  <c r="D24" i="2"/>
  <c r="D29" i="2"/>
  <c r="D9" i="2"/>
  <c r="C30" i="2"/>
  <c r="B29" i="2"/>
  <c r="B20" i="2"/>
  <c r="D30" i="2"/>
  <c r="D6" i="2"/>
  <c r="C6" i="2"/>
  <c r="D25" i="2"/>
  <c r="F9" i="1" s="1"/>
  <c r="D32" i="2"/>
  <c r="E14" i="2"/>
  <c r="E4" i="2"/>
  <c r="F19" i="2"/>
  <c r="F33" i="2"/>
  <c r="F15" i="2"/>
  <c r="F4" i="2"/>
  <c r="F11" i="2"/>
  <c r="F25" i="2"/>
  <c r="F11" i="1" s="1"/>
  <c r="F28" i="2"/>
  <c r="F29" i="2"/>
  <c r="F14" i="2"/>
  <c r="D19" i="2"/>
  <c r="C19" i="2"/>
  <c r="F30" i="2"/>
  <c r="F22" i="2"/>
  <c r="F13" i="2"/>
  <c r="F32" i="2"/>
  <c r="F7" i="2"/>
  <c r="B17" i="1"/>
  <c r="F31" i="2"/>
  <c r="F17" i="2"/>
  <c r="D16" i="2"/>
  <c r="C20" i="2"/>
  <c r="B21" i="2"/>
  <c r="F12" i="2"/>
  <c r="F26" i="2"/>
  <c r="F16" i="2"/>
  <c r="B16" i="2"/>
  <c r="F21" i="2"/>
  <c r="D20" i="2"/>
  <c r="F24" i="2"/>
  <c r="F6" i="2"/>
  <c r="F20" i="2"/>
  <c r="B3" i="2"/>
  <c r="D8" i="2"/>
  <c r="C33" i="2"/>
  <c r="C25" i="2"/>
  <c r="F8" i="1" s="1"/>
  <c r="C8" i="2"/>
  <c r="B34" i="2"/>
  <c r="B26" i="2"/>
  <c r="B17" i="2"/>
  <c r="B13" i="2"/>
  <c r="B9" i="2"/>
  <c r="B31" i="2"/>
  <c r="B27" i="2"/>
  <c r="B18" i="2"/>
  <c r="B14" i="2"/>
  <c r="C32" i="2"/>
  <c r="C24" i="2"/>
  <c r="C15" i="2"/>
  <c r="C11" i="2"/>
  <c r="C7" i="2"/>
  <c r="C3" i="2"/>
  <c r="B33" i="2"/>
  <c r="B25" i="2"/>
  <c r="F7" i="1" s="1"/>
  <c r="B12" i="2"/>
  <c r="B8" i="2"/>
  <c r="C34" i="2"/>
  <c r="C9" i="2"/>
  <c r="B10" i="2"/>
  <c r="D18" i="2"/>
  <c r="C27" i="2"/>
  <c r="C22" i="2"/>
  <c r="C18" i="2"/>
  <c r="C10" i="2"/>
  <c r="B32" i="2"/>
  <c r="B24" i="2"/>
  <c r="B19" i="2"/>
  <c r="B15" i="2"/>
  <c r="B11" i="2"/>
  <c r="C26" i="2"/>
  <c r="C13" i="2"/>
  <c r="B6" i="2"/>
  <c r="F18" i="2"/>
  <c r="F8" i="2"/>
  <c r="C5" i="2"/>
  <c r="F34" i="2"/>
  <c r="F10" i="2"/>
  <c r="B5" i="2"/>
  <c r="B4" i="2"/>
  <c r="B2" i="2"/>
</calcChain>
</file>

<file path=xl/sharedStrings.xml><?xml version="1.0" encoding="utf-8"?>
<sst xmlns="http://schemas.openxmlformats.org/spreadsheetml/2006/main" count="147" uniqueCount="121">
  <si>
    <t>Name</t>
  </si>
  <si>
    <t>Powers</t>
  </si>
  <si>
    <t>Stats</t>
  </si>
  <si>
    <t>Stat</t>
  </si>
  <si>
    <t>Value</t>
  </si>
  <si>
    <t>Bonus</t>
  </si>
  <si>
    <t>Skills</t>
  </si>
  <si>
    <t>Special</t>
  </si>
  <si>
    <t>Skill (S)</t>
  </si>
  <si>
    <t>Muscle (M)</t>
  </si>
  <si>
    <t>Strike</t>
  </si>
  <si>
    <t>Block</t>
  </si>
  <si>
    <t>Shoot</t>
  </si>
  <si>
    <t>Dodge</t>
  </si>
  <si>
    <t>Zap</t>
  </si>
  <si>
    <t xml:space="preserve">Reflex (R) </t>
  </si>
  <si>
    <t>Toughness (T)</t>
  </si>
  <si>
    <t>Wit (W)</t>
  </si>
  <si>
    <t>Power (P)</t>
  </si>
  <si>
    <t>Charisma (C)</t>
  </si>
  <si>
    <t>Fighting Profile</t>
  </si>
  <si>
    <t>Archer</t>
  </si>
  <si>
    <t>Skrimisher</t>
  </si>
  <si>
    <t>Titan</t>
  </si>
  <si>
    <t>Beast</t>
  </si>
  <si>
    <t>Mad Doctor</t>
  </si>
  <si>
    <t>Shadow</t>
  </si>
  <si>
    <t>Bulwark</t>
  </si>
  <si>
    <t>Hive Mind</t>
  </si>
  <si>
    <t>Hurler</t>
  </si>
  <si>
    <t>Empath</t>
  </si>
  <si>
    <t>Hunting Cat</t>
  </si>
  <si>
    <t>Blaster</t>
  </si>
  <si>
    <t>Flicker</t>
  </si>
  <si>
    <t>Bubbler</t>
  </si>
  <si>
    <t>Bullet</t>
  </si>
  <si>
    <t>Spirit</t>
  </si>
  <si>
    <t>Telekinetic</t>
  </si>
  <si>
    <t>Base Value</t>
  </si>
  <si>
    <t>Nimble</t>
  </si>
  <si>
    <t>Tempest</t>
  </si>
  <si>
    <t>Stormer</t>
  </si>
  <si>
    <t>Field General</t>
  </si>
  <si>
    <t xml:space="preserve">Defender </t>
  </si>
  <si>
    <t>Missing:</t>
  </si>
  <si>
    <t>Demon Form</t>
  </si>
  <si>
    <t>Demon Summoning</t>
  </si>
  <si>
    <t>Mirror Mastery</t>
  </si>
  <si>
    <t>Flexible</t>
  </si>
  <si>
    <t>Shriek</t>
  </si>
  <si>
    <t>Blizzard</t>
  </si>
  <si>
    <t>Teleporter</t>
  </si>
  <si>
    <t>Undead</t>
  </si>
  <si>
    <t>Grappler</t>
  </si>
  <si>
    <t>Luchador</t>
  </si>
  <si>
    <t>Cyclops</t>
  </si>
  <si>
    <t>Lucky</t>
  </si>
  <si>
    <t>Speedster</t>
  </si>
  <si>
    <t>M: C7</t>
  </si>
  <si>
    <t>S: C8</t>
  </si>
  <si>
    <t>R: C9</t>
  </si>
  <si>
    <t>T: C10</t>
  </si>
  <si>
    <t>W: C11</t>
  </si>
  <si>
    <t>P: C12</t>
  </si>
  <si>
    <t>C:  C13</t>
  </si>
  <si>
    <t>Cat</t>
  </si>
  <si>
    <t>Act</t>
  </si>
  <si>
    <t>Cost</t>
  </si>
  <si>
    <t>Range</t>
  </si>
  <si>
    <t>ACC</t>
  </si>
  <si>
    <t>AOE</t>
  </si>
  <si>
    <t>Effect</t>
  </si>
  <si>
    <t>Initiative</t>
  </si>
  <si>
    <t>Hitpoints</t>
  </si>
  <si>
    <t>Energy</t>
  </si>
  <si>
    <t>Armor:</t>
  </si>
  <si>
    <t xml:space="preserve">Hero ID: </t>
  </si>
  <si>
    <t>Power Sets:</t>
  </si>
  <si>
    <t>Burn This Round</t>
  </si>
  <si>
    <t>Reverb</t>
  </si>
  <si>
    <t>Anna Smith</t>
  </si>
  <si>
    <t>Banshee</t>
  </si>
  <si>
    <t>Sonic/Ghost</t>
  </si>
  <si>
    <t>Day Job: Theatre Kid</t>
  </si>
  <si>
    <t>Bonuses: +1 Wit, +1 Charisma</t>
  </si>
  <si>
    <t>+1 Charisma,  +1 to all rolls with an</t>
  </si>
  <si>
    <t>audience</t>
  </si>
  <si>
    <t>Burn</t>
  </si>
  <si>
    <t>Ap</t>
  </si>
  <si>
    <t>A</t>
  </si>
  <si>
    <t>--</t>
  </si>
  <si>
    <t>3 rad</t>
  </si>
  <si>
    <t>·        2d6 + Power Physical Damage (Toughness)</t>
  </si>
  <si>
    <t>·        Pierce(3)</t>
  </si>
  <si>
    <t>·        Daze</t>
  </si>
  <si>
    <t>Sonic Blast</t>
  </si>
  <si>
    <t>Ats</t>
  </si>
  <si>
    <t>3 cone</t>
  </si>
  <si>
    <t>·        Dissolve(1)</t>
  </si>
  <si>
    <t>Audio Illusion</t>
  </si>
  <si>
    <t>U</t>
  </si>
  <si>
    <t>N</t>
  </si>
  <si>
    <t>200 rad</t>
  </si>
  <si>
    <t>·        Produce sounds</t>
  </si>
  <si>
    <t>Whisper Chamber</t>
  </si>
  <si>
    <t>1 tgt</t>
  </si>
  <si>
    <t>·        Can whisper messages only the target hears</t>
  </si>
  <si>
    <t>Ghost Form</t>
  </si>
  <si>
    <t>T</t>
  </si>
  <si>
    <t>Self</t>
  </si>
  <si>
    <t>M/4</t>
  </si>
  <si>
    <t>·        Flight 10</t>
  </si>
  <si>
    <t>·        Desolid</t>
  </si>
  <si>
    <t>·        Can be maintained out of combat</t>
  </si>
  <si>
    <t>Mask of Fear</t>
  </si>
  <si>
    <t>Arz</t>
  </si>
  <si>
    <t>·        Target flees until he saves, or leaves the line of sight of the caster (Power, Charisma)</t>
  </si>
  <si>
    <t>Stand Off</t>
  </si>
  <si>
    <t>Vr</t>
  </si>
  <si>
    <t>C</t>
  </si>
  <si>
    <t>·        You get +1 accuracy and +1 damage if you do not move before you attack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</si>
</sst>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entury Gothic"/>
      <family val="1"/>
    </font>
    <font>
      <b/>
      <sz val="12"/>
      <color theme="1"/>
      <name val="Century Gothic"/>
      <family val="1"/>
    </font>
    <font>
      <sz val="9"/>
      <color theme="1"/>
      <name val="Century Gothic"/>
      <family val="1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/>
    <xf numFmtId="0" fontId="2" fillId="0" borderId="0" xfId="0" applyFont="1" applyAlignment="1"/>
    <xf numFmtId="0" fontId="3" fillId="0" borderId="0" xfId="0" applyFont="1"/>
    <xf numFmtId="0" fontId="2" fillId="2" borderId="1" xfId="0" applyFont="1" applyFill="1" applyBorder="1"/>
    <xf numFmtId="0" fontId="3" fillId="0" borderId="0" xfId="0" applyFont="1" applyAlignment="1">
      <alignment horizontal="center"/>
    </xf>
    <xf numFmtId="0" fontId="2" fillId="2" borderId="2" xfId="0" applyFont="1" applyFill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/>
    <xf numFmtId="0" fontId="3" fillId="0" borderId="1" xfId="0" applyFont="1" applyBorder="1" applyAlignment="1">
      <alignment horizontal="center"/>
    </xf>
    <xf numFmtId="0" fontId="2" fillId="0" borderId="0" xfId="0" quotePrefix="1" applyFont="1"/>
    <xf numFmtId="0" fontId="4" fillId="0" borderId="4" xfId="0" applyFont="1" applyBorder="1" applyAlignment="1">
      <alignment vertical="center" wrapText="1"/>
    </xf>
    <xf numFmtId="0" fontId="4" fillId="0" borderId="4" xfId="0" applyFont="1" applyBorder="1" applyAlignment="1">
      <alignment horizontal="justify" vertical="center" wrapText="1"/>
    </xf>
    <xf numFmtId="0" fontId="4" fillId="0" borderId="8" xfId="0" applyFont="1" applyBorder="1" applyAlignment="1">
      <alignment horizontal="left" vertical="center" wrapText="1" indent="3"/>
    </xf>
    <xf numFmtId="0" fontId="4" fillId="0" borderId="5" xfId="0" applyFont="1" applyBorder="1" applyAlignment="1">
      <alignment vertical="center" wrapText="1"/>
    </xf>
    <xf numFmtId="0" fontId="4" fillId="0" borderId="5" xfId="0" applyFont="1" applyBorder="1" applyAlignment="1">
      <alignment horizontal="justify" vertical="center" wrapText="1"/>
    </xf>
    <xf numFmtId="0" fontId="4" fillId="0" borderId="9" xfId="0" applyFont="1" applyBorder="1" applyAlignment="1">
      <alignment horizontal="left" vertical="center" wrapText="1" indent="3"/>
    </xf>
    <xf numFmtId="0" fontId="4" fillId="0" borderId="6" xfId="0" applyFont="1" applyBorder="1" applyAlignment="1">
      <alignment vertical="center" wrapText="1"/>
    </xf>
    <xf numFmtId="0" fontId="4" fillId="0" borderId="6" xfId="0" applyFont="1" applyBorder="1" applyAlignment="1">
      <alignment horizontal="justify" vertical="center" wrapText="1"/>
    </xf>
    <xf numFmtId="0" fontId="4" fillId="0" borderId="10" xfId="0" applyFont="1" applyBorder="1" applyAlignment="1">
      <alignment horizontal="left" vertical="center" wrapText="1" indent="3"/>
    </xf>
    <xf numFmtId="0" fontId="4" fillId="0" borderId="3" xfId="0" applyFont="1" applyBorder="1" applyAlignment="1">
      <alignment vertical="center" wrapText="1"/>
    </xf>
    <xf numFmtId="0" fontId="4" fillId="0" borderId="7" xfId="0" applyFont="1" applyBorder="1" applyAlignment="1">
      <alignment vertical="center" wrapText="1"/>
    </xf>
    <xf numFmtId="0" fontId="4" fillId="0" borderId="7" xfId="0" applyFont="1" applyBorder="1" applyAlignment="1">
      <alignment horizontal="justify" vertical="center" wrapText="1"/>
    </xf>
    <xf numFmtId="0" fontId="4" fillId="0" borderId="7" xfId="0" applyFont="1" applyBorder="1" applyAlignment="1">
      <alignment horizontal="left" vertical="center" wrapText="1" indent="3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190500</xdr:rowOff>
    </xdr:from>
    <xdr:to>
      <xdr:col>9</xdr:col>
      <xdr:colOff>0</xdr:colOff>
      <xdr:row>6</xdr:row>
      <xdr:rowOff>12700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3B25935-A080-0847-9579-9BA47B8CBEAF}"/>
            </a:ext>
          </a:extLst>
        </xdr:cNvPr>
        <xdr:cNvSpPr txBox="1"/>
      </xdr:nvSpPr>
      <xdr:spPr>
        <a:xfrm>
          <a:off x="8915400" y="190500"/>
          <a:ext cx="1955800" cy="110490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To Use, fill in your stats in the highlighted colum, then select your fighting profile from the drop down.</a:t>
          </a:r>
          <a:r>
            <a:rPr lang="en-US" sz="1100" baseline="0"/>
            <a:t> Powers are manual for the time being.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FC3A5-DB28-4F5E-8A77-AD87DC2FBB2F}">
  <dimension ref="A1:I33"/>
  <sheetViews>
    <sheetView tabSelected="1" workbookViewId="0">
      <selection activeCell="A33" sqref="A33:I33"/>
    </sheetView>
  </sheetViews>
  <sheetFormatPr baseColWidth="10" defaultColWidth="8.83203125" defaultRowHeight="15" x14ac:dyDescent="0.2"/>
  <cols>
    <col min="1" max="1" width="13.83203125" customWidth="1"/>
    <col min="6" max="6" width="13.33203125" customWidth="1"/>
    <col min="7" max="7" width="20.1640625" customWidth="1"/>
    <col min="8" max="8" width="34.33203125" customWidth="1"/>
    <col min="9" max="9" width="25.6640625" customWidth="1"/>
  </cols>
  <sheetData>
    <row r="1" spans="1:9" ht="16" x14ac:dyDescent="0.2">
      <c r="A1" s="4" t="s">
        <v>0</v>
      </c>
      <c r="B1" s="12" t="s">
        <v>80</v>
      </c>
      <c r="C1" s="12"/>
      <c r="D1" s="12"/>
      <c r="E1" s="12"/>
      <c r="F1" s="12"/>
      <c r="G1" s="5" t="s">
        <v>20</v>
      </c>
      <c r="H1" s="6"/>
      <c r="I1" s="3"/>
    </row>
    <row r="2" spans="1:9" ht="21" customHeight="1" x14ac:dyDescent="0.2">
      <c r="A2" s="4" t="s">
        <v>76</v>
      </c>
      <c r="B2" s="12" t="s">
        <v>81</v>
      </c>
      <c r="C2" s="12"/>
      <c r="D2" s="12"/>
      <c r="E2" s="12"/>
      <c r="F2" s="12"/>
      <c r="G2" s="10" t="s">
        <v>49</v>
      </c>
      <c r="H2" s="4"/>
      <c r="I2" s="1"/>
    </row>
    <row r="3" spans="1:9" ht="16" x14ac:dyDescent="0.2">
      <c r="A3" s="4" t="s">
        <v>77</v>
      </c>
      <c r="B3" s="12" t="s">
        <v>82</v>
      </c>
      <c r="C3" s="12"/>
      <c r="D3" s="12"/>
      <c r="E3" s="12"/>
      <c r="F3" s="12"/>
      <c r="G3" s="4"/>
      <c r="H3" s="4"/>
      <c r="I3" s="1"/>
    </row>
    <row r="4" spans="1:9" ht="16" x14ac:dyDescent="0.2">
      <c r="A4" s="4"/>
      <c r="B4" s="4"/>
      <c r="C4" s="4"/>
      <c r="D4" s="4"/>
      <c r="E4" s="4"/>
      <c r="F4" s="4"/>
      <c r="G4" s="4"/>
      <c r="H4" s="4"/>
      <c r="I4" s="1"/>
    </row>
    <row r="5" spans="1:9" ht="16" x14ac:dyDescent="0.2">
      <c r="A5" s="7" t="s">
        <v>2</v>
      </c>
      <c r="B5" s="4"/>
      <c r="C5" s="4"/>
      <c r="D5" s="4"/>
      <c r="E5" s="7" t="s">
        <v>6</v>
      </c>
      <c r="F5" s="4"/>
      <c r="G5" s="4"/>
      <c r="H5" s="4"/>
    </row>
    <row r="6" spans="1:9" ht="16" x14ac:dyDescent="0.2">
      <c r="A6" s="7" t="s">
        <v>3</v>
      </c>
      <c r="B6" s="7" t="s">
        <v>4</v>
      </c>
      <c r="C6" s="7" t="s">
        <v>5</v>
      </c>
      <c r="D6" s="4"/>
      <c r="E6" s="7" t="s">
        <v>6</v>
      </c>
      <c r="F6" s="7" t="s">
        <v>38</v>
      </c>
      <c r="G6" s="7" t="s">
        <v>7</v>
      </c>
      <c r="H6" s="7" t="s">
        <v>83</v>
      </c>
    </row>
    <row r="7" spans="1:9" ht="16" x14ac:dyDescent="0.2">
      <c r="A7" s="4" t="s">
        <v>9</v>
      </c>
      <c r="B7" s="8">
        <v>11</v>
      </c>
      <c r="C7" s="4">
        <f t="shared" ref="C7:C13" si="0">(B7 - 10)/2</f>
        <v>0.5</v>
      </c>
      <c r="D7" s="4"/>
      <c r="E7" s="4" t="s">
        <v>10</v>
      </c>
      <c r="F7" s="4">
        <f>VLOOKUP(G2, 'Fighting Profiles'!A2:F34,2,FALSE)</f>
        <v>9.5</v>
      </c>
      <c r="G7" s="4"/>
      <c r="H7" s="4" t="s">
        <v>84</v>
      </c>
    </row>
    <row r="8" spans="1:9" ht="16" x14ac:dyDescent="0.2">
      <c r="A8" s="4" t="s">
        <v>8</v>
      </c>
      <c r="B8" s="8">
        <v>12</v>
      </c>
      <c r="C8" s="4">
        <f t="shared" si="0"/>
        <v>1</v>
      </c>
      <c r="D8" s="4"/>
      <c r="E8" s="4" t="s">
        <v>11</v>
      </c>
      <c r="F8" s="4">
        <f>VLOOKUP(G2, 'Fighting Profiles'!A2:F34,3,FALSE)</f>
        <v>10.5</v>
      </c>
      <c r="G8" s="4"/>
      <c r="H8" s="14" t="s">
        <v>85</v>
      </c>
    </row>
    <row r="9" spans="1:9" ht="16" x14ac:dyDescent="0.2">
      <c r="A9" s="4" t="s">
        <v>15</v>
      </c>
      <c r="B9" s="8">
        <v>12</v>
      </c>
      <c r="C9" s="4">
        <f t="shared" si="0"/>
        <v>1</v>
      </c>
      <c r="D9" s="4"/>
      <c r="E9" s="4" t="s">
        <v>12</v>
      </c>
      <c r="F9" s="4">
        <f>VLOOKUP(G2, 'Fighting Profiles'!A2:F34,4,FALSE)</f>
        <v>17.5</v>
      </c>
      <c r="G9" s="4"/>
      <c r="H9" s="4" t="s">
        <v>86</v>
      </c>
    </row>
    <row r="10" spans="1:9" ht="16" x14ac:dyDescent="0.2">
      <c r="A10" s="4" t="s">
        <v>16</v>
      </c>
      <c r="B10" s="8">
        <v>11</v>
      </c>
      <c r="C10" s="4">
        <f t="shared" si="0"/>
        <v>0.5</v>
      </c>
      <c r="D10" s="4"/>
      <c r="E10" s="4" t="s">
        <v>13</v>
      </c>
      <c r="F10" s="4">
        <f>VLOOKUP(G2, 'Fighting Profiles'!A2:F34,5,FALSE)</f>
        <v>15.5</v>
      </c>
      <c r="G10" s="4"/>
      <c r="H10" s="4"/>
    </row>
    <row r="11" spans="1:9" ht="16" x14ac:dyDescent="0.2">
      <c r="A11" s="4" t="s">
        <v>17</v>
      </c>
      <c r="B11" s="8">
        <v>14</v>
      </c>
      <c r="C11" s="4">
        <f t="shared" si="0"/>
        <v>2</v>
      </c>
      <c r="D11" s="4"/>
      <c r="E11" s="4" t="s">
        <v>14</v>
      </c>
      <c r="F11" s="4">
        <f>VLOOKUP(G2, 'Fighting Profiles'!A2:F34,6,FALSE)</f>
        <v>14</v>
      </c>
      <c r="G11" s="4"/>
      <c r="H11" s="4"/>
    </row>
    <row r="12" spans="1:9" ht="16" x14ac:dyDescent="0.2">
      <c r="A12" s="4" t="s">
        <v>18</v>
      </c>
      <c r="B12" s="8">
        <v>17</v>
      </c>
      <c r="C12" s="4">
        <f t="shared" si="0"/>
        <v>3.5</v>
      </c>
      <c r="D12" s="4"/>
      <c r="E12" s="4"/>
      <c r="F12" s="4"/>
      <c r="G12" s="4"/>
      <c r="H12" s="4"/>
    </row>
    <row r="13" spans="1:9" ht="16" x14ac:dyDescent="0.2">
      <c r="A13" s="4" t="s">
        <v>19</v>
      </c>
      <c r="B13" s="8">
        <v>15</v>
      </c>
      <c r="C13" s="4">
        <f t="shared" si="0"/>
        <v>2.5</v>
      </c>
      <c r="D13" s="4"/>
      <c r="E13" s="4"/>
      <c r="F13" s="4"/>
      <c r="G13" s="4"/>
      <c r="H13" s="4"/>
    </row>
    <row r="14" spans="1:9" ht="16" x14ac:dyDescent="0.2">
      <c r="A14" s="4"/>
      <c r="B14" s="4"/>
      <c r="C14" s="4"/>
      <c r="D14" s="4"/>
      <c r="E14" s="4"/>
      <c r="F14" s="4"/>
      <c r="G14" s="4"/>
      <c r="H14" s="4"/>
    </row>
    <row r="15" spans="1:9" ht="16" x14ac:dyDescent="0.2">
      <c r="A15" s="7" t="s">
        <v>73</v>
      </c>
      <c r="B15" s="4">
        <f>8+B10+B7*(0.5)+B12*(0.5)</f>
        <v>33</v>
      </c>
      <c r="C15" s="4"/>
      <c r="D15" s="7" t="s">
        <v>75</v>
      </c>
      <c r="E15" s="13"/>
      <c r="F15" s="13"/>
      <c r="G15" s="9" t="s">
        <v>78</v>
      </c>
      <c r="H15" s="4"/>
    </row>
    <row r="16" spans="1:9" ht="16" x14ac:dyDescent="0.2">
      <c r="A16" s="7" t="s">
        <v>74</v>
      </c>
      <c r="B16" s="4">
        <v>6</v>
      </c>
      <c r="C16" s="4"/>
      <c r="D16" s="4"/>
      <c r="E16" s="4"/>
      <c r="F16" s="4"/>
      <c r="G16" s="11"/>
      <c r="H16" s="4"/>
    </row>
    <row r="17" spans="1:9" ht="16" x14ac:dyDescent="0.2">
      <c r="A17" s="7" t="s">
        <v>72</v>
      </c>
      <c r="B17" s="4">
        <f xml:space="preserve"> C11+C9</f>
        <v>3</v>
      </c>
      <c r="C17" s="4"/>
      <c r="D17" s="4"/>
      <c r="E17" s="4"/>
      <c r="F17" s="4"/>
      <c r="G17" s="11"/>
      <c r="H17" s="4"/>
    </row>
    <row r="18" spans="1:9" ht="16" x14ac:dyDescent="0.2">
      <c r="A18" s="4"/>
      <c r="B18" s="4"/>
      <c r="C18" s="4"/>
      <c r="D18" s="4"/>
      <c r="E18" s="4"/>
      <c r="F18" s="4"/>
      <c r="G18" s="11"/>
      <c r="H18" s="4"/>
    </row>
    <row r="19" spans="1:9" ht="16" x14ac:dyDescent="0.2">
      <c r="A19" s="4" t="s">
        <v>1</v>
      </c>
      <c r="B19" s="4"/>
      <c r="C19" s="4"/>
      <c r="D19" s="4"/>
      <c r="E19" s="4"/>
      <c r="F19" s="4"/>
      <c r="G19" s="4"/>
      <c r="H19" s="4"/>
    </row>
    <row r="20" spans="1:9" ht="17" thickBot="1" x14ac:dyDescent="0.25">
      <c r="A20" s="4" t="s">
        <v>0</v>
      </c>
      <c r="B20" s="4" t="s">
        <v>65</v>
      </c>
      <c r="C20" s="4" t="s">
        <v>66</v>
      </c>
      <c r="D20" s="4" t="s">
        <v>67</v>
      </c>
      <c r="E20" s="4" t="s">
        <v>68</v>
      </c>
      <c r="F20" s="4" t="s">
        <v>69</v>
      </c>
      <c r="G20" s="4" t="s">
        <v>70</v>
      </c>
      <c r="H20" s="4" t="s">
        <v>87</v>
      </c>
      <c r="I20" s="4" t="s">
        <v>71</v>
      </c>
    </row>
    <row r="21" spans="1:9" ht="26" x14ac:dyDescent="0.2">
      <c r="A21" s="15" t="s">
        <v>49</v>
      </c>
      <c r="B21" s="15" t="s">
        <v>88</v>
      </c>
      <c r="C21" s="15" t="s">
        <v>89</v>
      </c>
      <c r="D21" s="15">
        <v>20</v>
      </c>
      <c r="E21" s="15" t="s">
        <v>90</v>
      </c>
      <c r="F21" s="15" t="s">
        <v>90</v>
      </c>
      <c r="G21" s="16" t="s">
        <v>91</v>
      </c>
      <c r="H21" s="15">
        <v>8</v>
      </c>
      <c r="I21" s="17" t="s">
        <v>92</v>
      </c>
    </row>
    <row r="22" spans="1:9" x14ac:dyDescent="0.2">
      <c r="A22" s="18"/>
      <c r="B22" s="18"/>
      <c r="C22" s="18"/>
      <c r="D22" s="18"/>
      <c r="E22" s="18"/>
      <c r="F22" s="18"/>
      <c r="G22" s="19"/>
      <c r="H22" s="18"/>
      <c r="I22" s="20" t="s">
        <v>93</v>
      </c>
    </row>
    <row r="23" spans="1:9" ht="16" thickBot="1" x14ac:dyDescent="0.25">
      <c r="A23" s="21"/>
      <c r="B23" s="21"/>
      <c r="C23" s="21"/>
      <c r="D23" s="21"/>
      <c r="E23" s="21"/>
      <c r="F23" s="21"/>
      <c r="G23" s="22"/>
      <c r="H23" s="21"/>
      <c r="I23" s="23" t="s">
        <v>94</v>
      </c>
    </row>
    <row r="24" spans="1:9" ht="26" x14ac:dyDescent="0.2">
      <c r="A24" s="15" t="s">
        <v>95</v>
      </c>
      <c r="B24" s="15" t="s">
        <v>96</v>
      </c>
      <c r="C24" s="15" t="s">
        <v>89</v>
      </c>
      <c r="D24" s="15">
        <v>20</v>
      </c>
      <c r="E24" s="15">
        <v>6</v>
      </c>
      <c r="F24" s="15">
        <v>0</v>
      </c>
      <c r="G24" s="16" t="s">
        <v>97</v>
      </c>
      <c r="H24" s="15">
        <v>8</v>
      </c>
      <c r="I24" s="17" t="s">
        <v>92</v>
      </c>
    </row>
    <row r="25" spans="1:9" x14ac:dyDescent="0.2">
      <c r="A25" s="18"/>
      <c r="B25" s="18"/>
      <c r="C25" s="18"/>
      <c r="D25" s="18"/>
      <c r="E25" s="18"/>
      <c r="F25" s="18"/>
      <c r="G25" s="19"/>
      <c r="H25" s="18"/>
      <c r="I25" s="20" t="s">
        <v>93</v>
      </c>
    </row>
    <row r="26" spans="1:9" ht="16" thickBot="1" x14ac:dyDescent="0.25">
      <c r="A26" s="21"/>
      <c r="B26" s="21"/>
      <c r="C26" s="21"/>
      <c r="D26" s="21"/>
      <c r="E26" s="21"/>
      <c r="F26" s="21"/>
      <c r="G26" s="22"/>
      <c r="H26" s="21"/>
      <c r="I26" s="23" t="s">
        <v>98</v>
      </c>
    </row>
    <row r="27" spans="1:9" ht="16" thickBot="1" x14ac:dyDescent="0.25">
      <c r="A27" s="24" t="s">
        <v>99</v>
      </c>
      <c r="B27" s="25" t="s">
        <v>100</v>
      </c>
      <c r="C27" s="25" t="s">
        <v>101</v>
      </c>
      <c r="D27" s="25">
        <v>20</v>
      </c>
      <c r="E27" s="25">
        <v>30</v>
      </c>
      <c r="F27" s="25" t="s">
        <v>90</v>
      </c>
      <c r="G27" s="26" t="s">
        <v>102</v>
      </c>
      <c r="H27" s="25">
        <v>1</v>
      </c>
      <c r="I27" s="27" t="s">
        <v>103</v>
      </c>
    </row>
    <row r="28" spans="1:9" ht="27" thickBot="1" x14ac:dyDescent="0.25">
      <c r="A28" s="24" t="s">
        <v>104</v>
      </c>
      <c r="B28" s="25" t="s">
        <v>100</v>
      </c>
      <c r="C28" s="25" t="s">
        <v>101</v>
      </c>
      <c r="D28" s="25">
        <v>10</v>
      </c>
      <c r="E28" s="25">
        <v>100</v>
      </c>
      <c r="F28" s="25" t="s">
        <v>90</v>
      </c>
      <c r="G28" s="26" t="s">
        <v>105</v>
      </c>
      <c r="H28" s="25">
        <v>0</v>
      </c>
      <c r="I28" s="27" t="s">
        <v>106</v>
      </c>
    </row>
    <row r="29" spans="1:9" x14ac:dyDescent="0.2">
      <c r="A29" s="15" t="s">
        <v>107</v>
      </c>
      <c r="B29" s="15" t="s">
        <v>100</v>
      </c>
      <c r="C29" s="15" t="s">
        <v>108</v>
      </c>
      <c r="D29" s="15">
        <v>30</v>
      </c>
      <c r="E29" s="15" t="s">
        <v>90</v>
      </c>
      <c r="F29" s="15" t="s">
        <v>90</v>
      </c>
      <c r="G29" s="16" t="s">
        <v>109</v>
      </c>
      <c r="H29" s="15" t="s">
        <v>110</v>
      </c>
      <c r="I29" s="17" t="s">
        <v>111</v>
      </c>
    </row>
    <row r="30" spans="1:9" x14ac:dyDescent="0.2">
      <c r="A30" s="18"/>
      <c r="B30" s="18"/>
      <c r="C30" s="18"/>
      <c r="D30" s="18"/>
      <c r="E30" s="18"/>
      <c r="F30" s="18"/>
      <c r="G30" s="19"/>
      <c r="H30" s="18"/>
      <c r="I30" s="20" t="s">
        <v>112</v>
      </c>
    </row>
    <row r="31" spans="1:9" ht="27" thickBot="1" x14ac:dyDescent="0.25">
      <c r="A31" s="21"/>
      <c r="B31" s="21"/>
      <c r="C31" s="21"/>
      <c r="D31" s="21"/>
      <c r="E31" s="21"/>
      <c r="F31" s="21"/>
      <c r="G31" s="22"/>
      <c r="H31" s="21"/>
      <c r="I31" s="23" t="s">
        <v>113</v>
      </c>
    </row>
    <row r="32" spans="1:9" ht="53" thickBot="1" x14ac:dyDescent="0.25">
      <c r="A32" s="24" t="s">
        <v>114</v>
      </c>
      <c r="B32" s="25" t="s">
        <v>115</v>
      </c>
      <c r="C32" s="25" t="s">
        <v>89</v>
      </c>
      <c r="D32" s="25">
        <v>20</v>
      </c>
      <c r="E32" s="25">
        <v>10</v>
      </c>
      <c r="F32" s="25">
        <v>0</v>
      </c>
      <c r="G32" s="26" t="s">
        <v>105</v>
      </c>
      <c r="H32" s="25">
        <v>8</v>
      </c>
      <c r="I32" s="27" t="s">
        <v>116</v>
      </c>
    </row>
    <row r="33" spans="1:9" ht="40" thickBot="1" x14ac:dyDescent="0.25">
      <c r="A33" s="24" t="s">
        <v>117</v>
      </c>
      <c r="B33" s="25" t="s">
        <v>118</v>
      </c>
      <c r="C33" s="25" t="s">
        <v>119</v>
      </c>
      <c r="D33" s="25">
        <v>10</v>
      </c>
      <c r="E33" s="25" t="s">
        <v>90</v>
      </c>
      <c r="F33" s="25" t="s">
        <v>90</v>
      </c>
      <c r="G33" s="26" t="s">
        <v>109</v>
      </c>
      <c r="H33" s="25">
        <v>0</v>
      </c>
      <c r="I33" s="27" t="s">
        <v>120</v>
      </c>
    </row>
  </sheetData>
  <mergeCells count="29">
    <mergeCell ref="F29:F31"/>
    <mergeCell ref="G29:G31"/>
    <mergeCell ref="H29:H31"/>
    <mergeCell ref="A29:A31"/>
    <mergeCell ref="B29:B31"/>
    <mergeCell ref="C29:C31"/>
    <mergeCell ref="D29:D31"/>
    <mergeCell ref="E29:E31"/>
    <mergeCell ref="F21:F23"/>
    <mergeCell ref="G21:G23"/>
    <mergeCell ref="H21:H23"/>
    <mergeCell ref="A24:A26"/>
    <mergeCell ref="B24:B26"/>
    <mergeCell ref="C24:C26"/>
    <mergeCell ref="D24:D26"/>
    <mergeCell ref="E24:E26"/>
    <mergeCell ref="F24:F26"/>
    <mergeCell ref="G24:G26"/>
    <mergeCell ref="H24:H26"/>
    <mergeCell ref="A21:A23"/>
    <mergeCell ref="B21:B23"/>
    <mergeCell ref="C21:C23"/>
    <mergeCell ref="D21:D23"/>
    <mergeCell ref="E21:E23"/>
    <mergeCell ref="G16:G18"/>
    <mergeCell ref="B2:F2"/>
    <mergeCell ref="B3:F3"/>
    <mergeCell ref="B1:F1"/>
    <mergeCell ref="E15:F15"/>
  </mergeCells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6F6D3B2-7E06-412F-84AC-15F1D0EF35D1}">
          <x14:formula1>
            <xm:f>'Fighting Profiles'!$A$2:$A$34</xm:f>
          </x14:formula1>
          <xm:sqref>G2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CCAA4-8C1E-4D1B-BBAE-A9818AB55217}">
  <dimension ref="A1:K34"/>
  <sheetViews>
    <sheetView workbookViewId="0">
      <selection activeCell="H11" sqref="H11"/>
    </sheetView>
  </sheetViews>
  <sheetFormatPr baseColWidth="10" defaultColWidth="8.83203125" defaultRowHeight="15" x14ac:dyDescent="0.2"/>
  <cols>
    <col min="1" max="1" width="17.5" customWidth="1"/>
    <col min="2" max="2" width="14.5" customWidth="1"/>
    <col min="3" max="3" width="14.83203125" customWidth="1"/>
    <col min="4" max="4" width="13.6640625" customWidth="1"/>
    <col min="11" max="11" width="27.5" customWidth="1"/>
  </cols>
  <sheetData>
    <row r="1" spans="1:11" x14ac:dyDescent="0.2">
      <c r="A1" s="2" t="s">
        <v>0</v>
      </c>
      <c r="B1" s="2" t="s">
        <v>10</v>
      </c>
      <c r="C1" s="2" t="s">
        <v>11</v>
      </c>
      <c r="D1" s="2" t="s">
        <v>12</v>
      </c>
      <c r="E1" s="2" t="s">
        <v>13</v>
      </c>
      <c r="F1" s="2" t="s">
        <v>14</v>
      </c>
      <c r="K1" t="s">
        <v>44</v>
      </c>
    </row>
    <row r="2" spans="1:11" x14ac:dyDescent="0.2">
      <c r="A2" t="s">
        <v>21</v>
      </c>
      <c r="B2">
        <f xml:space="preserve"> 'Character Sheet'!C7+'Character Sheet'!C8+1+8</f>
        <v>10.5</v>
      </c>
      <c r="C2">
        <f xml:space="preserve"> 'Character Sheet'!C9+'Character Sheet'!C8+2+8</f>
        <v>12</v>
      </c>
      <c r="D2">
        <f xml:space="preserve"> 'Character Sheet'!C9+'Character Sheet'!C8+4+8</f>
        <v>14</v>
      </c>
      <c r="E2">
        <f xml:space="preserve"> 'Character Sheet'!C9+'Character Sheet'!C8+3+8</f>
        <v>13</v>
      </c>
      <c r="F2">
        <f xml:space="preserve"> 'Character Sheet'!C9+'Character Sheet'!C12+0+8</f>
        <v>12.5</v>
      </c>
      <c r="K2" t="s">
        <v>45</v>
      </c>
    </row>
    <row r="3" spans="1:11" x14ac:dyDescent="0.2">
      <c r="A3" t="s">
        <v>24</v>
      </c>
      <c r="B3">
        <f xml:space="preserve"> 'Character Sheet'!C7+'Character Sheet'!C8+5+8</f>
        <v>14.5</v>
      </c>
      <c r="C3">
        <f xml:space="preserve"> 'Character Sheet'!C7+'Character Sheet'!C8+2+8</f>
        <v>11.5</v>
      </c>
      <c r="D3">
        <f xml:space="preserve"> 'Character Sheet'!C9+'Character Sheet'!C8+1+8</f>
        <v>11</v>
      </c>
      <c r="E3">
        <f xml:space="preserve"> 'Character Sheet'!C9+'Character Sheet'!C8+2+8</f>
        <v>12</v>
      </c>
      <c r="F3">
        <f xml:space="preserve"> 'Character Sheet'!C9+'Character Sheet'!C12+0+8</f>
        <v>12.5</v>
      </c>
      <c r="K3" t="s">
        <v>46</v>
      </c>
    </row>
    <row r="4" spans="1:11" x14ac:dyDescent="0.2">
      <c r="A4" t="s">
        <v>32</v>
      </c>
      <c r="B4">
        <f xml:space="preserve"> 'Character Sheet'!C7+'Character Sheet'!C8+1+8</f>
        <v>10.5</v>
      </c>
      <c r="C4">
        <f xml:space="preserve"> 'Character Sheet'!C9+'Character Sheet'!C8+1+8</f>
        <v>11</v>
      </c>
      <c r="D4">
        <f xml:space="preserve"> 'Character Sheet'!C9+'Character Sheet'!C8+5+8</f>
        <v>15</v>
      </c>
      <c r="E4">
        <f xml:space="preserve"> 'Character Sheet'!C3+'Character Sheet'!C8+3+8</f>
        <v>12</v>
      </c>
      <c r="F4">
        <f xml:space="preserve"> 'Character Sheet'!C13+'Character Sheet'!C12+0+8</f>
        <v>14</v>
      </c>
      <c r="K4" t="s">
        <v>47</v>
      </c>
    </row>
    <row r="5" spans="1:11" x14ac:dyDescent="0.2">
      <c r="A5" t="s">
        <v>50</v>
      </c>
      <c r="B5">
        <f xml:space="preserve"> 'Character Sheet'!C7+'Character Sheet'!C8+3+8</f>
        <v>12.5</v>
      </c>
      <c r="C5">
        <f xml:space="preserve"> 'Character Sheet'!C10+'Character Sheet'!C8+2+8</f>
        <v>11.5</v>
      </c>
      <c r="D5">
        <f xml:space="preserve"> 'Character Sheet'!C9+'Character Sheet'!C8+3+8</f>
        <v>13</v>
      </c>
      <c r="E5">
        <f xml:space="preserve"> 'Character Sheet'!C9+'Character Sheet'!C8+2+8</f>
        <v>12</v>
      </c>
      <c r="F5">
        <f xml:space="preserve"> 'Character Sheet'!C9+'Character Sheet'!C12+0+8</f>
        <v>12.5</v>
      </c>
    </row>
    <row r="6" spans="1:11" x14ac:dyDescent="0.2">
      <c r="A6" t="s">
        <v>34</v>
      </c>
      <c r="B6">
        <f xml:space="preserve"> 'Character Sheet'!C7+'Character Sheet'!C12+2+8</f>
        <v>14</v>
      </c>
      <c r="C6">
        <f xml:space="preserve"> 'Character Sheet'!C12+'Character Sheet'!C8+3+8</f>
        <v>15.5</v>
      </c>
      <c r="D6">
        <f xml:space="preserve"> 'Character Sheet'!C12+'Character Sheet'!C9+3+8</f>
        <v>15.5</v>
      </c>
      <c r="E6">
        <f xml:space="preserve"> 'Character Sheet'!C9+'Character Sheet'!C8+2+8</f>
        <v>12</v>
      </c>
      <c r="F6">
        <f xml:space="preserve"> 'Character Sheet'!C11+'Character Sheet'!C12+0+8</f>
        <v>13.5</v>
      </c>
    </row>
    <row r="7" spans="1:11" x14ac:dyDescent="0.2">
      <c r="A7" t="s">
        <v>35</v>
      </c>
      <c r="B7">
        <f xml:space="preserve"> 'Character Sheet'!C9+'Character Sheet'!C8+4+8</f>
        <v>14</v>
      </c>
      <c r="C7">
        <f xml:space="preserve"> 'Character Sheet'!C7+'Character Sheet'!C8+2+8</f>
        <v>11.5</v>
      </c>
      <c r="D7">
        <f xml:space="preserve"> 'Character Sheet'!C9+'Character Sheet'!C8+2+8</f>
        <v>12</v>
      </c>
      <c r="E7">
        <f xml:space="preserve"> 'Character Sheet'!C9+'Character Sheet'!C8+2+8</f>
        <v>12</v>
      </c>
      <c r="F7">
        <f xml:space="preserve"> 'Character Sheet'!C13+'Character Sheet'!C12+0+8</f>
        <v>14</v>
      </c>
      <c r="K7" t="s">
        <v>58</v>
      </c>
    </row>
    <row r="8" spans="1:11" x14ac:dyDescent="0.2">
      <c r="A8" t="s">
        <v>27</v>
      </c>
      <c r="B8">
        <f xml:space="preserve"> 'Character Sheet'!C7+'Character Sheet'!C8+4+8</f>
        <v>13.5</v>
      </c>
      <c r="C8">
        <f xml:space="preserve"> 'Character Sheet'!C7+'Character Sheet'!C10+3+8</f>
        <v>12</v>
      </c>
      <c r="D8">
        <f xml:space="preserve"> 'Character Sheet'!C7+'Character Sheet'!C8+2+8</f>
        <v>11.5</v>
      </c>
      <c r="E8">
        <f xml:space="preserve"> 'Character Sheet'!C9+'Character Sheet'!C8+8</f>
        <v>10</v>
      </c>
      <c r="F8">
        <f xml:space="preserve"> 'Character Sheet'!C10+'Character Sheet'!C12+1+8</f>
        <v>13</v>
      </c>
      <c r="K8" t="s">
        <v>59</v>
      </c>
    </row>
    <row r="9" spans="1:11" x14ac:dyDescent="0.2">
      <c r="A9" t="s">
        <v>55</v>
      </c>
      <c r="B9">
        <f xml:space="preserve"> 'Character Sheet'!C7+'Character Sheet'!C8+2+8</f>
        <v>11.5</v>
      </c>
      <c r="C9">
        <f xml:space="preserve"> 'Character Sheet'!C7+'Character Sheet'!C8+2+8</f>
        <v>11.5</v>
      </c>
      <c r="D9">
        <f xml:space="preserve"> 'Character Sheet'!C12+'Character Sheet'!C9+4+8</f>
        <v>16.5</v>
      </c>
      <c r="E9">
        <f xml:space="preserve"> 'Character Sheet'!C9+'Character Sheet'!C8+2+8</f>
        <v>12</v>
      </c>
      <c r="F9">
        <f xml:space="preserve"> 'Character Sheet'!C9+'Character Sheet'!C12+0+8</f>
        <v>12.5</v>
      </c>
      <c r="K9" t="s">
        <v>60</v>
      </c>
    </row>
    <row r="10" spans="1:11" x14ac:dyDescent="0.2">
      <c r="A10" t="s">
        <v>43</v>
      </c>
      <c r="B10">
        <f xml:space="preserve"> 'Character Sheet'!C7+'Character Sheet'!C8+2+8</f>
        <v>11.5</v>
      </c>
      <c r="C10">
        <f xml:space="preserve"> 'Character Sheet'!C7+'Character Sheet'!C8+4+8</f>
        <v>13.5</v>
      </c>
      <c r="D10">
        <f xml:space="preserve"> 'Character Sheet'!C9+'Character Sheet'!C8+2+8</f>
        <v>12</v>
      </c>
      <c r="E10">
        <f xml:space="preserve"> 'Character Sheet'!C9+'Character Sheet'!C8+2+8</f>
        <v>12</v>
      </c>
      <c r="F10">
        <f xml:space="preserve"> 'Character Sheet'!C10+'Character Sheet'!C12+0+8</f>
        <v>12</v>
      </c>
      <c r="K10" t="s">
        <v>61</v>
      </c>
    </row>
    <row r="11" spans="1:11" x14ac:dyDescent="0.2">
      <c r="A11" t="s">
        <v>30</v>
      </c>
      <c r="B11">
        <f xml:space="preserve"> 'Character Sheet'!C7+'Character Sheet'!C8+0+8</f>
        <v>9.5</v>
      </c>
      <c r="C11">
        <f xml:space="preserve"> 'Character Sheet'!C7+'Character Sheet'!C9+1+8</f>
        <v>10.5</v>
      </c>
      <c r="D11">
        <f xml:space="preserve"> 'Character Sheet'!C9+'Character Sheet'!C8+1+8</f>
        <v>11</v>
      </c>
      <c r="E11">
        <f xml:space="preserve"> 'Character Sheet'!C9+'Character Sheet'!C11+3+8</f>
        <v>14</v>
      </c>
      <c r="F11">
        <f xml:space="preserve"> 'Character Sheet'!C13+'Character Sheet'!C12+5+8</f>
        <v>19</v>
      </c>
      <c r="K11" t="s">
        <v>62</v>
      </c>
    </row>
    <row r="12" spans="1:11" x14ac:dyDescent="0.2">
      <c r="A12" t="s">
        <v>42</v>
      </c>
      <c r="B12">
        <f xml:space="preserve"> 'Character Sheet'!C7+'Character Sheet'!C8+1+8</f>
        <v>10.5</v>
      </c>
      <c r="C12">
        <f xml:space="preserve"> 'Character Sheet'!C9+'Character Sheet'!C11+3+8</f>
        <v>14</v>
      </c>
      <c r="D12">
        <f xml:space="preserve"> 'Character Sheet'!C9+'Character Sheet'!C8+2+8</f>
        <v>12</v>
      </c>
      <c r="E12">
        <f xml:space="preserve"> 'Character Sheet'!C9+'Character Sheet'!C11+2+8</f>
        <v>13</v>
      </c>
      <c r="F12">
        <f xml:space="preserve"> 'Character Sheet'!C11+'Character Sheet'!C13+2+8</f>
        <v>14.5</v>
      </c>
      <c r="K12" t="s">
        <v>63</v>
      </c>
    </row>
    <row r="13" spans="1:11" x14ac:dyDescent="0.2">
      <c r="A13" t="s">
        <v>48</v>
      </c>
      <c r="B13">
        <f xml:space="preserve"> 'Character Sheet'!C7+'Character Sheet'!C9+3+8</f>
        <v>12.5</v>
      </c>
      <c r="C13">
        <f xml:space="preserve"> 'Character Sheet'!C7+'Character Sheet'!C8+2+8</f>
        <v>11.5</v>
      </c>
      <c r="D13">
        <f xml:space="preserve"> 'Character Sheet'!C9+'Character Sheet'!C8+2+8</f>
        <v>12</v>
      </c>
      <c r="E13">
        <f xml:space="preserve"> 'Character Sheet'!C9+'Character Sheet'!C8+2+8</f>
        <v>12</v>
      </c>
      <c r="F13">
        <f xml:space="preserve"> 'Character Sheet'!C13+'Character Sheet'!C12+0+8</f>
        <v>14</v>
      </c>
      <c r="K13" t="s">
        <v>64</v>
      </c>
    </row>
    <row r="14" spans="1:11" x14ac:dyDescent="0.2">
      <c r="A14" t="s">
        <v>33</v>
      </c>
      <c r="B14">
        <f xml:space="preserve"> 'Character Sheet'!C7+'Character Sheet'!C8+2+8</f>
        <v>11.5</v>
      </c>
      <c r="C14">
        <f xml:space="preserve"> 'Character Sheet'!C9+'Character Sheet'!C8+3+8</f>
        <v>13</v>
      </c>
      <c r="D14">
        <f xml:space="preserve"> 'Character Sheet'!C9+'Character Sheet'!C8+2+8</f>
        <v>12</v>
      </c>
      <c r="E14">
        <f xml:space="preserve"> 'Character Sheet'!C8+'Character Sheet'!C11+3+8</f>
        <v>14</v>
      </c>
      <c r="F14">
        <f xml:space="preserve"> 'Character Sheet'!C13+'Character Sheet'!C12+0+8</f>
        <v>14</v>
      </c>
    </row>
    <row r="15" spans="1:11" x14ac:dyDescent="0.2">
      <c r="A15" t="s">
        <v>53</v>
      </c>
      <c r="B15">
        <f xml:space="preserve"> 'Character Sheet'!C7+'Character Sheet'!C8+4+8</f>
        <v>13.5</v>
      </c>
      <c r="C15">
        <f xml:space="preserve"> 'Character Sheet'!C7+'Character Sheet'!C8+4+8</f>
        <v>13.5</v>
      </c>
      <c r="D15">
        <f xml:space="preserve"> 'Character Sheet'!C9+'Character Sheet'!C8+0+8</f>
        <v>10</v>
      </c>
      <c r="E15">
        <f xml:space="preserve"> 'Character Sheet'!C9+'Character Sheet'!C8+2+8</f>
        <v>12</v>
      </c>
      <c r="F15">
        <f xml:space="preserve"> 'Character Sheet'!C13+'Character Sheet'!C12+0+8</f>
        <v>14</v>
      </c>
    </row>
    <row r="16" spans="1:11" x14ac:dyDescent="0.2">
      <c r="A16" t="s">
        <v>28</v>
      </c>
      <c r="B16">
        <f xml:space="preserve"> 'Character Sheet'!C11+'Character Sheet'!C8+2+8</f>
        <v>13</v>
      </c>
      <c r="C16">
        <f xml:space="preserve"> 'Character Sheet'!C9+'Character Sheet'!C11+2+8</f>
        <v>13</v>
      </c>
      <c r="D16">
        <f xml:space="preserve"> 'Character Sheet'!C11+'Character Sheet'!C8+2+8</f>
        <v>13</v>
      </c>
      <c r="E16">
        <f xml:space="preserve"> 'Character Sheet'!C9+'Character Sheet'!C11+2+8</f>
        <v>13</v>
      </c>
      <c r="F16">
        <f xml:space="preserve"> 'Character Sheet'!C11+'Character Sheet'!C12+2+8</f>
        <v>15.5</v>
      </c>
    </row>
    <row r="17" spans="1:6" x14ac:dyDescent="0.2">
      <c r="A17" t="s">
        <v>31</v>
      </c>
      <c r="B17">
        <f xml:space="preserve"> 'Character Sheet'!C7+'Character Sheet'!C9+4+8</f>
        <v>13.5</v>
      </c>
      <c r="C17">
        <f xml:space="preserve"> 'Character Sheet'!C9+'Character Sheet'!C8+1+8</f>
        <v>11</v>
      </c>
      <c r="D17">
        <f xml:space="preserve"> 'Character Sheet'!C9+'Character Sheet'!C11+1+8</f>
        <v>12</v>
      </c>
      <c r="E17">
        <f xml:space="preserve"> 'Character Sheet'!C9+'Character Sheet'!C11+3+8</f>
        <v>14</v>
      </c>
      <c r="F17">
        <f xml:space="preserve"> 'Character Sheet'!C11+'Character Sheet'!C12+1+8</f>
        <v>14.5</v>
      </c>
    </row>
    <row r="18" spans="1:6" x14ac:dyDescent="0.2">
      <c r="A18" t="s">
        <v>29</v>
      </c>
      <c r="B18">
        <f xml:space="preserve"> 'Character Sheet'!C7+'Character Sheet'!C8+3+8</f>
        <v>12.5</v>
      </c>
      <c r="C18">
        <f xml:space="preserve"> 'Character Sheet'!C7+'Character Sheet'!C8+2+8</f>
        <v>11.5</v>
      </c>
      <c r="D18">
        <f xml:space="preserve"> 'Character Sheet'!C7+'Character Sheet'!C8+3+8</f>
        <v>12.5</v>
      </c>
      <c r="E18">
        <f xml:space="preserve"> 'Character Sheet'!C9+'Character Sheet'!C8+2+8</f>
        <v>12</v>
      </c>
      <c r="F18">
        <f xml:space="preserve"> 'Character Sheet'!C10+'Character Sheet'!C12+0+8</f>
        <v>12</v>
      </c>
    </row>
    <row r="19" spans="1:6" x14ac:dyDescent="0.2">
      <c r="A19" t="s">
        <v>54</v>
      </c>
      <c r="B19">
        <f xml:space="preserve"> 'Character Sheet'!C7+'Character Sheet'!C13+3+8</f>
        <v>14</v>
      </c>
      <c r="C19">
        <f xml:space="preserve"> 'Character Sheet'!C13+'Character Sheet'!C8+3+8</f>
        <v>14.5</v>
      </c>
      <c r="D19">
        <f xml:space="preserve"> 'Character Sheet'!C13+'Character Sheet'!C9+0+8</f>
        <v>11.5</v>
      </c>
      <c r="E19">
        <f xml:space="preserve"> 'Character Sheet'!C9+'Character Sheet'!C8+2+8</f>
        <v>12</v>
      </c>
      <c r="F19">
        <f xml:space="preserve"> 'Character Sheet'!C13+'Character Sheet'!C12+2+8</f>
        <v>16</v>
      </c>
    </row>
    <row r="20" spans="1:6" x14ac:dyDescent="0.2">
      <c r="A20" t="s">
        <v>56</v>
      </c>
      <c r="B20">
        <f xml:space="preserve"> 'Character Sheet'!C12+'Character Sheet'!C13+2+8</f>
        <v>16</v>
      </c>
      <c r="C20">
        <f xml:space="preserve"> 'Character Sheet'!C11+'Character Sheet'!C8+2+8</f>
        <v>13</v>
      </c>
      <c r="D20">
        <f xml:space="preserve"> 'Character Sheet'!C11+'Character Sheet'!C12+2+8</f>
        <v>15.5</v>
      </c>
      <c r="E20">
        <f xml:space="preserve"> 'Character Sheet'!C9+'Character Sheet'!C11+2+8</f>
        <v>13</v>
      </c>
      <c r="F20">
        <f xml:space="preserve"> 'Character Sheet'!C11+'Character Sheet'!C13+2+8</f>
        <v>14.5</v>
      </c>
    </row>
    <row r="21" spans="1:6" x14ac:dyDescent="0.2">
      <c r="A21" t="s">
        <v>25</v>
      </c>
      <c r="B21">
        <f xml:space="preserve"> 'Character Sheet'!C11+'Character Sheet'!C8+0+8</f>
        <v>11</v>
      </c>
      <c r="C21">
        <f xml:space="preserve"> 'Character Sheet'!C9+'Character Sheet'!C11+2+8</f>
        <v>13</v>
      </c>
      <c r="D21">
        <f xml:space="preserve"> 'Character Sheet'!C9+'Character Sheet'!C11+3+8</f>
        <v>14</v>
      </c>
      <c r="E21">
        <f xml:space="preserve"> 'Character Sheet'!C9+'Character Sheet'!C8+3+8</f>
        <v>13</v>
      </c>
      <c r="F21">
        <f xml:space="preserve"> 'Character Sheet'!C11+'Character Sheet'!C12+2+8</f>
        <v>15.5</v>
      </c>
    </row>
    <row r="22" spans="1:6" x14ac:dyDescent="0.2">
      <c r="A22" t="s">
        <v>39</v>
      </c>
      <c r="B22">
        <f xml:space="preserve"> 'Character Sheet'!C9+'Character Sheet'!C8+3+8</f>
        <v>13</v>
      </c>
      <c r="C22">
        <f xml:space="preserve"> 'Character Sheet'!C7+'Character Sheet'!C8+2+8</f>
        <v>11.5</v>
      </c>
      <c r="D22">
        <f xml:space="preserve"> 'Character Sheet'!C9+'Character Sheet'!C8+1+8</f>
        <v>11</v>
      </c>
      <c r="E22">
        <f xml:space="preserve"> 'Character Sheet'!C9+'Character Sheet'!C8+4+8</f>
        <v>14</v>
      </c>
      <c r="F22">
        <f xml:space="preserve"> 'Character Sheet'!C13+'Character Sheet'!C12+0+8</f>
        <v>14</v>
      </c>
    </row>
    <row r="23" spans="1:6" x14ac:dyDescent="0.2">
      <c r="A23" t="s">
        <v>79</v>
      </c>
      <c r="B23">
        <f xml:space="preserve"> 'Character Sheet'!C7+'Character Sheet'!C8+3+8</f>
        <v>12.5</v>
      </c>
      <c r="C23">
        <f xml:space="preserve"> 'Character Sheet'!C7+'Character Sheet'!C12+4+8</f>
        <v>16</v>
      </c>
      <c r="D23">
        <f xml:space="preserve"> 'Character Sheet'!C12+'Character Sheet'!C8+1+8</f>
        <v>13.5</v>
      </c>
      <c r="E23">
        <f xml:space="preserve"> 'Character Sheet'!C9+'Character Sheet'!C8+2+8</f>
        <v>12</v>
      </c>
      <c r="F23">
        <f xml:space="preserve"> 'Character Sheet'!C13+'Character Sheet'!C12+0+8</f>
        <v>14</v>
      </c>
    </row>
    <row r="24" spans="1:6" x14ac:dyDescent="0.2">
      <c r="A24" t="s">
        <v>26</v>
      </c>
      <c r="B24">
        <f xml:space="preserve"> 'Character Sheet'!C7+'Character Sheet'!C9+2+8</f>
        <v>11.5</v>
      </c>
      <c r="C24">
        <f xml:space="preserve"> 'Character Sheet'!C7+'Character Sheet'!C9+0+8</f>
        <v>9.5</v>
      </c>
      <c r="D24">
        <f xml:space="preserve"> 'Character Sheet'!C12+'Character Sheet'!C9+2+8</f>
        <v>14.5</v>
      </c>
      <c r="E24">
        <f xml:space="preserve"> 'Character Sheet'!C9+'Character Sheet'!C12+3+8</f>
        <v>15.5</v>
      </c>
      <c r="F24">
        <f xml:space="preserve"> 'Character Sheet'!C11+'Character Sheet'!C12+3+8</f>
        <v>16.5</v>
      </c>
    </row>
    <row r="25" spans="1:6" x14ac:dyDescent="0.2">
      <c r="A25" t="s">
        <v>49</v>
      </c>
      <c r="B25">
        <f xml:space="preserve"> 'Character Sheet'!C7+'Character Sheet'!C8+0+8</f>
        <v>9.5</v>
      </c>
      <c r="C25">
        <f xml:space="preserve"> 'Character Sheet'!C7+'Character Sheet'!C8+1+8</f>
        <v>10.5</v>
      </c>
      <c r="D25">
        <f xml:space="preserve"> 'Character Sheet'!C12+'Character Sheet'!C8+5+8</f>
        <v>17.5</v>
      </c>
      <c r="E25">
        <f xml:space="preserve"> 'Character Sheet'!C9+'Character Sheet'!C12+3+8</f>
        <v>15.5</v>
      </c>
      <c r="F25">
        <f xml:space="preserve"> 'Character Sheet'!C13+'Character Sheet'!C12+0+8</f>
        <v>14</v>
      </c>
    </row>
    <row r="26" spans="1:6" x14ac:dyDescent="0.2">
      <c r="A26" t="s">
        <v>22</v>
      </c>
      <c r="B26">
        <f xml:space="preserve"> 'Character Sheet'!C7+'Character Sheet'!C8+2+8</f>
        <v>11.5</v>
      </c>
      <c r="C26">
        <f xml:space="preserve"> 'Character Sheet'!C7+'Character Sheet'!C8+2+8</f>
        <v>11.5</v>
      </c>
      <c r="D26">
        <f xml:space="preserve"> 'Character Sheet'!C9+'Character Sheet'!C8+3+8</f>
        <v>13</v>
      </c>
      <c r="E26">
        <f xml:space="preserve"> 'Character Sheet'!C9+'Character Sheet'!C8+3+8</f>
        <v>13</v>
      </c>
      <c r="F26">
        <f xml:space="preserve"> 'Character Sheet'!C11+'Character Sheet'!C12+0+8</f>
        <v>13.5</v>
      </c>
    </row>
    <row r="27" spans="1:6" x14ac:dyDescent="0.2">
      <c r="A27" t="s">
        <v>57</v>
      </c>
      <c r="B27">
        <f xml:space="preserve"> 'Character Sheet'!C7+'Character Sheet'!C9+3+8</f>
        <v>12.5</v>
      </c>
      <c r="C27">
        <f xml:space="preserve"> 'Character Sheet'!C7+'Character Sheet'!C8+1+8</f>
        <v>10.5</v>
      </c>
      <c r="D27">
        <f xml:space="preserve"> 'Character Sheet'!C9+'Character Sheet'!C8+1+8</f>
        <v>11</v>
      </c>
      <c r="E27">
        <f xml:space="preserve"> 'Character Sheet'!C9+'Character Sheet'!C8+5+8</f>
        <v>15</v>
      </c>
      <c r="F27">
        <f xml:space="preserve"> 'Character Sheet'!C9+'Character Sheet'!C12+0+8</f>
        <v>12.5</v>
      </c>
    </row>
    <row r="28" spans="1:6" x14ac:dyDescent="0.2">
      <c r="A28" t="s">
        <v>36</v>
      </c>
      <c r="B28">
        <f xml:space="preserve"> 'Character Sheet'!C9+'Character Sheet'!C8+0+8</f>
        <v>10</v>
      </c>
      <c r="C28">
        <f xml:space="preserve"> 'Character Sheet'!C9+'Character Sheet'!C8+2+8</f>
        <v>12</v>
      </c>
      <c r="D28">
        <f xml:space="preserve"> 'Character Sheet'!C12+'Character Sheet'!C8+2+8</f>
        <v>14.5</v>
      </c>
      <c r="E28">
        <f xml:space="preserve"> 'Character Sheet'!C9+'Character Sheet'!C12+3+8</f>
        <v>15.5</v>
      </c>
      <c r="F28">
        <f xml:space="preserve"> 'Character Sheet'!C13+'Character Sheet'!C12+3+8</f>
        <v>17</v>
      </c>
    </row>
    <row r="29" spans="1:6" x14ac:dyDescent="0.2">
      <c r="A29" t="s">
        <v>41</v>
      </c>
      <c r="B29">
        <f xml:space="preserve"> 'Character Sheet'!C12+'Character Sheet'!C8+3+8</f>
        <v>15.5</v>
      </c>
      <c r="C29">
        <f xml:space="preserve"> 'Character Sheet'!C9+'Character Sheet'!C12+3+8</f>
        <v>15.5</v>
      </c>
      <c r="D29">
        <f xml:space="preserve"> 'Character Sheet'!C12+'Character Sheet'!C8+2+8</f>
        <v>14.5</v>
      </c>
      <c r="E29">
        <f xml:space="preserve"> 'Character Sheet'!C9+'Character Sheet'!C11+2+8</f>
        <v>13</v>
      </c>
      <c r="F29">
        <f xml:space="preserve"> 'Character Sheet'!C13+'Character Sheet'!C12+0+8</f>
        <v>14</v>
      </c>
    </row>
    <row r="30" spans="1:6" x14ac:dyDescent="0.2">
      <c r="A30" t="s">
        <v>37</v>
      </c>
      <c r="B30">
        <f xml:space="preserve"> 'Character Sheet'!C9+'Character Sheet'!C8+0+8</f>
        <v>10</v>
      </c>
      <c r="C30">
        <f xml:space="preserve"> 'Character Sheet'!C12+'Character Sheet'!C8+2+8</f>
        <v>14.5</v>
      </c>
      <c r="D30">
        <f xml:space="preserve"> 'Character Sheet'!C12+'Character Sheet'!C8+4+8</f>
        <v>16.5</v>
      </c>
      <c r="E30">
        <f xml:space="preserve"> 'Character Sheet'!C9+'Character Sheet'!C12+2+8</f>
        <v>14.5</v>
      </c>
      <c r="F30">
        <f xml:space="preserve"> 'Character Sheet'!C13+'Character Sheet'!C12+2+8</f>
        <v>16</v>
      </c>
    </row>
    <row r="31" spans="1:6" x14ac:dyDescent="0.2">
      <c r="A31" t="s">
        <v>51</v>
      </c>
      <c r="B31">
        <f xml:space="preserve"> 'Character Sheet'!C7+'Character Sheet'!C9+2+8</f>
        <v>11.5</v>
      </c>
      <c r="C31">
        <f xml:space="preserve"> 'Character Sheet'!C9+'Character Sheet'!C8+0+8</f>
        <v>10</v>
      </c>
      <c r="D31">
        <f xml:space="preserve"> 'Character Sheet'!C9+'Character Sheet'!C11+4+8</f>
        <v>15</v>
      </c>
      <c r="E31">
        <f xml:space="preserve"> 'Character Sheet'!C9+'Character Sheet'!C11+3+8</f>
        <v>14</v>
      </c>
      <c r="F31">
        <f xml:space="preserve"> 'Character Sheet'!C11+'Character Sheet'!C12+1+8</f>
        <v>14.5</v>
      </c>
    </row>
    <row r="32" spans="1:6" x14ac:dyDescent="0.2">
      <c r="A32" t="s">
        <v>40</v>
      </c>
      <c r="B32">
        <f xml:space="preserve"> 'Character Sheet'!C7+'Character Sheet'!C8+0+8</f>
        <v>9.5</v>
      </c>
      <c r="C32">
        <f xml:space="preserve"> 'Character Sheet'!C7+'Character Sheet'!C8+2+8</f>
        <v>11.5</v>
      </c>
      <c r="D32">
        <f xml:space="preserve"> 'Character Sheet'!C8+'Character Sheet'!C12+4+8</f>
        <v>16.5</v>
      </c>
      <c r="E32">
        <f xml:space="preserve"> 'Character Sheet'!C9+'Character Sheet'!C8+3+8</f>
        <v>13</v>
      </c>
      <c r="F32">
        <f xml:space="preserve"> 'Character Sheet'!C13+'Character Sheet'!C12+1+8</f>
        <v>15</v>
      </c>
    </row>
    <row r="33" spans="1:6" x14ac:dyDescent="0.2">
      <c r="A33" t="s">
        <v>23</v>
      </c>
      <c r="B33">
        <f xml:space="preserve"> 'Character Sheet'!C7+'Character Sheet'!C8+4+8</f>
        <v>13.5</v>
      </c>
      <c r="C33">
        <f xml:space="preserve"> 'Character Sheet'!C7+'Character Sheet'!C8+3+8</f>
        <v>12.5</v>
      </c>
      <c r="D33">
        <f xml:space="preserve"> 'Character Sheet'!C9+'Character Sheet'!C8+2+8</f>
        <v>12</v>
      </c>
      <c r="E33">
        <f xml:space="preserve"> 'Character Sheet'!C9+'Character Sheet'!C8+1+8</f>
        <v>11</v>
      </c>
      <c r="F33">
        <f xml:space="preserve"> 'Character Sheet'!C13+'Character Sheet'!C12+0+8</f>
        <v>14</v>
      </c>
    </row>
    <row r="34" spans="1:6" x14ac:dyDescent="0.2">
      <c r="A34" t="s">
        <v>52</v>
      </c>
      <c r="B34">
        <f xml:space="preserve"> 'Character Sheet'!C7+'Character Sheet'!C8+3+8</f>
        <v>12.5</v>
      </c>
      <c r="C34">
        <f xml:space="preserve"> 'Character Sheet'!C7+'Character Sheet'!C10+3+8</f>
        <v>12</v>
      </c>
      <c r="D34">
        <f xml:space="preserve"> 'Character Sheet'!C9+'Character Sheet'!C8+2+8</f>
        <v>12</v>
      </c>
      <c r="E34">
        <f xml:space="preserve"> 'Character Sheet'!C9+'Character Sheet'!C8+2+8</f>
        <v>12</v>
      </c>
      <c r="F34">
        <f xml:space="preserve"> 'Character Sheet'!C10+'Character Sheet'!C12+0+8</f>
        <v>12</v>
      </c>
    </row>
  </sheetData>
  <sortState xmlns:xlrd2="http://schemas.microsoft.com/office/spreadsheetml/2017/richdata2" ref="A2:F34">
    <sortCondition ref="A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Character Sheet</vt:lpstr>
      <vt:lpstr>Fighting Profiles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Magoun, Jonathan</dc:creator>
  <cp:lastModifiedBy>Magoun, Jonathan</cp:lastModifiedBy>
  <dcterms:created xsi:type="dcterms:W3CDTF">2019-08-16T21:43:39Z</dcterms:created>
  <dcterms:modified xsi:type="dcterms:W3CDTF">2019-08-17T23:16:08Z</dcterms:modified>
</cp:coreProperties>
</file>