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128/Documents/"/>
    </mc:Choice>
  </mc:AlternateContent>
  <xr:revisionPtr revIDLastSave="0" documentId="13_ncr:1_{5A7275E0-DB29-834F-BCD7-96FE9EE2C83E}" xr6:coauthVersionLast="43" xr6:coauthVersionMax="43" xr10:uidLastSave="{00000000-0000-0000-0000-000000000000}"/>
  <bookViews>
    <workbookView xWindow="6120" yWindow="460" windowWidth="19480" windowHeight="14300" xr2:uid="{C5BDF303-2A10-428A-B5FA-9C2DEF49E8B6}"/>
  </bookViews>
  <sheets>
    <sheet name="Character Sheet" sheetId="1" r:id="rId1"/>
    <sheet name="Fighting Prof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F3" i="2" l="1"/>
  <c r="E28" i="2"/>
  <c r="E22" i="2"/>
  <c r="E16" i="2"/>
  <c r="E32" i="2"/>
  <c r="E21" i="2"/>
  <c r="E13" i="2"/>
  <c r="E7" i="2"/>
  <c r="E3" i="2"/>
  <c r="D12" i="2"/>
  <c r="D4" i="2"/>
  <c r="C28" i="2"/>
  <c r="C16" i="2"/>
  <c r="C12" i="2"/>
  <c r="C4" i="2"/>
  <c r="B29" i="2"/>
  <c r="F5" i="2"/>
  <c r="E23" i="2"/>
  <c r="E25" i="2"/>
  <c r="E8" i="2"/>
  <c r="D17" i="2"/>
  <c r="C17" i="2"/>
  <c r="B22" i="2"/>
  <c r="F26" i="2"/>
  <c r="F2" i="2"/>
  <c r="F11" i="1" s="1"/>
  <c r="E27" i="2"/>
  <c r="E12" i="2"/>
  <c r="E31" i="2"/>
  <c r="E19" i="2"/>
  <c r="E10" i="2"/>
  <c r="E6" i="2"/>
  <c r="E2" i="2"/>
  <c r="F10" i="1" s="1"/>
  <c r="D30" i="2"/>
  <c r="D26" i="2"/>
  <c r="D22" i="2"/>
  <c r="D15" i="2"/>
  <c r="D11" i="2"/>
  <c r="D7" i="2"/>
  <c r="D3" i="2"/>
  <c r="C27" i="2"/>
  <c r="E33" i="2"/>
  <c r="C21" i="2"/>
  <c r="F9" i="2"/>
  <c r="E30" i="2"/>
  <c r="E24" i="2"/>
  <c r="E20" i="2"/>
  <c r="E11" i="2"/>
  <c r="E26" i="2"/>
  <c r="E18" i="2"/>
  <c r="E9" i="2"/>
  <c r="E5" i="2"/>
  <c r="D33" i="2"/>
  <c r="D25" i="2"/>
  <c r="D21" i="2"/>
  <c r="D14" i="2"/>
  <c r="D10" i="2"/>
  <c r="D2" i="2"/>
  <c r="F9" i="1" s="1"/>
  <c r="C30" i="2"/>
  <c r="C14" i="2"/>
  <c r="C2" i="2"/>
  <c r="B27" i="2"/>
  <c r="B7" i="2"/>
  <c r="E29" i="2"/>
  <c r="E17" i="2"/>
  <c r="E15" i="2"/>
  <c r="D32" i="2"/>
  <c r="D13" i="2"/>
  <c r="D5" i="2"/>
  <c r="D27" i="2"/>
  <c r="D23" i="2"/>
  <c r="D28" i="2"/>
  <c r="D9" i="2"/>
  <c r="C29" i="2"/>
  <c r="B28" i="2"/>
  <c r="B20" i="2"/>
  <c r="D29" i="2"/>
  <c r="D6" i="2"/>
  <c r="C6" i="2"/>
  <c r="D24" i="2"/>
  <c r="D31" i="2"/>
  <c r="E14" i="2"/>
  <c r="E4" i="2"/>
  <c r="F19" i="2"/>
  <c r="F32" i="2"/>
  <c r="F15" i="2"/>
  <c r="F4" i="2"/>
  <c r="F11" i="2"/>
  <c r="F24" i="2"/>
  <c r="F27" i="2"/>
  <c r="F28" i="2"/>
  <c r="F14" i="2"/>
  <c r="D19" i="2"/>
  <c r="C19" i="2"/>
  <c r="F29" i="2"/>
  <c r="F22" i="2"/>
  <c r="F13" i="2"/>
  <c r="F31" i="2"/>
  <c r="F7" i="2"/>
  <c r="B17" i="1"/>
  <c r="F30" i="2"/>
  <c r="F17" i="2"/>
  <c r="D16" i="2"/>
  <c r="C20" i="2"/>
  <c r="B21" i="2"/>
  <c r="F12" i="2"/>
  <c r="F25" i="2"/>
  <c r="F16" i="2"/>
  <c r="B16" i="2"/>
  <c r="F21" i="2"/>
  <c r="D20" i="2"/>
  <c r="F23" i="2"/>
  <c r="F6" i="2"/>
  <c r="F20" i="2"/>
  <c r="B3" i="2"/>
  <c r="D8" i="2"/>
  <c r="C32" i="2"/>
  <c r="C24" i="2"/>
  <c r="C8" i="2"/>
  <c r="B33" i="2"/>
  <c r="B25" i="2"/>
  <c r="B17" i="2"/>
  <c r="B13" i="2"/>
  <c r="B9" i="2"/>
  <c r="B30" i="2"/>
  <c r="B26" i="2"/>
  <c r="B18" i="2"/>
  <c r="B14" i="2"/>
  <c r="C31" i="2"/>
  <c r="C23" i="2"/>
  <c r="C15" i="2"/>
  <c r="C11" i="2"/>
  <c r="C7" i="2"/>
  <c r="C3" i="2"/>
  <c r="B32" i="2"/>
  <c r="B24" i="2"/>
  <c r="B12" i="2"/>
  <c r="B8" i="2"/>
  <c r="C33" i="2"/>
  <c r="C9" i="2"/>
  <c r="B10" i="2"/>
  <c r="D18" i="2"/>
  <c r="C26" i="2"/>
  <c r="C22" i="2"/>
  <c r="C18" i="2"/>
  <c r="C10" i="2"/>
  <c r="B31" i="2"/>
  <c r="B23" i="2"/>
  <c r="B19" i="2"/>
  <c r="B15" i="2"/>
  <c r="B11" i="2"/>
  <c r="C25" i="2"/>
  <c r="C13" i="2"/>
  <c r="B6" i="2"/>
  <c r="F18" i="2"/>
  <c r="F8" i="2"/>
  <c r="C5" i="2"/>
  <c r="F33" i="2"/>
  <c r="F10" i="2"/>
  <c r="B5" i="2"/>
  <c r="B4" i="2"/>
  <c r="B2" i="2"/>
  <c r="F7" i="1" s="1"/>
  <c r="F8" i="1" l="1"/>
</calcChain>
</file>

<file path=xl/sharedStrings.xml><?xml version="1.0" encoding="utf-8"?>
<sst xmlns="http://schemas.openxmlformats.org/spreadsheetml/2006/main" count="150" uniqueCount="124">
  <si>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</si>
  <si>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</si>
  <si>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</si>
  <si>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</si>
  <si>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</si>
  <si>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</si>
  <si>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</si>
  <si>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</si>
  <si>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</si>
  <si>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</si>
  <si>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</si>
  <si>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</si>
  <si>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</si>
  <si>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</si>
  <si>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</si>
  <si>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</si>
  <si>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</si>
  <si>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</si>
  <si>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</si>
  <si>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</si>
  <si>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</si>
  <si>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</si>
  <si>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</si>
  <si>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</si>
  <si>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</si>
  <si>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</si>
  <si>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</si>
  <si>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</si>
  <si>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</si>
  <si>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</si>
  <si>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</si>
  <si>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</si>
  <si>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</si>
  <si>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</si>
  <si>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</si>
  <si>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</si>
  <si>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</si>
  <si>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</si>
  <si>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</si>
  <si>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</si>
  <si>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</si>
  <si>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</si>
  <si>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</si>
  <si>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</si>
  <si>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Missing: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</si>
  <si>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</si>
  <si>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</si>
  <si>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</si>
  <si>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</si>
  <si>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</si>
  <si>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</si>
  <si>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</si>
  <si>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</si>
  <si>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</si>
  <si>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</si>
  <si>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</si>
  <si>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</si>
  <si>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</si>
  <si>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</si>
  <si>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</si>
  <si>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</si>
  <si>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</si>
  <si>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</si>
  <si>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</si>
  <si>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</si>
  <si>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</si>
  <si>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</si>
  <si>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</si>
  <si>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</si>
  <si>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</si>
  <si>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</si>
  <si>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</si>
  <si>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</si>
  <si>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</si>
  <si>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</si>
  <si>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</si>
  <si>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</si>
  <si>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</si>
  <si>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</si>
  <si>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Clem Weaver</t>
  </si>
  <si>
    <t>Buckshot</t>
  </si>
  <si>
    <t>Archery/Super Soldier</t>
  </si>
  <si>
    <t>Entangling Arrow</t>
  </si>
  <si>
    <t>Ars</t>
  </si>
  <si>
    <t>A</t>
  </si>
  <si>
    <t>6/</t>
  </si>
  <si>
    <t>1 tgt</t>
  </si>
  <si>
    <t>Burn</t>
  </si>
  <si>
    <t>·        4/4/0 &amp; 4d8 Entangle</t>
  </si>
  <si>
    <t>Hunting Arrow</t>
  </si>
  <si>
    <t xml:space="preserve">6/ </t>
  </si>
  <si>
    <t>·        2d8 + Skill Physical Damage</t>
  </si>
  <si>
    <t>·        Knock(1)</t>
  </si>
  <si>
    <t>·        Pierce(2)</t>
  </si>
  <si>
    <t>Points: 160</t>
  </si>
  <si>
    <t>Explosive Arrow</t>
  </si>
  <si>
    <t>Ats</t>
  </si>
  <si>
    <t>3 rad</t>
  </si>
  <si>
    <t>·        3d6 Physical Damage</t>
  </si>
  <si>
    <t>·        Extra Knock Dice(1)</t>
  </si>
  <si>
    <t>·        Knock(3)</t>
  </si>
  <si>
    <t>Incredible Recovery</t>
  </si>
  <si>
    <t>T</t>
  </si>
  <si>
    <t>N</t>
  </si>
  <si>
    <t>--</t>
  </si>
  <si>
    <t>Self</t>
  </si>
  <si>
    <t>·        Your recovery dice are 2d6</t>
  </si>
  <si>
    <t>Bonus Dodge</t>
  </si>
  <si>
    <t>·        You gain an additional dodge before your dodge degrades</t>
  </si>
  <si>
    <t>Press the Attack</t>
  </si>
  <si>
    <t>Vm</t>
  </si>
  <si>
    <t>C</t>
  </si>
  <si>
    <t>1 tgr</t>
  </si>
  <si>
    <t>E</t>
  </si>
  <si>
    <t>·        When you strike an opponent with a roll of 11 or 12, you can spend an energy to move them one hex</t>
  </si>
  <si>
    <t>·        You can follow as a free action</t>
  </si>
  <si>
    <t>·        Your target can resist this move by spending an energy</t>
  </si>
  <si>
    <t>Trip Line</t>
  </si>
  <si>
    <t>·        Knockdown (Skill)</t>
  </si>
  <si>
    <t>·        Can be used to grab opponent and drag him up to 6”/round (Muscle test)</t>
  </si>
  <si>
    <t>·        Can be used to grab objects and pull them 12”/round, but if the object is being held then a Muscle test is required</t>
  </si>
  <si>
    <t>·        +4 Muscle on all opposed tests</t>
  </si>
  <si>
    <t>Day Job: Redneck</t>
  </si>
  <si>
    <t>Bonuses: +1 Skill, +1 Toughness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</si>
</sst>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9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left" vertical="center" wrapText="1" indent="3"/>
    </xf>
    <xf numFmtId="0" fontId="4" fillId="0" borderId="8" xfId="0" applyFont="1" applyBorder="1" applyAlignment="1">
      <alignment horizontal="left" vertical="center" wrapText="1" indent="3"/>
    </xf>
    <xf numFmtId="0" fontId="4" fillId="0" borderId="9" xfId="0" applyFont="1" applyBorder="1" applyAlignment="1">
      <alignment horizontal="left" vertical="center" wrapText="1" indent="3"/>
    </xf>
    <xf numFmtId="0" fontId="4" fillId="0" borderId="10" xfId="0" applyFont="1" applyBorder="1" applyAlignment="1">
      <alignment horizontal="left" vertical="center" wrapText="1" indent="3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190500</xdr:rowOff>
    </xdr:from>
    <xdr:to>
      <xdr:col>9</xdr:col>
      <xdr:colOff>0</xdr:colOff>
      <xdr:row>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25935-A080-0847-9579-9BA47B8CBEAF}"/>
            </a:ext>
          </a:extLst>
        </xdr:cNvPr>
        <xdr:cNvSpPr txBox="1"/>
      </xdr:nvSpPr>
      <xdr:spPr>
        <a:xfrm>
          <a:off x="8915400" y="190500"/>
          <a:ext cx="1955800" cy="1104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</a:t>
          </a:r>
          <a:r>
            <a:rPr lang="en-US" sz="1100" baseline="0"/>
            <a:t> Powers are manual for the time being.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C3A5-DB28-4F5E-8A77-AD87DC2FBB2F}">
  <dimension ref="A1:I36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1" max="1" width="13.83203125" customWidth="1"/>
    <col min="6" max="6" width="13.33203125" customWidth="1"/>
    <col min="7" max="7" width="20.1640625" customWidth="1"/>
    <col min="8" max="8" width="34.33203125" customWidth="1"/>
    <col min="9" max="9" width="25.6640625" customWidth="1"/>
  </cols>
  <sheetData>
    <row r="1" spans="1:9" ht="16" x14ac:dyDescent="0.2">
      <c r="A1" s="4" t="s">
        <v>0</v>
      </c>
      <c r="B1" s="25" t="s">
        <v>79</v>
      </c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2">
      <c r="A2" s="4" t="s">
        <v>76</v>
      </c>
      <c r="B2" s="25" t="s">
        <v>80</v>
      </c>
      <c r="C2" s="25"/>
      <c r="D2" s="25"/>
      <c r="E2" s="25"/>
      <c r="F2" s="25"/>
      <c r="G2" s="10" t="s">
        <v>21</v>
      </c>
      <c r="H2" s="4"/>
      <c r="I2" s="1"/>
    </row>
    <row r="3" spans="1:9" ht="16" x14ac:dyDescent="0.2">
      <c r="A3" s="4" t="s">
        <v>77</v>
      </c>
      <c r="B3" s="25" t="s">
        <v>81</v>
      </c>
      <c r="C3" s="25"/>
      <c r="D3" s="25"/>
      <c r="E3" s="25"/>
      <c r="F3" s="25"/>
      <c r="G3" s="4"/>
      <c r="H3" s="4"/>
      <c r="I3" s="1"/>
    </row>
    <row r="4" spans="1:9" ht="16" x14ac:dyDescent="0.2">
      <c r="A4" s="4"/>
      <c r="B4" s="4"/>
      <c r="C4" s="4"/>
      <c r="D4" s="4"/>
      <c r="E4" s="4"/>
      <c r="F4" s="4"/>
      <c r="G4" s="4"/>
      <c r="H4" s="4"/>
      <c r="I4" s="1"/>
    </row>
    <row r="5" spans="1:9" ht="16" x14ac:dyDescent="0.2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6" x14ac:dyDescent="0.2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 t="s">
        <v>122</v>
      </c>
    </row>
    <row r="7" spans="1:9" ht="16" x14ac:dyDescent="0.2">
      <c r="A7" s="4" t="s">
        <v>9</v>
      </c>
      <c r="B7" s="8">
        <v>12</v>
      </c>
      <c r="C7" s="4">
        <f t="shared" ref="C7:C13" si="0">(B7 - 10)/2</f>
        <v>1</v>
      </c>
      <c r="D7" s="4"/>
      <c r="E7" s="4" t="s">
        <v>10</v>
      </c>
      <c r="F7" s="4">
        <f>VLOOKUP(G2, 'Fighting Profiles'!A2:F33,2,FALSE)</f>
        <v>11.5</v>
      </c>
      <c r="G7" s="4"/>
      <c r="H7" s="4" t="s">
        <v>123</v>
      </c>
    </row>
    <row r="8" spans="1:9" ht="16" x14ac:dyDescent="0.2">
      <c r="A8" s="4" t="s">
        <v>8</v>
      </c>
      <c r="B8" s="8">
        <v>13</v>
      </c>
      <c r="C8" s="4">
        <f t="shared" si="0"/>
        <v>1.5</v>
      </c>
      <c r="D8" s="4"/>
      <c r="E8" s="4" t="s">
        <v>11</v>
      </c>
      <c r="F8" s="4">
        <f>VLOOKUP(G2, 'Fighting Profiles'!A2:F33,3,FALSE)</f>
        <v>15</v>
      </c>
      <c r="G8" s="4"/>
      <c r="H8" s="4"/>
    </row>
    <row r="9" spans="1:9" ht="16" x14ac:dyDescent="0.2">
      <c r="A9" s="4" t="s">
        <v>15</v>
      </c>
      <c r="B9" s="8">
        <v>17</v>
      </c>
      <c r="C9" s="4">
        <f t="shared" si="0"/>
        <v>3.5</v>
      </c>
      <c r="D9" s="4"/>
      <c r="E9" s="4" t="s">
        <v>12</v>
      </c>
      <c r="F9" s="4">
        <f>VLOOKUP(G2, 'Fighting Profiles'!A2:F33,4,FALSE)</f>
        <v>17</v>
      </c>
      <c r="G9" s="4"/>
      <c r="H9" s="4"/>
    </row>
    <row r="10" spans="1:9" ht="16" x14ac:dyDescent="0.2">
      <c r="A10" s="4" t="s">
        <v>16</v>
      </c>
      <c r="B10" s="8">
        <v>13</v>
      </c>
      <c r="C10" s="4">
        <f t="shared" si="0"/>
        <v>1.5</v>
      </c>
      <c r="D10" s="4"/>
      <c r="E10" s="4" t="s">
        <v>13</v>
      </c>
      <c r="F10" s="4">
        <f>VLOOKUP(G2, 'Fighting Profiles'!A2:F33,5,FALSE)</f>
        <v>16</v>
      </c>
      <c r="G10" s="4"/>
      <c r="H10" s="4"/>
    </row>
    <row r="11" spans="1:9" ht="16" x14ac:dyDescent="0.2">
      <c r="A11" s="4" t="s">
        <v>17</v>
      </c>
      <c r="B11" s="8">
        <v>11</v>
      </c>
      <c r="C11" s="4">
        <f t="shared" si="0"/>
        <v>0.5</v>
      </c>
      <c r="D11" s="4"/>
      <c r="E11" s="4" t="s">
        <v>14</v>
      </c>
      <c r="F11" s="4">
        <f>VLOOKUP(G2, 'Fighting Profiles'!A2:F33,6,FALSE)</f>
        <v>12</v>
      </c>
      <c r="G11" s="4"/>
      <c r="H11" s="4"/>
    </row>
    <row r="12" spans="1:9" ht="16" x14ac:dyDescent="0.2">
      <c r="A12" s="4" t="s">
        <v>18</v>
      </c>
      <c r="B12" s="8">
        <v>11</v>
      </c>
      <c r="C12" s="4">
        <f t="shared" si="0"/>
        <v>0.5</v>
      </c>
      <c r="D12" s="4"/>
      <c r="E12" s="4"/>
      <c r="F12" s="4"/>
      <c r="G12" s="4"/>
      <c r="H12" s="4"/>
    </row>
    <row r="13" spans="1:9" ht="16" x14ac:dyDescent="0.2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 t="s">
        <v>94</v>
      </c>
      <c r="H13" s="4"/>
    </row>
    <row r="14" spans="1:9" ht="16" x14ac:dyDescent="0.2">
      <c r="A14" s="4"/>
      <c r="B14" s="4"/>
      <c r="C14" s="4"/>
      <c r="D14" s="4"/>
      <c r="E14" s="4"/>
      <c r="F14" s="4"/>
      <c r="G14" s="4">
        <v>90</v>
      </c>
      <c r="H14" s="4"/>
    </row>
    <row r="15" spans="1:9" ht="16" x14ac:dyDescent="0.2">
      <c r="A15" s="7" t="s">
        <v>73</v>
      </c>
      <c r="B15" s="4">
        <f>8+B10+B7*(0.5)+B12*(0.5)</f>
        <v>32.5</v>
      </c>
      <c r="C15" s="4"/>
      <c r="D15" s="7" t="s">
        <v>75</v>
      </c>
      <c r="E15" s="26"/>
      <c r="F15" s="26"/>
      <c r="G15" s="9" t="s">
        <v>78</v>
      </c>
      <c r="H15" s="4"/>
    </row>
    <row r="16" spans="1:9" ht="16" x14ac:dyDescent="0.2">
      <c r="A16" s="7" t="s">
        <v>74</v>
      </c>
      <c r="B16" s="4">
        <v>6</v>
      </c>
      <c r="C16" s="4"/>
      <c r="D16" s="4"/>
      <c r="E16" s="4"/>
      <c r="F16" s="4"/>
      <c r="G16" s="24"/>
      <c r="H16" s="4"/>
    </row>
    <row r="17" spans="1:9" ht="16" x14ac:dyDescent="0.2">
      <c r="A17" s="7" t="s">
        <v>72</v>
      </c>
      <c r="B17" s="4">
        <f xml:space="preserve"> C11+C9</f>
        <v>4</v>
      </c>
      <c r="C17" s="4"/>
      <c r="D17" s="4"/>
      <c r="E17" s="4"/>
      <c r="F17" s="4"/>
      <c r="G17" s="24"/>
      <c r="H17" s="4"/>
    </row>
    <row r="18" spans="1:9" ht="16" x14ac:dyDescent="0.2">
      <c r="A18" s="4"/>
      <c r="B18" s="4"/>
      <c r="C18" s="4"/>
      <c r="D18" s="4"/>
      <c r="E18" s="4"/>
      <c r="F18" s="4"/>
      <c r="G18" s="24"/>
      <c r="H18" s="4"/>
    </row>
    <row r="19" spans="1:9" ht="16" x14ac:dyDescent="0.2">
      <c r="A19" s="4" t="s">
        <v>1</v>
      </c>
      <c r="B19" s="4"/>
      <c r="C19" s="4"/>
      <c r="D19" s="4"/>
      <c r="E19" s="4"/>
      <c r="F19" s="4"/>
      <c r="G19" s="4"/>
      <c r="H19" s="4"/>
    </row>
    <row r="20" spans="1:9" ht="17" thickBot="1" x14ac:dyDescent="0.25">
      <c r="A20" s="4" t="s">
        <v>0</v>
      </c>
      <c r="B20" s="4" t="s">
        <v>65</v>
      </c>
      <c r="C20" s="4" t="s">
        <v>66</v>
      </c>
      <c r="D20" s="4" t="s">
        <v>67</v>
      </c>
      <c r="E20" s="4" t="s">
        <v>68</v>
      </c>
      <c r="F20" s="4" t="s">
        <v>69</v>
      </c>
      <c r="G20" s="4" t="s">
        <v>70</v>
      </c>
      <c r="H20" s="4" t="s">
        <v>87</v>
      </c>
      <c r="I20" s="4" t="s">
        <v>71</v>
      </c>
    </row>
    <row r="21" spans="1:9" ht="16" thickBot="1" x14ac:dyDescent="0.25">
      <c r="A21" s="11" t="s">
        <v>82</v>
      </c>
      <c r="B21" s="12" t="s">
        <v>83</v>
      </c>
      <c r="C21" s="12" t="s">
        <v>84</v>
      </c>
      <c r="D21" s="12">
        <v>20</v>
      </c>
      <c r="E21" s="12" t="s">
        <v>85</v>
      </c>
      <c r="F21" s="12">
        <v>1</v>
      </c>
      <c r="G21" s="13" t="s">
        <v>86</v>
      </c>
      <c r="H21" s="12">
        <v>4</v>
      </c>
      <c r="I21" s="14" t="s">
        <v>88</v>
      </c>
    </row>
    <row r="22" spans="1:9" ht="26" x14ac:dyDescent="0.2">
      <c r="A22" s="18" t="s">
        <v>89</v>
      </c>
      <c r="B22" s="18" t="s">
        <v>83</v>
      </c>
      <c r="C22" s="18" t="s">
        <v>84</v>
      </c>
      <c r="D22" s="18">
        <v>20</v>
      </c>
      <c r="E22" s="18" t="s">
        <v>90</v>
      </c>
      <c r="F22" s="18">
        <v>1</v>
      </c>
      <c r="G22" s="21" t="s">
        <v>86</v>
      </c>
      <c r="H22" s="18">
        <v>4</v>
      </c>
      <c r="I22" s="15" t="s">
        <v>91</v>
      </c>
    </row>
    <row r="23" spans="1:9" x14ac:dyDescent="0.2">
      <c r="A23" s="19"/>
      <c r="B23" s="19"/>
      <c r="C23" s="19"/>
      <c r="D23" s="19"/>
      <c r="E23" s="19"/>
      <c r="F23" s="19"/>
      <c r="G23" s="22"/>
      <c r="H23" s="19"/>
      <c r="I23" s="16" t="s">
        <v>92</v>
      </c>
    </row>
    <row r="24" spans="1:9" ht="16" thickBot="1" x14ac:dyDescent="0.25">
      <c r="A24" s="20"/>
      <c r="B24" s="20"/>
      <c r="C24" s="20"/>
      <c r="D24" s="20"/>
      <c r="E24" s="20"/>
      <c r="F24" s="20"/>
      <c r="G24" s="23"/>
      <c r="H24" s="20"/>
      <c r="I24" s="17" t="s">
        <v>93</v>
      </c>
    </row>
    <row r="25" spans="1:9" x14ac:dyDescent="0.2">
      <c r="A25" s="18" t="s">
        <v>95</v>
      </c>
      <c r="B25" s="18" t="s">
        <v>96</v>
      </c>
      <c r="C25" s="18" t="s">
        <v>84</v>
      </c>
      <c r="D25" s="18">
        <v>20</v>
      </c>
      <c r="E25" s="18" t="s">
        <v>85</v>
      </c>
      <c r="F25" s="18">
        <v>0</v>
      </c>
      <c r="G25" s="21" t="s">
        <v>97</v>
      </c>
      <c r="H25" s="18">
        <v>6</v>
      </c>
      <c r="I25" s="15" t="s">
        <v>98</v>
      </c>
    </row>
    <row r="26" spans="1:9" x14ac:dyDescent="0.2">
      <c r="A26" s="19"/>
      <c r="B26" s="19"/>
      <c r="C26" s="19"/>
      <c r="D26" s="19"/>
      <c r="E26" s="19"/>
      <c r="F26" s="19"/>
      <c r="G26" s="22"/>
      <c r="H26" s="19"/>
      <c r="I26" s="16" t="s">
        <v>99</v>
      </c>
    </row>
    <row r="27" spans="1:9" ht="16" thickBot="1" x14ac:dyDescent="0.25">
      <c r="A27" s="20"/>
      <c r="B27" s="20"/>
      <c r="C27" s="20"/>
      <c r="D27" s="20"/>
      <c r="E27" s="20"/>
      <c r="F27" s="20"/>
      <c r="G27" s="23"/>
      <c r="H27" s="20"/>
      <c r="I27" s="17" t="s">
        <v>100</v>
      </c>
    </row>
    <row r="28" spans="1:9" ht="27" thickBot="1" x14ac:dyDescent="0.25">
      <c r="A28" s="11" t="s">
        <v>101</v>
      </c>
      <c r="B28" s="12" t="s">
        <v>102</v>
      </c>
      <c r="C28" s="12" t="s">
        <v>103</v>
      </c>
      <c r="D28" s="12">
        <v>20</v>
      </c>
      <c r="E28" s="12" t="s">
        <v>104</v>
      </c>
      <c r="F28" s="12" t="s">
        <v>104</v>
      </c>
      <c r="G28" s="13" t="s">
        <v>105</v>
      </c>
      <c r="H28" s="12">
        <v>0</v>
      </c>
      <c r="I28" s="14" t="s">
        <v>106</v>
      </c>
    </row>
    <row r="29" spans="1:9" ht="40" thickBot="1" x14ac:dyDescent="0.25">
      <c r="A29" s="11" t="s">
        <v>107</v>
      </c>
      <c r="B29" s="12" t="s">
        <v>102</v>
      </c>
      <c r="C29" s="12" t="s">
        <v>103</v>
      </c>
      <c r="D29" s="12">
        <v>20</v>
      </c>
      <c r="E29" s="12" t="s">
        <v>104</v>
      </c>
      <c r="F29" s="12" t="s">
        <v>104</v>
      </c>
      <c r="G29" s="13" t="s">
        <v>104</v>
      </c>
      <c r="H29" s="12">
        <v>0</v>
      </c>
      <c r="I29" s="14" t="s">
        <v>108</v>
      </c>
    </row>
    <row r="30" spans="1:9" ht="52" x14ac:dyDescent="0.2">
      <c r="A30" s="18" t="s">
        <v>109</v>
      </c>
      <c r="B30" s="18" t="s">
        <v>110</v>
      </c>
      <c r="C30" s="18" t="s">
        <v>111</v>
      </c>
      <c r="D30" s="18">
        <v>10</v>
      </c>
      <c r="E30" s="18" t="s">
        <v>104</v>
      </c>
      <c r="F30" s="18" t="s">
        <v>104</v>
      </c>
      <c r="G30" s="21" t="s">
        <v>112</v>
      </c>
      <c r="H30" s="18" t="s">
        <v>113</v>
      </c>
      <c r="I30" s="15" t="s">
        <v>114</v>
      </c>
    </row>
    <row r="31" spans="1:9" ht="26" x14ac:dyDescent="0.2">
      <c r="A31" s="19"/>
      <c r="B31" s="19"/>
      <c r="C31" s="19"/>
      <c r="D31" s="19"/>
      <c r="E31" s="19"/>
      <c r="F31" s="19"/>
      <c r="G31" s="22"/>
      <c r="H31" s="19"/>
      <c r="I31" s="16" t="s">
        <v>115</v>
      </c>
    </row>
    <row r="32" spans="1:9" ht="40" thickBot="1" x14ac:dyDescent="0.25">
      <c r="A32" s="20"/>
      <c r="B32" s="20"/>
      <c r="C32" s="20"/>
      <c r="D32" s="20"/>
      <c r="E32" s="20"/>
      <c r="F32" s="20"/>
      <c r="G32" s="23"/>
      <c r="H32" s="20"/>
      <c r="I32" s="17" t="s">
        <v>116</v>
      </c>
    </row>
    <row r="33" spans="1:9" x14ac:dyDescent="0.2">
      <c r="A33" s="18" t="s">
        <v>117</v>
      </c>
      <c r="B33" s="18" t="s">
        <v>83</v>
      </c>
      <c r="C33" s="18" t="s">
        <v>84</v>
      </c>
      <c r="D33" s="18">
        <v>20</v>
      </c>
      <c r="E33" s="18" t="s">
        <v>85</v>
      </c>
      <c r="F33" s="18">
        <v>1</v>
      </c>
      <c r="G33" s="21" t="s">
        <v>86</v>
      </c>
      <c r="H33" s="18">
        <v>4</v>
      </c>
      <c r="I33" s="15" t="s">
        <v>118</v>
      </c>
    </row>
    <row r="34" spans="1:9" ht="39" x14ac:dyDescent="0.2">
      <c r="A34" s="19"/>
      <c r="B34" s="19"/>
      <c r="C34" s="19"/>
      <c r="D34" s="19"/>
      <c r="E34" s="19"/>
      <c r="F34" s="19"/>
      <c r="G34" s="22"/>
      <c r="H34" s="19"/>
      <c r="I34" s="16" t="s">
        <v>119</v>
      </c>
    </row>
    <row r="35" spans="1:9" ht="65" x14ac:dyDescent="0.2">
      <c r="A35" s="19"/>
      <c r="B35" s="19"/>
      <c r="C35" s="19"/>
      <c r="D35" s="19"/>
      <c r="E35" s="19"/>
      <c r="F35" s="19"/>
      <c r="G35" s="22"/>
      <c r="H35" s="19"/>
      <c r="I35" s="16" t="s">
        <v>120</v>
      </c>
    </row>
    <row r="36" spans="1:9" ht="27" thickBot="1" x14ac:dyDescent="0.25">
      <c r="A36" s="20"/>
      <c r="B36" s="20"/>
      <c r="C36" s="20"/>
      <c r="D36" s="20"/>
      <c r="E36" s="20"/>
      <c r="F36" s="20"/>
      <c r="G36" s="23"/>
      <c r="H36" s="20"/>
      <c r="I36" s="17" t="s">
        <v>121</v>
      </c>
    </row>
  </sheetData>
  <mergeCells count="37">
    <mergeCell ref="G16:G18"/>
    <mergeCell ref="B2:F2"/>
    <mergeCell ref="B3:F3"/>
    <mergeCell ref="B1:F1"/>
    <mergeCell ref="E15:F15"/>
    <mergeCell ref="F22:F24"/>
    <mergeCell ref="G22:G24"/>
    <mergeCell ref="H22:H24"/>
    <mergeCell ref="A25:A27"/>
    <mergeCell ref="B25:B27"/>
    <mergeCell ref="C25:C27"/>
    <mergeCell ref="D25:D27"/>
    <mergeCell ref="E25:E27"/>
    <mergeCell ref="F25:F27"/>
    <mergeCell ref="G25:G27"/>
    <mergeCell ref="H25:H27"/>
    <mergeCell ref="A22:A24"/>
    <mergeCell ref="B22:B24"/>
    <mergeCell ref="C22:C24"/>
    <mergeCell ref="D22:D24"/>
    <mergeCell ref="E22:E24"/>
    <mergeCell ref="F30:F32"/>
    <mergeCell ref="G30:G32"/>
    <mergeCell ref="H30:H32"/>
    <mergeCell ref="A33:A36"/>
    <mergeCell ref="B33:B36"/>
    <mergeCell ref="C33:C36"/>
    <mergeCell ref="D33:D36"/>
    <mergeCell ref="E33:E36"/>
    <mergeCell ref="F33:F36"/>
    <mergeCell ref="G33:G36"/>
    <mergeCell ref="H33:H36"/>
    <mergeCell ref="A30:A32"/>
    <mergeCell ref="B30:B32"/>
    <mergeCell ref="C30:C32"/>
    <mergeCell ref="D30:D32"/>
    <mergeCell ref="E30:E3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F6D3B2-7E06-412F-84AC-15F1D0EF35D1}">
          <x14:formula1>
            <xm:f>'Fighting Profiles'!$A$2:$A$33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CAA4-8C1E-4D1B-BBAE-A9818AB55217}">
  <dimension ref="A1:K33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7.5" customWidth="1"/>
    <col min="2" max="2" width="14.5" customWidth="1"/>
    <col min="3" max="3" width="14.83203125" customWidth="1"/>
    <col min="4" max="4" width="13.6640625" customWidth="1"/>
    <col min="11" max="11" width="27.5" customWidth="1"/>
  </cols>
  <sheetData>
    <row r="1" spans="1:11" x14ac:dyDescent="0.2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K1" t="s">
        <v>44</v>
      </c>
    </row>
    <row r="2" spans="1:11" x14ac:dyDescent="0.2">
      <c r="A2" t="s">
        <v>21</v>
      </c>
      <c r="B2">
        <f xml:space="preserve"> 'Character Sheet'!C7+'Character Sheet'!C8+1+8</f>
        <v>11.5</v>
      </c>
      <c r="C2">
        <f xml:space="preserve"> 'Character Sheet'!C9+'Character Sheet'!C8+2+8</f>
        <v>15</v>
      </c>
      <c r="D2">
        <f xml:space="preserve"> 'Character Sheet'!C9+'Character Sheet'!C8+4+8</f>
        <v>17</v>
      </c>
      <c r="E2">
        <f xml:space="preserve"> 'Character Sheet'!C9+'Character Sheet'!C8+3+8</f>
        <v>16</v>
      </c>
      <c r="F2">
        <f xml:space="preserve"> 'Character Sheet'!C9+'Character Sheet'!C12+0+8</f>
        <v>12</v>
      </c>
      <c r="K2" t="s">
        <v>45</v>
      </c>
    </row>
    <row r="3" spans="1:11" x14ac:dyDescent="0.2">
      <c r="A3" t="s">
        <v>24</v>
      </c>
      <c r="B3">
        <f xml:space="preserve"> 'Character Sheet'!C7+'Character Sheet'!C8+5+8</f>
        <v>15.5</v>
      </c>
      <c r="C3">
        <f xml:space="preserve"> 'Character Sheet'!C7+'Character Sheet'!C8+2+8</f>
        <v>12.5</v>
      </c>
      <c r="D3">
        <f xml:space="preserve"> 'Character Sheet'!C9+'Character Sheet'!C8+1+8</f>
        <v>14</v>
      </c>
      <c r="E3">
        <f xml:space="preserve"> 'Character Sheet'!C9+'Character Sheet'!C8+2+8</f>
        <v>15</v>
      </c>
      <c r="F3">
        <f xml:space="preserve"> 'Character Sheet'!C9+'Character Sheet'!C12+0+8</f>
        <v>12</v>
      </c>
      <c r="K3" t="s">
        <v>46</v>
      </c>
    </row>
    <row r="4" spans="1:11" x14ac:dyDescent="0.2">
      <c r="A4" t="s">
        <v>32</v>
      </c>
      <c r="B4">
        <f xml:space="preserve"> 'Character Sheet'!C7+'Character Sheet'!C8+1+8</f>
        <v>11.5</v>
      </c>
      <c r="C4">
        <f xml:space="preserve"> 'Character Sheet'!C9+'Character Sheet'!C8+1+8</f>
        <v>14</v>
      </c>
      <c r="D4">
        <f xml:space="preserve"> 'Character Sheet'!C9+'Character Sheet'!C8+5+8</f>
        <v>18</v>
      </c>
      <c r="E4">
        <f xml:space="preserve"> 'Character Sheet'!C3+'Character Sheet'!C8+3+8</f>
        <v>12.5</v>
      </c>
      <c r="F4">
        <f xml:space="preserve"> 'Character Sheet'!C13+'Character Sheet'!C12+0+8</f>
        <v>8.5</v>
      </c>
      <c r="K4" t="s">
        <v>47</v>
      </c>
    </row>
    <row r="5" spans="1:11" x14ac:dyDescent="0.2">
      <c r="A5" t="s">
        <v>50</v>
      </c>
      <c r="B5">
        <f xml:space="preserve"> 'Character Sheet'!C7+'Character Sheet'!C8+3+8</f>
        <v>13.5</v>
      </c>
      <c r="C5">
        <f xml:space="preserve"> 'Character Sheet'!C10+'Character Sheet'!C8+2+8</f>
        <v>13</v>
      </c>
      <c r="D5">
        <f xml:space="preserve"> 'Character Sheet'!C9+'Character Sheet'!C8+3+8</f>
        <v>16</v>
      </c>
      <c r="E5">
        <f xml:space="preserve"> 'Character Sheet'!C9+'Character Sheet'!C8+2+8</f>
        <v>15</v>
      </c>
      <c r="F5">
        <f xml:space="preserve"> 'Character Sheet'!C9+'Character Sheet'!C12+0+8</f>
        <v>12</v>
      </c>
    </row>
    <row r="6" spans="1:11" x14ac:dyDescent="0.2">
      <c r="A6" t="s">
        <v>34</v>
      </c>
      <c r="B6">
        <f xml:space="preserve"> 'Character Sheet'!C7+'Character Sheet'!C12+2+8</f>
        <v>11.5</v>
      </c>
      <c r="C6">
        <f xml:space="preserve"> 'Character Sheet'!C12+'Character Sheet'!C8+3+8</f>
        <v>13</v>
      </c>
      <c r="D6">
        <f xml:space="preserve"> 'Character Sheet'!C12+'Character Sheet'!C9+3+8</f>
        <v>15</v>
      </c>
      <c r="E6">
        <f xml:space="preserve"> 'Character Sheet'!C9+'Character Sheet'!C8+2+8</f>
        <v>15</v>
      </c>
      <c r="F6">
        <f xml:space="preserve"> 'Character Sheet'!C11+'Character Sheet'!C12+0+8</f>
        <v>9</v>
      </c>
    </row>
    <row r="7" spans="1:11" x14ac:dyDescent="0.2">
      <c r="A7" t="s">
        <v>35</v>
      </c>
      <c r="B7">
        <f xml:space="preserve"> 'Character Sheet'!C9+'Character Sheet'!C8+4+8</f>
        <v>17</v>
      </c>
      <c r="C7">
        <f xml:space="preserve"> 'Character Sheet'!C7+'Character Sheet'!C8+2+8</f>
        <v>12.5</v>
      </c>
      <c r="D7">
        <f xml:space="preserve"> 'Character Sheet'!C9+'Character Sheet'!C8+2+8</f>
        <v>15</v>
      </c>
      <c r="E7">
        <f xml:space="preserve"> 'Character Sheet'!C9+'Character Sheet'!C8+2+8</f>
        <v>15</v>
      </c>
      <c r="F7">
        <f xml:space="preserve"> 'Character Sheet'!C13+'Character Sheet'!C12+0+8</f>
        <v>8.5</v>
      </c>
      <c r="K7" t="s">
        <v>58</v>
      </c>
    </row>
    <row r="8" spans="1:11" x14ac:dyDescent="0.2">
      <c r="A8" t="s">
        <v>27</v>
      </c>
      <c r="B8">
        <f xml:space="preserve"> 'Character Sheet'!C7+'Character Sheet'!C8+4+8</f>
        <v>14.5</v>
      </c>
      <c r="C8">
        <f xml:space="preserve"> 'Character Sheet'!C7+'Character Sheet'!C10+3+8</f>
        <v>13.5</v>
      </c>
      <c r="D8">
        <f xml:space="preserve"> 'Character Sheet'!C7+'Character Sheet'!C8+2+8</f>
        <v>12.5</v>
      </c>
      <c r="E8">
        <f xml:space="preserve"> 'Character Sheet'!C9+'Character Sheet'!C8+8</f>
        <v>13</v>
      </c>
      <c r="F8">
        <f xml:space="preserve"> 'Character Sheet'!C10+'Character Sheet'!C12+1+8</f>
        <v>11</v>
      </c>
      <c r="K8" t="s">
        <v>59</v>
      </c>
    </row>
    <row r="9" spans="1:11" x14ac:dyDescent="0.2">
      <c r="A9" t="s">
        <v>55</v>
      </c>
      <c r="B9">
        <f xml:space="preserve"> 'Character Sheet'!C7+'Character Sheet'!C8+2+8</f>
        <v>12.5</v>
      </c>
      <c r="C9">
        <f xml:space="preserve"> 'Character Sheet'!C7+'Character Sheet'!C8+2+8</f>
        <v>12.5</v>
      </c>
      <c r="D9">
        <f xml:space="preserve"> 'Character Sheet'!C12+'Character Sheet'!C9+4+8</f>
        <v>16</v>
      </c>
      <c r="E9">
        <f xml:space="preserve"> 'Character Sheet'!C9+'Character Sheet'!C8+2+8</f>
        <v>15</v>
      </c>
      <c r="F9">
        <f xml:space="preserve"> 'Character Sheet'!C9+'Character Sheet'!C12+0+8</f>
        <v>12</v>
      </c>
      <c r="K9" t="s">
        <v>60</v>
      </c>
    </row>
    <row r="10" spans="1:11" x14ac:dyDescent="0.2">
      <c r="A10" t="s">
        <v>43</v>
      </c>
      <c r="B10">
        <f xml:space="preserve"> 'Character Sheet'!C7+'Character Sheet'!C8+2+8</f>
        <v>12.5</v>
      </c>
      <c r="C10">
        <f xml:space="preserve"> 'Character Sheet'!C7+'Character Sheet'!C8+4+8</f>
        <v>14.5</v>
      </c>
      <c r="D10">
        <f xml:space="preserve"> 'Character Sheet'!C9+'Character Sheet'!C8+2+8</f>
        <v>15</v>
      </c>
      <c r="E10">
        <f xml:space="preserve"> 'Character Sheet'!C9+'Character Sheet'!C8+2+8</f>
        <v>15</v>
      </c>
      <c r="F10">
        <f xml:space="preserve"> 'Character Sheet'!C10+'Character Sheet'!C12+0+8</f>
        <v>10</v>
      </c>
      <c r="K10" t="s">
        <v>61</v>
      </c>
    </row>
    <row r="11" spans="1:11" x14ac:dyDescent="0.2">
      <c r="A11" t="s">
        <v>30</v>
      </c>
      <c r="B11">
        <f xml:space="preserve"> 'Character Sheet'!C7+'Character Sheet'!C8+0+8</f>
        <v>10.5</v>
      </c>
      <c r="C11">
        <f xml:space="preserve"> 'Character Sheet'!C7+'Character Sheet'!C9+1+8</f>
        <v>13.5</v>
      </c>
      <c r="D11">
        <f xml:space="preserve"> 'Character Sheet'!C9+'Character Sheet'!C8+1+8</f>
        <v>14</v>
      </c>
      <c r="E11">
        <f xml:space="preserve"> 'Character Sheet'!C9+'Character Sheet'!C11+3+8</f>
        <v>15</v>
      </c>
      <c r="F11">
        <f xml:space="preserve"> 'Character Sheet'!C13+'Character Sheet'!C12+5+8</f>
        <v>13.5</v>
      </c>
      <c r="K11" t="s">
        <v>62</v>
      </c>
    </row>
    <row r="12" spans="1:11" x14ac:dyDescent="0.2">
      <c r="A12" t="s">
        <v>42</v>
      </c>
      <c r="B12">
        <f xml:space="preserve"> 'Character Sheet'!C7+'Character Sheet'!C8+1+8</f>
        <v>11.5</v>
      </c>
      <c r="C12">
        <f xml:space="preserve"> 'Character Sheet'!C9+'Character Sheet'!C11+3+8</f>
        <v>15</v>
      </c>
      <c r="D12">
        <f xml:space="preserve"> 'Character Sheet'!C9+'Character Sheet'!C8+2+8</f>
        <v>15</v>
      </c>
      <c r="E12">
        <f xml:space="preserve"> 'Character Sheet'!C9+'Character Sheet'!C11+2+8</f>
        <v>14</v>
      </c>
      <c r="F12">
        <f xml:space="preserve"> 'Character Sheet'!C11+'Character Sheet'!C13+2+8</f>
        <v>10.5</v>
      </c>
      <c r="K12" t="s">
        <v>63</v>
      </c>
    </row>
    <row r="13" spans="1:11" x14ac:dyDescent="0.2">
      <c r="A13" t="s">
        <v>48</v>
      </c>
      <c r="B13">
        <f xml:space="preserve"> 'Character Sheet'!C7+'Character Sheet'!C9+3+8</f>
        <v>15.5</v>
      </c>
      <c r="C13">
        <f xml:space="preserve"> 'Character Sheet'!C7+'Character Sheet'!C8+2+8</f>
        <v>12.5</v>
      </c>
      <c r="D13">
        <f xml:space="preserve"> 'Character Sheet'!C9+'Character Sheet'!C8+2+8</f>
        <v>15</v>
      </c>
      <c r="E13">
        <f xml:space="preserve"> 'Character Sheet'!C9+'Character Sheet'!C8+2+8</f>
        <v>15</v>
      </c>
      <c r="F13">
        <f xml:space="preserve"> 'Character Sheet'!C13+'Character Sheet'!C12+0+8</f>
        <v>8.5</v>
      </c>
      <c r="K13" t="s">
        <v>64</v>
      </c>
    </row>
    <row r="14" spans="1:11" x14ac:dyDescent="0.2">
      <c r="A14" t="s">
        <v>33</v>
      </c>
      <c r="B14">
        <f xml:space="preserve"> 'Character Sheet'!C7+'Character Sheet'!C8+2+8</f>
        <v>12.5</v>
      </c>
      <c r="C14">
        <f xml:space="preserve"> 'Character Sheet'!C9+'Character Sheet'!C8+3+8</f>
        <v>16</v>
      </c>
      <c r="D14">
        <f xml:space="preserve"> 'Character Sheet'!C9+'Character Sheet'!C8+2+8</f>
        <v>15</v>
      </c>
      <c r="E14">
        <f xml:space="preserve"> 'Character Sheet'!C8+'Character Sheet'!C11+3+8</f>
        <v>13</v>
      </c>
      <c r="F14">
        <f xml:space="preserve"> 'Character Sheet'!C13+'Character Sheet'!C12+0+8</f>
        <v>8.5</v>
      </c>
    </row>
    <row r="15" spans="1:11" x14ac:dyDescent="0.2">
      <c r="A15" t="s">
        <v>53</v>
      </c>
      <c r="B15">
        <f xml:space="preserve"> 'Character Sheet'!C7+'Character Sheet'!C8+4+8</f>
        <v>14.5</v>
      </c>
      <c r="C15">
        <f xml:space="preserve"> 'Character Sheet'!C7+'Character Sheet'!C8+4+8</f>
        <v>14.5</v>
      </c>
      <c r="D15">
        <f xml:space="preserve"> 'Character Sheet'!C9+'Character Sheet'!C8+0+8</f>
        <v>13</v>
      </c>
      <c r="E15">
        <f xml:space="preserve"> 'Character Sheet'!C9+'Character Sheet'!C8+2+8</f>
        <v>15</v>
      </c>
      <c r="F15">
        <f xml:space="preserve"> 'Character Sheet'!C13+'Character Sheet'!C12+0+8</f>
        <v>8.5</v>
      </c>
    </row>
    <row r="16" spans="1:11" x14ac:dyDescent="0.2">
      <c r="A16" t="s">
        <v>28</v>
      </c>
      <c r="B16">
        <f xml:space="preserve"> 'Character Sheet'!C11+'Character Sheet'!C8+2+8</f>
        <v>12</v>
      </c>
      <c r="C16">
        <f xml:space="preserve"> 'Character Sheet'!C9+'Character Sheet'!C11+2+8</f>
        <v>14</v>
      </c>
      <c r="D16">
        <f xml:space="preserve"> 'Character Sheet'!C11+'Character Sheet'!C8+2+8</f>
        <v>12</v>
      </c>
      <c r="E16">
        <f xml:space="preserve"> 'Character Sheet'!C9+'Character Sheet'!C11+2+8</f>
        <v>14</v>
      </c>
      <c r="F16">
        <f xml:space="preserve"> 'Character Sheet'!C11+'Character Sheet'!C12+2+8</f>
        <v>11</v>
      </c>
    </row>
    <row r="17" spans="1:6" x14ac:dyDescent="0.2">
      <c r="A17" t="s">
        <v>31</v>
      </c>
      <c r="B17">
        <f xml:space="preserve"> 'Character Sheet'!C7+'Character Sheet'!C9+4+8</f>
        <v>16.5</v>
      </c>
      <c r="C17">
        <f xml:space="preserve"> 'Character Sheet'!C9+'Character Sheet'!C8+1+8</f>
        <v>14</v>
      </c>
      <c r="D17">
        <f xml:space="preserve"> 'Character Sheet'!C9+'Character Sheet'!C11+1+8</f>
        <v>13</v>
      </c>
      <c r="E17">
        <f xml:space="preserve"> 'Character Sheet'!C9+'Character Sheet'!C11+3+8</f>
        <v>15</v>
      </c>
      <c r="F17">
        <f xml:space="preserve"> 'Character Sheet'!C11+'Character Sheet'!C12+1+8</f>
        <v>10</v>
      </c>
    </row>
    <row r="18" spans="1:6" x14ac:dyDescent="0.2">
      <c r="A18" t="s">
        <v>29</v>
      </c>
      <c r="B18">
        <f xml:space="preserve"> 'Character Sheet'!C7+'Character Sheet'!C8+3+8</f>
        <v>13.5</v>
      </c>
      <c r="C18">
        <f xml:space="preserve"> 'Character Sheet'!C7+'Character Sheet'!C8+2+8</f>
        <v>12.5</v>
      </c>
      <c r="D18">
        <f xml:space="preserve"> 'Character Sheet'!C7+'Character Sheet'!C8+3+8</f>
        <v>13.5</v>
      </c>
      <c r="E18">
        <f xml:space="preserve"> 'Character Sheet'!C9+'Character Sheet'!C8+2+8</f>
        <v>15</v>
      </c>
      <c r="F18">
        <f xml:space="preserve"> 'Character Sheet'!C10+'Character Sheet'!C12+0+8</f>
        <v>10</v>
      </c>
    </row>
    <row r="19" spans="1:6" x14ac:dyDescent="0.2">
      <c r="A19" t="s">
        <v>54</v>
      </c>
      <c r="B19">
        <f xml:space="preserve"> 'Character Sheet'!C7+'Character Sheet'!C13+3+8</f>
        <v>12</v>
      </c>
      <c r="C19">
        <f xml:space="preserve"> 'Character Sheet'!C13+'Character Sheet'!C8+3+8</f>
        <v>12.5</v>
      </c>
      <c r="D19">
        <f xml:space="preserve"> 'Character Sheet'!C13+'Character Sheet'!C9+0+8</f>
        <v>11.5</v>
      </c>
      <c r="E19">
        <f xml:space="preserve"> 'Character Sheet'!C9+'Character Sheet'!C8+2+8</f>
        <v>15</v>
      </c>
      <c r="F19">
        <f xml:space="preserve"> 'Character Sheet'!C13+'Character Sheet'!C12+2+8</f>
        <v>10.5</v>
      </c>
    </row>
    <row r="20" spans="1:6" x14ac:dyDescent="0.2">
      <c r="A20" t="s">
        <v>56</v>
      </c>
      <c r="B20">
        <f xml:space="preserve"> 'Character Sheet'!C12+'Character Sheet'!C13+2+8</f>
        <v>10.5</v>
      </c>
      <c r="C20">
        <f xml:space="preserve"> 'Character Sheet'!C11+'Character Sheet'!C8+2+8</f>
        <v>12</v>
      </c>
      <c r="D20">
        <f xml:space="preserve"> 'Character Sheet'!C11+'Character Sheet'!C12+2+8</f>
        <v>11</v>
      </c>
      <c r="E20">
        <f xml:space="preserve"> 'Character Sheet'!C9+'Character Sheet'!C11+2+8</f>
        <v>14</v>
      </c>
      <c r="F20">
        <f xml:space="preserve"> 'Character Sheet'!C11+'Character Sheet'!C13+2+8</f>
        <v>10.5</v>
      </c>
    </row>
    <row r="21" spans="1:6" x14ac:dyDescent="0.2">
      <c r="A21" t="s">
        <v>25</v>
      </c>
      <c r="B21">
        <f xml:space="preserve"> 'Character Sheet'!C11+'Character Sheet'!C8+0+8</f>
        <v>10</v>
      </c>
      <c r="C21">
        <f xml:space="preserve"> 'Character Sheet'!C9+'Character Sheet'!C11+2+8</f>
        <v>14</v>
      </c>
      <c r="D21">
        <f xml:space="preserve"> 'Character Sheet'!C9+'Character Sheet'!C11+3+8</f>
        <v>15</v>
      </c>
      <c r="E21">
        <f xml:space="preserve"> 'Character Sheet'!C9+'Character Sheet'!C8+3+8</f>
        <v>16</v>
      </c>
      <c r="F21">
        <f xml:space="preserve"> 'Character Sheet'!C11+'Character Sheet'!C12+2+8</f>
        <v>11</v>
      </c>
    </row>
    <row r="22" spans="1:6" x14ac:dyDescent="0.2">
      <c r="A22" t="s">
        <v>39</v>
      </c>
      <c r="B22">
        <f xml:space="preserve"> 'Character Sheet'!C9+'Character Sheet'!C8+3+8</f>
        <v>16</v>
      </c>
      <c r="C22">
        <f xml:space="preserve"> 'Character Sheet'!C7+'Character Sheet'!C8+2+8</f>
        <v>12.5</v>
      </c>
      <c r="D22">
        <f xml:space="preserve"> 'Character Sheet'!C9+'Character Sheet'!C8+1+8</f>
        <v>14</v>
      </c>
      <c r="E22">
        <f xml:space="preserve"> 'Character Sheet'!C9+'Character Sheet'!C8+4+8</f>
        <v>17</v>
      </c>
      <c r="F22">
        <f xml:space="preserve"> 'Character Sheet'!C13+'Character Sheet'!C12+0+8</f>
        <v>8.5</v>
      </c>
    </row>
    <row r="23" spans="1:6" x14ac:dyDescent="0.2">
      <c r="A23" t="s">
        <v>26</v>
      </c>
      <c r="B23">
        <f xml:space="preserve"> 'Character Sheet'!C7+'Character Sheet'!C9+2+8</f>
        <v>14.5</v>
      </c>
      <c r="C23">
        <f xml:space="preserve"> 'Character Sheet'!C7+'Character Sheet'!C9+0+8</f>
        <v>12.5</v>
      </c>
      <c r="D23">
        <f xml:space="preserve"> 'Character Sheet'!C12+'Character Sheet'!C9+2+8</f>
        <v>14</v>
      </c>
      <c r="E23">
        <f xml:space="preserve"> 'Character Sheet'!C9+'Character Sheet'!C12+3+8</f>
        <v>15</v>
      </c>
      <c r="F23">
        <f xml:space="preserve"> 'Character Sheet'!C11+'Character Sheet'!C12+3+8</f>
        <v>12</v>
      </c>
    </row>
    <row r="24" spans="1:6" x14ac:dyDescent="0.2">
      <c r="A24" t="s">
        <v>49</v>
      </c>
      <c r="B24">
        <f xml:space="preserve"> 'Character Sheet'!C7+'Character Sheet'!C8+0+8</f>
        <v>10.5</v>
      </c>
      <c r="C24">
        <f xml:space="preserve"> 'Character Sheet'!C7+'Character Sheet'!C8+1+8</f>
        <v>11.5</v>
      </c>
      <c r="D24">
        <f xml:space="preserve"> 'Character Sheet'!C12+'Character Sheet'!C8+5+8</f>
        <v>15</v>
      </c>
      <c r="E24">
        <f xml:space="preserve"> 'Character Sheet'!C9+'Character Sheet'!C12+3+8</f>
        <v>15</v>
      </c>
      <c r="F24">
        <f xml:space="preserve"> 'Character Sheet'!C13+'Character Sheet'!C12+0+8</f>
        <v>8.5</v>
      </c>
    </row>
    <row r="25" spans="1:6" x14ac:dyDescent="0.2">
      <c r="A25" t="s">
        <v>22</v>
      </c>
      <c r="B25">
        <f xml:space="preserve"> 'Character Sheet'!C7+'Character Sheet'!C8+2+8</f>
        <v>12.5</v>
      </c>
      <c r="C25">
        <f xml:space="preserve"> 'Character Sheet'!C7+'Character Sheet'!C8+2+8</f>
        <v>12.5</v>
      </c>
      <c r="D25">
        <f xml:space="preserve"> 'Character Sheet'!C9+'Character Sheet'!C8+3+8</f>
        <v>16</v>
      </c>
      <c r="E25">
        <f xml:space="preserve"> 'Character Sheet'!C9+'Character Sheet'!C8+3+8</f>
        <v>16</v>
      </c>
      <c r="F25">
        <f xml:space="preserve"> 'Character Sheet'!C11+'Character Sheet'!C12+0+8</f>
        <v>9</v>
      </c>
    </row>
    <row r="26" spans="1:6" x14ac:dyDescent="0.2">
      <c r="A26" t="s">
        <v>57</v>
      </c>
      <c r="B26">
        <f xml:space="preserve"> 'Character Sheet'!C7+'Character Sheet'!C9+3+8</f>
        <v>15.5</v>
      </c>
      <c r="C26">
        <f xml:space="preserve"> 'Character Sheet'!C7+'Character Sheet'!C8+1+8</f>
        <v>11.5</v>
      </c>
      <c r="D26">
        <f xml:space="preserve"> 'Character Sheet'!C9+'Character Sheet'!C8+1+8</f>
        <v>14</v>
      </c>
      <c r="E26">
        <f xml:space="preserve"> 'Character Sheet'!C9+'Character Sheet'!C8+5+8</f>
        <v>18</v>
      </c>
      <c r="F26">
        <f xml:space="preserve"> 'Character Sheet'!C9+'Character Sheet'!C12+0+8</f>
        <v>12</v>
      </c>
    </row>
    <row r="27" spans="1:6" x14ac:dyDescent="0.2">
      <c r="A27" t="s">
        <v>36</v>
      </c>
      <c r="B27">
        <f xml:space="preserve"> 'Character Sheet'!C9+'Character Sheet'!C8+0+8</f>
        <v>13</v>
      </c>
      <c r="C27">
        <f xml:space="preserve"> 'Character Sheet'!C9+'Character Sheet'!C8+2+8</f>
        <v>15</v>
      </c>
      <c r="D27">
        <f xml:space="preserve"> 'Character Sheet'!C12+'Character Sheet'!C8+2+8</f>
        <v>12</v>
      </c>
      <c r="E27">
        <f xml:space="preserve"> 'Character Sheet'!C9+'Character Sheet'!C12+3+8</f>
        <v>15</v>
      </c>
      <c r="F27">
        <f xml:space="preserve"> 'Character Sheet'!C13+'Character Sheet'!C12+3+8</f>
        <v>11.5</v>
      </c>
    </row>
    <row r="28" spans="1:6" x14ac:dyDescent="0.2">
      <c r="A28" t="s">
        <v>41</v>
      </c>
      <c r="B28">
        <f xml:space="preserve"> 'Character Sheet'!C12+'Character Sheet'!C8+3+8</f>
        <v>13</v>
      </c>
      <c r="C28">
        <f xml:space="preserve"> 'Character Sheet'!C9+'Character Sheet'!C12+3+8</f>
        <v>15</v>
      </c>
      <c r="D28">
        <f xml:space="preserve"> 'Character Sheet'!C12+'Character Sheet'!C8+2+8</f>
        <v>12</v>
      </c>
      <c r="E28">
        <f xml:space="preserve"> 'Character Sheet'!C9+'Character Sheet'!C11+2+8</f>
        <v>14</v>
      </c>
      <c r="F28">
        <f xml:space="preserve"> 'Character Sheet'!C13+'Character Sheet'!C12+0+8</f>
        <v>8.5</v>
      </c>
    </row>
    <row r="29" spans="1:6" x14ac:dyDescent="0.2">
      <c r="A29" t="s">
        <v>37</v>
      </c>
      <c r="B29">
        <f xml:space="preserve"> 'Character Sheet'!C9+'Character Sheet'!C8+0+8</f>
        <v>13</v>
      </c>
      <c r="C29">
        <f xml:space="preserve"> 'Character Sheet'!C12+'Character Sheet'!C8+2+8</f>
        <v>12</v>
      </c>
      <c r="D29">
        <f xml:space="preserve"> 'Character Sheet'!C12+'Character Sheet'!C8+4+8</f>
        <v>14</v>
      </c>
      <c r="E29">
        <f xml:space="preserve"> 'Character Sheet'!C9+'Character Sheet'!C12+2+8</f>
        <v>14</v>
      </c>
      <c r="F29">
        <f xml:space="preserve"> 'Character Sheet'!C13+'Character Sheet'!C12+2+8</f>
        <v>10.5</v>
      </c>
    </row>
    <row r="30" spans="1:6" x14ac:dyDescent="0.2">
      <c r="A30" t="s">
        <v>51</v>
      </c>
      <c r="B30">
        <f xml:space="preserve"> 'Character Sheet'!C7+'Character Sheet'!C9+2+8</f>
        <v>14.5</v>
      </c>
      <c r="C30">
        <f xml:space="preserve"> 'Character Sheet'!C9+'Character Sheet'!C8+0+8</f>
        <v>13</v>
      </c>
      <c r="D30">
        <f xml:space="preserve"> 'Character Sheet'!C9+'Character Sheet'!C11+4+8</f>
        <v>16</v>
      </c>
      <c r="E30">
        <f xml:space="preserve"> 'Character Sheet'!C9+'Character Sheet'!C11+3+8</f>
        <v>15</v>
      </c>
      <c r="F30">
        <f xml:space="preserve"> 'Character Sheet'!C11+'Character Sheet'!C12+1+8</f>
        <v>10</v>
      </c>
    </row>
    <row r="31" spans="1:6" x14ac:dyDescent="0.2">
      <c r="A31" t="s">
        <v>40</v>
      </c>
      <c r="B31">
        <f xml:space="preserve"> 'Character Sheet'!C7+'Character Sheet'!C8+0+8</f>
        <v>10.5</v>
      </c>
      <c r="C31">
        <f xml:space="preserve"> 'Character Sheet'!C7+'Character Sheet'!C8+2+8</f>
        <v>12.5</v>
      </c>
      <c r="D31">
        <f xml:space="preserve"> 'Character Sheet'!C8+'Character Sheet'!C12+4+8</f>
        <v>14</v>
      </c>
      <c r="E31">
        <f xml:space="preserve"> 'Character Sheet'!C9+'Character Sheet'!C8+3+8</f>
        <v>16</v>
      </c>
      <c r="F31">
        <f xml:space="preserve"> 'Character Sheet'!C13+'Character Sheet'!C12+1+8</f>
        <v>9.5</v>
      </c>
    </row>
    <row r="32" spans="1:6" x14ac:dyDescent="0.2">
      <c r="A32" t="s">
        <v>23</v>
      </c>
      <c r="B32">
        <f xml:space="preserve"> 'Character Sheet'!C7+'Character Sheet'!C8+4+8</f>
        <v>14.5</v>
      </c>
      <c r="C32">
        <f xml:space="preserve"> 'Character Sheet'!C7+'Character Sheet'!C8+3+8</f>
        <v>13.5</v>
      </c>
      <c r="D32">
        <f xml:space="preserve"> 'Character Sheet'!C9+'Character Sheet'!C8+2+8</f>
        <v>15</v>
      </c>
      <c r="E32">
        <f xml:space="preserve"> 'Character Sheet'!C9+'Character Sheet'!C8+1+8</f>
        <v>14</v>
      </c>
      <c r="F32">
        <f xml:space="preserve"> 'Character Sheet'!C13+'Character Sheet'!C12+0+8</f>
        <v>8.5</v>
      </c>
    </row>
    <row r="33" spans="1:6" x14ac:dyDescent="0.2">
      <c r="A33" t="s">
        <v>52</v>
      </c>
      <c r="B33">
        <f xml:space="preserve"> 'Character Sheet'!C7+'Character Sheet'!C8+3+8</f>
        <v>13.5</v>
      </c>
      <c r="C33">
        <f xml:space="preserve"> 'Character Sheet'!C7+'Character Sheet'!C10+3+8</f>
        <v>13.5</v>
      </c>
      <c r="D33">
        <f xml:space="preserve"> 'Character Sheet'!C9+'Character Sheet'!C8+2+8</f>
        <v>15</v>
      </c>
      <c r="E33">
        <f xml:space="preserve"> 'Character Sheet'!C9+'Character Sheet'!C8+2+8</f>
        <v>15</v>
      </c>
      <c r="F33">
        <f xml:space="preserve"> 'Character Sheet'!C10+'Character Sheet'!C12+0+8</f>
        <v>10</v>
      </c>
    </row>
  </sheetData>
  <sortState xmlns:xlrd2="http://schemas.microsoft.com/office/spreadsheetml/2017/richdata2" ref="A2:F33">
    <sortCondition ref="A2"/>
  </sortState>
  <pageMargins left="0.7" right="0.7" top="0.75" bottom="0.75" header="0.3" footer="0.3"/>
  <ignoredErrors>
    <ignoredError sqref="B3 C8 C16:D16 C18 B28 C25 D11 E4:F4 E14 E8 F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 Sheet</vt:lpstr>
      <vt:lpstr>Fighting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Jonathan</dc:creator>
  <cp:lastModifiedBy>Magoun, Jonathan</cp:lastModifiedBy>
  <dcterms:created xsi:type="dcterms:W3CDTF">2019-08-16T21:43:39Z</dcterms:created>
  <dcterms:modified xsi:type="dcterms:W3CDTF">2019-08-17T22:24:33Z</dcterms:modified>
</cp:coreProperties>
</file>