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Fighting Profiles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F23" i="2" l="1"/>
  <c r="C10" i="1" l="1"/>
  <c r="C11" i="1"/>
  <c r="C9" i="1"/>
  <c r="C8" i="1"/>
  <c r="C12" i="1"/>
  <c r="C13" i="1"/>
  <c r="C7" i="1"/>
  <c r="B17" i="1" l="1"/>
  <c r="E23" i="2"/>
  <c r="D23" i="2"/>
  <c r="C8" i="2"/>
  <c r="C23" i="2"/>
  <c r="B23" i="2"/>
  <c r="B34" i="2"/>
  <c r="F3" i="2"/>
  <c r="E29" i="2"/>
  <c r="E22" i="2"/>
  <c r="E16" i="2"/>
  <c r="E33" i="2"/>
  <c r="E21" i="2"/>
  <c r="E13" i="2"/>
  <c r="E7" i="2"/>
  <c r="E3" i="2"/>
  <c r="D12" i="2"/>
  <c r="D4" i="2"/>
  <c r="C29" i="2"/>
  <c r="C16" i="2"/>
  <c r="C12" i="2"/>
  <c r="C4" i="2"/>
  <c r="B30" i="2"/>
  <c r="F5" i="2"/>
  <c r="E24" i="2"/>
  <c r="E26" i="2"/>
  <c r="E8" i="2"/>
  <c r="D17" i="2"/>
  <c r="C17" i="2"/>
  <c r="B22" i="2"/>
  <c r="F27" i="2"/>
  <c r="F2" i="2"/>
  <c r="F11" i="1" s="1"/>
  <c r="E28" i="2"/>
  <c r="E12" i="2"/>
  <c r="E32" i="2"/>
  <c r="E19" i="2"/>
  <c r="E10" i="2"/>
  <c r="E6" i="2"/>
  <c r="E2" i="2"/>
  <c r="F10" i="1" s="1"/>
  <c r="D31" i="2"/>
  <c r="D27" i="2"/>
  <c r="D22" i="2"/>
  <c r="D15" i="2"/>
  <c r="D11" i="2"/>
  <c r="D7" i="2"/>
  <c r="D3" i="2"/>
  <c r="C28" i="2"/>
  <c r="E34" i="2"/>
  <c r="C21" i="2"/>
  <c r="F9" i="2"/>
  <c r="E31" i="2"/>
  <c r="E25" i="2"/>
  <c r="E20" i="2"/>
  <c r="E11" i="2"/>
  <c r="E27" i="2"/>
  <c r="E18" i="2"/>
  <c r="E9" i="2"/>
  <c r="E5" i="2"/>
  <c r="D34" i="2"/>
  <c r="D26" i="2"/>
  <c r="D21" i="2"/>
  <c r="D14" i="2"/>
  <c r="D10" i="2"/>
  <c r="D2" i="2"/>
  <c r="C31" i="2"/>
  <c r="C14" i="2"/>
  <c r="C2" i="2"/>
  <c r="B28" i="2"/>
  <c r="B7" i="2"/>
  <c r="E30" i="2"/>
  <c r="E17" i="2"/>
  <c r="E15" i="2"/>
  <c r="D33" i="2"/>
  <c r="D13" i="2"/>
  <c r="D5" i="2"/>
  <c r="D28" i="2"/>
  <c r="D24" i="2"/>
  <c r="D29" i="2"/>
  <c r="D9" i="2"/>
  <c r="C30" i="2"/>
  <c r="B29" i="2"/>
  <c r="B20" i="2"/>
  <c r="D30" i="2"/>
  <c r="D6" i="2"/>
  <c r="C6" i="2"/>
  <c r="D25" i="2"/>
  <c r="D32" i="2"/>
  <c r="E14" i="2"/>
  <c r="E4" i="2"/>
  <c r="F19" i="2"/>
  <c r="F33" i="2"/>
  <c r="F15" i="2"/>
  <c r="F4" i="2"/>
  <c r="F11" i="2"/>
  <c r="F25" i="2"/>
  <c r="F28" i="2"/>
  <c r="F29" i="2"/>
  <c r="F14" i="2"/>
  <c r="D19" i="2"/>
  <c r="C19" i="2"/>
  <c r="F30" i="2"/>
  <c r="F22" i="2"/>
  <c r="F13" i="2"/>
  <c r="F32" i="2"/>
  <c r="F7" i="2"/>
  <c r="F31" i="2"/>
  <c r="F17" i="2"/>
  <c r="D16" i="2"/>
  <c r="C20" i="2"/>
  <c r="B21" i="2"/>
  <c r="F12" i="2"/>
  <c r="F26" i="2"/>
  <c r="F16" i="2"/>
  <c r="B16" i="2"/>
  <c r="F21" i="2"/>
  <c r="D20" i="2"/>
  <c r="F24" i="2"/>
  <c r="F6" i="2"/>
  <c r="F20" i="2"/>
  <c r="B3" i="2"/>
  <c r="D8" i="2"/>
  <c r="C33" i="2"/>
  <c r="C25" i="2"/>
  <c r="B26" i="2"/>
  <c r="B17" i="2"/>
  <c r="B13" i="2"/>
  <c r="B9" i="2"/>
  <c r="B31" i="2"/>
  <c r="B27" i="2"/>
  <c r="B18" i="2"/>
  <c r="B14" i="2"/>
  <c r="C32" i="2"/>
  <c r="C24" i="2"/>
  <c r="C15" i="2"/>
  <c r="C11" i="2"/>
  <c r="C7" i="2"/>
  <c r="C3" i="2"/>
  <c r="B33" i="2"/>
  <c r="B25" i="2"/>
  <c r="B12" i="2"/>
  <c r="B8" i="2"/>
  <c r="C34" i="2"/>
  <c r="C9" i="2"/>
  <c r="B10" i="2"/>
  <c r="D18" i="2"/>
  <c r="C27" i="2"/>
  <c r="C22" i="2"/>
  <c r="C18" i="2"/>
  <c r="C10" i="2"/>
  <c r="B32" i="2"/>
  <c r="B24" i="2"/>
  <c r="B19" i="2"/>
  <c r="B15" i="2"/>
  <c r="B11" i="2"/>
  <c r="C26" i="2"/>
  <c r="C13" i="2"/>
  <c r="B6" i="2"/>
  <c r="F18" i="2"/>
  <c r="F8" i="2"/>
  <c r="C5" i="2"/>
  <c r="F34" i="2"/>
  <c r="F10" i="2"/>
  <c r="B5" i="2"/>
  <c r="B4" i="2"/>
  <c r="B2" i="2"/>
  <c r="F7" i="1" s="1"/>
  <c r="F8" i="1" l="1"/>
  <c r="F9" i="1"/>
</calcChain>
</file>

<file path=xl/sharedStrings.xml><?xml version="1.0" encoding="utf-8"?>
<sst xmlns="http://schemas.openxmlformats.org/spreadsheetml/2006/main" count="145" uniqueCount="117">
  <si>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</si>
  <si>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</si>
  <si>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</si>
  <si>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</si>
  <si>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</si>
  <si>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</si>
  <si>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</si>
  <si>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</si>
  <si>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</si>
  <si>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</si>
  <si>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</si>
  <si>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</si>
  <si>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</si>
  <si>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</si>
  <si>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</si>
  <si>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</si>
  <si>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</si>
  <si>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</si>
  <si>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</si>
  <si>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</si>
  <si>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</si>
  <si>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</si>
  <si>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</si>
  <si>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</si>
  <si>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</si>
  <si>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</si>
  <si>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</si>
  <si>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</si>
  <si>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</si>
  <si>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</si>
  <si>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</si>
  <si>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</si>
  <si>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</si>
  <si>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</si>
  <si>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</si>
  <si>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</si>
  <si>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</si>
  <si>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</si>
  <si>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</si>
  <si>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</si>
  <si>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</si>
  <si>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</si>
  <si>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</si>
  <si>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</si>
  <si>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</si>
  <si>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</si>
  <si>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</si>
  <si>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</si>
  <si>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</si>
  <si>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</si>
  <si>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</si>
  <si>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</si>
  <si>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</si>
  <si>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</si>
  <si>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</si>
  <si>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</si>
  <si>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</si>
  <si>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</si>
  <si>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</si>
  <si>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</si>
  <si>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</si>
  <si>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</si>
  <si>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</si>
  <si>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</si>
  <si>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</si>
  <si>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</si>
  <si>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</si>
  <si>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</si>
  <si>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</si>
  <si>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</si>
  <si>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</si>
  <si>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</si>
  <si>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Bonuses: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</si>
  <si>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</si>
  <si>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</si>
  <si>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</si>
  <si>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</si>
  <si>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</si>
  <si>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</si>
  <si>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</si>
  <si>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</si>
  <si>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</si>
  <si>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James Gunnerson</t>
  </si>
  <si>
    <t>Beetle</t>
  </si>
  <si>
    <t>Insect Form/Super Toughness</t>
  </si>
  <si>
    <t>Invulnerable</t>
  </si>
  <si>
    <t>R</t>
  </si>
  <si>
    <t>N</t>
  </si>
  <si>
    <t>--</t>
  </si>
  <si>
    <t>Self</t>
  </si>
  <si>
    <t>·        Armor 6/6/0</t>
  </si>
  <si>
    <t>Steely</t>
  </si>
  <si>
    <t>B</t>
  </si>
  <si>
    <t>C</t>
  </si>
  <si>
    <t>E</t>
  </si>
  <si>
    <t>·        When you are hit, you can burn an energy and gain Armor +1d2 (P/E)</t>
  </si>
  <si>
    <t>Taunt</t>
  </si>
  <si>
    <t>Ar</t>
  </si>
  <si>
    <t>H</t>
  </si>
  <si>
    <t>1 tgt</t>
  </si>
  <si>
    <t>·        Taunt (Charisma, Wit)</t>
  </si>
  <si>
    <t>Carapace</t>
  </si>
  <si>
    <t>·        Armor 4/2/0</t>
  </si>
  <si>
    <t>·        Move -1</t>
  </si>
  <si>
    <t>Sting</t>
  </si>
  <si>
    <t>Amt</t>
  </si>
  <si>
    <t>A</t>
  </si>
  <si>
    <t>·        2d8 + Muscle Stabbing Physical Damage</t>
  </si>
  <si>
    <t>Wings</t>
  </si>
  <si>
    <t>M</t>
  </si>
  <si>
    <t>·        Flight 12</t>
  </si>
  <si>
    <t>10/8/0</t>
  </si>
  <si>
    <t>Day Job: Jock</t>
  </si>
  <si>
    <t>Tough – You start the game with +4 Hit Points.</t>
  </si>
  <si>
    <t>Clinging</t>
  </si>
  <si>
    <t>U</t>
  </si>
  <si>
    <t>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</si>
</sst>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Century Gothic"/>
      <family val="1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31" sqref="J31"/>
    </sheetView>
  </sheetViews>
  <sheetFormatPr defaultColWidth="8.85546875" defaultRowHeight="15" x14ac:dyDescent="0.25"/>
  <cols>
    <col min="1" max="1" width="13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13" t="s">
        <v>82</v>
      </c>
      <c r="C1" s="13"/>
      <c r="D1" s="13"/>
      <c r="E1" s="13"/>
      <c r="F1" s="13"/>
      <c r="G1" s="5" t="s">
        <v>20</v>
      </c>
      <c r="H1" s="6"/>
      <c r="I1" s="3"/>
    </row>
    <row r="2" spans="1:9" ht="21" customHeight="1" x14ac:dyDescent="0.3">
      <c r="A2" s="4" t="s">
        <v>77</v>
      </c>
      <c r="B2" s="13" t="s">
        <v>83</v>
      </c>
      <c r="C2" s="13"/>
      <c r="D2" s="13"/>
      <c r="E2" s="13"/>
      <c r="F2" s="13"/>
      <c r="G2" s="10" t="s">
        <v>27</v>
      </c>
      <c r="H2" s="4"/>
      <c r="I2" s="1"/>
    </row>
    <row r="3" spans="1:9" ht="17.25" x14ac:dyDescent="0.3">
      <c r="A3" s="4" t="s">
        <v>78</v>
      </c>
      <c r="B3" s="13" t="s">
        <v>84</v>
      </c>
      <c r="C3" s="13"/>
      <c r="D3" s="13"/>
      <c r="E3" s="13"/>
      <c r="F3" s="13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112</v>
      </c>
    </row>
    <row r="7" spans="1:9" ht="17.25" x14ac:dyDescent="0.3">
      <c r="A7" s="4" t="s">
        <v>9</v>
      </c>
      <c r="B7" s="8">
        <v>19</v>
      </c>
      <c r="C7" s="4">
        <f t="shared" ref="C7:C13" si="0">(B7 - 10)/2</f>
        <v>4.5</v>
      </c>
      <c r="D7" s="4"/>
      <c r="E7" s="4" t="s">
        <v>10</v>
      </c>
      <c r="F7" s="4">
        <f>_xlfn.FLOOR.MATH(VLOOKUP(G2,'Fighting Profiles'!A2:F34,2,FALSE))</f>
        <v>18</v>
      </c>
      <c r="G7" s="4"/>
      <c r="H7" s="4" t="s">
        <v>72</v>
      </c>
    </row>
    <row r="8" spans="1:9" ht="17.25" x14ac:dyDescent="0.3">
      <c r="A8" s="4" t="s">
        <v>8</v>
      </c>
      <c r="B8" s="8">
        <v>13</v>
      </c>
      <c r="C8" s="4">
        <f t="shared" si="0"/>
        <v>1.5</v>
      </c>
      <c r="D8" s="4"/>
      <c r="E8" s="4" t="s">
        <v>11</v>
      </c>
      <c r="F8" s="4">
        <f>_xlfn.FLOOR.MATH(VLOOKUP(G2,'Fighting Profiles'!A2:F34,3,FALSE))</f>
        <v>14</v>
      </c>
      <c r="G8" s="4"/>
      <c r="H8" s="11" t="s">
        <v>113</v>
      </c>
    </row>
    <row r="9" spans="1:9" ht="17.25" x14ac:dyDescent="0.3">
      <c r="A9" s="4" t="s">
        <v>15</v>
      </c>
      <c r="B9" s="8">
        <v>11</v>
      </c>
      <c r="C9" s="4">
        <f t="shared" si="0"/>
        <v>0.5</v>
      </c>
      <c r="D9" s="4"/>
      <c r="E9" s="4" t="s">
        <v>12</v>
      </c>
      <c r="F9" s="4">
        <f>_xlfn.FLOOR.MATH(VLOOKUP(G2,'Fighting Profiles'!A2:F34,4,FALSE))</f>
        <v>16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Profiles'!A2:F34,5,FALSE))</f>
        <v>10</v>
      </c>
      <c r="G10" s="4"/>
      <c r="H10" s="4"/>
    </row>
    <row r="11" spans="1:9" ht="17.25" x14ac:dyDescent="0.3">
      <c r="A11" s="4" t="s">
        <v>17</v>
      </c>
      <c r="B11" s="8">
        <v>8</v>
      </c>
      <c r="C11" s="4">
        <f t="shared" si="0"/>
        <v>-1</v>
      </c>
      <c r="D11" s="4"/>
      <c r="E11" s="4" t="s">
        <v>14</v>
      </c>
      <c r="F11" s="4">
        <f>_xlfn.FLOOR.MATH(VLOOKUP(G2,'Fighting Profiles'!A2:F34,6,FALSE))</f>
        <v>11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74</v>
      </c>
      <c r="B15" s="4">
        <f>_xlfn.CEILING.MATH(8+B10+B7*(0.5)+B12*(0.5) + 4)</f>
        <v>41</v>
      </c>
      <c r="C15" s="4"/>
      <c r="D15" s="7" t="s">
        <v>76</v>
      </c>
      <c r="E15" s="14" t="s">
        <v>111</v>
      </c>
      <c r="F15" s="15"/>
      <c r="G15" s="9" t="s">
        <v>79</v>
      </c>
      <c r="H15" s="4"/>
    </row>
    <row r="16" spans="1:9" ht="17.25" x14ac:dyDescent="0.3">
      <c r="A16" s="7" t="s">
        <v>75</v>
      </c>
      <c r="B16" s="4">
        <v>6</v>
      </c>
      <c r="C16" s="4"/>
      <c r="D16" s="4"/>
      <c r="E16" s="4"/>
      <c r="F16" s="4"/>
      <c r="G16" s="12"/>
      <c r="H16" s="4"/>
    </row>
    <row r="17" spans="1:9" ht="17.25" x14ac:dyDescent="0.3">
      <c r="A17" s="7" t="s">
        <v>73</v>
      </c>
      <c r="B17" s="4">
        <f xml:space="preserve"> _xlfn.FLOOR.MATH(C11+C9)</f>
        <v>-1</v>
      </c>
      <c r="C17" s="4"/>
      <c r="D17" s="4"/>
      <c r="E17" s="4"/>
      <c r="F17" s="4"/>
      <c r="G17" s="12"/>
      <c r="H17" s="4"/>
    </row>
    <row r="18" spans="1:9" ht="17.25" x14ac:dyDescent="0.3">
      <c r="A18" s="4"/>
      <c r="B18" s="4"/>
      <c r="C18" s="4"/>
      <c r="D18" s="4"/>
      <c r="E18" s="4"/>
      <c r="F18" s="4"/>
      <c r="G18" s="12"/>
      <c r="H18" s="4"/>
    </row>
    <row r="19" spans="1:9" ht="17.25" x14ac:dyDescent="0.3">
      <c r="A19" s="4" t="s">
        <v>1</v>
      </c>
      <c r="B19" s="4"/>
      <c r="C19" s="4"/>
      <c r="D19" s="4"/>
      <c r="E19" s="4"/>
      <c r="F19" s="4"/>
      <c r="G19" s="4"/>
      <c r="H19" s="4"/>
    </row>
    <row r="20" spans="1:9" ht="17.25" x14ac:dyDescent="0.3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80</v>
      </c>
      <c r="I20" s="4" t="s">
        <v>71</v>
      </c>
    </row>
    <row r="21" spans="1:9" x14ac:dyDescent="0.25">
      <c r="A21" s="16" t="s">
        <v>85</v>
      </c>
      <c r="B21" s="16" t="s">
        <v>86</v>
      </c>
      <c r="C21" s="16" t="s">
        <v>87</v>
      </c>
      <c r="D21" s="16">
        <v>30</v>
      </c>
      <c r="E21" s="16" t="s">
        <v>88</v>
      </c>
      <c r="F21" s="16" t="s">
        <v>88</v>
      </c>
      <c r="G21" s="17" t="s">
        <v>89</v>
      </c>
      <c r="H21" s="16">
        <v>0</v>
      </c>
      <c r="I21" s="18" t="s">
        <v>90</v>
      </c>
    </row>
    <row r="22" spans="1:9" ht="57" x14ac:dyDescent="0.25">
      <c r="A22" s="16" t="s">
        <v>91</v>
      </c>
      <c r="B22" s="16" t="s">
        <v>92</v>
      </c>
      <c r="C22" s="16" t="s">
        <v>93</v>
      </c>
      <c r="D22" s="16">
        <v>20</v>
      </c>
      <c r="E22" s="16" t="s">
        <v>88</v>
      </c>
      <c r="F22" s="16" t="s">
        <v>88</v>
      </c>
      <c r="G22" s="17" t="s">
        <v>89</v>
      </c>
      <c r="H22" s="16" t="s">
        <v>94</v>
      </c>
      <c r="I22" s="18" t="s">
        <v>95</v>
      </c>
    </row>
    <row r="23" spans="1:9" ht="28.5" x14ac:dyDescent="0.25">
      <c r="A23" s="16" t="s">
        <v>96</v>
      </c>
      <c r="B23" s="16" t="s">
        <v>97</v>
      </c>
      <c r="C23" s="16" t="s">
        <v>98</v>
      </c>
      <c r="D23" s="16">
        <v>20</v>
      </c>
      <c r="E23" s="16">
        <v>10</v>
      </c>
      <c r="F23" s="16" t="s">
        <v>88</v>
      </c>
      <c r="G23" s="17" t="s">
        <v>99</v>
      </c>
      <c r="H23" s="16">
        <v>4</v>
      </c>
      <c r="I23" s="18" t="s">
        <v>100</v>
      </c>
    </row>
    <row r="24" spans="1:9" x14ac:dyDescent="0.25">
      <c r="A24" s="19" t="s">
        <v>101</v>
      </c>
      <c r="B24" s="19" t="s">
        <v>86</v>
      </c>
      <c r="C24" s="19" t="s">
        <v>87</v>
      </c>
      <c r="D24" s="19">
        <v>20</v>
      </c>
      <c r="E24" s="19" t="s">
        <v>88</v>
      </c>
      <c r="F24" s="19" t="s">
        <v>88</v>
      </c>
      <c r="G24" s="20" t="s">
        <v>89</v>
      </c>
      <c r="H24" s="19">
        <v>0</v>
      </c>
      <c r="I24" s="18" t="s">
        <v>102</v>
      </c>
    </row>
    <row r="25" spans="1:9" x14ac:dyDescent="0.25">
      <c r="A25" s="19"/>
      <c r="B25" s="19"/>
      <c r="C25" s="19"/>
      <c r="D25" s="19"/>
      <c r="E25" s="19"/>
      <c r="F25" s="19"/>
      <c r="G25" s="20"/>
      <c r="H25" s="19"/>
      <c r="I25" s="18" t="s">
        <v>103</v>
      </c>
    </row>
    <row r="26" spans="1:9" ht="42.75" x14ac:dyDescent="0.25">
      <c r="A26" s="16" t="s">
        <v>104</v>
      </c>
      <c r="B26" s="16" t="s">
        <v>105</v>
      </c>
      <c r="C26" s="16" t="s">
        <v>106</v>
      </c>
      <c r="D26" s="16">
        <v>20</v>
      </c>
      <c r="E26" s="16" t="s">
        <v>88</v>
      </c>
      <c r="F26" s="16" t="s">
        <v>88</v>
      </c>
      <c r="G26" s="17" t="s">
        <v>99</v>
      </c>
      <c r="H26" s="16">
        <v>3</v>
      </c>
      <c r="I26" s="18" t="s">
        <v>107</v>
      </c>
    </row>
    <row r="27" spans="1:9" x14ac:dyDescent="0.25">
      <c r="A27" s="16" t="s">
        <v>108</v>
      </c>
      <c r="B27" s="16" t="s">
        <v>109</v>
      </c>
      <c r="C27" s="16" t="s">
        <v>109</v>
      </c>
      <c r="D27" s="16">
        <v>20</v>
      </c>
      <c r="E27" s="16" t="s">
        <v>88</v>
      </c>
      <c r="F27" s="16" t="s">
        <v>88</v>
      </c>
      <c r="G27" s="17" t="s">
        <v>89</v>
      </c>
      <c r="H27" s="16">
        <v>1</v>
      </c>
      <c r="I27" s="18" t="s">
        <v>110</v>
      </c>
    </row>
    <row r="28" spans="1:9" x14ac:dyDescent="0.25">
      <c r="A28" s="21" t="s">
        <v>114</v>
      </c>
      <c r="B28" s="22" t="s">
        <v>115</v>
      </c>
      <c r="C28" s="22" t="s">
        <v>87</v>
      </c>
      <c r="D28" s="22">
        <v>20</v>
      </c>
      <c r="E28" s="22"/>
      <c r="F28" s="22"/>
      <c r="G28" s="22" t="s">
        <v>89</v>
      </c>
      <c r="H28" s="22">
        <v>0</v>
      </c>
      <c r="I28" s="23" t="s">
        <v>116</v>
      </c>
    </row>
  </sheetData>
  <mergeCells count="13">
    <mergeCell ref="G16:G18"/>
    <mergeCell ref="B2:F2"/>
    <mergeCell ref="B3:F3"/>
    <mergeCell ref="B1:F1"/>
    <mergeCell ref="E15:F15"/>
    <mergeCell ref="F24:F25"/>
    <mergeCell ref="G24:G25"/>
    <mergeCell ref="H24:H25"/>
    <mergeCell ref="A24:A25"/>
    <mergeCell ref="B24:B25"/>
    <mergeCell ref="C24:C25"/>
    <mergeCell ref="D24:D25"/>
    <mergeCell ref="E24:E25"/>
  </mergeCells>
  <pageMargins left="0.7" right="0.7" top="0.75" bottom="0.75" header="0.3" footer="0.3"/>
  <pageSetup orientation="portrait" r:id="rId1"/>
  <ignoredErrors>
    <ignoredError sqref="E15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'Fighting Profiles'!$A$2:$A$34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F4" sqref="F4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11" max="11" width="27.42578125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5">
      <c r="A2" t="s">
        <v>21</v>
      </c>
      <c r="B2">
        <f xml:space="preserve"> 'Character Sheet'!C7+'Character Sheet'!C8+1+8</f>
        <v>15</v>
      </c>
      <c r="C2">
        <f xml:space="preserve"> 'Character Sheet'!C9+'Character Sheet'!C8+2+8</f>
        <v>12</v>
      </c>
      <c r="D2">
        <f xml:space="preserve"> 'Character Sheet'!C9+'Character Sheet'!C8+4+8</f>
        <v>14</v>
      </c>
      <c r="E2">
        <f xml:space="preserve"> 'Character Sheet'!C9+'Character Sheet'!C8+3+8</f>
        <v>13</v>
      </c>
      <c r="F2">
        <f xml:space="preserve"> 'Character Sheet'!C9+'Character Sheet'!C12+0+8</f>
        <v>8.5</v>
      </c>
      <c r="K2" t="s">
        <v>45</v>
      </c>
    </row>
    <row r="3" spans="1:11" x14ac:dyDescent="0.25">
      <c r="A3" t="s">
        <v>24</v>
      </c>
      <c r="B3">
        <f xml:space="preserve"> 'Character Sheet'!C7+'Character Sheet'!C8+5+8</f>
        <v>19</v>
      </c>
      <c r="C3">
        <f xml:space="preserve"> 'Character Sheet'!C7+'Character Sheet'!C8+2+8</f>
        <v>16</v>
      </c>
      <c r="D3">
        <f xml:space="preserve"> 'Character Sheet'!C9+'Character Sheet'!C8+1+8</f>
        <v>11</v>
      </c>
      <c r="E3">
        <f xml:space="preserve"> 'Character Sheet'!C9+'Character Sheet'!C8+2+8</f>
        <v>12</v>
      </c>
      <c r="F3">
        <f xml:space="preserve"> 'Character Sheet'!C9+'Character Sheet'!C12+0+8</f>
        <v>8.5</v>
      </c>
      <c r="K3" t="s">
        <v>46</v>
      </c>
    </row>
    <row r="4" spans="1:11" x14ac:dyDescent="0.25">
      <c r="A4" t="s">
        <v>32</v>
      </c>
      <c r="B4">
        <f xml:space="preserve"> 'Character Sheet'!C7+'Character Sheet'!C8+1+8</f>
        <v>15</v>
      </c>
      <c r="C4">
        <f xml:space="preserve"> 'Character Sheet'!C9+'Character Sheet'!C8+1+8</f>
        <v>11</v>
      </c>
      <c r="D4">
        <f xml:space="preserve"> 'Character Sheet'!C9+'Character Sheet'!C8+5+8</f>
        <v>15</v>
      </c>
      <c r="E4">
        <f xml:space="preserve"> 'Character Sheet'!C3+'Character Sheet'!C8+3+8</f>
        <v>12.5</v>
      </c>
      <c r="F4">
        <f xml:space="preserve"> 'Character Sheet'!C13+'Character Sheet'!C12+0+8</f>
        <v>8</v>
      </c>
      <c r="K4" t="s">
        <v>47</v>
      </c>
    </row>
    <row r="5" spans="1:11" x14ac:dyDescent="0.25">
      <c r="A5" t="s">
        <v>50</v>
      </c>
      <c r="B5">
        <f xml:space="preserve"> 'Character Sheet'!C7+'Character Sheet'!C8+3+8</f>
        <v>17</v>
      </c>
      <c r="C5">
        <f xml:space="preserve"> 'Character Sheet'!C10+'Character Sheet'!C8+2+8</f>
        <v>13.5</v>
      </c>
      <c r="D5">
        <f xml:space="preserve"> 'Character Sheet'!C9+'Character Sheet'!C8+3+8</f>
        <v>13</v>
      </c>
      <c r="E5">
        <f xml:space="preserve"> 'Character Sheet'!C9+'Character Sheet'!C8+2+8</f>
        <v>12</v>
      </c>
      <c r="F5">
        <f xml:space="preserve"> 'Character Sheet'!C9+'Character Sheet'!C12+0+8</f>
        <v>8.5</v>
      </c>
    </row>
    <row r="6" spans="1:11" x14ac:dyDescent="0.25">
      <c r="A6" t="s">
        <v>34</v>
      </c>
      <c r="B6">
        <f xml:space="preserve"> 'Character Sheet'!C7+'Character Sheet'!C12+2+8</f>
        <v>14.5</v>
      </c>
      <c r="C6">
        <f xml:space="preserve"> 'Character Sheet'!C12+'Character Sheet'!C8+3+8</f>
        <v>12.5</v>
      </c>
      <c r="D6">
        <f xml:space="preserve"> 'Character Sheet'!C12+'Character Sheet'!C9+3+8</f>
        <v>11.5</v>
      </c>
      <c r="E6">
        <f xml:space="preserve"> 'Character Sheet'!C9+'Character Sheet'!C8+2+8</f>
        <v>12</v>
      </c>
      <c r="F6">
        <f xml:space="preserve"> 'Character Sheet'!C11+'Character Sheet'!C12+0+8</f>
        <v>7</v>
      </c>
    </row>
    <row r="7" spans="1:11" x14ac:dyDescent="0.25">
      <c r="A7" t="s">
        <v>35</v>
      </c>
      <c r="B7">
        <f xml:space="preserve"> 'Character Sheet'!C9+'Character Sheet'!C8+4+8</f>
        <v>14</v>
      </c>
      <c r="C7">
        <f xml:space="preserve"> 'Character Sheet'!C7+'Character Sheet'!C8+2+8</f>
        <v>16</v>
      </c>
      <c r="D7">
        <f xml:space="preserve"> 'Character Sheet'!C9+'Character Sheet'!C8+2+8</f>
        <v>12</v>
      </c>
      <c r="E7">
        <f xml:space="preserve"> 'Character Sheet'!C9+'Character Sheet'!C8+2+8</f>
        <v>12</v>
      </c>
      <c r="F7">
        <f xml:space="preserve"> 'Character Sheet'!C13+'Character Sheet'!C12+0+8</f>
        <v>8</v>
      </c>
      <c r="K7" t="s">
        <v>58</v>
      </c>
    </row>
    <row r="8" spans="1:11" x14ac:dyDescent="0.25">
      <c r="A8" t="s">
        <v>27</v>
      </c>
      <c r="B8">
        <f xml:space="preserve"> 'Character Sheet'!C7+'Character Sheet'!C8+4+8</f>
        <v>18</v>
      </c>
      <c r="C8">
        <f xml:space="preserve"> 'Character Sheet'!C8+'Character Sheet'!C10+3+8</f>
        <v>14.5</v>
      </c>
      <c r="D8">
        <f xml:space="preserve"> 'Character Sheet'!C7+'Character Sheet'!C8+2+8</f>
        <v>16</v>
      </c>
      <c r="E8">
        <f xml:space="preserve"> 'Character Sheet'!C9+'Character Sheet'!C8+8</f>
        <v>10</v>
      </c>
      <c r="F8">
        <f xml:space="preserve"> 'Character Sheet'!C10+'Character Sheet'!C12+1+8</f>
        <v>11</v>
      </c>
      <c r="K8" t="s">
        <v>59</v>
      </c>
    </row>
    <row r="9" spans="1:11" x14ac:dyDescent="0.25">
      <c r="A9" t="s">
        <v>55</v>
      </c>
      <c r="B9">
        <f xml:space="preserve"> 'Character Sheet'!C7+'Character Sheet'!C8+2+8</f>
        <v>16</v>
      </c>
      <c r="C9">
        <f xml:space="preserve"> 'Character Sheet'!C7+'Character Sheet'!C8+2+8</f>
        <v>16</v>
      </c>
      <c r="D9">
        <f xml:space="preserve"> 'Character Sheet'!C12+'Character Sheet'!C9+4+8</f>
        <v>12.5</v>
      </c>
      <c r="E9">
        <f xml:space="preserve"> 'Character Sheet'!C9+'Character Sheet'!C8+2+8</f>
        <v>12</v>
      </c>
      <c r="F9">
        <f xml:space="preserve"> 'Character Sheet'!C9+'Character Sheet'!C12+0+8</f>
        <v>8.5</v>
      </c>
      <c r="K9" t="s">
        <v>60</v>
      </c>
    </row>
    <row r="10" spans="1:11" x14ac:dyDescent="0.25">
      <c r="A10" t="s">
        <v>43</v>
      </c>
      <c r="B10">
        <f xml:space="preserve"> 'Character Sheet'!C7+'Character Sheet'!C8+2+8</f>
        <v>16</v>
      </c>
      <c r="C10">
        <f xml:space="preserve"> 'Character Sheet'!C7+'Character Sheet'!C8+4+8</f>
        <v>18</v>
      </c>
      <c r="D10">
        <f xml:space="preserve"> 'Character Sheet'!C9+'Character Sheet'!C8+2+8</f>
        <v>12</v>
      </c>
      <c r="E10">
        <f xml:space="preserve"> 'Character Sheet'!C9+'Character Sheet'!C8+2+8</f>
        <v>12</v>
      </c>
      <c r="F10">
        <f xml:space="preserve"> 'Character Sheet'!C10+'Character Sheet'!C12+0+8</f>
        <v>10</v>
      </c>
      <c r="K10" t="s">
        <v>61</v>
      </c>
    </row>
    <row r="11" spans="1:11" x14ac:dyDescent="0.25">
      <c r="A11" t="s">
        <v>30</v>
      </c>
      <c r="B11">
        <f xml:space="preserve"> 'Character Sheet'!C7+'Character Sheet'!C8+0+8</f>
        <v>14</v>
      </c>
      <c r="C11">
        <f xml:space="preserve"> 'Character Sheet'!C7+'Character Sheet'!C9+1+8</f>
        <v>14</v>
      </c>
      <c r="D11">
        <f xml:space="preserve"> 'Character Sheet'!C9+'Character Sheet'!C8+1+8</f>
        <v>11</v>
      </c>
      <c r="E11">
        <f xml:space="preserve"> 'Character Sheet'!C9+'Character Sheet'!C11+3+8</f>
        <v>10.5</v>
      </c>
      <c r="F11">
        <f xml:space="preserve"> 'Character Sheet'!C13+'Character Sheet'!C12+5+8</f>
        <v>13</v>
      </c>
      <c r="K11" t="s">
        <v>62</v>
      </c>
    </row>
    <row r="12" spans="1:11" x14ac:dyDescent="0.25">
      <c r="A12" t="s">
        <v>42</v>
      </c>
      <c r="B12">
        <f xml:space="preserve"> 'Character Sheet'!C7+'Character Sheet'!C8+1+8</f>
        <v>15</v>
      </c>
      <c r="C12">
        <f xml:space="preserve"> 'Character Sheet'!C9+'Character Sheet'!C11+3+8</f>
        <v>10.5</v>
      </c>
      <c r="D12">
        <f xml:space="preserve"> 'Character Sheet'!C9+'Character Sheet'!C8+2+8</f>
        <v>12</v>
      </c>
      <c r="E12">
        <f xml:space="preserve"> 'Character Sheet'!C9+'Character Sheet'!C11+2+8</f>
        <v>9.5</v>
      </c>
      <c r="F12">
        <f xml:space="preserve"> 'Character Sheet'!C11+'Character Sheet'!C13+2+8</f>
        <v>9</v>
      </c>
      <c r="K12" t="s">
        <v>63</v>
      </c>
    </row>
    <row r="13" spans="1:11" x14ac:dyDescent="0.25">
      <c r="A13" t="s">
        <v>48</v>
      </c>
      <c r="B13">
        <f xml:space="preserve"> 'Character Sheet'!C7+'Character Sheet'!C9+3+8</f>
        <v>16</v>
      </c>
      <c r="C13">
        <f xml:space="preserve"> 'Character Sheet'!C7+'Character Sheet'!C8+2+8</f>
        <v>16</v>
      </c>
      <c r="D13">
        <f xml:space="preserve"> 'Character Sheet'!C9+'Character Sheet'!C8+2+8</f>
        <v>12</v>
      </c>
      <c r="E13">
        <f xml:space="preserve"> 'Character Sheet'!C9+'Character Sheet'!C8+2+8</f>
        <v>12</v>
      </c>
      <c r="F13">
        <f xml:space="preserve"> 'Character Sheet'!C13+'Character Sheet'!C12+0+8</f>
        <v>8</v>
      </c>
      <c r="K13" t="s">
        <v>64</v>
      </c>
    </row>
    <row r="14" spans="1:11" x14ac:dyDescent="0.25">
      <c r="A14" t="s">
        <v>33</v>
      </c>
      <c r="B14">
        <f xml:space="preserve"> 'Character Sheet'!C7+'Character Sheet'!C8+2+8</f>
        <v>16</v>
      </c>
      <c r="C14">
        <f xml:space="preserve"> 'Character Sheet'!C9+'Character Sheet'!C8+3+8</f>
        <v>13</v>
      </c>
      <c r="D14">
        <f xml:space="preserve"> 'Character Sheet'!C9+'Character Sheet'!C8+2+8</f>
        <v>12</v>
      </c>
      <c r="E14">
        <f xml:space="preserve"> 'Character Sheet'!C8+'Character Sheet'!C11+3+8</f>
        <v>11.5</v>
      </c>
      <c r="F14">
        <f xml:space="preserve"> 'Character Sheet'!C13+'Character Sheet'!C12+0+8</f>
        <v>8</v>
      </c>
    </row>
    <row r="15" spans="1:11" x14ac:dyDescent="0.25">
      <c r="A15" t="s">
        <v>53</v>
      </c>
      <c r="B15">
        <f xml:space="preserve"> 'Character Sheet'!C7+'Character Sheet'!C8+4+8</f>
        <v>18</v>
      </c>
      <c r="C15">
        <f xml:space="preserve"> 'Character Sheet'!C7+'Character Sheet'!C8+4+8</f>
        <v>18</v>
      </c>
      <c r="D15">
        <f xml:space="preserve"> 'Character Sheet'!C9+'Character Sheet'!C8+0+8</f>
        <v>10</v>
      </c>
      <c r="E15">
        <f xml:space="preserve"> 'Character Sheet'!C9+'Character Sheet'!C8+2+8</f>
        <v>12</v>
      </c>
      <c r="F15">
        <f xml:space="preserve"> 'Character Sheet'!C13+'Character Sheet'!C12+0+8</f>
        <v>8</v>
      </c>
    </row>
    <row r="16" spans="1:11" x14ac:dyDescent="0.25">
      <c r="A16" t="s">
        <v>28</v>
      </c>
      <c r="B16">
        <f xml:space="preserve"> 'Character Sheet'!C11+'Character Sheet'!C8+2+8</f>
        <v>10.5</v>
      </c>
      <c r="C16">
        <f xml:space="preserve"> 'Character Sheet'!C9+'Character Sheet'!C11+2+8</f>
        <v>9.5</v>
      </c>
      <c r="D16">
        <f xml:space="preserve"> 'Character Sheet'!C11+'Character Sheet'!C8+2+8</f>
        <v>10.5</v>
      </c>
      <c r="E16">
        <f xml:space="preserve"> 'Character Sheet'!C9+'Character Sheet'!C11+2+8</f>
        <v>9.5</v>
      </c>
      <c r="F16">
        <f xml:space="preserve"> 'Character Sheet'!C11+'Character Sheet'!C12+2+8</f>
        <v>9</v>
      </c>
    </row>
    <row r="17" spans="1:6" x14ac:dyDescent="0.25">
      <c r="A17" t="s">
        <v>31</v>
      </c>
      <c r="B17">
        <f xml:space="preserve"> 'Character Sheet'!C7+'Character Sheet'!C9+4+8</f>
        <v>17</v>
      </c>
      <c r="C17">
        <f xml:space="preserve"> 'Character Sheet'!C9+'Character Sheet'!C8+1+8</f>
        <v>11</v>
      </c>
      <c r="D17">
        <f xml:space="preserve"> 'Character Sheet'!C9+'Character Sheet'!C11+1+8</f>
        <v>8.5</v>
      </c>
      <c r="E17">
        <f xml:space="preserve"> 'Character Sheet'!C9+'Character Sheet'!C11+3+8</f>
        <v>10.5</v>
      </c>
      <c r="F17">
        <f xml:space="preserve"> 'Character Sheet'!C11+'Character Sheet'!C12+1+8</f>
        <v>8</v>
      </c>
    </row>
    <row r="18" spans="1:6" x14ac:dyDescent="0.25">
      <c r="A18" t="s">
        <v>29</v>
      </c>
      <c r="B18">
        <f xml:space="preserve"> 'Character Sheet'!C7+'Character Sheet'!C8+3+8</f>
        <v>17</v>
      </c>
      <c r="C18">
        <f xml:space="preserve"> 'Character Sheet'!C7+'Character Sheet'!C8+2+8</f>
        <v>16</v>
      </c>
      <c r="D18">
        <f xml:space="preserve"> 'Character Sheet'!C7+'Character Sheet'!C8+3+8</f>
        <v>17</v>
      </c>
      <c r="E18">
        <f xml:space="preserve"> 'Character Sheet'!C9+'Character Sheet'!C8+2+8</f>
        <v>12</v>
      </c>
      <c r="F18">
        <f xml:space="preserve"> 'Character Sheet'!C10+'Character Sheet'!C12+0+8</f>
        <v>10</v>
      </c>
    </row>
    <row r="19" spans="1:6" x14ac:dyDescent="0.25">
      <c r="A19" t="s">
        <v>54</v>
      </c>
      <c r="B19">
        <f xml:space="preserve"> 'Character Sheet'!C7+'Character Sheet'!C13+3+8</f>
        <v>15.5</v>
      </c>
      <c r="C19">
        <f xml:space="preserve"> 'Character Sheet'!C13+'Character Sheet'!C8+3+8</f>
        <v>12.5</v>
      </c>
      <c r="D19">
        <f xml:space="preserve"> 'Character Sheet'!C13+'Character Sheet'!C9+0+8</f>
        <v>8.5</v>
      </c>
      <c r="E19">
        <f xml:space="preserve"> 'Character Sheet'!C9+'Character Sheet'!C8+2+8</f>
        <v>12</v>
      </c>
      <c r="F19">
        <f xml:space="preserve"> 'Character Sheet'!C13+'Character Sheet'!C12+2+8</f>
        <v>10</v>
      </c>
    </row>
    <row r="20" spans="1:6" x14ac:dyDescent="0.25">
      <c r="A20" t="s">
        <v>56</v>
      </c>
      <c r="B20">
        <f xml:space="preserve"> 'Character Sheet'!C12+'Character Sheet'!C13+2+8</f>
        <v>10</v>
      </c>
      <c r="C20">
        <f xml:space="preserve"> 'Character Sheet'!C11+'Character Sheet'!C8+2+8</f>
        <v>10.5</v>
      </c>
      <c r="D20">
        <f xml:space="preserve"> 'Character Sheet'!C11+'Character Sheet'!C12+2+8</f>
        <v>9</v>
      </c>
      <c r="E20">
        <f xml:space="preserve"> 'Character Sheet'!C9+'Character Sheet'!C11+2+8</f>
        <v>9.5</v>
      </c>
      <c r="F20">
        <f xml:space="preserve"> 'Character Sheet'!C11+'Character Sheet'!C13+2+8</f>
        <v>9</v>
      </c>
    </row>
    <row r="21" spans="1:6" x14ac:dyDescent="0.25">
      <c r="A21" t="s">
        <v>25</v>
      </c>
      <c r="B21">
        <f xml:space="preserve"> 'Character Sheet'!C11+'Character Sheet'!C8+0+8</f>
        <v>8.5</v>
      </c>
      <c r="C21">
        <f xml:space="preserve"> 'Character Sheet'!C9+'Character Sheet'!C11+2+8</f>
        <v>9.5</v>
      </c>
      <c r="D21">
        <f xml:space="preserve"> 'Character Sheet'!C9+'Character Sheet'!C11+3+8</f>
        <v>10.5</v>
      </c>
      <c r="E21">
        <f xml:space="preserve"> 'Character Sheet'!C9+'Character Sheet'!C8+3+8</f>
        <v>13</v>
      </c>
      <c r="F21">
        <f xml:space="preserve"> 'Character Sheet'!C11+'Character Sheet'!C12+2+8</f>
        <v>9</v>
      </c>
    </row>
    <row r="22" spans="1:6" x14ac:dyDescent="0.25">
      <c r="A22" t="s">
        <v>39</v>
      </c>
      <c r="B22">
        <f xml:space="preserve"> 'Character Sheet'!C9+'Character Sheet'!C8+3+8</f>
        <v>13</v>
      </c>
      <c r="C22">
        <f xml:space="preserve"> 'Character Sheet'!C7+'Character Sheet'!C8+2+8</f>
        <v>16</v>
      </c>
      <c r="D22">
        <f xml:space="preserve"> 'Character Sheet'!C9+'Character Sheet'!C8+1+8</f>
        <v>11</v>
      </c>
      <c r="E22">
        <f xml:space="preserve"> 'Character Sheet'!C9+'Character Sheet'!C8+4+8</f>
        <v>14</v>
      </c>
      <c r="F22">
        <f xml:space="preserve"> 'Character Sheet'!C13+'Character Sheet'!C12+0+8</f>
        <v>8</v>
      </c>
    </row>
    <row r="23" spans="1:6" x14ac:dyDescent="0.25">
      <c r="A23" t="s">
        <v>81</v>
      </c>
      <c r="B23">
        <f xml:space="preserve"> 'Character Sheet'!C7+'Character Sheet'!C8+3+8</f>
        <v>17</v>
      </c>
      <c r="C23">
        <f xml:space="preserve"> 'Character Sheet'!C7+'Character Sheet'!C12+4+8</f>
        <v>16.5</v>
      </c>
      <c r="D23">
        <f xml:space="preserve"> 'Character Sheet'!C12+'Character Sheet'!C8+1+8</f>
        <v>10.5</v>
      </c>
      <c r="E23">
        <f xml:space="preserve"> 'Character Sheet'!C9+'Character Sheet'!C8+2+8</f>
        <v>12</v>
      </c>
      <c r="F23">
        <f xml:space="preserve"> 'Character Sheet'!C12+'Character Sheet'!C13+0+8</f>
        <v>8</v>
      </c>
    </row>
    <row r="24" spans="1:6" x14ac:dyDescent="0.25">
      <c r="A24" t="s">
        <v>26</v>
      </c>
      <c r="B24">
        <f xml:space="preserve"> 'Character Sheet'!C7+'Character Sheet'!C9+2+8</f>
        <v>15</v>
      </c>
      <c r="C24">
        <f xml:space="preserve"> 'Character Sheet'!C7+'Character Sheet'!C9+0+8</f>
        <v>13</v>
      </c>
      <c r="D24">
        <f xml:space="preserve"> 'Character Sheet'!C12+'Character Sheet'!C9+2+8</f>
        <v>10.5</v>
      </c>
      <c r="E24">
        <f xml:space="preserve"> 'Character Sheet'!C9+'Character Sheet'!C12+3+8</f>
        <v>11.5</v>
      </c>
      <c r="F24">
        <f xml:space="preserve"> 'Character Sheet'!C11+'Character Sheet'!C12+3+8</f>
        <v>10</v>
      </c>
    </row>
    <row r="25" spans="1:6" x14ac:dyDescent="0.25">
      <c r="A25" t="s">
        <v>49</v>
      </c>
      <c r="B25">
        <f xml:space="preserve"> 'Character Sheet'!C7+'Character Sheet'!C8+0+8</f>
        <v>14</v>
      </c>
      <c r="C25">
        <f xml:space="preserve"> 'Character Sheet'!C7+'Character Sheet'!C8+1+8</f>
        <v>15</v>
      </c>
      <c r="D25">
        <f xml:space="preserve"> 'Character Sheet'!C12+'Character Sheet'!C8+5+8</f>
        <v>14.5</v>
      </c>
      <c r="E25">
        <f xml:space="preserve"> 'Character Sheet'!C9+'Character Sheet'!C12+3+8</f>
        <v>11.5</v>
      </c>
      <c r="F25">
        <f xml:space="preserve"> 'Character Sheet'!C13+'Character Sheet'!C12+0+8</f>
        <v>8</v>
      </c>
    </row>
    <row r="26" spans="1:6" x14ac:dyDescent="0.25">
      <c r="A26" t="s">
        <v>22</v>
      </c>
      <c r="B26">
        <f xml:space="preserve"> 'Character Sheet'!C7+'Character Sheet'!C8+2+8</f>
        <v>16</v>
      </c>
      <c r="C26">
        <f xml:space="preserve"> 'Character Sheet'!C7+'Character Sheet'!C8+2+8</f>
        <v>16</v>
      </c>
      <c r="D26">
        <f xml:space="preserve"> 'Character Sheet'!C9+'Character Sheet'!C8+3+8</f>
        <v>13</v>
      </c>
      <c r="E26">
        <f xml:space="preserve"> 'Character Sheet'!C9+'Character Sheet'!C8+3+8</f>
        <v>13</v>
      </c>
      <c r="F26">
        <f xml:space="preserve"> 'Character Sheet'!C11+'Character Sheet'!C12+0+8</f>
        <v>7</v>
      </c>
    </row>
    <row r="27" spans="1:6" x14ac:dyDescent="0.25">
      <c r="A27" t="s">
        <v>57</v>
      </c>
      <c r="B27">
        <f xml:space="preserve"> 'Character Sheet'!C7+'Character Sheet'!C9+3+8</f>
        <v>16</v>
      </c>
      <c r="C27">
        <f xml:space="preserve"> 'Character Sheet'!C7+'Character Sheet'!C8+1+8</f>
        <v>15</v>
      </c>
      <c r="D27">
        <f xml:space="preserve"> 'Character Sheet'!C9+'Character Sheet'!C8+1+8</f>
        <v>11</v>
      </c>
      <c r="E27">
        <f xml:space="preserve"> 'Character Sheet'!C9+'Character Sheet'!C8+5+8</f>
        <v>15</v>
      </c>
      <c r="F27">
        <f xml:space="preserve"> 'Character Sheet'!C9+'Character Sheet'!C12+0+8</f>
        <v>8.5</v>
      </c>
    </row>
    <row r="28" spans="1:6" x14ac:dyDescent="0.25">
      <c r="A28" t="s">
        <v>36</v>
      </c>
      <c r="B28">
        <f xml:space="preserve"> 'Character Sheet'!C9+'Character Sheet'!C8+0+8</f>
        <v>10</v>
      </c>
      <c r="C28">
        <f xml:space="preserve"> 'Character Sheet'!C9+'Character Sheet'!C8+2+8</f>
        <v>12</v>
      </c>
      <c r="D28">
        <f xml:space="preserve"> 'Character Sheet'!C12+'Character Sheet'!C8+2+8</f>
        <v>11.5</v>
      </c>
      <c r="E28">
        <f xml:space="preserve"> 'Character Sheet'!C9+'Character Sheet'!C12+3+8</f>
        <v>11.5</v>
      </c>
      <c r="F28">
        <f xml:space="preserve"> 'Character Sheet'!C13+'Character Sheet'!C12+3+8</f>
        <v>11</v>
      </c>
    </row>
    <row r="29" spans="1:6" x14ac:dyDescent="0.25">
      <c r="A29" t="s">
        <v>41</v>
      </c>
      <c r="B29">
        <f xml:space="preserve"> 'Character Sheet'!C12+'Character Sheet'!C8+3+8</f>
        <v>12.5</v>
      </c>
      <c r="C29">
        <f xml:space="preserve"> 'Character Sheet'!C9+'Character Sheet'!C12+3+8</f>
        <v>11.5</v>
      </c>
      <c r="D29">
        <f xml:space="preserve"> 'Character Sheet'!C12+'Character Sheet'!C8+2+8</f>
        <v>11.5</v>
      </c>
      <c r="E29">
        <f xml:space="preserve"> 'Character Sheet'!C9+'Character Sheet'!C11+2+8</f>
        <v>9.5</v>
      </c>
      <c r="F29">
        <f xml:space="preserve"> 'Character Sheet'!C13+'Character Sheet'!C12+0+8</f>
        <v>8</v>
      </c>
    </row>
    <row r="30" spans="1:6" x14ac:dyDescent="0.25">
      <c r="A30" t="s">
        <v>37</v>
      </c>
      <c r="B30">
        <f xml:space="preserve"> 'Character Sheet'!C9+'Character Sheet'!C8+0+8</f>
        <v>10</v>
      </c>
      <c r="C30">
        <f xml:space="preserve"> 'Character Sheet'!C12+'Character Sheet'!C8+2+8</f>
        <v>11.5</v>
      </c>
      <c r="D30">
        <f xml:space="preserve"> 'Character Sheet'!C12+'Character Sheet'!C8+4+8</f>
        <v>13.5</v>
      </c>
      <c r="E30">
        <f xml:space="preserve"> 'Character Sheet'!C9+'Character Sheet'!C12+2+8</f>
        <v>10.5</v>
      </c>
      <c r="F30">
        <f xml:space="preserve"> 'Character Sheet'!C13+'Character Sheet'!C12+2+8</f>
        <v>10</v>
      </c>
    </row>
    <row r="31" spans="1:6" x14ac:dyDescent="0.25">
      <c r="A31" t="s">
        <v>51</v>
      </c>
      <c r="B31">
        <f xml:space="preserve"> 'Character Sheet'!C7+'Character Sheet'!C9+2+8</f>
        <v>15</v>
      </c>
      <c r="C31">
        <f xml:space="preserve"> 'Character Sheet'!C9+'Character Sheet'!C8+0+8</f>
        <v>10</v>
      </c>
      <c r="D31">
        <f xml:space="preserve"> 'Character Sheet'!C9+'Character Sheet'!C11+4+8</f>
        <v>11.5</v>
      </c>
      <c r="E31">
        <f xml:space="preserve"> 'Character Sheet'!C9+'Character Sheet'!C11+3+8</f>
        <v>10.5</v>
      </c>
      <c r="F31">
        <f xml:space="preserve"> 'Character Sheet'!C11+'Character Sheet'!C12+1+8</f>
        <v>8</v>
      </c>
    </row>
    <row r="32" spans="1:6" x14ac:dyDescent="0.25">
      <c r="A32" t="s">
        <v>40</v>
      </c>
      <c r="B32">
        <f xml:space="preserve"> 'Character Sheet'!C7+'Character Sheet'!C8+0+8</f>
        <v>14</v>
      </c>
      <c r="C32">
        <f xml:space="preserve"> 'Character Sheet'!C7+'Character Sheet'!C8+2+8</f>
        <v>16</v>
      </c>
      <c r="D32">
        <f xml:space="preserve"> 'Character Sheet'!C8+'Character Sheet'!C12+4+8</f>
        <v>13.5</v>
      </c>
      <c r="E32">
        <f xml:space="preserve"> 'Character Sheet'!C9+'Character Sheet'!C8+3+8</f>
        <v>13</v>
      </c>
      <c r="F32">
        <f xml:space="preserve"> 'Character Sheet'!C13+'Character Sheet'!C12+1+8</f>
        <v>9</v>
      </c>
    </row>
    <row r="33" spans="1:6" x14ac:dyDescent="0.25">
      <c r="A33" t="s">
        <v>23</v>
      </c>
      <c r="B33">
        <f xml:space="preserve"> 'Character Sheet'!C7+'Character Sheet'!C8+4+8</f>
        <v>18</v>
      </c>
      <c r="C33">
        <f xml:space="preserve"> 'Character Sheet'!C7+'Character Sheet'!C8+3+8</f>
        <v>17</v>
      </c>
      <c r="D33">
        <f xml:space="preserve"> 'Character Sheet'!C9+'Character Sheet'!C8+2+8</f>
        <v>12</v>
      </c>
      <c r="E33">
        <f xml:space="preserve"> 'Character Sheet'!C9+'Character Sheet'!C8+1+8</f>
        <v>11</v>
      </c>
      <c r="F33">
        <f xml:space="preserve"> 'Character Sheet'!C13+'Character Sheet'!C12+0+8</f>
        <v>8</v>
      </c>
    </row>
    <row r="34" spans="1:6" x14ac:dyDescent="0.25">
      <c r="A34" t="s">
        <v>52</v>
      </c>
      <c r="B34">
        <f xml:space="preserve"> 'Character Sheet'!C7+'Character Sheet'!C8+3+8</f>
        <v>17</v>
      </c>
      <c r="C34">
        <f xml:space="preserve"> 'Character Sheet'!C7+'Character Sheet'!C10+3+8</f>
        <v>17.5</v>
      </c>
      <c r="D34">
        <f xml:space="preserve"> 'Character Sheet'!C9+'Character Sheet'!C8+2+8</f>
        <v>12</v>
      </c>
      <c r="E34">
        <f xml:space="preserve"> 'Character Sheet'!C9+'Character Sheet'!C8+2+8</f>
        <v>12</v>
      </c>
      <c r="F34">
        <f xml:space="preserve"> 'Character Sheet'!C10+'Character Sheet'!C12+0+8</f>
        <v>10</v>
      </c>
    </row>
  </sheetData>
  <sortState ref="A2:F34">
    <sortCondition ref="A1"/>
  </sortState>
  <pageMargins left="0.7" right="0.7" top="0.75" bottom="0.75" header="0.3" footer="0.3"/>
  <ignoredErrors>
    <ignoredError sqref="C8 B3 B29 C16 C18 C26 E14 D11 E8 E4: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Christopher</cp:lastModifiedBy>
  <cp:lastPrinted>2019-08-18T01:41:43Z</cp:lastPrinted>
  <dcterms:created xsi:type="dcterms:W3CDTF">2019-08-16T21:43:39Z</dcterms:created>
  <dcterms:modified xsi:type="dcterms:W3CDTF">2019-08-18T01:41:49Z</dcterms:modified>
</cp:coreProperties>
</file>