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C43" i="2" l="1"/>
  <c r="B37" i="2"/>
  <c r="C31" i="2"/>
  <c r="B29" i="2"/>
  <c r="B44" i="2"/>
  <c r="B48" i="2"/>
  <c r="B31" i="2"/>
  <c r="B46" i="2"/>
  <c r="B41" i="2"/>
  <c r="B35" i="2"/>
  <c r="C24" i="2"/>
  <c r="C44" i="2"/>
  <c r="C38" i="2"/>
  <c r="B24" i="2"/>
  <c r="B33" i="2"/>
  <c r="B32" i="2"/>
  <c r="B17" i="2"/>
  <c r="B28" i="2"/>
  <c r="B8" i="2"/>
  <c r="B4" i="2"/>
  <c r="B3" i="2"/>
  <c r="B12" i="2"/>
  <c r="B2" i="2"/>
  <c r="C34" i="2"/>
  <c r="B34" i="2"/>
  <c r="B47" i="2"/>
  <c r="B16" i="2"/>
  <c r="D39" i="2"/>
  <c r="F24" i="2"/>
  <c r="B15" i="2"/>
  <c r="F29" i="2"/>
  <c r="F38" i="2"/>
  <c r="D12" i="2"/>
  <c r="C4" i="2"/>
  <c r="D9" i="2"/>
  <c r="D4" i="2"/>
  <c r="E4" i="2"/>
  <c r="F34" i="2"/>
  <c r="D34" i="2"/>
  <c r="C39" i="2"/>
  <c r="E24" i="2"/>
  <c r="C14" i="2"/>
  <c r="D31" i="2"/>
  <c r="E15" i="2"/>
  <c r="D45" i="2"/>
  <c r="C41" i="2"/>
  <c r="E38" i="2"/>
  <c r="E32" i="2"/>
  <c r="D24" i="2"/>
  <c r="C29" i="2"/>
  <c r="D15" i="2"/>
  <c r="C45" i="2"/>
  <c r="D38" i="2"/>
  <c r="D32" i="2"/>
  <c r="E28" i="2"/>
  <c r="D21" i="2"/>
  <c r="C15" i="2"/>
  <c r="E30" i="2"/>
  <c r="D28" i="2"/>
  <c r="E14" i="2"/>
  <c r="E39" i="2"/>
  <c r="E44" i="2"/>
  <c r="E40" i="2"/>
  <c r="C28" i="2"/>
  <c r="E31" i="2"/>
  <c r="D44" i="2"/>
  <c r="D33" i="2"/>
  <c r="E29" i="2"/>
  <c r="E37" i="2"/>
  <c r="E2" i="2"/>
  <c r="C12" i="2"/>
  <c r="E7" i="2"/>
  <c r="D2" i="2"/>
  <c r="D7" i="2"/>
  <c r="F12" i="2"/>
  <c r="C2" i="2"/>
  <c r="E3" i="2"/>
  <c r="E9" i="2"/>
  <c r="D6" i="2"/>
  <c r="D3" i="2"/>
  <c r="F13" i="2"/>
  <c r="E12" i="2"/>
  <c r="E34" i="2"/>
  <c r="E16" i="2"/>
  <c r="F28" i="2"/>
  <c r="C16" i="2"/>
  <c r="F30" i="2"/>
  <c r="E46" i="2"/>
  <c r="F40" i="2"/>
  <c r="F33" i="2"/>
  <c r="F39" i="2"/>
  <c r="E33" i="2"/>
  <c r="F45" i="2"/>
  <c r="C33" i="2"/>
  <c r="F3" i="2"/>
  <c r="F4" i="2"/>
  <c r="F2" i="2"/>
  <c r="F9" i="2"/>
  <c r="C48" i="2"/>
  <c r="E45" i="2"/>
  <c r="C35" i="2"/>
  <c r="E19" i="2"/>
  <c r="C11" i="2"/>
  <c r="F15" i="2"/>
  <c r="F32" i="2"/>
  <c r="F7" i="2"/>
  <c r="B27" i="2"/>
  <c r="F46" i="2"/>
  <c r="D29" i="2"/>
  <c r="B45" i="2"/>
  <c r="C32" i="2"/>
  <c r="D46" i="2"/>
  <c r="E48" i="2"/>
  <c r="F48" i="2"/>
  <c r="C46" i="2"/>
  <c r="B21" i="2"/>
  <c r="D48" i="2"/>
  <c r="B9" i="2"/>
  <c r="C3" i="2"/>
  <c r="B17" i="1"/>
  <c r="F14" i="2"/>
  <c r="C40" i="2"/>
  <c r="F31" i="2"/>
  <c r="F8" i="2"/>
  <c r="F6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11" i="1" l="1"/>
  <c r="F7" i="1"/>
  <c r="F10" i="1"/>
  <c r="F9" i="1"/>
  <c r="F8" i="1"/>
</calcChain>
</file>

<file path=xl/sharedStrings.xml><?xml version="1.0" encoding="utf-8"?>
<sst xmlns="http://schemas.openxmlformats.org/spreadsheetml/2006/main" count="354" uniqueCount="264">
  <si>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</si>
  <si>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</si>
  <si>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</si>
  <si>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</si>
  <si>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</si>
  <si>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</si>
  <si>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</si>
  <si>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</si>
  <si>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</si>
  <si>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</si>
  <si>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</si>
  <si>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</si>
  <si>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</si>
  <si>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</si>
  <si>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</si>
  <si>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</si>
  <si>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</si>
  <si>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</si>
  <si>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</si>
  <si>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</si>
  <si>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</si>
  <si>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</si>
  <si>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</si>
  <si>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</si>
  <si>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</si>
  <si>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</si>
  <si>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</si>
  <si>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</si>
  <si>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</si>
  <si>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</si>
  <si>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</si>
  <si>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</si>
  <si>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</si>
  <si>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</si>
  <si>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</si>
  <si>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</si>
  <si>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</si>
  <si>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</si>
  <si>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</si>
  <si>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</si>
  <si>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</si>
  <si>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</si>
  <si>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</si>
  <si>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</si>
  <si>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</si>
  <si>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</si>
  <si>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</si>
  <si>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</si>
  <si>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</si>
  <si>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</si>
  <si>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</si>
  <si>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</si>
  <si>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</si>
  <si>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</si>
  <si>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</si>
  <si>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</si>
  <si>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</si>
  <si>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</si>
  <si>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</si>
  <si>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</si>
  <si>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</si>
  <si>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</si>
  <si>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</si>
  <si>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</si>
  <si>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</si>
  <si>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</si>
  <si>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</si>
  <si>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</si>
  <si>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</si>
  <si>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</si>
  <si>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</si>
  <si>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</si>
  <si>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</si>
  <si>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</si>
  <si>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</si>
  <si>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</si>
  <si>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</si>
  <si>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</si>
  <si>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</si>
  <si>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</si>
  <si>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</si>
  <si>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</si>
  <si>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</si>
  <si>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</si>
  <si>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</si>
  <si>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</si>
  <si>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</si>
  <si>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</si>
  <si>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</si>
  <si>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</si>
  <si>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</si>
  <si>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</si>
  <si>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</si>
  <si>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</si>
  <si>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</si>
  <si>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</si>
  <si>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</si>
  <si>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</si>
  <si>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</si>
  <si>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</si>
  <si>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</si>
  <si>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</si>
  <si>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</si>
  <si>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</si>
  <si>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</si>
  <si>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</si>
  <si>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</si>
  <si>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</si>
  <si>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</si>
  <si>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</si>
  <si>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</si>
  <si>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</si>
  <si>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</si>
  <si>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</si>
  <si>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</si>
  <si>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</si>
  <si>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</si>
  <si>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</si>
  <si>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</si>
  <si>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</si>
  <si>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</si>
  <si>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</si>
  <si>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</si>
  <si>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</si>
  <si>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</si>
  <si>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</si>
  <si>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</si>
  <si>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</si>
  <si>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</si>
  <si>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</si>
  <si>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</si>
  <si>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</si>
  <si>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</si>
  <si>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</si>
  <si>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</si>
  <si>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</si>
  <si>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</si>
  <si>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</si>
  <si>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</si>
  <si>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</si>
  <si>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</si>
  <si>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</si>
  <si>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</si>
  <si>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</si>
  <si>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</si>
  <si>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</si>
  <si>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</si>
  <si>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</si>
  <si>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</si>
  <si>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</si>
  <si>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</si>
  <si>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</si>
  <si>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</si>
  <si>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</si>
  <si>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</si>
  <si>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</si>
  <si>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</si>
  <si>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</si>
  <si>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</si>
  <si>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</si>
  <si>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</si>
  <si>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</si>
  <si>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</si>
  <si>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</si>
  <si>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</si>
  <si>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</si>
  <si>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</si>
  <si>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</si>
  <si>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</si>
  <si>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</si>
  <si>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</si>
  <si>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</si>
  <si>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</si>
  <si>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</si>
  <si>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</si>
  <si>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</si>
  <si>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</si>
  <si>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</si>
  <si>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</si>
  <si>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</si>
  <si>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</si>
  <si>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</si>
  <si>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</si>
  <si>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</si>
  <si>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</si>
  <si>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</si>
  <si>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</si>
  <si>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</si>
  <si>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</si>
  <si>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</si>
  <si>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</si>
  <si>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</si>
  <si>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</si>
  <si>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</si>
  <si>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</si>
  <si>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</si>
  <si>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</si>
  <si>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</si>
  <si>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</si>
  <si>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</si>
  <si>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</si>
  <si>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</si>
  <si>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</si>
  <si>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</si>
  <si>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</si>
  <si>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</si>
  <si>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</si>
  <si>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</si>
  <si>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</si>
  <si>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</si>
  <si>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</si>
  <si>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Morphic Nanobot</t>
  </si>
  <si>
    <t>Nanobot/insect Form</t>
  </si>
  <si>
    <t>360 Degree Vision</t>
  </si>
  <si>
    <t>U</t>
  </si>
  <si>
    <t>N</t>
  </si>
  <si>
    <t>--</t>
  </si>
  <si>
    <t>Self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</si>
  <si>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see in all directions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</si>
  <si>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Cannot be flanked</t>
    </r>
  </si>
  <si>
    <t>Carapace</t>
  </si>
  <si>
    <t>R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</si>
  <si>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Armor 4/2/0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</si>
  <si>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Move -1</t>
    </r>
  </si>
  <si>
    <t>Clinging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</si>
  <si>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cling to walls, ceilings, etc.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</si>
  <si>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Muscle +8 with grabs and holds</t>
    </r>
  </si>
  <si>
    <t>Venom</t>
  </si>
  <si>
    <t>A+</t>
  </si>
  <si>
    <t>+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</si>
  <si>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Envenomed (Toughness)</t>
    </r>
  </si>
  <si>
    <t>Web</t>
  </si>
  <si>
    <t>Ars</t>
  </si>
  <si>
    <t>A</t>
  </si>
  <si>
    <t>4/</t>
  </si>
  <si>
    <t>1 tgt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</si>
  <si>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Armor 0/0/0 &amp; 4d8 Entangle</t>
    </r>
  </si>
  <si>
    <t>Nano Armor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</si>
  <si>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Armor 3/3/0</t>
    </r>
  </si>
  <si>
    <t>Adaptive Armor</t>
  </si>
  <si>
    <t>R+</t>
  </si>
  <si>
    <t>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</si>
  <si>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Any armor you have can be shifted between physical and energy armor</t>
    </r>
  </si>
  <si>
    <t>Omni Arm</t>
  </si>
  <si>
    <t>M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</si>
  <si>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turn your arms/hands into tools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</si>
  <si>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 xml:space="preserve">Cannot create power for power tools </t>
    </r>
  </si>
  <si>
    <t>M/U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</si>
  <si>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use Muscle at 8 hex range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</si>
  <si>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move up to 8 hexes as a move action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</si>
  <si>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Must end your move on a surface, or hanging onto something</t>
    </r>
  </si>
  <si>
    <t>Nano Blade</t>
  </si>
  <si>
    <t>Amt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</si>
  <si>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3d6 Physical Stab Damage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</si>
  <si>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 can sacrifice any armor you have until the beginning of your next action to gain a damage boost of (Armor/2)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</si>
  <si>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Knock(0)</t>
    </r>
  </si>
  <si>
    <t>Extrude</t>
  </si>
  <si>
    <t>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</si>
  <si>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extrude through small openings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</si>
  <si>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escape grapples with +10 Muscle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</si>
  <si>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Can escape from any entangle with gaps</t>
    </r>
  </si>
  <si>
    <t>Machine Interface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</si>
  <si>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Proficient in Computer, Electronics or using vehicles/tools with such parts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</si>
  <si>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Skill +4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</si>
</sst>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Abadi"/>
      <family val="2"/>
    </font>
    <font>
      <sz val="7"/>
      <color theme="1"/>
      <name val="Symbol"/>
      <family val="1"/>
      <charset val="2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applyFont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3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8" xfId="0" applyFont="1" applyBorder="1" applyAlignment="1">
      <alignment horizontal="left" vertical="center" wrapText="1" indent="2"/>
    </xf>
    <xf numFmtId="0" fontId="6" fillId="0" borderId="9" xfId="0" applyFont="1" applyBorder="1" applyAlignment="1">
      <alignment horizontal="left" vertical="center" wrapText="1" indent="2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left" vertical="center" wrapText="1" indent="2"/>
    </xf>
    <xf numFmtId="0" fontId="5" fillId="0" borderId="1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left" vertical="center" wrapText="1" indent="2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abSelected="1" workbookViewId="0">
      <selection sqref="A1:I20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140625" bestFit="1" customWidth="1"/>
    <col min="9" max="9" width="25.7109375" customWidth="1"/>
  </cols>
  <sheetData>
    <row r="1" spans="1:9" ht="17.25" x14ac:dyDescent="0.3">
      <c r="A1" s="4" t="s">
        <v>0</v>
      </c>
      <c r="B1" s="17" t="s">
        <v>211</v>
      </c>
      <c r="C1" s="17"/>
      <c r="D1" s="17"/>
      <c r="E1" s="17"/>
      <c r="F1" s="17"/>
      <c r="G1" s="5" t="s">
        <v>20</v>
      </c>
      <c r="H1" s="6"/>
      <c r="I1" s="3"/>
    </row>
    <row r="2" spans="1:9" ht="21" customHeight="1" x14ac:dyDescent="0.3">
      <c r="A2" s="4" t="s">
        <v>75</v>
      </c>
      <c r="B2" s="17" t="s">
        <v>212</v>
      </c>
      <c r="C2" s="17"/>
      <c r="D2" s="18"/>
      <c r="E2" s="18"/>
      <c r="F2" s="18"/>
      <c r="G2" s="10" t="s">
        <v>52</v>
      </c>
      <c r="H2" s="4"/>
      <c r="I2" s="1"/>
    </row>
    <row r="3" spans="1:9" ht="17.25" x14ac:dyDescent="0.3">
      <c r="A3" s="4" t="s">
        <v>76</v>
      </c>
      <c r="B3" s="15"/>
      <c r="C3" s="15"/>
      <c r="D3" s="14"/>
      <c r="E3" s="14"/>
      <c r="F3" s="14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18</v>
      </c>
      <c r="C7" s="4">
        <f t="shared" ref="C7:C13" si="0">(B7 - 10)/2</f>
        <v>4</v>
      </c>
      <c r="D7" s="4"/>
      <c r="E7" s="4" t="s">
        <v>10</v>
      </c>
      <c r="F7" s="4">
        <f>_xlfn.FLOOR.MATH(VLOOKUP(G2,'Fighting Profiles'!A2:F48,2,FALSE))</f>
        <v>20</v>
      </c>
      <c r="G7" s="4"/>
      <c r="H7" s="4"/>
    </row>
    <row r="8" spans="1:9" ht="17.25" x14ac:dyDescent="0.3">
      <c r="A8" s="4" t="s">
        <v>8</v>
      </c>
      <c r="B8" s="8">
        <v>18</v>
      </c>
      <c r="C8" s="4">
        <f t="shared" si="0"/>
        <v>4</v>
      </c>
      <c r="D8" s="4"/>
      <c r="E8" s="4" t="s">
        <v>11</v>
      </c>
      <c r="F8" s="4">
        <f>_xlfn.FLOOR.MATH(VLOOKUP(G2,'Fighting Profiles'!A2:F48,3,FALSE))</f>
        <v>20</v>
      </c>
      <c r="G8" s="4"/>
      <c r="H8" s="4"/>
    </row>
    <row r="9" spans="1:9" ht="17.25" x14ac:dyDescent="0.3">
      <c r="A9" s="4" t="s">
        <v>15</v>
      </c>
      <c r="B9" s="8">
        <v>18</v>
      </c>
      <c r="C9" s="4">
        <f t="shared" si="0"/>
        <v>4</v>
      </c>
      <c r="D9" s="4"/>
      <c r="E9" s="4" t="s">
        <v>12</v>
      </c>
      <c r="F9" s="4">
        <f>_xlfn.FLOOR.MATH(VLOOKUP(G2,'Fighting Profiles'!A2:F48,4,FALSE))</f>
        <v>16</v>
      </c>
      <c r="G9" s="4"/>
      <c r="H9" s="4"/>
    </row>
    <row r="10" spans="1:9" ht="17.25" x14ac:dyDescent="0.3">
      <c r="A10" s="4" t="s">
        <v>16</v>
      </c>
      <c r="B10" s="8">
        <v>18</v>
      </c>
      <c r="C10" s="4">
        <f t="shared" si="0"/>
        <v>4</v>
      </c>
      <c r="D10" s="4"/>
      <c r="E10" s="4" t="s">
        <v>13</v>
      </c>
      <c r="F10" s="4">
        <f>_xlfn.FLOOR.MATH(VLOOKUP(G2,'Fighting Profiles'!A2:F48,5,FALSE))</f>
        <v>18</v>
      </c>
      <c r="G10" s="4"/>
      <c r="H10" s="4"/>
    </row>
    <row r="11" spans="1:9" ht="17.25" x14ac:dyDescent="0.3">
      <c r="A11" s="4" t="s">
        <v>17</v>
      </c>
      <c r="B11" s="8">
        <v>16</v>
      </c>
      <c r="C11" s="4">
        <f t="shared" si="0"/>
        <v>3</v>
      </c>
      <c r="D11" s="4"/>
      <c r="E11" s="4" t="s">
        <v>14</v>
      </c>
      <c r="F11" s="4">
        <f>_xlfn.FLOOR.MATH(VLOOKUP(G2,'Fighting Profiles'!A2:F48,6,FALSE))</f>
        <v>14</v>
      </c>
      <c r="G11" s="4"/>
      <c r="H11" s="4"/>
    </row>
    <row r="12" spans="1:9" ht="17.25" x14ac:dyDescent="0.3">
      <c r="A12" s="4" t="s">
        <v>18</v>
      </c>
      <c r="B12" s="8">
        <v>16</v>
      </c>
      <c r="C12" s="4">
        <f t="shared" si="0"/>
        <v>3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16</v>
      </c>
      <c r="C13" s="4">
        <f t="shared" si="0"/>
        <v>3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_xlfn.CEILING.MATH($B$7*0.5) + _xlfn.CEILING.MATH($B$12 *0.5) + $B$10 + 8</f>
        <v>43</v>
      </c>
      <c r="C15" s="4"/>
      <c r="D15" s="7" t="s">
        <v>74</v>
      </c>
      <c r="E15" s="19"/>
      <c r="F15" s="19"/>
      <c r="G15" s="9" t="s">
        <v>77</v>
      </c>
      <c r="H15" s="4"/>
    </row>
    <row r="16" spans="1:9" ht="17.25" x14ac:dyDescent="0.3">
      <c r="A16" s="7" t="s">
        <v>73</v>
      </c>
      <c r="B16" s="4">
        <v>7</v>
      </c>
      <c r="C16" s="4"/>
      <c r="D16" s="4"/>
      <c r="E16" s="4"/>
      <c r="F16" s="4"/>
      <c r="G16" s="16"/>
      <c r="H16" s="4"/>
    </row>
    <row r="17" spans="1:9" ht="17.25" x14ac:dyDescent="0.3">
      <c r="A17" s="7" t="s">
        <v>71</v>
      </c>
      <c r="B17" s="4">
        <f xml:space="preserve"> _xlfn.FLOOR.MATH(C11+C9)</f>
        <v>7</v>
      </c>
      <c r="C17" s="4"/>
      <c r="D17" s="4"/>
      <c r="E17" s="4"/>
      <c r="F17" s="4"/>
      <c r="G17" s="16"/>
      <c r="H17" s="4"/>
    </row>
    <row r="18" spans="1:9" ht="17.25" x14ac:dyDescent="0.3">
      <c r="A18" s="4"/>
      <c r="B18" s="4"/>
      <c r="C18" s="4"/>
      <c r="D18" s="4"/>
      <c r="E18" s="4"/>
      <c r="F18" s="4"/>
      <c r="G18" s="16"/>
      <c r="H18" s="4"/>
    </row>
    <row r="19" spans="1:9" ht="15.75" x14ac:dyDescent="0.25">
      <c r="A19" s="7" t="s">
        <v>1</v>
      </c>
      <c r="B19" s="7"/>
      <c r="C19" s="7"/>
      <c r="D19" s="7"/>
      <c r="E19" s="7"/>
      <c r="F19" s="7"/>
      <c r="G19" s="7"/>
      <c r="H19" s="7"/>
      <c r="I19" s="2"/>
    </row>
    <row r="20" spans="1:9" ht="16.5" thickBot="1" x14ac:dyDescent="0.3">
      <c r="A20" s="7" t="s">
        <v>0</v>
      </c>
      <c r="B20" s="7" t="s">
        <v>64</v>
      </c>
      <c r="C20" s="7" t="s">
        <v>65</v>
      </c>
      <c r="D20" s="7" t="s">
        <v>66</v>
      </c>
      <c r="E20" s="7" t="s">
        <v>67</v>
      </c>
      <c r="F20" s="7" t="s">
        <v>68</v>
      </c>
      <c r="G20" s="7" t="s">
        <v>69</v>
      </c>
      <c r="H20" s="7" t="s">
        <v>78</v>
      </c>
      <c r="I20" s="7" t="s">
        <v>70</v>
      </c>
    </row>
    <row r="21" spans="1:9" x14ac:dyDescent="0.25">
      <c r="A21" s="23" t="s">
        <v>213</v>
      </c>
      <c r="B21" s="23" t="s">
        <v>214</v>
      </c>
      <c r="C21" s="23" t="s">
        <v>215</v>
      </c>
      <c r="D21" s="23">
        <v>10</v>
      </c>
      <c r="E21" s="23" t="s">
        <v>216</v>
      </c>
      <c r="F21" s="23" t="s">
        <v>216</v>
      </c>
      <c r="G21" s="25" t="s">
        <v>217</v>
      </c>
      <c r="H21" s="23">
        <v>0</v>
      </c>
      <c r="I21" s="21" t="s">
        <v>218</v>
      </c>
    </row>
    <row r="22" spans="1:9" ht="15.75" thickBot="1" x14ac:dyDescent="0.3">
      <c r="A22" s="24"/>
      <c r="B22" s="24"/>
      <c r="C22" s="24"/>
      <c r="D22" s="24"/>
      <c r="E22" s="24"/>
      <c r="F22" s="24"/>
      <c r="G22" s="26"/>
      <c r="H22" s="24"/>
      <c r="I22" s="22" t="s">
        <v>219</v>
      </c>
    </row>
    <row r="23" spans="1:9" x14ac:dyDescent="0.25">
      <c r="A23" s="23" t="s">
        <v>220</v>
      </c>
      <c r="B23" s="23" t="s">
        <v>221</v>
      </c>
      <c r="C23" s="23" t="s">
        <v>215</v>
      </c>
      <c r="D23" s="23">
        <v>20</v>
      </c>
      <c r="E23" s="23" t="s">
        <v>216</v>
      </c>
      <c r="F23" s="23" t="s">
        <v>216</v>
      </c>
      <c r="G23" s="25" t="s">
        <v>217</v>
      </c>
      <c r="H23" s="23">
        <v>0</v>
      </c>
      <c r="I23" s="21" t="s">
        <v>222</v>
      </c>
    </row>
    <row r="24" spans="1:9" ht="15.75" thickBot="1" x14ac:dyDescent="0.3">
      <c r="A24" s="24"/>
      <c r="B24" s="24"/>
      <c r="C24" s="24"/>
      <c r="D24" s="24"/>
      <c r="E24" s="24"/>
      <c r="F24" s="24"/>
      <c r="G24" s="26"/>
      <c r="H24" s="24"/>
      <c r="I24" s="22" t="s">
        <v>223</v>
      </c>
    </row>
    <row r="25" spans="1:9" x14ac:dyDescent="0.25">
      <c r="A25" s="23" t="s">
        <v>224</v>
      </c>
      <c r="B25" s="23" t="s">
        <v>214</v>
      </c>
      <c r="C25" s="23" t="s">
        <v>215</v>
      </c>
      <c r="D25" s="23">
        <v>20</v>
      </c>
      <c r="E25" s="23" t="s">
        <v>216</v>
      </c>
      <c r="F25" s="23" t="s">
        <v>216</v>
      </c>
      <c r="G25" s="25" t="s">
        <v>217</v>
      </c>
      <c r="H25" s="23">
        <v>0</v>
      </c>
      <c r="I25" s="27" t="s">
        <v>225</v>
      </c>
    </row>
    <row r="26" spans="1:9" ht="15.75" thickBot="1" x14ac:dyDescent="0.3">
      <c r="A26" s="24"/>
      <c r="B26" s="24"/>
      <c r="C26" s="24"/>
      <c r="D26" s="24"/>
      <c r="E26" s="24"/>
      <c r="F26" s="24"/>
      <c r="G26" s="26"/>
      <c r="H26" s="24"/>
      <c r="I26" s="22" t="s">
        <v>226</v>
      </c>
    </row>
    <row r="27" spans="1:9" ht="15.75" thickBot="1" x14ac:dyDescent="0.3">
      <c r="A27" s="29" t="s">
        <v>227</v>
      </c>
      <c r="B27" s="30" t="s">
        <v>228</v>
      </c>
      <c r="C27" s="30" t="s">
        <v>229</v>
      </c>
      <c r="D27" s="30">
        <v>20</v>
      </c>
      <c r="E27" s="30" t="s">
        <v>216</v>
      </c>
      <c r="F27" s="30" t="s">
        <v>216</v>
      </c>
      <c r="G27" s="31" t="s">
        <v>216</v>
      </c>
      <c r="H27" s="30">
        <v>2</v>
      </c>
      <c r="I27" s="32" t="s">
        <v>230</v>
      </c>
    </row>
    <row r="28" spans="1:9" ht="15.75" thickBot="1" x14ac:dyDescent="0.3">
      <c r="A28" s="33" t="s">
        <v>231</v>
      </c>
      <c r="B28" s="34" t="s">
        <v>232</v>
      </c>
      <c r="C28" s="34" t="s">
        <v>233</v>
      </c>
      <c r="D28" s="34">
        <v>20</v>
      </c>
      <c r="E28" s="34" t="s">
        <v>234</v>
      </c>
      <c r="F28" s="34">
        <v>0</v>
      </c>
      <c r="G28" s="35" t="s">
        <v>235</v>
      </c>
      <c r="H28" s="34">
        <v>4</v>
      </c>
      <c r="I28" s="22" t="s">
        <v>236</v>
      </c>
    </row>
    <row r="29" spans="1:9" ht="15.75" thickBot="1" x14ac:dyDescent="0.3">
      <c r="A29" s="29" t="s">
        <v>237</v>
      </c>
      <c r="B29" s="30" t="s">
        <v>221</v>
      </c>
      <c r="C29" s="30" t="s">
        <v>215</v>
      </c>
      <c r="D29" s="30">
        <v>20</v>
      </c>
      <c r="E29" s="30" t="s">
        <v>216</v>
      </c>
      <c r="F29" s="30" t="s">
        <v>216</v>
      </c>
      <c r="G29" s="31" t="s">
        <v>217</v>
      </c>
      <c r="H29" s="30">
        <v>0</v>
      </c>
      <c r="I29" s="32" t="s">
        <v>238</v>
      </c>
    </row>
    <row r="30" spans="1:9" ht="27.75" thickBot="1" x14ac:dyDescent="0.3">
      <c r="A30" s="29" t="s">
        <v>239</v>
      </c>
      <c r="B30" s="30" t="s">
        <v>240</v>
      </c>
      <c r="C30" s="30" t="s">
        <v>241</v>
      </c>
      <c r="D30" s="30">
        <v>30</v>
      </c>
      <c r="E30" s="30" t="s">
        <v>216</v>
      </c>
      <c r="F30" s="30" t="s">
        <v>216</v>
      </c>
      <c r="G30" s="31" t="s">
        <v>217</v>
      </c>
      <c r="H30" s="30">
        <v>4</v>
      </c>
      <c r="I30" s="32" t="s">
        <v>242</v>
      </c>
    </row>
    <row r="31" spans="1:9" ht="18" x14ac:dyDescent="0.25">
      <c r="A31" s="23" t="s">
        <v>243</v>
      </c>
      <c r="B31" s="23" t="s">
        <v>214</v>
      </c>
      <c r="C31" s="23" t="s">
        <v>215</v>
      </c>
      <c r="D31" s="23">
        <v>10</v>
      </c>
      <c r="E31" s="23" t="s">
        <v>216</v>
      </c>
      <c r="F31" s="23" t="s">
        <v>216</v>
      </c>
      <c r="G31" s="25" t="s">
        <v>217</v>
      </c>
      <c r="H31" s="23" t="s">
        <v>244</v>
      </c>
      <c r="I31" s="21" t="s">
        <v>245</v>
      </c>
    </row>
    <row r="32" spans="1:9" ht="18.75" thickBot="1" x14ac:dyDescent="0.3">
      <c r="A32" s="24"/>
      <c r="B32" s="24"/>
      <c r="C32" s="24"/>
      <c r="D32" s="24"/>
      <c r="E32" s="24"/>
      <c r="F32" s="24"/>
      <c r="G32" s="26"/>
      <c r="H32" s="24"/>
      <c r="I32" s="22" t="s">
        <v>246</v>
      </c>
    </row>
    <row r="33" spans="1:9" x14ac:dyDescent="0.25">
      <c r="A33" s="23" t="s">
        <v>196</v>
      </c>
      <c r="B33" s="23" t="s">
        <v>247</v>
      </c>
      <c r="C33" s="23" t="s">
        <v>244</v>
      </c>
      <c r="D33" s="23">
        <v>20</v>
      </c>
      <c r="E33" s="23">
        <v>12</v>
      </c>
      <c r="F33" s="23" t="s">
        <v>216</v>
      </c>
      <c r="G33" s="25" t="s">
        <v>217</v>
      </c>
      <c r="H33" s="23">
        <v>1</v>
      </c>
      <c r="I33" s="27" t="s">
        <v>248</v>
      </c>
    </row>
    <row r="34" spans="1:9" ht="18" x14ac:dyDescent="0.25">
      <c r="A34" s="28"/>
      <c r="B34" s="28"/>
      <c r="C34" s="28"/>
      <c r="D34" s="28"/>
      <c r="E34" s="28"/>
      <c r="F34" s="28"/>
      <c r="G34" s="36"/>
      <c r="H34" s="28"/>
      <c r="I34" s="27" t="s">
        <v>249</v>
      </c>
    </row>
    <row r="35" spans="1:9" ht="18.75" thickBot="1" x14ac:dyDescent="0.3">
      <c r="A35" s="24"/>
      <c r="B35" s="24"/>
      <c r="C35" s="24"/>
      <c r="D35" s="24"/>
      <c r="E35" s="24"/>
      <c r="F35" s="24"/>
      <c r="G35" s="26"/>
      <c r="H35" s="24"/>
      <c r="I35" s="22" t="s">
        <v>250</v>
      </c>
    </row>
    <row r="36" spans="1:9" x14ac:dyDescent="0.25">
      <c r="A36" s="23" t="s">
        <v>251</v>
      </c>
      <c r="B36" s="23" t="s">
        <v>252</v>
      </c>
      <c r="C36" s="23" t="s">
        <v>233</v>
      </c>
      <c r="D36" s="23">
        <v>20</v>
      </c>
      <c r="E36" s="23" t="s">
        <v>216</v>
      </c>
      <c r="F36" s="23">
        <v>0</v>
      </c>
      <c r="G36" s="25" t="s">
        <v>235</v>
      </c>
      <c r="H36" s="23">
        <v>4</v>
      </c>
      <c r="I36" s="21" t="s">
        <v>253</v>
      </c>
    </row>
    <row r="37" spans="1:9" ht="36" x14ac:dyDescent="0.25">
      <c r="A37" s="28"/>
      <c r="B37" s="28"/>
      <c r="C37" s="28"/>
      <c r="D37" s="28"/>
      <c r="E37" s="28"/>
      <c r="F37" s="28"/>
      <c r="G37" s="36"/>
      <c r="H37" s="28"/>
      <c r="I37" s="27" t="s">
        <v>254</v>
      </c>
    </row>
    <row r="38" spans="1:9" ht="15.75" thickBot="1" x14ac:dyDescent="0.3">
      <c r="A38" s="24"/>
      <c r="B38" s="24"/>
      <c r="C38" s="24"/>
      <c r="D38" s="24"/>
      <c r="E38" s="24"/>
      <c r="F38" s="24"/>
      <c r="G38" s="26"/>
      <c r="H38" s="24"/>
      <c r="I38" s="22" t="s">
        <v>255</v>
      </c>
    </row>
    <row r="39" spans="1:9" ht="18" x14ac:dyDescent="0.25">
      <c r="A39" s="23" t="s">
        <v>256</v>
      </c>
      <c r="B39" s="23" t="s">
        <v>214</v>
      </c>
      <c r="C39" s="23" t="s">
        <v>257</v>
      </c>
      <c r="D39" s="23">
        <v>20</v>
      </c>
      <c r="E39" s="23" t="s">
        <v>216</v>
      </c>
      <c r="F39" s="23" t="s">
        <v>216</v>
      </c>
      <c r="G39" s="25" t="s">
        <v>217</v>
      </c>
      <c r="H39" s="23">
        <v>4</v>
      </c>
      <c r="I39" s="21" t="s">
        <v>258</v>
      </c>
    </row>
    <row r="40" spans="1:9" ht="18" x14ac:dyDescent="0.25">
      <c r="A40" s="28"/>
      <c r="B40" s="28"/>
      <c r="C40" s="28"/>
      <c r="D40" s="28"/>
      <c r="E40" s="28"/>
      <c r="F40" s="28"/>
      <c r="G40" s="36"/>
      <c r="H40" s="28"/>
      <c r="I40" s="27" t="s">
        <v>259</v>
      </c>
    </row>
    <row r="41" spans="1:9" ht="18.75" thickBot="1" x14ac:dyDescent="0.3">
      <c r="A41" s="24"/>
      <c r="B41" s="24"/>
      <c r="C41" s="24"/>
      <c r="D41" s="24"/>
      <c r="E41" s="24"/>
      <c r="F41" s="24"/>
      <c r="G41" s="26"/>
      <c r="H41" s="24"/>
      <c r="I41" s="22" t="s">
        <v>260</v>
      </c>
    </row>
    <row r="42" spans="1:9" ht="27" x14ac:dyDescent="0.25">
      <c r="A42" s="23" t="s">
        <v>261</v>
      </c>
      <c r="B42" s="23"/>
      <c r="C42" s="23"/>
      <c r="D42" s="23"/>
      <c r="E42" s="23"/>
      <c r="F42" s="23"/>
      <c r="G42" s="25"/>
      <c r="H42" s="23"/>
      <c r="I42" s="27" t="s">
        <v>262</v>
      </c>
    </row>
    <row r="43" spans="1:9" ht="15.75" thickBot="1" x14ac:dyDescent="0.3">
      <c r="A43" s="24"/>
      <c r="B43" s="24"/>
      <c r="C43" s="24"/>
      <c r="D43" s="24"/>
      <c r="E43" s="24"/>
      <c r="F43" s="24"/>
      <c r="G43" s="26"/>
      <c r="H43" s="24"/>
      <c r="I43" s="22" t="s">
        <v>263</v>
      </c>
    </row>
  </sheetData>
  <mergeCells count="68">
    <mergeCell ref="F39:F41"/>
    <mergeCell ref="G39:G41"/>
    <mergeCell ref="H39:H41"/>
    <mergeCell ref="A42:A43"/>
    <mergeCell ref="B42:B43"/>
    <mergeCell ref="C42:C43"/>
    <mergeCell ref="D42:D43"/>
    <mergeCell ref="E42:E43"/>
    <mergeCell ref="F42:F43"/>
    <mergeCell ref="G42:G43"/>
    <mergeCell ref="H42:H43"/>
    <mergeCell ref="A39:A41"/>
    <mergeCell ref="B39:B41"/>
    <mergeCell ref="C39:C41"/>
    <mergeCell ref="D39:D41"/>
    <mergeCell ref="E39:E41"/>
    <mergeCell ref="H31:H32"/>
    <mergeCell ref="A36:A38"/>
    <mergeCell ref="B36:B38"/>
    <mergeCell ref="C36:C38"/>
    <mergeCell ref="D36:D38"/>
    <mergeCell ref="E36:E38"/>
    <mergeCell ref="F36:F38"/>
    <mergeCell ref="G36:G38"/>
    <mergeCell ref="H36:H38"/>
    <mergeCell ref="A33:A35"/>
    <mergeCell ref="B33:B35"/>
    <mergeCell ref="C33:C35"/>
    <mergeCell ref="D33:D35"/>
    <mergeCell ref="E33:E35"/>
    <mergeCell ref="F33:F35"/>
    <mergeCell ref="G33:G35"/>
    <mergeCell ref="H33:H35"/>
    <mergeCell ref="A31:A32"/>
    <mergeCell ref="B31:B32"/>
    <mergeCell ref="C31:C32"/>
    <mergeCell ref="D31:D32"/>
    <mergeCell ref="E31:E32"/>
    <mergeCell ref="F31:F32"/>
    <mergeCell ref="G31:G32"/>
    <mergeCell ref="F25:F26"/>
    <mergeCell ref="G25:G26"/>
    <mergeCell ref="H25:H26"/>
    <mergeCell ref="A25:A26"/>
    <mergeCell ref="B25:B26"/>
    <mergeCell ref="C25:C26"/>
    <mergeCell ref="D25:D26"/>
    <mergeCell ref="E25:E26"/>
    <mergeCell ref="H21:H22"/>
    <mergeCell ref="A23:A24"/>
    <mergeCell ref="B23:B24"/>
    <mergeCell ref="C23:C24"/>
    <mergeCell ref="D23:D24"/>
    <mergeCell ref="E23:E24"/>
    <mergeCell ref="F23:F24"/>
    <mergeCell ref="G23:G24"/>
    <mergeCell ref="H23:H24"/>
    <mergeCell ref="G16:G18"/>
    <mergeCell ref="B2:F2"/>
    <mergeCell ref="B1:F1"/>
    <mergeCell ref="E15:F15"/>
    <mergeCell ref="A21:A22"/>
    <mergeCell ref="B21:B22"/>
    <mergeCell ref="C21:C22"/>
    <mergeCell ref="D21:D22"/>
    <mergeCell ref="E21:E22"/>
    <mergeCell ref="F21:F22"/>
    <mergeCell ref="G21:G22"/>
  </mergeCells>
  <pageMargins left="0.7" right="0.7" top="0.75" bottom="0.75" header="0.3" footer="0.3"/>
  <pageSetup scale="67" fitToWidth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opLeftCell="A19"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167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207</v>
      </c>
    </row>
    <row r="23" spans="1:1" x14ac:dyDescent="0.25">
      <c r="A23" t="s">
        <v>186</v>
      </c>
    </row>
    <row r="24" spans="1:1" x14ac:dyDescent="0.25">
      <c r="A24" t="s">
        <v>187</v>
      </c>
    </row>
    <row r="25" spans="1:1" x14ac:dyDescent="0.25">
      <c r="A25" t="s">
        <v>188</v>
      </c>
    </row>
    <row r="26" spans="1:1" x14ac:dyDescent="0.25">
      <c r="A26" t="s">
        <v>208</v>
      </c>
    </row>
    <row r="27" spans="1:1" x14ac:dyDescent="0.25">
      <c r="A27" t="s">
        <v>189</v>
      </c>
    </row>
    <row r="28" spans="1:1" x14ac:dyDescent="0.25">
      <c r="A28" t="s">
        <v>209</v>
      </c>
    </row>
    <row r="29" spans="1:1" x14ac:dyDescent="0.25">
      <c r="A29" t="s">
        <v>46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  <row r="33" spans="1:1" x14ac:dyDescent="0.25">
      <c r="A33" t="s">
        <v>89</v>
      </c>
    </row>
    <row r="34" spans="1:1" x14ac:dyDescent="0.25">
      <c r="A34" t="s">
        <v>193</v>
      </c>
    </row>
    <row r="35" spans="1:1" x14ac:dyDescent="0.25">
      <c r="A35" t="s">
        <v>194</v>
      </c>
    </row>
    <row r="36" spans="1:1" x14ac:dyDescent="0.25">
      <c r="A36" t="s">
        <v>195</v>
      </c>
    </row>
    <row r="37" spans="1:1" x14ac:dyDescent="0.25">
      <c r="A37" t="s">
        <v>196</v>
      </c>
    </row>
    <row r="38" spans="1:1" x14ac:dyDescent="0.25">
      <c r="A38" t="s">
        <v>197</v>
      </c>
    </row>
    <row r="39" spans="1:1" x14ac:dyDescent="0.25">
      <c r="A39" t="s">
        <v>198</v>
      </c>
    </row>
    <row r="40" spans="1:1" x14ac:dyDescent="0.25">
      <c r="A40" t="s">
        <v>199</v>
      </c>
    </row>
    <row r="41" spans="1:1" x14ac:dyDescent="0.25">
      <c r="A41" t="s">
        <v>200</v>
      </c>
    </row>
    <row r="42" spans="1:1" x14ac:dyDescent="0.25">
      <c r="A42" t="s">
        <v>201</v>
      </c>
    </row>
    <row r="43" spans="1:1" x14ac:dyDescent="0.25">
      <c r="A43" t="s">
        <v>210</v>
      </c>
    </row>
    <row r="44" spans="1:1" x14ac:dyDescent="0.25">
      <c r="A44" t="s">
        <v>202</v>
      </c>
    </row>
    <row r="45" spans="1:1" x14ac:dyDescent="0.25">
      <c r="A45" t="s">
        <v>203</v>
      </c>
    </row>
    <row r="46" spans="1:1" x14ac:dyDescent="0.25">
      <c r="A46" t="s">
        <v>206</v>
      </c>
    </row>
    <row r="47" spans="1:1" x14ac:dyDescent="0.25">
      <c r="A47" t="s">
        <v>204</v>
      </c>
    </row>
    <row r="48" spans="1:1" x14ac:dyDescent="0.25">
      <c r="A48" t="s">
        <v>205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18</v>
      </c>
      <c r="C2" s="4">
        <f xml:space="preserve"> 'Character Sheet'!C9+'Character Sheet'!C8+2+8</f>
        <v>18</v>
      </c>
      <c r="D2" s="4">
        <f xml:space="preserve"> 'Character Sheet'!C9+'Character Sheet'!C11+2+8</f>
        <v>17</v>
      </c>
      <c r="E2" s="4">
        <f xml:space="preserve"> 'Character Sheet'!C9+'Character Sheet'!C8+2+8</f>
        <v>18</v>
      </c>
      <c r="F2" s="4">
        <f xml:space="preserve"> 'Character Sheet'!C13+'Character Sheet'!C11+2+8</f>
        <v>16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18</v>
      </c>
      <c r="C3" s="4">
        <f xml:space="preserve"> 'Character Sheet'!C11+'Character Sheet'!C8+2+8</f>
        <v>17</v>
      </c>
      <c r="D3" s="4">
        <f xml:space="preserve"> 'Character Sheet'!C9+'Character Sheet'!C8+2+8</f>
        <v>18</v>
      </c>
      <c r="E3" s="4">
        <f xml:space="preserve"> 'Character Sheet'!C9+'Character Sheet'!C11+2+8</f>
        <v>17</v>
      </c>
      <c r="F3" s="4">
        <f xml:space="preserve"> 'Character Sheet'!C13+'Character Sheet'!C11+1+8</f>
        <v>15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19</v>
      </c>
      <c r="C4" s="4">
        <f xml:space="preserve"> 'Character Sheet'!C12+'Character Sheet'!C8+3+8</f>
        <v>18</v>
      </c>
      <c r="D4" s="4">
        <f xml:space="preserve"> 'Character Sheet'!C12+'Character Sheet'!C11+1+8</f>
        <v>15</v>
      </c>
      <c r="E4" s="4">
        <f xml:space="preserve"> 'Character Sheet'!C12+'Character Sheet'!C8+0+8</f>
        <v>15</v>
      </c>
      <c r="F4" s="4">
        <f xml:space="preserve"> 'Character Sheet'!C13+'Character Sheet'!C12+3+8</f>
        <v>17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17</v>
      </c>
      <c r="C5" s="4">
        <f xml:space="preserve"> 'Character Sheet'!C9+'Character Sheet'!C8+2+8</f>
        <v>18</v>
      </c>
      <c r="D5" s="4">
        <f xml:space="preserve"> 'Character Sheet'!C9+'Character Sheet'!C8+4+8</f>
        <v>20</v>
      </c>
      <c r="E5" s="4">
        <f xml:space="preserve"> 'Character Sheet'!C9+'Character Sheet'!C8+3+8</f>
        <v>19</v>
      </c>
      <c r="F5" s="4">
        <f xml:space="preserve"> 'Character Sheet'!C9+'Character Sheet'!C12+0+8</f>
        <v>15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21</v>
      </c>
      <c r="C6" s="4">
        <f xml:space="preserve"> 'Character Sheet'!C7+'Character Sheet'!C8+2+8</f>
        <v>18</v>
      </c>
      <c r="D6" s="4">
        <f xml:space="preserve"> 'Character Sheet'!C9+'Character Sheet'!C7+1+8</f>
        <v>17</v>
      </c>
      <c r="E6" s="4">
        <f xml:space="preserve"> 'Character Sheet'!C9+'Character Sheet'!C8+2+8</f>
        <v>18</v>
      </c>
      <c r="F6" s="4">
        <f xml:space="preserve"> 'Character Sheet'!C10+'Character Sheet'!C12+0+8</f>
        <v>15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17</v>
      </c>
      <c r="C7" s="4">
        <f xml:space="preserve"> 'Character Sheet'!C9+'Character Sheet'!C8+1+8</f>
        <v>17</v>
      </c>
      <c r="D7" s="4">
        <f xml:space="preserve"> 'Character Sheet'!C9+'Character Sheet'!C12+4+8</f>
        <v>19</v>
      </c>
      <c r="E7" s="4">
        <f xml:space="preserve"> 'Character Sheet'!C9+'Character Sheet'!C11+3+8</f>
        <v>18</v>
      </c>
      <c r="F7" s="4">
        <f xml:space="preserve"> 'Character Sheet'!C11+'Character Sheet'!C12+1+8</f>
        <v>15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18</v>
      </c>
      <c r="C8" s="4">
        <f xml:space="preserve"> 'Character Sheet'!C10+'Character Sheet'!C8+2+8</f>
        <v>18</v>
      </c>
      <c r="D8" s="4">
        <f xml:space="preserve"> 'Character Sheet'!C9+'Character Sheet'!C8+3+8</f>
        <v>19</v>
      </c>
      <c r="E8" s="4">
        <f xml:space="preserve"> 'Character Sheet'!C9+'Character Sheet'!C8+2+8</f>
        <v>18</v>
      </c>
      <c r="F8" s="4">
        <f xml:space="preserve"> 'Character Sheet'!C10+'Character Sheet'!C12+1+8</f>
        <v>16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16</v>
      </c>
      <c r="C9" s="4">
        <f xml:space="preserve"> 'Character Sheet'!C12+'Character Sheet'!C8+3+8</f>
        <v>18</v>
      </c>
      <c r="D9" s="4">
        <f xml:space="preserve"> 'Character Sheet'!C12+'Character Sheet'!C9+2+8</f>
        <v>17</v>
      </c>
      <c r="E9" s="4">
        <f xml:space="preserve"> 'Character Sheet'!C9+'Character Sheet'!C11+2+8</f>
        <v>17</v>
      </c>
      <c r="F9" s="4">
        <f xml:space="preserve"> 'Character Sheet'!C13+'Character Sheet'!C12+1+8</f>
        <v>15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20</v>
      </c>
      <c r="C10" s="4">
        <f xml:space="preserve"> 'Character Sheet'!C7+'Character Sheet'!C8+2+8</f>
        <v>18</v>
      </c>
      <c r="D10" s="4">
        <f xml:space="preserve"> 'Character Sheet'!C9+'Character Sheet'!C8+2+8</f>
        <v>18</v>
      </c>
      <c r="E10" s="4">
        <f xml:space="preserve"> 'Character Sheet'!C9+'Character Sheet'!C8+2+8</f>
        <v>18</v>
      </c>
      <c r="F10" s="4">
        <f xml:space="preserve"> 'Character Sheet'!C13+'Character Sheet'!C12+0+8</f>
        <v>14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20</v>
      </c>
      <c r="C11" s="4">
        <f xml:space="preserve"> 'Character Sheet'!C8+'Character Sheet'!C10+3+8</f>
        <v>19</v>
      </c>
      <c r="D11" s="4">
        <f xml:space="preserve"> 'Character Sheet'!C7+'Character Sheet'!C8+2+8</f>
        <v>18</v>
      </c>
      <c r="E11" s="4">
        <f xml:space="preserve"> 'Character Sheet'!C9+'Character Sheet'!C8+8</f>
        <v>16</v>
      </c>
      <c r="F11" s="4">
        <f xml:space="preserve"> 'Character Sheet'!C10+'Character Sheet'!C12+1+8</f>
        <v>16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15</v>
      </c>
      <c r="C12" s="4">
        <f xml:space="preserve"> 'Character Sheet'!C9+'Character Sheet'!C11+2+8</f>
        <v>17</v>
      </c>
      <c r="D12" s="4">
        <f xml:space="preserve"> 'Character Sheet'!C12+'Character Sheet'!C9+3+8</f>
        <v>18</v>
      </c>
      <c r="E12" s="4">
        <f xml:space="preserve"> 'Character Sheet'!C9+'Character Sheet'!C8+3+8</f>
        <v>19</v>
      </c>
      <c r="F12" s="4">
        <f xml:space="preserve"> 'Character Sheet'!C9+'Character Sheet'!C12+2+8</f>
        <v>17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18</v>
      </c>
      <c r="C13" s="4">
        <f xml:space="preserve"> 'Character Sheet'!C7+'Character Sheet'!C8+2+8</f>
        <v>18</v>
      </c>
      <c r="D13" s="4">
        <f xml:space="preserve"> 'Character Sheet'!C12+'Character Sheet'!C9+4+8</f>
        <v>19</v>
      </c>
      <c r="E13" s="4">
        <f xml:space="preserve"> 'Character Sheet'!C9+'Character Sheet'!C8+2+8</f>
        <v>18</v>
      </c>
      <c r="F13" s="4">
        <f xml:space="preserve"> 'Character Sheet'!C9+'Character Sheet'!C13+0+8</f>
        <v>15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18</v>
      </c>
      <c r="C14" s="4">
        <f xml:space="preserve"> 'Character Sheet'!C9+'Character Sheet'!C10+3+8</f>
        <v>19</v>
      </c>
      <c r="D14" s="4">
        <f xml:space="preserve"> 'Character Sheet'!C9+'Character Sheet'!C8+2+8</f>
        <v>18</v>
      </c>
      <c r="E14" s="4">
        <f xml:space="preserve"> 'Character Sheet'!C9+'Character Sheet'!C8+1+8</f>
        <v>17</v>
      </c>
      <c r="F14" s="4">
        <f xml:space="preserve"> 'Character Sheet'!C10+'Character Sheet'!C12+2+8</f>
        <v>17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17</v>
      </c>
      <c r="C15" s="11">
        <f xml:space="preserve"> 'Character Sheet'!C9+'Character Sheet'!C8+0+8</f>
        <v>16</v>
      </c>
      <c r="D15" s="11">
        <f xml:space="preserve"> 'Character Sheet'!C9+'Character Sheet'!C11+2+8</f>
        <v>17</v>
      </c>
      <c r="E15" s="11">
        <f xml:space="preserve"> 'Character Sheet'!C9+'Character Sheet'!C8+3+8</f>
        <v>19</v>
      </c>
      <c r="F15" s="11">
        <f xml:space="preserve"> 'Character Sheet'!C11+'Character Sheet'!C13+3+8</f>
        <v>17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15</v>
      </c>
      <c r="C16" s="4">
        <f xml:space="preserve"> 'Character Sheet'!C13+'Character Sheet'!C9+1+8</f>
        <v>16</v>
      </c>
      <c r="D16" s="4">
        <f xml:space="preserve"> 'Character Sheet'!C9+'Character Sheet'!C8+1+8</f>
        <v>17</v>
      </c>
      <c r="E16" s="4">
        <f xml:space="preserve"> 'Character Sheet'!C13+'Character Sheet'!C11+3+8</f>
        <v>17</v>
      </c>
      <c r="F16" s="4">
        <f xml:space="preserve"> 'Character Sheet'!C13+'Character Sheet'!C12+5+8</f>
        <v>19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16</v>
      </c>
      <c r="C17" s="4">
        <f xml:space="preserve"> 'Character Sheet'!C9+'Character Sheet'!C11+3+8</f>
        <v>18</v>
      </c>
      <c r="D17" s="4">
        <f xml:space="preserve"> 'Character Sheet'!C9+'Character Sheet'!C8+2+8</f>
        <v>18</v>
      </c>
      <c r="E17" s="4">
        <f xml:space="preserve"> 'Character Sheet'!C9+'Character Sheet'!C11+2+8</f>
        <v>17</v>
      </c>
      <c r="F17" s="4">
        <f xml:space="preserve"> 'Character Sheet'!C11+'Character Sheet'!C13+2+8</f>
        <v>16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19</v>
      </c>
      <c r="C18" s="4">
        <f xml:space="preserve"> 'Character Sheet'!C7+'Character Sheet'!C8+2+8</f>
        <v>18</v>
      </c>
      <c r="D18" s="4">
        <f xml:space="preserve"> 'Character Sheet'!C9+'Character Sheet'!C8+2+8</f>
        <v>18</v>
      </c>
      <c r="E18" s="4">
        <f xml:space="preserve"> 'Character Sheet'!C9+'Character Sheet'!C8+2+8</f>
        <v>18</v>
      </c>
      <c r="F18" s="4">
        <f xml:space="preserve"> 'Character Sheet'!C13+'Character Sheet'!C12+0+8</f>
        <v>14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18</v>
      </c>
      <c r="C19" s="4">
        <f xml:space="preserve"> 'Character Sheet'!C9+'Character Sheet'!C8+3+8</f>
        <v>19</v>
      </c>
      <c r="D19" s="4">
        <f xml:space="preserve"> 'Character Sheet'!C9+'Character Sheet'!C8+2+8</f>
        <v>18</v>
      </c>
      <c r="E19" s="4">
        <f xml:space="preserve"> 'Character Sheet'!C8+'Character Sheet'!C9+3+8</f>
        <v>19</v>
      </c>
      <c r="F19" s="4">
        <f xml:space="preserve"> 'Character Sheet'!C13+'Character Sheet'!C12+0+8</f>
        <v>14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20</v>
      </c>
      <c r="C20" s="4">
        <f xml:space="preserve"> 'Character Sheet'!C7+'Character Sheet'!C8+4+8</f>
        <v>20</v>
      </c>
      <c r="D20" s="4">
        <f xml:space="preserve"> 'Character Sheet'!C9+'Character Sheet'!C8+0+8</f>
        <v>16</v>
      </c>
      <c r="E20" s="4">
        <f xml:space="preserve"> 'Character Sheet'!C9+'Character Sheet'!C8+2+8</f>
        <v>18</v>
      </c>
      <c r="F20" s="4">
        <f xml:space="preserve"> 'Character Sheet'!C13+'Character Sheet'!C12+0+8</f>
        <v>14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17</v>
      </c>
      <c r="C21" s="4">
        <f xml:space="preserve"> 'Character Sheet'!C9+'Character Sheet'!C11+2+8</f>
        <v>17</v>
      </c>
      <c r="D21" s="4">
        <f xml:space="preserve"> 'Character Sheet'!C9+'Character Sheet'!C8+2+8</f>
        <v>18</v>
      </c>
      <c r="E21" s="4">
        <f xml:space="preserve"> 'Character Sheet'!C9+'Character Sheet'!C11+2+8</f>
        <v>17</v>
      </c>
      <c r="F21" s="4">
        <f xml:space="preserve"> 'Character Sheet'!C11+'Character Sheet'!C12+2+8</f>
        <v>16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20</v>
      </c>
      <c r="C22" s="4">
        <f xml:space="preserve"> 'Character Sheet'!C9+'Character Sheet'!C8+1+8</f>
        <v>17</v>
      </c>
      <c r="D22" s="4">
        <f xml:space="preserve"> 'Character Sheet'!C9+'Character Sheet'!C11+1+8</f>
        <v>16</v>
      </c>
      <c r="E22" s="4">
        <f xml:space="preserve"> 'Character Sheet'!C9+'Character Sheet'!C11+3+8</f>
        <v>18</v>
      </c>
      <c r="F22" s="4">
        <f xml:space="preserve"> 'Character Sheet'!C11+'Character Sheet'!C12+1+8</f>
        <v>15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19</v>
      </c>
      <c r="C23" s="4">
        <f xml:space="preserve"> 'Character Sheet'!C7+'Character Sheet'!C8+2+8</f>
        <v>18</v>
      </c>
      <c r="D23" s="4">
        <f xml:space="preserve"> 'Character Sheet'!C7+'Character Sheet'!C8+3+8</f>
        <v>19</v>
      </c>
      <c r="E23" s="4">
        <f xml:space="preserve"> 'Character Sheet'!C9+'Character Sheet'!C8+2+8</f>
        <v>18</v>
      </c>
      <c r="F23" s="4">
        <f xml:space="preserve"> 'Character Sheet'!C10+'Character Sheet'!C12+0+8</f>
        <v>15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19</v>
      </c>
      <c r="C24" s="4">
        <f xml:space="preserve"> 'Character Sheet'!C7+'Character Sheet'!C10+4+8</f>
        <v>20</v>
      </c>
      <c r="D24" s="4">
        <f xml:space="preserve"> 'Character Sheet'!C9+'Character Sheet'!C8+0+8</f>
        <v>16</v>
      </c>
      <c r="E24" s="4">
        <f xml:space="preserve"> 'Character Sheet'!C9+'Character Sheet'!C10+2+8</f>
        <v>18</v>
      </c>
      <c r="F24" s="4">
        <f xml:space="preserve"> 'Character Sheet'!C12+'Character Sheet'!C10+2+8</f>
        <v>17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18</v>
      </c>
      <c r="C25" s="4">
        <f xml:space="preserve"> 'Character Sheet'!C13+'Character Sheet'!C8+3+8</f>
        <v>18</v>
      </c>
      <c r="D25" s="4">
        <f xml:space="preserve"> 'Character Sheet'!C13+'Character Sheet'!C9+0+8</f>
        <v>15</v>
      </c>
      <c r="E25" s="4">
        <f xml:space="preserve"> 'Character Sheet'!C9+'Character Sheet'!C8+2+8</f>
        <v>18</v>
      </c>
      <c r="F25" s="4">
        <f xml:space="preserve"> 'Character Sheet'!C13+'Character Sheet'!C12+2+8</f>
        <v>16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16</v>
      </c>
      <c r="C26" s="4">
        <f xml:space="preserve"> 'Character Sheet'!C11+'Character Sheet'!C8+2+8</f>
        <v>17</v>
      </c>
      <c r="D26" s="4">
        <f xml:space="preserve"> 'Character Sheet'!C11+'Character Sheet'!C12+2+8</f>
        <v>16</v>
      </c>
      <c r="E26" s="4">
        <f xml:space="preserve"> 'Character Sheet'!C9+'Character Sheet'!C11+2+8</f>
        <v>17</v>
      </c>
      <c r="F26" s="4">
        <f xml:space="preserve"> 'Character Sheet'!C11+'Character Sheet'!C13+2+8</f>
        <v>16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15</v>
      </c>
      <c r="C27" s="4">
        <f xml:space="preserve"> 'Character Sheet'!C9+'Character Sheet'!C11+2+8</f>
        <v>17</v>
      </c>
      <c r="D27" s="4">
        <f xml:space="preserve"> 'Character Sheet'!C9+'Character Sheet'!C11+3+8</f>
        <v>18</v>
      </c>
      <c r="E27" s="4">
        <f xml:space="preserve"> 'Character Sheet'!C9+'Character Sheet'!C8+3+8</f>
        <v>19</v>
      </c>
      <c r="F27" s="4">
        <f xml:space="preserve"> 'Character Sheet'!C11+'Character Sheet'!C12+2+8</f>
        <v>16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19</v>
      </c>
      <c r="C28" s="4">
        <f xml:space="preserve"> 'Character Sheet'!C9+'Character Sheet'!C8+3+8</f>
        <v>19</v>
      </c>
      <c r="D28" s="4">
        <f xml:space="preserve"> 'Character Sheet'!C9+'Character Sheet'!C11+1+8</f>
        <v>16</v>
      </c>
      <c r="E28" s="4">
        <f xml:space="preserve"> 'Character Sheet'!C9+'Character Sheet'!C8+2+8</f>
        <v>18</v>
      </c>
      <c r="F28" s="4">
        <f xml:space="preserve"> 'Character Sheet'!C13+'Character Sheet'!C11+1+8</f>
        <v>15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16</v>
      </c>
      <c r="C29" s="4">
        <f xml:space="preserve"> 'Character Sheet'!C9+'Character Sheet'!C11+1+8</f>
        <v>16</v>
      </c>
      <c r="D29" s="4">
        <f xml:space="preserve"> 'Character Sheet'!C11+'Character Sheet'!C8+2+8</f>
        <v>17</v>
      </c>
      <c r="E29" s="4">
        <f xml:space="preserve"> 'Character Sheet'!C9+'Character Sheet'!C11+3+8</f>
        <v>18</v>
      </c>
      <c r="F29" s="4">
        <f xml:space="preserve"> 'Character Sheet'!C12+'Character Sheet'!C11+4+8</f>
        <v>18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19</v>
      </c>
      <c r="C30" s="4">
        <f xml:space="preserve"> 'Character Sheet'!C7+'Character Sheet'!C8+2+8</f>
        <v>18</v>
      </c>
      <c r="D30" s="4">
        <f xml:space="preserve"> 'Character Sheet'!C9+'Character Sheet'!C8+1+8</f>
        <v>17</v>
      </c>
      <c r="E30" s="4">
        <f xml:space="preserve"> 'Character Sheet'!C9+'Character Sheet'!C11+4+8</f>
        <v>19</v>
      </c>
      <c r="F30" s="4">
        <f xml:space="preserve"> 'Character Sheet'!C13+'Character Sheet'!C9+0+8</f>
        <v>15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19</v>
      </c>
      <c r="C31" s="4">
        <f xml:space="preserve"> 'Character Sheet'!C7+'Character Sheet'!C10+3+8</f>
        <v>19</v>
      </c>
      <c r="D31" s="4">
        <f xml:space="preserve"> 'Character Sheet'!C9+'Character Sheet'!C8+2+8</f>
        <v>18</v>
      </c>
      <c r="E31" s="4">
        <f xml:space="preserve"> 'Character Sheet'!C9+'Character Sheet'!C10+2+8</f>
        <v>18</v>
      </c>
      <c r="F31" s="4">
        <f xml:space="preserve"> 'Character Sheet'!C10+'Character Sheet'!C11+0+8</f>
        <v>15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16</v>
      </c>
      <c r="C32" s="4">
        <f xml:space="preserve"> 'Character Sheet'!C11+'Character Sheet'!C8+1+8</f>
        <v>16</v>
      </c>
      <c r="D32" s="4">
        <f xml:space="preserve"> 'Character Sheet'!C9+'Character Sheet'!C11+3+8</f>
        <v>18</v>
      </c>
      <c r="E32" s="4">
        <f xml:space="preserve"> 'Character Sheet'!C9+'Character Sheet'!C11+3+8</f>
        <v>18</v>
      </c>
      <c r="F32" s="4">
        <f xml:space="preserve"> 'Character Sheet'!C11+'Character Sheet'!C13+3+8</f>
        <v>17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15</v>
      </c>
      <c r="C33" s="4">
        <f xml:space="preserve"> 'Character Sheet'!C13+'Character Sheet'!C8+1+8</f>
        <v>16</v>
      </c>
      <c r="D33" s="4">
        <f xml:space="preserve"> 'Character Sheet'!C9+'Character Sheet'!C8+1+8</f>
        <v>17</v>
      </c>
      <c r="E33" s="4">
        <f xml:space="preserve"> 'Character Sheet'!C13+'Character Sheet'!C9+3+8</f>
        <v>18</v>
      </c>
      <c r="F33" s="4">
        <f xml:space="preserve"> 'Character Sheet'!C13+'Character Sheet'!C12+5+8</f>
        <v>19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19</v>
      </c>
      <c r="C34" s="4">
        <f xml:space="preserve"> 'Character Sheet'!C7+'Character Sheet'!C12+4+8</f>
        <v>19</v>
      </c>
      <c r="D34" s="4">
        <f xml:space="preserve"> 'Character Sheet'!C12+'Character Sheet'!C8+1+8</f>
        <v>16</v>
      </c>
      <c r="E34" s="4">
        <f xml:space="preserve"> 'Character Sheet'!C9+'Character Sheet'!C8+2+8</f>
        <v>18</v>
      </c>
      <c r="F34" s="4">
        <f xml:space="preserve"> 'Character Sheet'!C12+'Character Sheet'!C13+0+8</f>
        <v>14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18</v>
      </c>
      <c r="C35" s="4">
        <f xml:space="preserve"> 'Character Sheet'!C8+'Character Sheet'!C9+0+8</f>
        <v>16</v>
      </c>
      <c r="D35" s="4">
        <f xml:space="preserve"> 'Character Sheet'!C12+'Character Sheet'!C9+2+8</f>
        <v>17</v>
      </c>
      <c r="E35" s="4">
        <f xml:space="preserve"> 'Character Sheet'!C9+'Character Sheet'!C12+3+8</f>
        <v>18</v>
      </c>
      <c r="F35" s="4">
        <f xml:space="preserve"> 'Character Sheet'!C11+'Character Sheet'!C12+3+8</f>
        <v>17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16</v>
      </c>
      <c r="C36" s="4">
        <f xml:space="preserve"> 'Character Sheet'!C7+'Character Sheet'!C8+1+8</f>
        <v>17</v>
      </c>
      <c r="D36" s="4">
        <f xml:space="preserve"> 'Character Sheet'!C12+'Character Sheet'!C8+5+8</f>
        <v>20</v>
      </c>
      <c r="E36" s="4">
        <f xml:space="preserve"> 'Character Sheet'!C9+'Character Sheet'!C12+3+8</f>
        <v>18</v>
      </c>
      <c r="F36" s="4">
        <f xml:space="preserve"> 'Character Sheet'!C13+'Character Sheet'!C12+0+8</f>
        <v>14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19</v>
      </c>
      <c r="C37" s="4">
        <f xml:space="preserve"> 'Character Sheet'!C7+'Character Sheet'!C8+2+8</f>
        <v>18</v>
      </c>
      <c r="D37" s="4">
        <f xml:space="preserve"> 'Character Sheet'!C9+'Character Sheet'!C8+3+8</f>
        <v>19</v>
      </c>
      <c r="E37" s="4">
        <f xml:space="preserve"> 'Character Sheet'!C9+'Character Sheet'!C8+2+8</f>
        <v>18</v>
      </c>
      <c r="F37" s="4">
        <f xml:space="preserve"> 'Character Sheet'!C11+'Character Sheet'!C12+0+8</f>
        <v>14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19</v>
      </c>
      <c r="C38" s="4">
        <f xml:space="preserve"> 'Character Sheet'!C7+'Character Sheet'!C8+1+8</f>
        <v>17</v>
      </c>
      <c r="D38" s="4">
        <f xml:space="preserve"> 'Character Sheet'!C9+'Character Sheet'!C8+1+8</f>
        <v>17</v>
      </c>
      <c r="E38" s="4">
        <f xml:space="preserve"> 'Character Sheet'!C9+'Character Sheet'!C8+5+8</f>
        <v>21</v>
      </c>
      <c r="F38" s="4">
        <f xml:space="preserve"> 'Character Sheet'!C12+'Character Sheet'!C13+0+8</f>
        <v>14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16</v>
      </c>
      <c r="C39" s="4">
        <f xml:space="preserve"> 'Character Sheet'!C9+'Character Sheet'!C8+2+8</f>
        <v>18</v>
      </c>
      <c r="D39" s="4">
        <f xml:space="preserve"> 'Character Sheet'!C12+'Character Sheet'!C8+2+8</f>
        <v>17</v>
      </c>
      <c r="E39" s="4">
        <f xml:space="preserve"> 'Character Sheet'!C9+'Character Sheet'!C11+3+8</f>
        <v>18</v>
      </c>
      <c r="F39" s="4">
        <f xml:space="preserve"> 'Character Sheet'!C13+'Character Sheet'!C12+3+8</f>
        <v>17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18</v>
      </c>
      <c r="C40" s="4">
        <f xml:space="preserve"> 'Character Sheet'!C10+'Character Sheet'!C12+3+8</f>
        <v>18</v>
      </c>
      <c r="D40" s="4">
        <f xml:space="preserve"> 'Character Sheet'!C12+'Character Sheet'!C8+2+8</f>
        <v>17</v>
      </c>
      <c r="E40" s="4">
        <f xml:space="preserve"> 'Character Sheet'!C9+'Character Sheet'!C12+2+8</f>
        <v>17</v>
      </c>
      <c r="F40" s="4">
        <f xml:space="preserve"> 'Character Sheet'!C13+'Character Sheet'!C9+0+8</f>
        <v>15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15</v>
      </c>
      <c r="C41" s="4">
        <f xml:space="preserve"> 'Character Sheet'!C9+'Character Sheet'!C8+2+8</f>
        <v>18</v>
      </c>
      <c r="D41" s="4">
        <f xml:space="preserve"> 'Character Sheet'!C12+'Character Sheet'!C8+4+8</f>
        <v>19</v>
      </c>
      <c r="E41" s="4">
        <f xml:space="preserve"> 'Character Sheet'!C9+'Character Sheet'!C12+2+8</f>
        <v>17</v>
      </c>
      <c r="F41" s="4">
        <f xml:space="preserve"> 'Character Sheet'!C13+'Character Sheet'!C12+2+8</f>
        <v>16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18</v>
      </c>
      <c r="C42" s="4">
        <f xml:space="preserve"> 'Character Sheet'!C9+'Character Sheet'!C8+0+8</f>
        <v>16</v>
      </c>
      <c r="D42" s="4">
        <f xml:space="preserve"> 'Character Sheet'!C9+'Character Sheet'!C11+4+8</f>
        <v>19</v>
      </c>
      <c r="E42" s="4">
        <f xml:space="preserve"> 'Character Sheet'!C9+'Character Sheet'!C11+3+8</f>
        <v>18</v>
      </c>
      <c r="F42" s="4">
        <f xml:space="preserve"> 'Character Sheet'!C11+'Character Sheet'!C12+1+8</f>
        <v>15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16</v>
      </c>
      <c r="C43" s="4">
        <f xml:space="preserve"> 'Character Sheet'!C7+'Character Sheet'!C8+2+8</f>
        <v>18</v>
      </c>
      <c r="D43" s="4">
        <f xml:space="preserve"> 'Character Sheet'!C8+'Character Sheet'!C12+4+8</f>
        <v>19</v>
      </c>
      <c r="E43" s="4">
        <f xml:space="preserve"> 'Character Sheet'!C9+'Character Sheet'!C8+3+8</f>
        <v>19</v>
      </c>
      <c r="F43" s="4">
        <f xml:space="preserve"> 'Character Sheet'!C13+'Character Sheet'!C12+1+8</f>
        <v>15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19</v>
      </c>
      <c r="C44" s="4">
        <f xml:space="preserve"> 'Character Sheet'!C7+'Character Sheet'!C10+3+8</f>
        <v>19</v>
      </c>
      <c r="D44" s="4">
        <f xml:space="preserve"> 'Character Sheet'!C9+'Character Sheet'!C12+2+8</f>
        <v>17</v>
      </c>
      <c r="E44" s="4">
        <f xml:space="preserve"> 'Character Sheet'!C9+'Character Sheet'!C10+0+8</f>
        <v>16</v>
      </c>
      <c r="F44" s="4">
        <f xml:space="preserve"> 'Character Sheet'!C13+'Character Sheet'!C12+0+8</f>
        <v>14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18</v>
      </c>
      <c r="C45" s="4">
        <f xml:space="preserve"> 'Character Sheet'!C9+'Character Sheet'!C8+2+8</f>
        <v>18</v>
      </c>
      <c r="D45" s="4">
        <f xml:space="preserve"> 'Character Sheet'!C9+'Character Sheet'!C11+1+8</f>
        <v>16</v>
      </c>
      <c r="E45" s="4">
        <f xml:space="preserve"> 'Character Sheet'!C2+'Character Sheet'!C8+2+8</f>
        <v>14</v>
      </c>
      <c r="F45" s="4">
        <f xml:space="preserve"> 'Character Sheet'!C13+'Character Sheet'!C12+1+8</f>
        <v>15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17</v>
      </c>
      <c r="C46" s="4">
        <f xml:space="preserve"> 'Character Sheet'!C11+'Character Sheet'!C8+2+8</f>
        <v>17</v>
      </c>
      <c r="D46" s="4">
        <f xml:space="preserve"> 'Character Sheet'!C11+'Character Sheet'!C8+2+8</f>
        <v>17</v>
      </c>
      <c r="E46" s="4">
        <f xml:space="preserve"> 'Character Sheet'!C13+'Character Sheet'!C9+3+8</f>
        <v>18</v>
      </c>
      <c r="F46" s="4">
        <f xml:space="preserve"> 'Character Sheet'!C11+'Character Sheet'!C13+2+8</f>
        <v>16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19</v>
      </c>
      <c r="C47" s="4">
        <f xml:space="preserve"> 'Character Sheet'!C7+'Character Sheet'!C10+3+8</f>
        <v>19</v>
      </c>
      <c r="D47" s="4">
        <f xml:space="preserve"> 'Character Sheet'!C9+'Character Sheet'!C8+2+8</f>
        <v>18</v>
      </c>
      <c r="E47" s="4">
        <f xml:space="preserve"> 'Character Sheet'!C9+'Character Sheet'!C8+2+8</f>
        <v>18</v>
      </c>
      <c r="F47" s="4">
        <f xml:space="preserve"> 'Character Sheet'!C10+'Character Sheet'!C12+0+8</f>
        <v>15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16</v>
      </c>
      <c r="C48" s="4">
        <f xml:space="preserve"> 'Character Sheet'!C8+'Character Sheet'!C9+2+8</f>
        <v>18</v>
      </c>
      <c r="D48" s="4">
        <f xml:space="preserve"> 'Character Sheet'!C11+'Character Sheet'!C9+2+8</f>
        <v>17</v>
      </c>
      <c r="E48" s="4">
        <f xml:space="preserve"> 'Character Sheet'!C11+'Character Sheet'!C8+3+8</f>
        <v>18</v>
      </c>
      <c r="F48" s="4">
        <f xml:space="preserve"> 'Character Sheet'!C11+'Character Sheet'!C13+2+8</f>
        <v>16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0" t="s">
        <v>96</v>
      </c>
      <c r="C1" s="20"/>
      <c r="D1" s="20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 Sheet</vt:lpstr>
      <vt:lpstr>Power Sets</vt:lpstr>
      <vt:lpstr>Fighting Profiles</vt:lpstr>
      <vt:lpstr>Day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cp:lastPrinted>2019-08-24T19:00:28Z</cp:lastPrinted>
  <dcterms:created xsi:type="dcterms:W3CDTF">2019-08-16T21:43:39Z</dcterms:created>
  <dcterms:modified xsi:type="dcterms:W3CDTF">2019-08-24T19:31:52Z</dcterms:modified>
</cp:coreProperties>
</file>