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rguezi\Documents\Analisis Numerico\"/>
    </mc:Choice>
  </mc:AlternateContent>
  <xr:revisionPtr revIDLastSave="0" documentId="8_{425FEEDF-11C7-4C5A-9993-23BAF2E7C687}" xr6:coauthVersionLast="45" xr6:coauthVersionMax="45" xr10:uidLastSave="{00000000-0000-0000-0000-000000000000}"/>
  <bookViews>
    <workbookView xWindow="-120" yWindow="-120" windowWidth="20730" windowHeight="11310" xr2:uid="{4E3E5D6B-6F0F-4481-A151-8D3D346A503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8" i="1" l="1"/>
  <c r="Q18" i="1"/>
  <c r="K18" i="1"/>
  <c r="X17" i="1"/>
  <c r="V17" i="1"/>
  <c r="X18" i="1" s="1"/>
  <c r="Q17" i="1"/>
  <c r="K17" i="1"/>
  <c r="D17" i="1"/>
  <c r="X16" i="1"/>
  <c r="V16" i="1"/>
  <c r="Q16" i="1"/>
  <c r="O24" i="1" s="1"/>
  <c r="K16" i="1"/>
  <c r="I23" i="1" s="1"/>
  <c r="D16" i="1"/>
  <c r="D18" i="1" s="1"/>
  <c r="Q11" i="1"/>
  <c r="K11" i="1"/>
  <c r="X10" i="1"/>
  <c r="K10" i="1"/>
  <c r="J10" i="1"/>
  <c r="I10" i="1"/>
  <c r="D10" i="1"/>
  <c r="C10" i="1"/>
  <c r="B10" i="1"/>
  <c r="D11" i="1" s="1"/>
  <c r="X9" i="1"/>
  <c r="W9" i="1"/>
  <c r="V9" i="1"/>
  <c r="V10" i="1" s="1"/>
  <c r="X11" i="1" s="1"/>
  <c r="V23" i="1" l="1"/>
  <c r="B23" i="1"/>
</calcChain>
</file>

<file path=xl/sharedStrings.xml><?xml version="1.0" encoding="utf-8"?>
<sst xmlns="http://schemas.openxmlformats.org/spreadsheetml/2006/main" count="70" uniqueCount="26">
  <si>
    <t>INTERPOLACIÓN LINEAL Y CUADRATICA</t>
  </si>
  <si>
    <r>
      <t>1.Supongamos que queremos aproximar el valor de la función sen(1) y para ello interpolamos la función F(x)=sen(x) en el soporte {0,</t>
    </r>
    <r>
      <rPr>
        <sz val="11"/>
        <color theme="5" tint="-0.249977111117893"/>
        <rFont val="Calibri"/>
        <family val="2"/>
      </rPr>
      <t>π/4,π/2</t>
    </r>
    <r>
      <rPr>
        <sz val="11"/>
        <color theme="5" tint="-0.249977111117893"/>
        <rFont val="Calibri"/>
        <family val="2"/>
        <scheme val="minor"/>
      </rPr>
      <t xml:space="preserve">, }  </t>
    </r>
  </si>
  <si>
    <t>2.Determine el polinomio de interpolación lineal y cuadratico. Para F(x)= 1/x en los valores de x:{2,2.5.4}</t>
  </si>
  <si>
    <t>3.Se tiene la función f(x)= e^x, de la cual se proveen los siguientes valores, determinar el polinomio lineal y cuadrático</t>
  </si>
  <si>
    <r>
      <t>4.Determine el polinomio lineal y cuadrático de la función F(x)=cos(x), para los valores x={</t>
    </r>
    <r>
      <rPr>
        <sz val="11"/>
        <color theme="5" tint="-0.249977111117893"/>
        <rFont val="Calibri"/>
        <family val="2"/>
      </rPr>
      <t>π/8, π/2; 3/4π}</t>
    </r>
  </si>
  <si>
    <t>Interpolación Lineal</t>
  </si>
  <si>
    <t>x</t>
  </si>
  <si>
    <t>y</t>
  </si>
  <si>
    <t>x(prueba)</t>
  </si>
  <si>
    <t>P(x)</t>
  </si>
  <si>
    <t>Interpolación Cuadratica</t>
  </si>
  <si>
    <t xml:space="preserve">Interpolación Cuadrática </t>
  </si>
  <si>
    <t>Interpolación Cuadrática</t>
  </si>
  <si>
    <t>Valores</t>
  </si>
  <si>
    <t>X0</t>
  </si>
  <si>
    <t>b0</t>
  </si>
  <si>
    <t>X1</t>
  </si>
  <si>
    <t>b1</t>
  </si>
  <si>
    <t>X2</t>
  </si>
  <si>
    <t>b2</t>
  </si>
  <si>
    <t>X3</t>
  </si>
  <si>
    <t>En este caso tomaremos como valor de prueba "x=1"</t>
  </si>
  <si>
    <t>En este caso usaremos como valor de prueba "x=1"</t>
  </si>
  <si>
    <t>X</t>
  </si>
  <si>
    <t>F2(x)</t>
  </si>
  <si>
    <t>F2(X)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</si>
</sst>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</font>
    <font>
      <b/>
      <u/>
      <sz val="11"/>
      <color theme="9" tint="-0.249977111117893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499984740745262"/>
      </left>
      <right/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 style="medium">
        <color rgb="FFC00000"/>
      </left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499984740745262"/>
      </right>
      <top/>
      <bottom/>
      <diagonal/>
    </border>
    <border>
      <left style="medium">
        <color rgb="FFC00000"/>
      </left>
      <right style="medium">
        <color theme="9" tint="-0.249977111117893"/>
      </right>
      <top style="medium">
        <color theme="9" tint="-0.249977111117893"/>
      </top>
      <bottom style="medium">
        <color rgb="FFC00000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rgb="FFC00000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 style="medium">
        <color theme="9" tint="-0.499984740745262"/>
      </right>
      <top/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3" xfId="0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/>
    <xf numFmtId="0" fontId="4" fillId="0" borderId="1" xfId="0" applyFont="1" applyBorder="1"/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0" fillId="0" borderId="5" xfId="0" applyBorder="1"/>
    <xf numFmtId="0" fontId="6" fillId="0" borderId="6" xfId="0" applyFont="1" applyBorder="1"/>
    <xf numFmtId="0" fontId="0" fillId="0" borderId="6" xfId="0" applyBorder="1"/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top"/>
    </xf>
    <xf numFmtId="0" fontId="10" fillId="0" borderId="19" xfId="0" applyFont="1" applyBorder="1" applyAlignment="1">
      <alignment horizontal="center" vertical="top"/>
    </xf>
    <xf numFmtId="0" fontId="11" fillId="0" borderId="19" xfId="0" applyFont="1" applyBorder="1" applyAlignment="1">
      <alignment horizontal="center" vertical="top"/>
    </xf>
    <xf numFmtId="0" fontId="9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3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485775</xdr:colOff>
      <xdr:row>11</xdr:row>
      <xdr:rowOff>100012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75D2FFB-C494-4952-87C0-16AE6139AB59}"/>
            </a:ext>
          </a:extLst>
        </xdr:cNvPr>
        <xdr:cNvSpPr txBox="1"/>
      </xdr:nvSpPr>
      <xdr:spPr>
        <a:xfrm>
          <a:off x="15059025" y="2338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643C-0D24-417A-9217-9D72CF40A98F}">
  <dimension ref="A1:AA29"/>
  <sheetViews>
    <sheetView tabSelected="1" workbookViewId="0">
      <selection activeCell="E15" sqref="E15"/>
    </sheetView>
  </sheetViews>
  <sheetFormatPr baseColWidth="10" defaultRowHeight="15" x14ac:dyDescent="0.25"/>
  <cols>
    <col min="1" max="1" width="12.7109375" customWidth="1"/>
    <col min="4" max="4" width="13.28515625" customWidth="1"/>
    <col min="7" max="7" width="8.28515625" customWidth="1"/>
    <col min="11" max="11" width="12.42578125" customWidth="1"/>
    <col min="17" max="17" width="11.85546875" bestFit="1" customWidth="1"/>
    <col min="22" max="22" width="12.28515625" bestFit="1" customWidth="1"/>
    <col min="23" max="23" width="11.85546875" bestFit="1" customWidth="1"/>
  </cols>
  <sheetData>
    <row r="1" spans="1:26" ht="21" customHeight="1" x14ac:dyDescent="0.25"/>
    <row r="2" spans="1:26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x14ac:dyDescent="0.25">
      <c r="G3" s="3"/>
      <c r="L3" s="4"/>
      <c r="S3" s="4"/>
      <c r="Z3" s="4"/>
    </row>
    <row r="4" spans="1:26" ht="15" customHeight="1" x14ac:dyDescent="0.25">
      <c r="A4" s="5" t="s">
        <v>1</v>
      </c>
      <c r="B4" s="5"/>
      <c r="C4" s="5"/>
      <c r="D4" s="5"/>
      <c r="E4" s="5"/>
      <c r="F4" s="6"/>
      <c r="G4" s="7" t="s">
        <v>2</v>
      </c>
      <c r="H4" s="8"/>
      <c r="I4" s="8"/>
      <c r="J4" s="8"/>
      <c r="K4" s="8"/>
      <c r="L4" s="8"/>
      <c r="M4" s="9" t="s">
        <v>3</v>
      </c>
      <c r="N4" s="8"/>
      <c r="O4" s="8"/>
      <c r="P4" s="8"/>
      <c r="Q4" s="8"/>
      <c r="R4" s="8"/>
      <c r="S4" s="10"/>
      <c r="T4" s="11" t="s">
        <v>4</v>
      </c>
      <c r="U4" s="12"/>
      <c r="V4" s="12"/>
      <c r="W4" s="12"/>
      <c r="X4" s="12"/>
      <c r="Y4" s="12"/>
      <c r="Z4" s="13"/>
    </row>
    <row r="5" spans="1:26" x14ac:dyDescent="0.25">
      <c r="A5" s="5"/>
      <c r="B5" s="5"/>
      <c r="C5" s="5"/>
      <c r="D5" s="5"/>
      <c r="E5" s="5"/>
      <c r="F5" s="6"/>
      <c r="G5" s="7"/>
      <c r="H5" s="8"/>
      <c r="I5" s="8"/>
      <c r="J5" s="8"/>
      <c r="K5" s="8"/>
      <c r="L5" s="8"/>
      <c r="M5" s="9"/>
      <c r="N5" s="8"/>
      <c r="O5" s="8"/>
      <c r="P5" s="8"/>
      <c r="Q5" s="8"/>
      <c r="R5" s="8"/>
      <c r="S5" s="10"/>
      <c r="T5" s="11"/>
      <c r="U5" s="12"/>
      <c r="V5" s="12"/>
      <c r="W5" s="12"/>
      <c r="X5" s="12"/>
      <c r="Y5" s="12"/>
      <c r="Z5" s="13"/>
    </row>
    <row r="6" spans="1:26" x14ac:dyDescent="0.25">
      <c r="F6" s="14"/>
      <c r="L6" s="4"/>
      <c r="S6" s="4"/>
      <c r="Z6" s="4"/>
    </row>
    <row r="7" spans="1:26" ht="15" customHeight="1" x14ac:dyDescent="0.25">
      <c r="A7" s="15" t="s">
        <v>5</v>
      </c>
      <c r="B7" s="15"/>
      <c r="C7" s="15"/>
      <c r="D7" s="15"/>
      <c r="F7" s="14"/>
      <c r="G7" s="16"/>
      <c r="H7" s="15" t="s">
        <v>5</v>
      </c>
      <c r="I7" s="15"/>
      <c r="J7" s="15"/>
      <c r="K7" s="15"/>
      <c r="L7" s="17"/>
      <c r="N7" s="18" t="s">
        <v>5</v>
      </c>
      <c r="O7" s="18"/>
      <c r="P7" s="18"/>
      <c r="Q7" s="18"/>
      <c r="R7" s="18"/>
      <c r="S7" s="4"/>
      <c r="U7" s="15" t="s">
        <v>5</v>
      </c>
      <c r="V7" s="15"/>
      <c r="W7" s="15"/>
      <c r="X7" s="15"/>
      <c r="Y7" s="19"/>
      <c r="Z7" s="4"/>
    </row>
    <row r="8" spans="1:26" ht="18" customHeight="1" thickBot="1" x14ac:dyDescent="0.3">
      <c r="A8" s="20"/>
      <c r="B8" s="21"/>
      <c r="C8" s="22"/>
      <c r="D8" s="22"/>
      <c r="F8" s="14"/>
      <c r="L8" s="4"/>
      <c r="S8" s="4"/>
      <c r="Z8" s="4"/>
    </row>
    <row r="9" spans="1:26" ht="15.75" thickBot="1" x14ac:dyDescent="0.3">
      <c r="A9" s="23" t="s">
        <v>6</v>
      </c>
      <c r="B9" s="24">
        <v>0</v>
      </c>
      <c r="C9" s="25">
        <v>0.7853</v>
      </c>
      <c r="D9" s="26">
        <v>1.5707</v>
      </c>
      <c r="F9" s="14"/>
      <c r="H9" s="27" t="s">
        <v>6</v>
      </c>
      <c r="I9" s="27">
        <v>2</v>
      </c>
      <c r="J9" s="27">
        <v>2.5</v>
      </c>
      <c r="K9" s="27">
        <v>4</v>
      </c>
      <c r="L9" s="28"/>
      <c r="M9" s="29"/>
      <c r="N9" s="30" t="s">
        <v>6</v>
      </c>
      <c r="O9" s="30">
        <v>0</v>
      </c>
      <c r="P9" s="30">
        <v>0.5</v>
      </c>
      <c r="Q9" s="30">
        <v>1</v>
      </c>
      <c r="R9" s="30">
        <v>2</v>
      </c>
      <c r="S9" s="4"/>
      <c r="U9" s="27" t="s">
        <v>6</v>
      </c>
      <c r="V9" s="31">
        <f>PI()/8</f>
        <v>0.39269908169872414</v>
      </c>
      <c r="W9" s="31">
        <f>PI()/2</f>
        <v>1.5707963267948966</v>
      </c>
      <c r="X9" s="31">
        <f>PI()*(3/4)</f>
        <v>2.3561944901923448</v>
      </c>
      <c r="Z9" s="4"/>
    </row>
    <row r="10" spans="1:26" ht="15.75" thickBot="1" x14ac:dyDescent="0.3">
      <c r="A10" s="32" t="s">
        <v>7</v>
      </c>
      <c r="B10" s="33">
        <f>SIN(B9)</f>
        <v>0</v>
      </c>
      <c r="C10" s="33">
        <f t="shared" ref="C10:D10" si="0">SIN(C9)</f>
        <v>0.7070373657757999</v>
      </c>
      <c r="D10" s="33">
        <f t="shared" si="0"/>
        <v>0.99999999536057427</v>
      </c>
      <c r="E10" s="3"/>
      <c r="F10" s="14"/>
      <c r="H10" s="34" t="s">
        <v>7</v>
      </c>
      <c r="I10" s="34">
        <f t="shared" ref="I10:K10" si="1">(1/(I9))</f>
        <v>0.5</v>
      </c>
      <c r="J10" s="34">
        <f t="shared" si="1"/>
        <v>0.4</v>
      </c>
      <c r="K10" s="34">
        <f t="shared" si="1"/>
        <v>0.25</v>
      </c>
      <c r="L10" s="28"/>
      <c r="N10" s="35" t="s">
        <v>7</v>
      </c>
      <c r="O10" s="35">
        <v>1</v>
      </c>
      <c r="P10" s="35">
        <v>1.64872</v>
      </c>
      <c r="Q10" s="35">
        <v>2.71828</v>
      </c>
      <c r="R10" s="30">
        <v>7.3890599999999997</v>
      </c>
      <c r="S10" s="4"/>
      <c r="U10" s="34" t="s">
        <v>7</v>
      </c>
      <c r="V10" s="34">
        <f>COS(V9)</f>
        <v>0.92387953251128674</v>
      </c>
      <c r="W10" s="34">
        <v>0</v>
      </c>
      <c r="X10" s="34">
        <f>COS(3*PI()/4)</f>
        <v>-0.70710678118654746</v>
      </c>
      <c r="Z10" s="4"/>
    </row>
    <row r="11" spans="1:26" ht="15.75" thickBot="1" x14ac:dyDescent="0.3">
      <c r="A11" s="36" t="s">
        <v>8</v>
      </c>
      <c r="B11" s="37">
        <v>1</v>
      </c>
      <c r="C11" s="37" t="s">
        <v>9</v>
      </c>
      <c r="D11" s="37">
        <f>(B10+(((((C10-B10)/(C9-B9)))*(B11-B9))))</f>
        <v>0.90034046323163108</v>
      </c>
      <c r="F11" s="14"/>
      <c r="H11" s="36" t="s">
        <v>8</v>
      </c>
      <c r="I11" s="36">
        <v>1</v>
      </c>
      <c r="J11" s="36" t="s">
        <v>9</v>
      </c>
      <c r="K11" s="36">
        <f>(I10+(((((J10-I10)/(J9-I9)))*(I11-I9))))</f>
        <v>0.7</v>
      </c>
      <c r="L11" s="4"/>
      <c r="N11" s="38" t="s">
        <v>8</v>
      </c>
      <c r="O11" s="38">
        <v>1</v>
      </c>
      <c r="P11" s="38" t="s">
        <v>9</v>
      </c>
      <c r="Q11" s="38">
        <f>(O10+(((((P10-O10)/(P9-O9)))*(O11-O9))))</f>
        <v>2.2974399999999999</v>
      </c>
      <c r="R11" s="39"/>
      <c r="S11" s="4"/>
      <c r="U11" s="36" t="s">
        <v>8</v>
      </c>
      <c r="V11" s="36">
        <v>1</v>
      </c>
      <c r="W11" s="36" t="s">
        <v>9</v>
      </c>
      <c r="X11" s="36">
        <f>(V10+(((((W10-V10)/(W9-V9)))*(V11-V9))))</f>
        <v>0.44762607310517849</v>
      </c>
      <c r="Z11" s="4"/>
    </row>
    <row r="12" spans="1:26" x14ac:dyDescent="0.25">
      <c r="F12" s="14"/>
      <c r="L12" s="4"/>
      <c r="S12" s="4"/>
      <c r="Z12" s="4"/>
    </row>
    <row r="13" spans="1:26" ht="16.5" customHeight="1" x14ac:dyDescent="0.25">
      <c r="A13" s="40" t="s">
        <v>10</v>
      </c>
      <c r="B13" s="40"/>
      <c r="C13" s="40"/>
      <c r="D13" s="40"/>
      <c r="F13" s="14"/>
      <c r="H13" s="40" t="s">
        <v>11</v>
      </c>
      <c r="I13" s="40"/>
      <c r="J13" s="40"/>
      <c r="K13" s="40"/>
      <c r="L13" s="4"/>
      <c r="N13" s="40" t="s">
        <v>12</v>
      </c>
      <c r="O13" s="40"/>
      <c r="P13" s="40"/>
      <c r="Q13" s="40"/>
      <c r="R13" s="40"/>
      <c r="S13" s="4"/>
      <c r="U13" s="40" t="s">
        <v>12</v>
      </c>
      <c r="V13" s="40"/>
      <c r="W13" s="40"/>
      <c r="X13" s="40"/>
      <c r="Z13" s="4"/>
    </row>
    <row r="14" spans="1:26" ht="15.75" thickBot="1" x14ac:dyDescent="0.3">
      <c r="F14" s="14"/>
      <c r="L14" s="4"/>
      <c r="S14" s="4"/>
      <c r="Z14" s="4"/>
    </row>
    <row r="15" spans="1:26" ht="15.75" thickBot="1" x14ac:dyDescent="0.3">
      <c r="A15" s="41" t="s">
        <v>13</v>
      </c>
      <c r="B15" s="42"/>
      <c r="C15" s="42"/>
      <c r="D15" s="43"/>
      <c r="F15" s="14"/>
      <c r="H15" s="44" t="s">
        <v>13</v>
      </c>
      <c r="I15" s="44"/>
      <c r="J15" s="44"/>
      <c r="K15" s="44"/>
      <c r="L15" s="4"/>
      <c r="N15" s="45" t="s">
        <v>13</v>
      </c>
      <c r="O15" s="45"/>
      <c r="P15" s="45"/>
      <c r="Q15" s="45"/>
      <c r="S15" s="4"/>
      <c r="U15" s="45" t="s">
        <v>13</v>
      </c>
      <c r="V15" s="45"/>
      <c r="W15" s="45"/>
      <c r="X15" s="45"/>
      <c r="Z15" s="4"/>
    </row>
    <row r="16" spans="1:26" ht="15.75" thickBot="1" x14ac:dyDescent="0.3">
      <c r="A16" s="46" t="s">
        <v>14</v>
      </c>
      <c r="B16" s="47">
        <v>0</v>
      </c>
      <c r="C16" s="46" t="s">
        <v>15</v>
      </c>
      <c r="D16" s="48">
        <f>SIN(B16)</f>
        <v>0</v>
      </c>
      <c r="F16" s="14"/>
      <c r="H16" s="49" t="s">
        <v>14</v>
      </c>
      <c r="I16" s="50">
        <v>2</v>
      </c>
      <c r="J16" s="49" t="s">
        <v>15</v>
      </c>
      <c r="K16" s="51">
        <f>(1/(I16))</f>
        <v>0.5</v>
      </c>
      <c r="L16" s="4"/>
      <c r="N16" s="49" t="s">
        <v>14</v>
      </c>
      <c r="O16" s="50">
        <v>0</v>
      </c>
      <c r="P16" s="49" t="s">
        <v>15</v>
      </c>
      <c r="Q16" s="51">
        <f>EXP(O16)</f>
        <v>1</v>
      </c>
      <c r="S16" s="4"/>
      <c r="U16" s="49" t="s">
        <v>14</v>
      </c>
      <c r="V16" s="50">
        <f>PI()/8</f>
        <v>0.39269908169872414</v>
      </c>
      <c r="W16" s="49" t="s">
        <v>15</v>
      </c>
      <c r="X16" s="51">
        <f>COS(PI()/8)</f>
        <v>0.92387953251128674</v>
      </c>
      <c r="Z16" s="4"/>
    </row>
    <row r="17" spans="1:27" ht="15.75" thickBot="1" x14ac:dyDescent="0.3">
      <c r="A17" s="52" t="s">
        <v>16</v>
      </c>
      <c r="B17" s="47">
        <v>0.7853</v>
      </c>
      <c r="C17" s="46" t="s">
        <v>17</v>
      </c>
      <c r="D17" s="48">
        <f>(SIN(B17)-SIN(B16))/(B17-B16)</f>
        <v>0.90034046323163108</v>
      </c>
      <c r="F17" s="14"/>
      <c r="H17" s="49" t="s">
        <v>16</v>
      </c>
      <c r="I17" s="50">
        <v>2.5</v>
      </c>
      <c r="J17" s="49" t="s">
        <v>17</v>
      </c>
      <c r="K17" s="51">
        <f>(((1/(I17))-(1/(I16)))/(I17-I16))</f>
        <v>-0.19999999999999996</v>
      </c>
      <c r="L17" s="4"/>
      <c r="N17" s="49" t="s">
        <v>16</v>
      </c>
      <c r="O17" s="50">
        <v>0.5</v>
      </c>
      <c r="P17" s="49" t="s">
        <v>17</v>
      </c>
      <c r="Q17" s="51">
        <f>((EXP(O17)-EXP(O16))/(O17-O16))</f>
        <v>1.2974425414002564</v>
      </c>
      <c r="S17" s="4"/>
      <c r="U17" s="49" t="s">
        <v>16</v>
      </c>
      <c r="V17" s="50">
        <f>PI()/2</f>
        <v>1.5707963267948966</v>
      </c>
      <c r="W17" s="49" t="s">
        <v>17</v>
      </c>
      <c r="X17" s="51">
        <f>((0-COS(V16))/(V17-V16))</f>
        <v>-0.78421330357653718</v>
      </c>
      <c r="Z17" s="4"/>
    </row>
    <row r="18" spans="1:27" ht="15.75" thickBot="1" x14ac:dyDescent="0.3">
      <c r="A18" s="46" t="s">
        <v>18</v>
      </c>
      <c r="B18" s="47">
        <v>1.5707</v>
      </c>
      <c r="C18" s="46" t="s">
        <v>19</v>
      </c>
      <c r="D18" s="48">
        <f>((((SIN(B18)-SIN(B17)))/(B18-B17))-D16)/(B18-B16)</f>
        <v>0.23748057099101186</v>
      </c>
      <c r="F18" s="14"/>
      <c r="H18" s="49" t="s">
        <v>18</v>
      </c>
      <c r="I18" s="50">
        <v>4</v>
      </c>
      <c r="J18" s="49" t="s">
        <v>19</v>
      </c>
      <c r="K18" s="51">
        <f>(((((1/I18)-(1/I17))/(I18-I17))-(((1/(I17))-(1/(I16)))/(I17-I16)))/(I18-I17))</f>
        <v>6.6666666666666624E-2</v>
      </c>
      <c r="L18" s="4"/>
      <c r="N18" s="49" t="s">
        <v>18</v>
      </c>
      <c r="O18" s="50">
        <v>1</v>
      </c>
      <c r="P18" s="49" t="s">
        <v>19</v>
      </c>
      <c r="Q18" s="51">
        <f>((((EXP(O18)-EXP(O17))/(O18-17))-((EXP(O17)-EXP(O16))/(O17-O16)))/(O18-O16))</f>
        <v>-1.3642900762601886</v>
      </c>
      <c r="S18" s="4"/>
      <c r="U18" s="49" t="s">
        <v>18</v>
      </c>
      <c r="V18" s="50">
        <f>PI()*3/4</f>
        <v>2.3561944901923448</v>
      </c>
      <c r="W18" s="49" t="s">
        <v>19</v>
      </c>
      <c r="X18" s="51">
        <f>((((0-COS(V17))/(V18-V17))-(((COS(V17)-COS(V16))/(V17-V16))))/(V18-V16))</f>
        <v>0.39939655584841915</v>
      </c>
      <c r="Z18" s="4"/>
    </row>
    <row r="19" spans="1:27" ht="15.75" thickBot="1" x14ac:dyDescent="0.3">
      <c r="F19" s="14"/>
      <c r="L19" s="4"/>
      <c r="N19" s="49" t="s">
        <v>20</v>
      </c>
      <c r="O19" s="50">
        <v>2</v>
      </c>
      <c r="P19" s="39"/>
      <c r="Q19" s="39"/>
      <c r="S19" s="4"/>
      <c r="Z19" s="4"/>
    </row>
    <row r="20" spans="1:27" ht="15" customHeight="1" x14ac:dyDescent="0.25">
      <c r="A20" s="53" t="s">
        <v>21</v>
      </c>
      <c r="B20" s="53"/>
      <c r="C20" s="53"/>
      <c r="D20" s="53"/>
      <c r="F20" s="14"/>
      <c r="H20" s="53" t="s">
        <v>21</v>
      </c>
      <c r="I20" s="53"/>
      <c r="J20" s="53"/>
      <c r="K20" s="53"/>
      <c r="L20" s="4"/>
      <c r="S20" s="4"/>
      <c r="U20" s="53" t="s">
        <v>22</v>
      </c>
      <c r="V20" s="53"/>
      <c r="W20" s="53"/>
      <c r="X20" s="53"/>
      <c r="Z20" s="4"/>
    </row>
    <row r="21" spans="1:27" ht="15.75" thickBot="1" x14ac:dyDescent="0.3">
      <c r="A21" s="54"/>
      <c r="F21" s="14"/>
      <c r="L21" s="4"/>
      <c r="N21" s="53" t="s">
        <v>21</v>
      </c>
      <c r="O21" s="53"/>
      <c r="P21" s="53"/>
      <c r="Q21" s="53"/>
      <c r="S21" s="4"/>
      <c r="Z21" s="4"/>
    </row>
    <row r="22" spans="1:27" ht="15.75" thickBot="1" x14ac:dyDescent="0.3">
      <c r="A22" s="55" t="s">
        <v>6</v>
      </c>
      <c r="B22" s="55">
        <v>1</v>
      </c>
      <c r="F22" s="14"/>
      <c r="G22" s="56"/>
      <c r="H22" s="57" t="s">
        <v>6</v>
      </c>
      <c r="I22" s="57">
        <v>1</v>
      </c>
      <c r="L22" s="4"/>
      <c r="S22" s="4"/>
      <c r="U22" s="58" t="s">
        <v>23</v>
      </c>
      <c r="V22" s="58">
        <v>1</v>
      </c>
      <c r="Z22" s="4"/>
    </row>
    <row r="23" spans="1:27" ht="15.75" thickBot="1" x14ac:dyDescent="0.3">
      <c r="A23" s="59" t="s">
        <v>24</v>
      </c>
      <c r="B23" s="59">
        <f>(D16+(D17*(B22-B16))+(D18*(B22-B16)*(B22-B17)))</f>
        <v>0.95132754182340129</v>
      </c>
      <c r="F23" s="14"/>
      <c r="G23" s="56"/>
      <c r="H23" s="59" t="s">
        <v>25</v>
      </c>
      <c r="I23" s="59">
        <f>(K16+(K17*(I22-I16))+(K18*(I22-I16)*(I22-I17)))</f>
        <v>0.79999999999999993</v>
      </c>
      <c r="L23" s="4"/>
      <c r="N23" s="58" t="s">
        <v>6</v>
      </c>
      <c r="O23" s="58">
        <v>1</v>
      </c>
      <c r="S23" s="4"/>
      <c r="U23" s="60" t="s">
        <v>24</v>
      </c>
      <c r="V23" s="60">
        <f>X16+(X17*(V22-V16))+(X18*(V22-V16)*(V22-V17))</f>
        <v>0.30917720071340377</v>
      </c>
      <c r="Z23" s="4"/>
    </row>
    <row r="24" spans="1:27" ht="15.75" thickBot="1" x14ac:dyDescent="0.3">
      <c r="F24" s="14"/>
      <c r="G24" s="56"/>
      <c r="L24" s="4"/>
      <c r="N24" s="60" t="s">
        <v>24</v>
      </c>
      <c r="O24" s="60">
        <f>(Q16+(Q17*(O23-O16))+(Q18*(O23-O16)*(O23-O17)))</f>
        <v>1.615297503270162</v>
      </c>
      <c r="S24" s="4"/>
      <c r="Z24" s="4"/>
    </row>
    <row r="25" spans="1:27" x14ac:dyDescent="0.25">
      <c r="F25" s="14"/>
      <c r="L25" s="4"/>
      <c r="S25" s="4"/>
      <c r="Z25" s="4"/>
    </row>
    <row r="26" spans="1:27" x14ac:dyDescent="0.25">
      <c r="F26" s="14"/>
      <c r="L26" s="4"/>
      <c r="S26" s="4"/>
      <c r="Z26" s="4"/>
    </row>
    <row r="27" spans="1:27" x14ac:dyDescent="0.25">
      <c r="F27" s="14"/>
      <c r="L27" s="4"/>
      <c r="S27" s="4"/>
      <c r="Z27" s="4"/>
    </row>
    <row r="28" spans="1:27" ht="15.75" thickBot="1" x14ac:dyDescent="0.3">
      <c r="A28" s="22"/>
      <c r="B28" s="22"/>
      <c r="C28" s="22"/>
      <c r="D28" s="22"/>
      <c r="E28" s="22"/>
      <c r="F28" s="61"/>
      <c r="G28" s="22"/>
      <c r="H28" s="22"/>
      <c r="I28" s="22"/>
      <c r="J28" s="22"/>
      <c r="K28" s="22"/>
      <c r="L28" s="62"/>
      <c r="M28" s="22"/>
      <c r="N28" s="22"/>
      <c r="O28" s="22"/>
      <c r="P28" s="22"/>
      <c r="Q28" s="22"/>
      <c r="R28" s="22"/>
      <c r="S28" s="62"/>
      <c r="T28" s="22"/>
      <c r="U28" s="22"/>
      <c r="V28" s="22"/>
      <c r="W28" s="22"/>
      <c r="X28" s="22"/>
      <c r="Y28" s="22"/>
      <c r="Z28" s="62"/>
      <c r="AA28" s="29"/>
    </row>
    <row r="29" spans="1:27" x14ac:dyDescent="0.25">
      <c r="H29" s="63"/>
      <c r="I29" s="63"/>
      <c r="J29" s="63"/>
      <c r="K29" s="63"/>
      <c r="M29" s="63"/>
      <c r="P29" s="63"/>
    </row>
  </sheetData>
  <mergeCells count="21">
    <mergeCell ref="A20:D20"/>
    <mergeCell ref="H20:K20"/>
    <mergeCell ref="U20:X20"/>
    <mergeCell ref="N21:Q21"/>
    <mergeCell ref="A13:D13"/>
    <mergeCell ref="H13:K13"/>
    <mergeCell ref="N13:R13"/>
    <mergeCell ref="U13:X13"/>
    <mergeCell ref="A15:D15"/>
    <mergeCell ref="H15:K15"/>
    <mergeCell ref="N15:Q15"/>
    <mergeCell ref="U15:X15"/>
    <mergeCell ref="A2:Z2"/>
    <mergeCell ref="A4:F5"/>
    <mergeCell ref="G4:L5"/>
    <mergeCell ref="M4:S5"/>
    <mergeCell ref="T4:Z5"/>
    <mergeCell ref="A7:D7"/>
    <mergeCell ref="H7:K7"/>
    <mergeCell ref="N7:R7"/>
    <mergeCell ref="U7:X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cmargueiz</dc:creator>
  <cp:lastModifiedBy>cmargueiz</cp:lastModifiedBy>
  <dcterms:created xsi:type="dcterms:W3CDTF">2020-04-01T07:16:37Z</dcterms:created>
  <dcterms:modified xsi:type="dcterms:W3CDTF">2020-04-01T07:17:43Z</dcterms:modified>
</cp:coreProperties>
</file>