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7aa6d6d4f0383a/Documentos/2023_Complutense/01_Primer Cuatrimestre/Complementos de Formación en Técnicas de Minería de Datos/Trabajos Finales/02_CompPrincipales^MAnalisisFact^MClustering/"/>
    </mc:Choice>
  </mc:AlternateContent>
  <xr:revisionPtr revIDLastSave="20" documentId="8_{50C956B9-F062-4765-AB26-8F7BFF736EE8}" xr6:coauthVersionLast="47" xr6:coauthVersionMax="47" xr10:uidLastSave="{782BC700-DFBE-4A98-8148-366B519A18FA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2" l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16" i="2"/>
  <c r="V15" i="2"/>
  <c r="S28" i="2"/>
  <c r="T28" i="2"/>
  <c r="U28" i="2"/>
  <c r="R28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R16" i="2"/>
  <c r="R17" i="2"/>
  <c r="R18" i="2"/>
  <c r="R19" i="2"/>
  <c r="R20" i="2"/>
  <c r="R21" i="2"/>
  <c r="R22" i="2"/>
  <c r="R23" i="2"/>
  <c r="R24" i="2"/>
  <c r="R25" i="2"/>
  <c r="R26" i="2"/>
  <c r="R27" i="2"/>
  <c r="R15" i="2"/>
  <c r="Q5" i="2"/>
  <c r="Q6" i="2"/>
  <c r="D17" i="1"/>
  <c r="D16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3" i="1"/>
  <c r="G2" i="1"/>
</calcChain>
</file>

<file path=xl/sharedStrings.xml><?xml version="1.0" encoding="utf-8"?>
<sst xmlns="http://schemas.openxmlformats.org/spreadsheetml/2006/main" count="296" uniqueCount="64">
  <si>
    <t>Prin1</t>
  </si>
  <si>
    <t>Prin2</t>
  </si>
  <si>
    <t>Prin3</t>
  </si>
  <si>
    <t>Prin4</t>
  </si>
  <si>
    <t>CO2_Agri</t>
  </si>
  <si>
    <t>CO2_Min</t>
  </si>
  <si>
    <t>CO2_Transp</t>
  </si>
  <si>
    <t>CO2_Domestico</t>
  </si>
  <si>
    <t>Transporte_carretera</t>
  </si>
  <si>
    <t>Transporte carretera</t>
  </si>
  <si>
    <t>Renta_P_C</t>
  </si>
  <si>
    <t>I_Produc_M</t>
  </si>
  <si>
    <t>Pob_T</t>
  </si>
  <si>
    <t>T_Desemp</t>
  </si>
  <si>
    <t>Mort_Inf</t>
  </si>
  <si>
    <t>Edad_Media</t>
  </si>
  <si>
    <t>Edad Media</t>
  </si>
  <si>
    <t>Dif_Edad_G</t>
  </si>
  <si>
    <t>Tasa_Nac</t>
  </si>
  <si>
    <t>T_Mort</t>
  </si>
  <si>
    <t>Pais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</si>
  <si>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</si>
  <si>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</si>
  <si>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</si>
  <si>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</si>
  <si>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</si>
  <si>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</si>
  <si>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</si>
  <si>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</si>
  <si>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</si>
  <si>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</si>
  <si>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</si>
  <si>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</si>
  <si>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</si>
  <si>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</si>
  <si>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</si>
  <si>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</si>
  <si>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</si>
  <si>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</si>
  <si>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</si>
  <si>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</si>
  <si>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</si>
  <si>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</si>
  <si>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</si>
  <si>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</si>
  <si>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</si>
  <si>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</si>
  <si>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</si>
  <si>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Kaiser's Measure of Sampling Adequacy: Overall MSA = 0.59957918</t>
  </si>
  <si>
    <t>Factor1</t>
  </si>
  <si>
    <t>Factor2</t>
  </si>
  <si>
    <t>Factor3</t>
  </si>
  <si>
    <t>Factor4</t>
  </si>
  <si>
    <t>Obs</t>
  </si>
  <si>
    <t>CLUSTER=1</t>
  </si>
  <si>
    <t>CLUSTER=2</t>
  </si>
  <si>
    <t>CLUSTER=3</t>
  </si>
  <si>
    <t>CLUSTER=4</t>
  </si>
  <si>
    <t>CLUSTER=5</t>
  </si>
  <si>
    <t>Cluster=1</t>
  </si>
  <si>
    <t>Cluster=2</t>
  </si>
  <si>
    <t>Cluster=3</t>
  </si>
  <si>
    <t>Cluster=4</t>
  </si>
  <si>
    <t>Cluster=5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</si>
</sst>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/>
    </xf>
    <xf numFmtId="0" fontId="0" fillId="2" borderId="0" xfId="0" applyFill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top" wrapText="1"/>
    </xf>
    <xf numFmtId="0" fontId="0" fillId="0" borderId="0" xfId="0" applyAlignment="1"/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A12" sqref="A12:A15"/>
    </sheetView>
  </sheetViews>
  <sheetFormatPr defaultRowHeight="14.4" x14ac:dyDescent="0.3"/>
  <sheetData>
    <row r="1" spans="1:7" ht="15" thickBot="1" x14ac:dyDescent="0.35">
      <c r="A1" s="25"/>
      <c r="B1" s="26"/>
      <c r="C1" s="1" t="s">
        <v>0</v>
      </c>
      <c r="D1" s="1" t="s">
        <v>1</v>
      </c>
      <c r="E1" s="1" t="s">
        <v>2</v>
      </c>
      <c r="F1" s="1" t="s">
        <v>3</v>
      </c>
    </row>
    <row r="2" spans="1:7" ht="15" thickBot="1" x14ac:dyDescent="0.35">
      <c r="A2" s="2" t="s">
        <v>4</v>
      </c>
      <c r="B2" s="3" t="s">
        <v>4</v>
      </c>
      <c r="C2" s="4">
        <v>0.42589700000000003</v>
      </c>
      <c r="D2" s="4">
        <v>5.4690999999999997E-2</v>
      </c>
      <c r="E2" s="4">
        <v>0.10415099999999999</v>
      </c>
      <c r="F2" s="4">
        <v>0.17651900000000001</v>
      </c>
      <c r="G2" t="str">
        <f>CONCATENATE(D2," ",B2,"* +")</f>
        <v>0.054691 CO2_Agri* +</v>
      </c>
    </row>
    <row r="3" spans="1:7" ht="15" thickBot="1" x14ac:dyDescent="0.35">
      <c r="A3" s="2" t="s">
        <v>5</v>
      </c>
      <c r="B3" s="3" t="s">
        <v>5</v>
      </c>
      <c r="C3" s="4">
        <v>0.32348100000000002</v>
      </c>
      <c r="D3" s="4">
        <v>-5.3441000000000002E-2</v>
      </c>
      <c r="E3" s="4">
        <v>0.270401</v>
      </c>
      <c r="F3" s="4">
        <v>-0.27546700000000002</v>
      </c>
      <c r="G3" t="str">
        <f>CONCATENATE(G2,D3," ",B3,"* +")</f>
        <v>0.054691 CO2_Agri* +-0.053441 CO2_Min* +</v>
      </c>
    </row>
    <row r="4" spans="1:7" ht="15" thickBot="1" x14ac:dyDescent="0.35">
      <c r="A4" s="2" t="s">
        <v>6</v>
      </c>
      <c r="B4" s="3" t="s">
        <v>6</v>
      </c>
      <c r="C4" s="4">
        <v>0.44564799999999999</v>
      </c>
      <c r="D4" s="4">
        <v>6.4792000000000002E-2</v>
      </c>
      <c r="E4" s="4">
        <v>6.9218000000000002E-2</v>
      </c>
      <c r="F4" s="4">
        <v>2.4499999999999999E-3</v>
      </c>
      <c r="G4" t="str">
        <f t="shared" ref="G4:G15" si="0">CONCATENATE(G3,D4," ",B4,"* +")</f>
        <v>0.054691 CO2_Agri* +-0.053441 CO2_Min* +0.064792 CO2_Transp* +</v>
      </c>
    </row>
    <row r="5" spans="1:7" ht="21" thickBot="1" x14ac:dyDescent="0.35">
      <c r="A5" s="2" t="s">
        <v>7</v>
      </c>
      <c r="B5" s="3" t="s">
        <v>7</v>
      </c>
      <c r="C5" s="4">
        <v>0.44896200000000003</v>
      </c>
      <c r="D5" s="4">
        <v>0.109209</v>
      </c>
      <c r="E5" s="4">
        <v>5.6852E-2</v>
      </c>
      <c r="F5" s="4">
        <v>8.2033999999999996E-2</v>
      </c>
      <c r="G5" t="str">
        <f t="shared" si="0"/>
        <v>0.054691 CO2_Agri* +-0.053441 CO2_Min* +0.064792 CO2_Transp* +0.109209 CO2_Domestico* +</v>
      </c>
    </row>
    <row r="6" spans="1:7" ht="21" thickBot="1" x14ac:dyDescent="0.35">
      <c r="A6" s="2" t="s">
        <v>8</v>
      </c>
      <c r="B6" s="3" t="s">
        <v>9</v>
      </c>
      <c r="C6" s="4">
        <v>-2.7535E-2</v>
      </c>
      <c r="D6" s="4">
        <v>0.23768600000000001</v>
      </c>
      <c r="E6" s="4">
        <v>9.5743999999999996E-2</v>
      </c>
      <c r="F6" s="4">
        <v>-0.72003700000000004</v>
      </c>
      <c r="G6" t="str">
        <f t="shared" si="0"/>
        <v>0.054691 CO2_Agri* +-0.053441 CO2_Min* +0.064792 CO2_Transp* +0.109209 CO2_Domestico* +0.237686 Transporte carretera* +</v>
      </c>
    </row>
    <row r="7" spans="1:7" ht="15" thickBot="1" x14ac:dyDescent="0.35">
      <c r="A7" s="2" t="s">
        <v>10</v>
      </c>
      <c r="B7" s="3" t="s">
        <v>10</v>
      </c>
      <c r="C7" s="4">
        <v>2.9352E-2</v>
      </c>
      <c r="D7" s="4">
        <v>-0.224379</v>
      </c>
      <c r="E7" s="4">
        <v>-0.28734399999999999</v>
      </c>
      <c r="F7" s="4">
        <v>-0.161083</v>
      </c>
      <c r="G7" t="str">
        <f t="shared" si="0"/>
        <v>0.054691 CO2_Agri* +-0.053441 CO2_Min* +0.064792 CO2_Transp* +0.109209 CO2_Domestico* +0.237686 Transporte carretera* +-0.224379 Renta_P_C* +</v>
      </c>
    </row>
    <row r="8" spans="1:7" ht="15" thickBot="1" x14ac:dyDescent="0.35">
      <c r="A8" s="2" t="s">
        <v>11</v>
      </c>
      <c r="B8" s="3" t="s">
        <v>11</v>
      </c>
      <c r="C8" s="4">
        <v>-0.15912799999999999</v>
      </c>
      <c r="D8" s="4">
        <v>-1.7309999999999999E-3</v>
      </c>
      <c r="E8" s="4">
        <v>0.51532100000000003</v>
      </c>
      <c r="F8" s="4">
        <v>1.2586999999999999E-2</v>
      </c>
      <c r="G8" t="str">
        <f t="shared" si="0"/>
        <v>0.054691 CO2_Agri* +-0.053441 CO2_Min* +0.064792 CO2_Transp* +0.109209 CO2_Domestico* +0.237686 Transporte carretera* +-0.224379 Renta_P_C* +-0.001731 I_Produc_M* +</v>
      </c>
    </row>
    <row r="9" spans="1:7" ht="15" thickBot="1" x14ac:dyDescent="0.35">
      <c r="A9" s="2" t="s">
        <v>12</v>
      </c>
      <c r="B9" s="3" t="s">
        <v>12</v>
      </c>
      <c r="C9" s="4">
        <v>0.449901</v>
      </c>
      <c r="D9" s="4">
        <v>0.124282</v>
      </c>
      <c r="E9" s="4">
        <v>4.727E-2</v>
      </c>
      <c r="F9" s="4">
        <v>0.10521899999999999</v>
      </c>
      <c r="G9" t="str">
        <f t="shared" si="0"/>
        <v>0.054691 CO2_Agri* +-0.053441 CO2_Min* +0.064792 CO2_Transp* +0.109209 CO2_Domestico* +0.237686 Transporte carretera* +-0.224379 Renta_P_C* +-0.001731 I_Produc_M* +0.124282 Pob_T* +</v>
      </c>
    </row>
    <row r="10" spans="1:7" ht="15" thickBot="1" x14ac:dyDescent="0.35">
      <c r="A10" s="2" t="s">
        <v>13</v>
      </c>
      <c r="B10" s="3" t="s">
        <v>13</v>
      </c>
      <c r="C10" s="4">
        <v>-4.2189999999999997E-3</v>
      </c>
      <c r="D10" s="4">
        <v>0.114091</v>
      </c>
      <c r="E10" s="4">
        <v>-0.43381599999999998</v>
      </c>
      <c r="F10" s="4">
        <v>0.33355800000000002</v>
      </c>
      <c r="G10" t="str">
        <f t="shared" si="0"/>
        <v>0.054691 CO2_Agri* +-0.053441 CO2_Min* +0.064792 CO2_Transp* +0.109209 CO2_Domestico* +0.237686 Transporte carretera* +-0.224379 Renta_P_C* +-0.001731 I_Produc_M* +0.124282 Pob_T* +0.114091 T_Desemp* +</v>
      </c>
    </row>
    <row r="11" spans="1:7" ht="15" thickBot="1" x14ac:dyDescent="0.35">
      <c r="A11" s="2" t="s">
        <v>14</v>
      </c>
      <c r="B11" s="3" t="s">
        <v>14</v>
      </c>
      <c r="C11" s="4">
        <v>-9.5494999999999997E-2</v>
      </c>
      <c r="D11" s="4">
        <v>0.22205</v>
      </c>
      <c r="E11" s="4">
        <v>0.29169800000000001</v>
      </c>
      <c r="F11" s="4">
        <v>0.42205399999999998</v>
      </c>
      <c r="G11" t="str">
        <f t="shared" si="0"/>
        <v>0.054691 CO2_Agri* +-0.053441 CO2_Min* +0.064792 CO2_Transp* +0.109209 CO2_Domestico* +0.237686 Transporte carretera* +-0.224379 Renta_P_C* +-0.001731 I_Produc_M* +0.124282 Pob_T* +0.114091 T_Desemp* +0.22205 Mort_Inf* +</v>
      </c>
    </row>
    <row r="12" spans="1:7" ht="15" thickBot="1" x14ac:dyDescent="0.35">
      <c r="A12" s="2" t="s">
        <v>15</v>
      </c>
      <c r="B12" s="3" t="s">
        <v>16</v>
      </c>
      <c r="C12" s="4">
        <v>8.0188999999999996E-2</v>
      </c>
      <c r="D12" s="4">
        <v>0.492145</v>
      </c>
      <c r="E12" s="4">
        <v>-0.23677400000000001</v>
      </c>
      <c r="F12" s="4">
        <v>-0.138072</v>
      </c>
      <c r="G12" t="str">
        <f t="shared" si="0"/>
        <v>0.054691 CO2_Agri* +-0.053441 CO2_Min* +0.064792 CO2_Transp* +0.109209 CO2_Domestico* +0.237686 Transporte carretera* +-0.224379 Renta_P_C* +-0.001731 I_Produc_M* +0.124282 Pob_T* +0.114091 T_Desemp* +0.22205 Mort_Inf* +0.492145 Edad Media* +</v>
      </c>
    </row>
    <row r="13" spans="1:7" ht="15" thickBot="1" x14ac:dyDescent="0.35">
      <c r="A13" s="2" t="s">
        <v>17</v>
      </c>
      <c r="B13" s="3" t="s">
        <v>17</v>
      </c>
      <c r="C13" s="4">
        <v>-0.22742100000000001</v>
      </c>
      <c r="D13" s="4">
        <v>0.35983999999999999</v>
      </c>
      <c r="E13" s="4">
        <v>0.194186</v>
      </c>
      <c r="F13" s="4">
        <v>0.134381</v>
      </c>
      <c r="G13" t="str">
        <f t="shared" si="0"/>
        <v>0.054691 CO2_Agri* +-0.053441 CO2_Min* +0.064792 CO2_Transp* +0.109209 CO2_Domestico* +0.237686 Transporte carretera* +-0.224379 Renta_P_C* +-0.001731 I_Produc_M* +0.124282 Pob_T* +0.114091 T_Desemp* +0.22205 Mort_Inf* +0.492145 Edad Media* +0.35984 Dif_Edad_G* +</v>
      </c>
    </row>
    <row r="14" spans="1:7" ht="15" thickBot="1" x14ac:dyDescent="0.35">
      <c r="A14" s="2" t="s">
        <v>18</v>
      </c>
      <c r="B14" s="3" t="s">
        <v>18</v>
      </c>
      <c r="C14" s="4">
        <v>-1.0969E-2</v>
      </c>
      <c r="D14" s="4">
        <v>-0.39541100000000001</v>
      </c>
      <c r="E14" s="4">
        <v>0.387936</v>
      </c>
      <c r="F14" s="4">
        <v>6.3806000000000002E-2</v>
      </c>
      <c r="G14" t="str">
        <f t="shared" si="0"/>
        <v>0.054691 CO2_Agri* +-0.053441 CO2_Min* +0.064792 CO2_Transp* +0.109209 CO2_Domestico* +0.237686 Transporte carretera* +-0.224379 Renta_P_C* +-0.001731 I_Produc_M* +0.124282 Pob_T* +0.114091 T_Desemp* +0.22205 Mort_Inf* +0.492145 Edad Media* +0.35984 Dif_Edad_G* +-0.395411 Tasa_Nac* +</v>
      </c>
    </row>
    <row r="15" spans="1:7" ht="15" thickBot="1" x14ac:dyDescent="0.35">
      <c r="A15" s="2" t="s">
        <v>19</v>
      </c>
      <c r="B15" s="3" t="s">
        <v>19</v>
      </c>
      <c r="C15" s="4">
        <v>-0.130546</v>
      </c>
      <c r="D15" s="4">
        <v>0.51514499999999996</v>
      </c>
      <c r="E15" s="4">
        <v>0.175901</v>
      </c>
      <c r="F15" s="4">
        <v>2.9190000000000002E-3</v>
      </c>
      <c r="G15" t="str">
        <f t="shared" si="0"/>
        <v>0.054691 CO2_Agri* +-0.053441 CO2_Min* +0.064792 CO2_Transp* +0.109209 CO2_Domestico* +0.237686 Transporte carretera* +-0.224379 Renta_P_C* +-0.001731 I_Produc_M* +0.124282 Pob_T* +0.114091 T_Desemp* +0.22205 Mort_Inf* +0.492145 Edad Media* +0.35984 Dif_Edad_G* +-0.395411 Tasa_Nac* +0.515145 T_Mort* +</v>
      </c>
    </row>
    <row r="16" spans="1:7" x14ac:dyDescent="0.3">
      <c r="D16">
        <f>MAX(D2:D15)</f>
        <v>0.51514499999999996</v>
      </c>
    </row>
    <row r="17" spans="4:4" x14ac:dyDescent="0.3">
      <c r="D17">
        <f>MIN(D2:D15)</f>
        <v>-0.39541100000000001</v>
      </c>
    </row>
  </sheetData>
  <mergeCells count="1">
    <mergeCell ref="A1:B1"/>
  </mergeCells>
  <conditionalFormatting sqref="D2:D15">
    <cfRule type="colorScale" priority="1">
      <colorScale>
        <cfvo type="num" val="-0.5"/>
        <cfvo type="percentile" val="50"/>
        <cfvo type="num" val="0.5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9"/>
  <sheetViews>
    <sheetView topLeftCell="A6" zoomScale="55" zoomScaleNormal="55" workbookViewId="0">
      <selection activeCell="H32" sqref="H31:H32"/>
    </sheetView>
  </sheetViews>
  <sheetFormatPr defaultRowHeight="14.4" x14ac:dyDescent="0.3"/>
  <cols>
    <col min="2" max="2" width="9.44140625" bestFit="1" customWidth="1"/>
    <col min="11" max="17" width="10.44140625" bestFit="1" customWidth="1"/>
    <col min="18" max="18" width="9" bestFit="1" customWidth="1"/>
    <col min="19" max="21" width="10.44140625" bestFit="1" customWidth="1"/>
    <col min="22" max="22" width="9.44140625" bestFit="1" customWidth="1"/>
    <col min="23" max="24" width="10.44140625" bestFit="1" customWidth="1"/>
  </cols>
  <sheetData>
    <row r="1" spans="1:33" ht="15" thickBot="1" x14ac:dyDescent="0.35">
      <c r="A1" s="7" t="s">
        <v>20</v>
      </c>
      <c r="B1" s="8" t="s">
        <v>1</v>
      </c>
      <c r="E1" s="10" t="s">
        <v>20</v>
      </c>
      <c r="F1" s="11" t="s">
        <v>1</v>
      </c>
      <c r="H1" s="10" t="s">
        <v>20</v>
      </c>
      <c r="I1" s="11" t="s">
        <v>1</v>
      </c>
      <c r="K1" s="25" t="s">
        <v>48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6"/>
    </row>
    <row r="2" spans="1:33" ht="21" thickBot="1" x14ac:dyDescent="0.35">
      <c r="A2" s="9" t="s">
        <v>23</v>
      </c>
      <c r="B2" s="5">
        <v>2.9762209999999998</v>
      </c>
      <c r="E2" s="12" t="s">
        <v>21</v>
      </c>
      <c r="F2" s="13">
        <v>-0.37497999999999998</v>
      </c>
      <c r="H2" s="12" t="s">
        <v>35</v>
      </c>
      <c r="I2" s="14">
        <v>1.776718</v>
      </c>
      <c r="K2" s="15" t="s">
        <v>4</v>
      </c>
      <c r="L2" s="16" t="s">
        <v>5</v>
      </c>
      <c r="M2" s="16" t="s">
        <v>6</v>
      </c>
      <c r="N2" s="16" t="s">
        <v>7</v>
      </c>
      <c r="O2" s="16" t="s">
        <v>8</v>
      </c>
      <c r="P2" s="16" t="s">
        <v>10</v>
      </c>
      <c r="Q2" s="16" t="s">
        <v>11</v>
      </c>
      <c r="R2" s="16" t="s">
        <v>12</v>
      </c>
      <c r="S2" s="16" t="s">
        <v>13</v>
      </c>
      <c r="T2" s="16" t="s">
        <v>14</v>
      </c>
      <c r="U2" s="16" t="s">
        <v>15</v>
      </c>
      <c r="V2" s="16" t="s">
        <v>17</v>
      </c>
      <c r="W2" s="16" t="s">
        <v>18</v>
      </c>
      <c r="X2" s="16" t="s">
        <v>19</v>
      </c>
      <c r="AB2" s="30" t="s">
        <v>53</v>
      </c>
      <c r="AC2" s="31" t="s">
        <v>20</v>
      </c>
      <c r="AD2" s="32" t="s">
        <v>49</v>
      </c>
      <c r="AE2" s="32" t="s">
        <v>50</v>
      </c>
      <c r="AF2" s="32" t="s">
        <v>51</v>
      </c>
      <c r="AG2" s="32" t="s">
        <v>52</v>
      </c>
    </row>
    <row r="3" spans="1:33" ht="28.2" thickBot="1" x14ac:dyDescent="0.35">
      <c r="A3" s="9" t="s">
        <v>36</v>
      </c>
      <c r="B3" s="5">
        <v>2.1972360000000002</v>
      </c>
      <c r="E3" s="12" t="s">
        <v>22</v>
      </c>
      <c r="F3" s="13">
        <v>-0.12267</v>
      </c>
      <c r="H3" s="12" t="s">
        <v>36</v>
      </c>
      <c r="I3" s="14">
        <v>2.1972360000000002</v>
      </c>
      <c r="K3" s="17">
        <v>0.68871742000000002</v>
      </c>
      <c r="L3" s="18">
        <v>0.50782795999999997</v>
      </c>
      <c r="M3" s="18">
        <v>0.78192837000000004</v>
      </c>
      <c r="N3" s="18">
        <v>0.68265335999999999</v>
      </c>
      <c r="O3" s="18">
        <v>0.37710293</v>
      </c>
      <c r="P3" s="18">
        <v>0.41196498999999998</v>
      </c>
      <c r="Q3" s="18">
        <v>0.76915003000000004</v>
      </c>
      <c r="R3" s="18">
        <v>0.63276600000000005</v>
      </c>
      <c r="S3" s="18">
        <v>0.41164835</v>
      </c>
      <c r="T3" s="18">
        <v>0.35894419</v>
      </c>
      <c r="U3" s="18">
        <v>0.50641868000000001</v>
      </c>
      <c r="V3" s="18">
        <v>0.66232619999999998</v>
      </c>
      <c r="W3" s="18">
        <v>0.50128934999999997</v>
      </c>
      <c r="X3" s="18">
        <v>0.52056292999999998</v>
      </c>
      <c r="AB3" s="33">
        <v>1</v>
      </c>
      <c r="AC3" s="34" t="s">
        <v>21</v>
      </c>
      <c r="AD3" s="35">
        <v>-0.46</v>
      </c>
      <c r="AE3" s="35">
        <v>-0.23</v>
      </c>
      <c r="AF3" s="35">
        <v>-0.47</v>
      </c>
      <c r="AG3" s="18">
        <v>0.08</v>
      </c>
    </row>
    <row r="4" spans="1:33" ht="28.2" thickBot="1" x14ac:dyDescent="0.35">
      <c r="A4" s="9" t="s">
        <v>30</v>
      </c>
      <c r="B4" s="5">
        <v>2.1837070000000001</v>
      </c>
      <c r="E4" s="12" t="s">
        <v>23</v>
      </c>
      <c r="F4" s="14">
        <v>2.9762209999999998</v>
      </c>
      <c r="H4" s="12" t="s">
        <v>37</v>
      </c>
      <c r="I4" s="13">
        <v>-2.8772199999999999</v>
      </c>
      <c r="AB4" s="33">
        <v>2</v>
      </c>
      <c r="AC4" s="34" t="s">
        <v>22</v>
      </c>
      <c r="AD4" s="35">
        <v>-0.52</v>
      </c>
      <c r="AE4" s="35">
        <v>-0.32</v>
      </c>
      <c r="AF4" s="35">
        <v>-0.61</v>
      </c>
      <c r="AG4" s="18">
        <v>1.49</v>
      </c>
    </row>
    <row r="5" spans="1:33" ht="15" thickBot="1" x14ac:dyDescent="0.35">
      <c r="A5" s="9" t="s">
        <v>35</v>
      </c>
      <c r="B5" s="5">
        <v>1.776718</v>
      </c>
      <c r="E5" s="12" t="s">
        <v>24</v>
      </c>
      <c r="F5" s="13">
        <v>-2.7251799999999999</v>
      </c>
      <c r="H5" s="12" t="s">
        <v>38</v>
      </c>
      <c r="I5" s="13">
        <v>-0.84621000000000002</v>
      </c>
      <c r="Q5" t="b">
        <f>Q6=T3</f>
        <v>1</v>
      </c>
      <c r="AB5" s="33">
        <v>3</v>
      </c>
      <c r="AC5" s="34" t="s">
        <v>23</v>
      </c>
      <c r="AD5" s="35">
        <v>-0.49</v>
      </c>
      <c r="AE5" s="35">
        <v>-0.84</v>
      </c>
      <c r="AF5" s="18">
        <v>1.37</v>
      </c>
      <c r="AG5" s="18">
        <v>0.71</v>
      </c>
    </row>
    <row r="6" spans="1:33" ht="24.6" thickBot="1" x14ac:dyDescent="0.35">
      <c r="A6" s="9" t="s">
        <v>32</v>
      </c>
      <c r="B6" s="5">
        <v>1.6259980000000001</v>
      </c>
      <c r="E6" s="12" t="s">
        <v>25</v>
      </c>
      <c r="F6" s="13">
        <v>-0.25225999999999998</v>
      </c>
      <c r="H6" s="12" t="s">
        <v>39</v>
      </c>
      <c r="I6" s="13">
        <v>-0.82132000000000005</v>
      </c>
      <c r="Q6">
        <f>MIN(K3:X3)</f>
        <v>0.35894419</v>
      </c>
      <c r="AB6" s="33">
        <v>4</v>
      </c>
      <c r="AC6" s="34" t="s">
        <v>24</v>
      </c>
      <c r="AD6" s="35">
        <v>-0.68</v>
      </c>
      <c r="AE6" s="18">
        <v>0.66</v>
      </c>
      <c r="AF6" s="35">
        <v>-1.23</v>
      </c>
      <c r="AG6" s="35">
        <v>-1.69</v>
      </c>
    </row>
    <row r="7" spans="1:33" ht="27" thickBot="1" x14ac:dyDescent="0.35">
      <c r="A7" s="9" t="s">
        <v>31</v>
      </c>
      <c r="B7" s="5">
        <v>1.547623</v>
      </c>
      <c r="E7" s="12" t="s">
        <v>26</v>
      </c>
      <c r="F7" s="13">
        <v>-0.80069000000000001</v>
      </c>
      <c r="H7" s="12" t="s">
        <v>40</v>
      </c>
      <c r="I7" s="13">
        <v>-1.48882</v>
      </c>
      <c r="AB7" s="33">
        <v>5</v>
      </c>
      <c r="AC7" s="34" t="s">
        <v>25</v>
      </c>
      <c r="AD7" s="35">
        <v>-0.25</v>
      </c>
      <c r="AE7" s="18">
        <v>0.42</v>
      </c>
      <c r="AF7" s="18">
        <v>0.19</v>
      </c>
      <c r="AG7" s="18">
        <v>1.26</v>
      </c>
    </row>
    <row r="8" spans="1:33" ht="15" thickBot="1" x14ac:dyDescent="0.35">
      <c r="A8" s="9" t="s">
        <v>42</v>
      </c>
      <c r="B8" s="5">
        <v>1.5025189999999999</v>
      </c>
      <c r="E8" s="12" t="s">
        <v>27</v>
      </c>
      <c r="F8" s="13">
        <v>-5.926E-2</v>
      </c>
      <c r="H8" s="12" t="s">
        <v>41</v>
      </c>
      <c r="I8" s="14">
        <v>1.1466989999999999</v>
      </c>
      <c r="AB8" s="33">
        <v>6</v>
      </c>
      <c r="AC8" s="34" t="s">
        <v>26</v>
      </c>
      <c r="AD8" s="35">
        <v>-0.09</v>
      </c>
      <c r="AE8" s="18">
        <v>0.32</v>
      </c>
      <c r="AF8" s="35">
        <v>-0.41</v>
      </c>
      <c r="AG8" s="35">
        <v>-0.06</v>
      </c>
    </row>
    <row r="9" spans="1:33" ht="15" thickBot="1" x14ac:dyDescent="0.35">
      <c r="A9" s="9" t="s">
        <v>34</v>
      </c>
      <c r="B9" s="5">
        <v>1.3773280000000001</v>
      </c>
      <c r="E9" s="12" t="s">
        <v>28</v>
      </c>
      <c r="F9" s="13">
        <v>-0.27074999999999999</v>
      </c>
      <c r="H9" s="12" t="s">
        <v>42</v>
      </c>
      <c r="I9" s="14">
        <v>1.5025189999999999</v>
      </c>
      <c r="AB9" s="33">
        <v>7</v>
      </c>
      <c r="AC9" s="34" t="s">
        <v>27</v>
      </c>
      <c r="AD9" s="35">
        <v>-0.65</v>
      </c>
      <c r="AE9" s="18">
        <v>0.62</v>
      </c>
      <c r="AF9" s="18">
        <v>1.17</v>
      </c>
      <c r="AG9" s="35">
        <v>-0.87</v>
      </c>
    </row>
    <row r="10" spans="1:33" ht="15" thickBot="1" x14ac:dyDescent="0.35">
      <c r="A10" s="9" t="s">
        <v>41</v>
      </c>
      <c r="B10" s="5">
        <v>1.1466989999999999</v>
      </c>
      <c r="E10" s="12" t="s">
        <v>29</v>
      </c>
      <c r="F10" s="14">
        <v>0.11973499999999999</v>
      </c>
      <c r="H10" s="12" t="s">
        <v>43</v>
      </c>
      <c r="I10" s="13">
        <v>-0.11258</v>
      </c>
      <c r="AB10" s="33">
        <v>8</v>
      </c>
      <c r="AC10" s="34" t="s">
        <v>28</v>
      </c>
      <c r="AD10" s="35">
        <v>-0.46</v>
      </c>
      <c r="AE10" s="35">
        <v>-0.37</v>
      </c>
      <c r="AF10" s="35">
        <v>-0.2</v>
      </c>
      <c r="AG10" s="35">
        <v>-0.48</v>
      </c>
    </row>
    <row r="11" spans="1:33" ht="15" thickBot="1" x14ac:dyDescent="0.35">
      <c r="A11" s="9" t="s">
        <v>45</v>
      </c>
      <c r="B11" s="5">
        <v>0.88549900000000004</v>
      </c>
      <c r="E11" s="12" t="s">
        <v>30</v>
      </c>
      <c r="F11" s="14">
        <v>2.1837070000000001</v>
      </c>
      <c r="H11" s="12" t="s">
        <v>44</v>
      </c>
      <c r="I11" s="14">
        <v>0.32907799999999998</v>
      </c>
      <c r="AB11" s="33">
        <v>9</v>
      </c>
      <c r="AC11" s="34" t="s">
        <v>29</v>
      </c>
      <c r="AD11" s="18">
        <v>2.0299999999999998</v>
      </c>
      <c r="AE11" s="18">
        <v>0.71</v>
      </c>
      <c r="AF11" s="18">
        <v>0.88</v>
      </c>
      <c r="AG11" s="35">
        <v>-1.91</v>
      </c>
    </row>
    <row r="12" spans="1:33" ht="15" thickBot="1" x14ac:dyDescent="0.35">
      <c r="A12" s="9" t="s">
        <v>44</v>
      </c>
      <c r="B12" s="5">
        <v>0.32907799999999998</v>
      </c>
      <c r="E12" s="12" t="s">
        <v>31</v>
      </c>
      <c r="F12" s="14">
        <v>1.547623</v>
      </c>
      <c r="H12" s="12" t="s">
        <v>45</v>
      </c>
      <c r="I12" s="14">
        <v>0.88549900000000004</v>
      </c>
      <c r="AB12" s="33">
        <v>10</v>
      </c>
      <c r="AC12" s="34" t="s">
        <v>30</v>
      </c>
      <c r="AD12" s="18">
        <v>2.71</v>
      </c>
      <c r="AE12" s="35">
        <v>-0.89</v>
      </c>
      <c r="AF12" s="18">
        <v>0.37</v>
      </c>
      <c r="AG12" s="18">
        <v>0.43</v>
      </c>
    </row>
    <row r="13" spans="1:33" ht="15" thickBot="1" x14ac:dyDescent="0.35">
      <c r="A13" s="9" t="s">
        <v>29</v>
      </c>
      <c r="B13" s="5">
        <v>0.11973499999999999</v>
      </c>
      <c r="E13" s="12" t="s">
        <v>32</v>
      </c>
      <c r="F13" s="14">
        <v>1.6259980000000001</v>
      </c>
      <c r="H13" s="12" t="s">
        <v>46</v>
      </c>
      <c r="I13" s="13">
        <v>-1.6247499999999999</v>
      </c>
      <c r="AB13" s="33">
        <v>11</v>
      </c>
      <c r="AC13" s="34" t="s">
        <v>31</v>
      </c>
      <c r="AD13" s="35">
        <v>-0.54</v>
      </c>
      <c r="AE13" s="35">
        <v>-1.97</v>
      </c>
      <c r="AF13" s="35">
        <v>-0.49</v>
      </c>
      <c r="AG13" s="35">
        <v>-1.1399999999999999</v>
      </c>
    </row>
    <row r="14" spans="1:33" ht="24.6" thickBot="1" x14ac:dyDescent="0.35">
      <c r="A14" s="9" t="s">
        <v>27</v>
      </c>
      <c r="B14" s="6">
        <v>-5.926E-2</v>
      </c>
      <c r="E14" s="12" t="s">
        <v>33</v>
      </c>
      <c r="F14" s="13">
        <v>-4.2367100000000004</v>
      </c>
      <c r="H14" s="12" t="s">
        <v>47</v>
      </c>
      <c r="I14" s="13">
        <v>-1.05497</v>
      </c>
      <c r="L14" s="28"/>
      <c r="M14" s="29"/>
      <c r="N14" s="19" t="s">
        <v>49</v>
      </c>
      <c r="O14" s="19" t="s">
        <v>50</v>
      </c>
      <c r="P14" s="19" t="s">
        <v>51</v>
      </c>
      <c r="Q14" s="19" t="s">
        <v>52</v>
      </c>
      <c r="AB14" s="33">
        <v>12</v>
      </c>
      <c r="AC14" s="34" t="s">
        <v>32</v>
      </c>
      <c r="AD14" s="35">
        <v>-0.51</v>
      </c>
      <c r="AE14" s="35">
        <v>-0.41</v>
      </c>
      <c r="AF14" s="18">
        <v>0.85</v>
      </c>
      <c r="AG14" s="18">
        <v>1.22</v>
      </c>
    </row>
    <row r="15" spans="1:33" ht="31.8" thickBot="1" x14ac:dyDescent="0.35">
      <c r="A15" s="9" t="s">
        <v>43</v>
      </c>
      <c r="B15" s="6">
        <v>-0.11258</v>
      </c>
      <c r="E15" s="12" t="s">
        <v>34</v>
      </c>
      <c r="F15" s="14">
        <v>1.3773280000000001</v>
      </c>
      <c r="L15" s="20" t="s">
        <v>4</v>
      </c>
      <c r="M15" s="21" t="s">
        <v>4</v>
      </c>
      <c r="N15" s="22">
        <v>0.94159999999999999</v>
      </c>
      <c r="O15" s="22">
        <v>2.8309999999999998E-2</v>
      </c>
      <c r="P15" s="22">
        <v>2.1180000000000001E-2</v>
      </c>
      <c r="Q15" s="23">
        <v>-0.15146000000000001</v>
      </c>
      <c r="R15">
        <f>ABS(N15)</f>
        <v>0.94159999999999999</v>
      </c>
      <c r="S15">
        <f t="shared" ref="S15:U27" si="0">ABS(O15)</f>
        <v>2.8309999999999998E-2</v>
      </c>
      <c r="T15">
        <f t="shared" si="0"/>
        <v>2.1180000000000001E-2</v>
      </c>
      <c r="U15">
        <f t="shared" si="0"/>
        <v>0.15146000000000001</v>
      </c>
      <c r="V15" t="str">
        <f>CONCATENATE(N15," ",M15,"* +")</f>
        <v>0.9416 CO2_Agri* +</v>
      </c>
      <c r="AB15" s="33">
        <v>13</v>
      </c>
      <c r="AC15" s="34" t="s">
        <v>33</v>
      </c>
      <c r="AD15" s="35">
        <v>-0.3</v>
      </c>
      <c r="AE15" s="18">
        <v>3.06</v>
      </c>
      <c r="AF15" s="35">
        <v>-0.13</v>
      </c>
      <c r="AG15" s="35">
        <v>-1.26</v>
      </c>
    </row>
    <row r="16" spans="1:33" ht="31.8" customHeight="1" thickBot="1" x14ac:dyDescent="0.35">
      <c r="A16" s="9" t="s">
        <v>22</v>
      </c>
      <c r="B16" s="6">
        <v>-0.12267</v>
      </c>
      <c r="L16" s="20" t="s">
        <v>5</v>
      </c>
      <c r="M16" s="21" t="s">
        <v>5</v>
      </c>
      <c r="N16" s="22">
        <v>0.69101000000000001</v>
      </c>
      <c r="O16" s="22">
        <v>0.24607999999999999</v>
      </c>
      <c r="P16" s="23">
        <v>-0.12157999999999999</v>
      </c>
      <c r="Q16" s="22">
        <v>0.43978</v>
      </c>
      <c r="R16">
        <f t="shared" ref="R16:R27" si="1">ABS(N16)</f>
        <v>0.69101000000000001</v>
      </c>
      <c r="S16">
        <f t="shared" si="0"/>
        <v>0.24607999999999999</v>
      </c>
      <c r="T16">
        <f t="shared" si="0"/>
        <v>0.12157999999999999</v>
      </c>
      <c r="U16">
        <f t="shared" si="0"/>
        <v>0.43978</v>
      </c>
      <c r="V16" t="str">
        <f>CONCATENATE(V15,N16," ",M16,"* +")</f>
        <v>0.9416 CO2_Agri* +0.69101 CO2_Min* +</v>
      </c>
      <c r="AB16" s="33">
        <v>14</v>
      </c>
      <c r="AC16" s="34" t="s">
        <v>34</v>
      </c>
      <c r="AD16" s="18">
        <v>1.1399999999999999</v>
      </c>
      <c r="AE16" s="35">
        <v>-1.73</v>
      </c>
      <c r="AF16" s="35">
        <v>-0.7</v>
      </c>
      <c r="AG16" s="35">
        <v>-0.8</v>
      </c>
    </row>
    <row r="17" spans="1:33" ht="27.6" customHeight="1" thickBot="1" x14ac:dyDescent="0.35">
      <c r="A17" s="9" t="s">
        <v>25</v>
      </c>
      <c r="B17" s="6">
        <v>-0.25225999999999998</v>
      </c>
      <c r="L17" s="20" t="s">
        <v>6</v>
      </c>
      <c r="M17" s="21" t="s">
        <v>6</v>
      </c>
      <c r="N17" s="22">
        <v>0.94396999999999998</v>
      </c>
      <c r="O17" s="23">
        <v>-6.7559999999999995E-2</v>
      </c>
      <c r="P17" s="23">
        <v>-0.11405999999999999</v>
      </c>
      <c r="Q17" s="22">
        <v>7.1959999999999996E-2</v>
      </c>
      <c r="R17">
        <f t="shared" si="1"/>
        <v>0.94396999999999998</v>
      </c>
      <c r="S17">
        <f t="shared" si="0"/>
        <v>6.7559999999999995E-2</v>
      </c>
      <c r="T17">
        <f t="shared" si="0"/>
        <v>0.11405999999999999</v>
      </c>
      <c r="U17">
        <f t="shared" si="0"/>
        <v>7.1959999999999996E-2</v>
      </c>
      <c r="V17" t="str">
        <f t="shared" ref="V17:V27" si="2">CONCATENATE(V16,N17," ",M17,"* +")</f>
        <v>0.9416 CO2_Agri* +0.69101 CO2_Min* +0.94397 CO2_Transp* +</v>
      </c>
      <c r="AB17" s="33">
        <v>15</v>
      </c>
      <c r="AC17" s="34" t="s">
        <v>35</v>
      </c>
      <c r="AD17" s="35">
        <v>-0.64</v>
      </c>
      <c r="AE17" s="35">
        <v>-0.03</v>
      </c>
      <c r="AF17" s="18">
        <v>1.79</v>
      </c>
      <c r="AG17" s="35">
        <v>-0.08</v>
      </c>
    </row>
    <row r="18" spans="1:33" ht="31.8" thickBot="1" x14ac:dyDescent="0.35">
      <c r="A18" s="9" t="s">
        <v>28</v>
      </c>
      <c r="B18" s="6">
        <v>-0.27074999999999999</v>
      </c>
      <c r="L18" s="20" t="s">
        <v>7</v>
      </c>
      <c r="M18" s="21" t="s">
        <v>7</v>
      </c>
      <c r="N18" s="22">
        <v>0.97133999999999998</v>
      </c>
      <c r="O18" s="23">
        <v>-0.11233</v>
      </c>
      <c r="P18" s="23">
        <v>-2.6509999999999999E-2</v>
      </c>
      <c r="Q18" s="23">
        <v>-3.3579999999999999E-2</v>
      </c>
      <c r="R18">
        <f t="shared" si="1"/>
        <v>0.97133999999999998</v>
      </c>
      <c r="S18">
        <f t="shared" si="0"/>
        <v>0.11233</v>
      </c>
      <c r="T18">
        <f t="shared" si="0"/>
        <v>2.6509999999999999E-2</v>
      </c>
      <c r="U18">
        <f t="shared" si="0"/>
        <v>3.3579999999999999E-2</v>
      </c>
      <c r="V18" t="str">
        <f t="shared" si="2"/>
        <v>0.9416 CO2_Agri* +0.69101 CO2_Min* +0.94397 CO2_Transp* +0.97134 CO2_Domestico* +</v>
      </c>
      <c r="AB18" s="33">
        <v>16</v>
      </c>
      <c r="AC18" s="34" t="s">
        <v>36</v>
      </c>
      <c r="AD18" s="35">
        <v>-0.56999999999999995</v>
      </c>
      <c r="AE18" s="35">
        <v>-0.1</v>
      </c>
      <c r="AF18" s="18">
        <v>2.0299999999999998</v>
      </c>
      <c r="AG18" s="18">
        <v>0.16</v>
      </c>
    </row>
    <row r="19" spans="1:33" ht="47.4" thickBot="1" x14ac:dyDescent="0.35">
      <c r="A19" s="9" t="s">
        <v>21</v>
      </c>
      <c r="B19" s="6">
        <v>-0.37497999999999998</v>
      </c>
      <c r="L19" s="20" t="s">
        <v>8</v>
      </c>
      <c r="M19" s="21" t="s">
        <v>9</v>
      </c>
      <c r="N19" s="23">
        <v>-4.165E-2</v>
      </c>
      <c r="O19" s="23">
        <v>-0.26856000000000002</v>
      </c>
      <c r="P19" s="22">
        <v>0.19381000000000001</v>
      </c>
      <c r="Q19" s="22">
        <v>0.75209000000000004</v>
      </c>
      <c r="R19">
        <f t="shared" si="1"/>
        <v>4.165E-2</v>
      </c>
      <c r="S19">
        <f t="shared" si="0"/>
        <v>0.26856000000000002</v>
      </c>
      <c r="T19">
        <f t="shared" si="0"/>
        <v>0.19381000000000001</v>
      </c>
      <c r="U19" s="24">
        <f t="shared" si="0"/>
        <v>0.75209000000000004</v>
      </c>
      <c r="V19" t="str">
        <f t="shared" si="2"/>
        <v>0.9416 CO2_Agri* +0.69101 CO2_Min* +0.94397 CO2_Transp* +0.97134 CO2_Domestico* +-0.04165 Transporte carretera* +</v>
      </c>
      <c r="AB19" s="33">
        <v>17</v>
      </c>
      <c r="AC19" s="34" t="s">
        <v>37</v>
      </c>
      <c r="AD19" s="35">
        <v>-1</v>
      </c>
      <c r="AE19" s="18">
        <v>0.27</v>
      </c>
      <c r="AF19" s="35">
        <v>-2.08</v>
      </c>
      <c r="AG19" s="35">
        <v>-0.04</v>
      </c>
    </row>
    <row r="20" spans="1:33" ht="31.8" thickBot="1" x14ac:dyDescent="0.35">
      <c r="A20" s="9" t="s">
        <v>26</v>
      </c>
      <c r="B20" s="6">
        <v>-0.80069000000000001</v>
      </c>
      <c r="L20" s="20" t="s">
        <v>10</v>
      </c>
      <c r="M20" s="21" t="s">
        <v>10</v>
      </c>
      <c r="N20" s="23">
        <v>-9.3939999999999996E-2</v>
      </c>
      <c r="O20" s="23">
        <v>-6.0260000000000001E-2</v>
      </c>
      <c r="P20" s="23">
        <v>-0.58076000000000005</v>
      </c>
      <c r="Q20" s="23">
        <v>-3.9820000000000001E-2</v>
      </c>
      <c r="R20">
        <f t="shared" si="1"/>
        <v>9.3939999999999996E-2</v>
      </c>
      <c r="S20">
        <f t="shared" si="0"/>
        <v>6.0260000000000001E-2</v>
      </c>
      <c r="T20">
        <f t="shared" si="0"/>
        <v>0.58076000000000005</v>
      </c>
      <c r="U20">
        <f t="shared" si="0"/>
        <v>3.9820000000000001E-2</v>
      </c>
      <c r="V20" t="str">
        <f t="shared" si="2"/>
        <v>0.9416 CO2_Agri* +0.69101 CO2_Min* +0.94397 CO2_Transp* +0.97134 CO2_Domestico* +-0.04165 Transporte carretera* +-0.09394 Renta_P_C* +</v>
      </c>
      <c r="AB20" s="33">
        <v>18</v>
      </c>
      <c r="AC20" s="34" t="s">
        <v>38</v>
      </c>
      <c r="AD20" s="35">
        <v>-0.75</v>
      </c>
      <c r="AE20" s="18">
        <v>0.01</v>
      </c>
      <c r="AF20" s="35">
        <v>-1.01</v>
      </c>
      <c r="AG20" s="18">
        <v>0.08</v>
      </c>
    </row>
    <row r="21" spans="1:33" ht="31.8" thickBot="1" x14ac:dyDescent="0.35">
      <c r="A21" s="9" t="s">
        <v>39</v>
      </c>
      <c r="B21" s="6">
        <v>-0.82132000000000005</v>
      </c>
      <c r="L21" s="20" t="s">
        <v>11</v>
      </c>
      <c r="M21" s="21" t="s">
        <v>11</v>
      </c>
      <c r="N21" s="23">
        <v>-0.16163</v>
      </c>
      <c r="O21" s="22">
        <v>0.57670999999999994</v>
      </c>
      <c r="P21" s="22">
        <v>0.58725000000000005</v>
      </c>
      <c r="Q21" s="22">
        <v>0.17097000000000001</v>
      </c>
      <c r="R21">
        <f t="shared" si="1"/>
        <v>0.16163</v>
      </c>
      <c r="S21">
        <f t="shared" si="0"/>
        <v>0.57670999999999994</v>
      </c>
      <c r="T21">
        <f t="shared" si="0"/>
        <v>0.58725000000000005</v>
      </c>
      <c r="U21">
        <f t="shared" si="0"/>
        <v>0.17097000000000001</v>
      </c>
      <c r="V21" t="str">
        <f t="shared" si="2"/>
        <v>0.9416 CO2_Agri* +0.69101 CO2_Min* +0.94397 CO2_Transp* +0.97134 CO2_Domestico* +-0.04165 Transporte carretera* +-0.09394 Renta_P_C* +-0.16163 I_Produc_M* +</v>
      </c>
      <c r="AB21" s="33">
        <v>19</v>
      </c>
      <c r="AC21" s="34" t="s">
        <v>39</v>
      </c>
      <c r="AD21" s="18">
        <v>0.16</v>
      </c>
      <c r="AE21" s="35">
        <v>-0.11</v>
      </c>
      <c r="AF21" s="35">
        <v>-1.02</v>
      </c>
      <c r="AG21" s="18">
        <v>0.46</v>
      </c>
    </row>
    <row r="22" spans="1:33" ht="16.2" thickBot="1" x14ac:dyDescent="0.35">
      <c r="A22" s="9" t="s">
        <v>38</v>
      </c>
      <c r="B22" s="6">
        <v>-0.84621000000000002</v>
      </c>
      <c r="L22" s="20" t="s">
        <v>12</v>
      </c>
      <c r="M22" s="21" t="s">
        <v>12</v>
      </c>
      <c r="N22" s="22">
        <v>0.97633999999999999</v>
      </c>
      <c r="O22" s="23">
        <v>-0.13699</v>
      </c>
      <c r="P22" s="23">
        <v>-1.17E-2</v>
      </c>
      <c r="Q22" s="23">
        <v>-5.7230000000000003E-2</v>
      </c>
      <c r="R22" s="24">
        <f t="shared" si="1"/>
        <v>0.97633999999999999</v>
      </c>
      <c r="S22">
        <f t="shared" si="0"/>
        <v>0.13699</v>
      </c>
      <c r="T22">
        <f t="shared" si="0"/>
        <v>1.17E-2</v>
      </c>
      <c r="U22">
        <f t="shared" si="0"/>
        <v>5.7230000000000003E-2</v>
      </c>
      <c r="V22" t="str">
        <f t="shared" si="2"/>
        <v>0.9416 CO2_Agri* +0.69101 CO2_Min* +0.94397 CO2_Transp* +0.97134 CO2_Domestico* +-0.04165 Transporte carretera* +-0.09394 Renta_P_C* +-0.16163 I_Produc_M* +0.97634 Pob_T* +</v>
      </c>
      <c r="AB22" s="33">
        <v>20</v>
      </c>
      <c r="AC22" s="34" t="s">
        <v>40</v>
      </c>
      <c r="AD22" s="18">
        <v>0.96</v>
      </c>
      <c r="AE22" s="18">
        <v>1.1499999999999999</v>
      </c>
      <c r="AF22" s="35">
        <v>-0.51</v>
      </c>
      <c r="AG22" s="18">
        <v>1.89</v>
      </c>
    </row>
    <row r="23" spans="1:33" ht="27.6" customHeight="1" thickBot="1" x14ac:dyDescent="0.35">
      <c r="A23" s="9" t="s">
        <v>47</v>
      </c>
      <c r="B23" s="6">
        <v>-1.05497</v>
      </c>
      <c r="L23" s="20" t="s">
        <v>13</v>
      </c>
      <c r="M23" s="21" t="s">
        <v>13</v>
      </c>
      <c r="N23" s="23">
        <v>-6.0380000000000003E-2</v>
      </c>
      <c r="O23" s="23">
        <v>-0.51056000000000001</v>
      </c>
      <c r="P23" s="23">
        <v>-8.0509999999999998E-2</v>
      </c>
      <c r="Q23" s="23">
        <v>-0.59484000000000004</v>
      </c>
      <c r="R23">
        <f t="shared" si="1"/>
        <v>6.0380000000000003E-2</v>
      </c>
      <c r="S23">
        <f t="shared" si="0"/>
        <v>0.51056000000000001</v>
      </c>
      <c r="T23">
        <f t="shared" si="0"/>
        <v>8.0509999999999998E-2</v>
      </c>
      <c r="U23">
        <f t="shared" si="0"/>
        <v>0.59484000000000004</v>
      </c>
      <c r="V23" t="str">
        <f t="shared" si="2"/>
        <v>0.9416 CO2_Agri* +0.69101 CO2_Min* +0.94397 CO2_Transp* +0.97134 CO2_Domestico* +-0.04165 Transporte carretera* +-0.09394 Renta_P_C* +-0.16163 I_Produc_M* +0.97634 Pob_T* +-0.06038 T_Desemp* +</v>
      </c>
      <c r="AB23" s="33">
        <v>21</v>
      </c>
      <c r="AC23" s="34" t="s">
        <v>41</v>
      </c>
      <c r="AD23" s="35">
        <v>-0.46</v>
      </c>
      <c r="AE23" s="35">
        <v>-1.17</v>
      </c>
      <c r="AF23" s="18">
        <v>0.02</v>
      </c>
      <c r="AG23" s="35">
        <v>-0.37</v>
      </c>
    </row>
    <row r="24" spans="1:33" ht="31.8" thickBot="1" x14ac:dyDescent="0.35">
      <c r="A24" s="9" t="s">
        <v>40</v>
      </c>
      <c r="B24" s="6">
        <v>-1.48882</v>
      </c>
      <c r="L24" s="20" t="s">
        <v>15</v>
      </c>
      <c r="M24" s="21" t="s">
        <v>16</v>
      </c>
      <c r="N24" s="22">
        <v>0.19658999999999999</v>
      </c>
      <c r="O24" s="23">
        <v>-0.84970999999999997</v>
      </c>
      <c r="P24" s="22">
        <v>0.30579000000000001</v>
      </c>
      <c r="Q24" s="22">
        <v>0.1273</v>
      </c>
      <c r="R24">
        <f t="shared" si="1"/>
        <v>0.19658999999999999</v>
      </c>
      <c r="S24">
        <f t="shared" si="0"/>
        <v>0.84970999999999997</v>
      </c>
      <c r="T24">
        <f t="shared" si="0"/>
        <v>0.30579000000000001</v>
      </c>
      <c r="U24">
        <f t="shared" si="0"/>
        <v>0.1273</v>
      </c>
      <c r="V24" t="str">
        <f t="shared" si="2"/>
        <v>0.9416 CO2_Agri* +0.69101 CO2_Min* +0.94397 CO2_Transp* +0.97134 CO2_Domestico* +-0.04165 Transporte carretera* +-0.09394 Renta_P_C* +-0.16163 I_Produc_M* +0.97634 Pob_T* +-0.06038 T_Desemp* +0.19659 Edad Media* +</v>
      </c>
      <c r="AB24" s="33">
        <v>22</v>
      </c>
      <c r="AC24" s="34" t="s">
        <v>42</v>
      </c>
      <c r="AD24" s="18">
        <v>0.01</v>
      </c>
      <c r="AE24" s="18">
        <v>0.47</v>
      </c>
      <c r="AF24" s="18">
        <v>1.38</v>
      </c>
      <c r="AG24" s="35">
        <v>-0.09</v>
      </c>
    </row>
    <row r="25" spans="1:33" ht="31.8" thickBot="1" x14ac:dyDescent="0.35">
      <c r="A25" s="9" t="s">
        <v>46</v>
      </c>
      <c r="B25" s="6">
        <v>-1.6247499999999999</v>
      </c>
      <c r="L25" s="20" t="s">
        <v>17</v>
      </c>
      <c r="M25" s="21" t="s">
        <v>17</v>
      </c>
      <c r="N25" s="23">
        <v>-0.28816000000000003</v>
      </c>
      <c r="O25" s="23">
        <v>-0.13539000000000001</v>
      </c>
      <c r="P25" s="22">
        <v>0.86158000000000001</v>
      </c>
      <c r="Q25" s="23">
        <v>-7.6520000000000005E-2</v>
      </c>
      <c r="R25">
        <f t="shared" si="1"/>
        <v>0.28816000000000003</v>
      </c>
      <c r="S25">
        <f t="shared" si="0"/>
        <v>0.13539000000000001</v>
      </c>
      <c r="T25" s="24">
        <f t="shared" si="0"/>
        <v>0.86158000000000001</v>
      </c>
      <c r="U25">
        <f t="shared" si="0"/>
        <v>7.6520000000000005E-2</v>
      </c>
      <c r="V25" t="str">
        <f t="shared" si="2"/>
        <v>0.9416 CO2_Agri* +0.69101 CO2_Min* +0.94397 CO2_Transp* +0.97134 CO2_Domestico* +-0.04165 Transporte carretera* +-0.09394 Renta_P_C* +-0.16163 I_Produc_M* +0.97634 Pob_T* +-0.06038 T_Desemp* +0.19659 Edad Media* +-0.28816 Dif_Edad_G* +</v>
      </c>
      <c r="AB25" s="33">
        <v>23</v>
      </c>
      <c r="AC25" s="34" t="s">
        <v>43</v>
      </c>
      <c r="AD25" s="35">
        <v>-0.57999999999999996</v>
      </c>
      <c r="AE25" s="18">
        <v>0.82</v>
      </c>
      <c r="AF25" s="18">
        <v>0.77</v>
      </c>
      <c r="AG25" s="35">
        <v>-7.0000000000000007E-2</v>
      </c>
    </row>
    <row r="26" spans="1:33" ht="31.8" customHeight="1" thickBot="1" x14ac:dyDescent="0.35">
      <c r="A26" s="9" t="s">
        <v>24</v>
      </c>
      <c r="B26" s="6">
        <v>-2.7251799999999999</v>
      </c>
      <c r="L26" s="20" t="s">
        <v>18</v>
      </c>
      <c r="M26" s="21" t="s">
        <v>18</v>
      </c>
      <c r="N26" s="22">
        <v>2.1590000000000002E-2</v>
      </c>
      <c r="O26" s="22">
        <v>0.90420999999999996</v>
      </c>
      <c r="P26" s="23">
        <v>-2.828E-2</v>
      </c>
      <c r="Q26" s="23">
        <v>-5.5870000000000003E-2</v>
      </c>
      <c r="R26">
        <f t="shared" si="1"/>
        <v>2.1590000000000002E-2</v>
      </c>
      <c r="S26" s="24">
        <f t="shared" si="0"/>
        <v>0.90420999999999996</v>
      </c>
      <c r="T26">
        <f t="shared" si="0"/>
        <v>2.828E-2</v>
      </c>
      <c r="U26">
        <f t="shared" si="0"/>
        <v>5.5870000000000003E-2</v>
      </c>
      <c r="V26" t="str">
        <f t="shared" si="2"/>
        <v>0.9416 CO2_Agri* +0.69101 CO2_Min* +0.94397 CO2_Transp* +0.97134 CO2_Domestico* +-0.04165 Transporte carretera* +-0.09394 Renta_P_C* +-0.16163 I_Produc_M* +0.97634 Pob_T* +-0.06038 T_Desemp* +0.19659 Edad Media* +-0.28816 Dif_Edad_G* +0.02159 Tasa_Nac* +</v>
      </c>
      <c r="AB26" s="33">
        <v>24</v>
      </c>
      <c r="AC26" s="34" t="s">
        <v>44</v>
      </c>
      <c r="AD26" s="35">
        <v>-0.76</v>
      </c>
      <c r="AE26" s="35">
        <v>-0.54</v>
      </c>
      <c r="AF26" s="35">
        <v>-7.0000000000000007E-2</v>
      </c>
      <c r="AG26" s="18">
        <v>1.23</v>
      </c>
    </row>
    <row r="27" spans="1:33" ht="28.2" thickBot="1" x14ac:dyDescent="0.35">
      <c r="A27" s="9" t="s">
        <v>37</v>
      </c>
      <c r="B27" s="6">
        <v>-2.8772199999999999</v>
      </c>
      <c r="L27" s="20" t="s">
        <v>19</v>
      </c>
      <c r="M27" s="21" t="s">
        <v>19</v>
      </c>
      <c r="N27" s="23">
        <v>-9.6189999999999998E-2</v>
      </c>
      <c r="O27" s="23">
        <v>-0.41082999999999997</v>
      </c>
      <c r="P27" s="22">
        <v>0.81567999999999996</v>
      </c>
      <c r="Q27" s="22">
        <v>0.20924000000000001</v>
      </c>
      <c r="R27">
        <f t="shared" si="1"/>
        <v>9.6189999999999998E-2</v>
      </c>
      <c r="S27">
        <f t="shared" si="0"/>
        <v>0.41082999999999997</v>
      </c>
      <c r="T27">
        <f t="shared" si="0"/>
        <v>0.81567999999999996</v>
      </c>
      <c r="U27">
        <f t="shared" si="0"/>
        <v>0.20924000000000001</v>
      </c>
      <c r="V27" t="str">
        <f t="shared" si="2"/>
        <v>0.9416 CO2_Agri* +0.69101 CO2_Min* +0.94397 CO2_Transp* +0.97134 CO2_Domestico* +-0.04165 Transporte carretera* +-0.09394 Renta_P_C* +-0.16163 I_Produc_M* +0.97634 Pob_T* +-0.06038 T_Desemp* +0.19659 Edad Media* +-0.28816 Dif_Edad_G* +0.02159 Tasa_Nac* +-0.09619 T_Mort* +</v>
      </c>
      <c r="AB27" s="33">
        <v>25</v>
      </c>
      <c r="AC27" s="34" t="s">
        <v>45</v>
      </c>
      <c r="AD27" s="18">
        <v>0.8</v>
      </c>
      <c r="AE27" s="35">
        <v>-1.08</v>
      </c>
      <c r="AF27" s="35">
        <v>-0.15</v>
      </c>
      <c r="AG27" s="35">
        <v>-1.42</v>
      </c>
    </row>
    <row r="28" spans="1:33" ht="15" thickBot="1" x14ac:dyDescent="0.35">
      <c r="A28" s="9" t="s">
        <v>33</v>
      </c>
      <c r="B28" s="6">
        <v>-4.2367100000000004</v>
      </c>
      <c r="R28">
        <f>MAX(R15:R27)</f>
        <v>0.97633999999999999</v>
      </c>
      <c r="S28">
        <f t="shared" ref="S28:U28" si="3">MAX(S15:S27)</f>
        <v>0.90420999999999996</v>
      </c>
      <c r="T28">
        <f t="shared" si="3"/>
        <v>0.86158000000000001</v>
      </c>
      <c r="U28">
        <f t="shared" si="3"/>
        <v>0.75209000000000004</v>
      </c>
      <c r="AB28" s="33">
        <v>26</v>
      </c>
      <c r="AC28" s="34" t="s">
        <v>46</v>
      </c>
      <c r="AD28" s="35">
        <v>-0.41</v>
      </c>
      <c r="AE28" s="18">
        <v>0.27</v>
      </c>
      <c r="AF28" s="35">
        <v>-0.99</v>
      </c>
      <c r="AG28" s="18">
        <v>0.04</v>
      </c>
    </row>
    <row r="29" spans="1:33" ht="27" thickBot="1" x14ac:dyDescent="0.35">
      <c r="AB29" s="33">
        <v>27</v>
      </c>
      <c r="AC29" s="34" t="s">
        <v>47</v>
      </c>
      <c r="AD29" s="18">
        <v>2.33</v>
      </c>
      <c r="AE29" s="18">
        <v>1</v>
      </c>
      <c r="AF29" s="35">
        <v>-0.72</v>
      </c>
      <c r="AG29" s="18">
        <v>1.22</v>
      </c>
    </row>
  </sheetData>
  <autoFilter ref="A1:B28" xr:uid="{00000000-0009-0000-0000-000001000000}">
    <sortState xmlns:xlrd2="http://schemas.microsoft.com/office/spreadsheetml/2017/richdata2" ref="A2:B28">
      <sortCondition descending="1" ref="B1:B28"/>
    </sortState>
  </autoFilter>
  <mergeCells count="2">
    <mergeCell ref="K1:X1"/>
    <mergeCell ref="L14:M14"/>
  </mergeCells>
  <conditionalFormatting sqref="K3:X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6D37-9AB6-4CD3-B0A6-40AE9B224009}">
  <dimension ref="A1:AC40"/>
  <sheetViews>
    <sheetView tabSelected="1" topLeftCell="I4" workbookViewId="0">
      <selection activeCell="V1" sqref="V1:AC17"/>
    </sheetView>
  </sheetViews>
  <sheetFormatPr defaultRowHeight="14.4" x14ac:dyDescent="0.3"/>
  <cols>
    <col min="1" max="1" width="11.33203125" style="40" bestFit="1" customWidth="1"/>
    <col min="2" max="2" width="11.88671875" style="40" bestFit="1" customWidth="1"/>
    <col min="3" max="3" width="8.88671875" style="40"/>
    <col min="4" max="4" width="11.33203125" style="40" bestFit="1" customWidth="1"/>
    <col min="5" max="5" width="15" style="40" bestFit="1" customWidth="1"/>
    <col min="6" max="6" width="8.88671875" style="40"/>
    <col min="7" max="7" width="11.33203125" style="40" bestFit="1" customWidth="1"/>
    <col min="8" max="8" width="15.21875" style="40" bestFit="1" customWidth="1"/>
  </cols>
  <sheetData>
    <row r="1" spans="1:29" x14ac:dyDescent="0.3">
      <c r="A1" s="37" t="s">
        <v>54</v>
      </c>
      <c r="D1" s="37" t="s">
        <v>55</v>
      </c>
      <c r="G1" s="37" t="s">
        <v>56</v>
      </c>
      <c r="L1" s="37" t="s">
        <v>59</v>
      </c>
      <c r="O1" s="37" t="s">
        <v>62</v>
      </c>
      <c r="R1" s="37" t="s">
        <v>63</v>
      </c>
      <c r="V1" s="37" t="s">
        <v>59</v>
      </c>
      <c r="Y1" s="37" t="s">
        <v>60</v>
      </c>
      <c r="AB1" s="37" t="s">
        <v>62</v>
      </c>
    </row>
    <row r="2" spans="1:29" ht="15" thickBot="1" x14ac:dyDescent="0.35">
      <c r="A2" s="38"/>
      <c r="D2" s="38"/>
      <c r="G2" s="38"/>
      <c r="L2" s="38"/>
      <c r="O2" s="38"/>
      <c r="R2" s="38"/>
      <c r="V2" s="38"/>
      <c r="Y2" s="38"/>
      <c r="AB2" s="38"/>
    </row>
    <row r="3" spans="1:29" x14ac:dyDescent="0.3">
      <c r="A3" s="41" t="s">
        <v>53</v>
      </c>
      <c r="B3" s="42" t="s">
        <v>20</v>
      </c>
      <c r="D3" s="41" t="s">
        <v>53</v>
      </c>
      <c r="E3" s="42" t="s">
        <v>20</v>
      </c>
      <c r="G3" s="41" t="s">
        <v>53</v>
      </c>
      <c r="H3" s="42" t="s">
        <v>20</v>
      </c>
      <c r="L3" s="7" t="s">
        <v>53</v>
      </c>
      <c r="M3" s="8" t="s">
        <v>20</v>
      </c>
      <c r="O3" s="7" t="s">
        <v>53</v>
      </c>
      <c r="P3" s="8" t="s">
        <v>20</v>
      </c>
      <c r="R3" s="7" t="s">
        <v>53</v>
      </c>
      <c r="S3" s="8" t="s">
        <v>20</v>
      </c>
      <c r="V3" s="7" t="s">
        <v>53</v>
      </c>
      <c r="W3" s="8" t="s">
        <v>20</v>
      </c>
      <c r="Y3" s="7" t="s">
        <v>53</v>
      </c>
      <c r="Z3" s="8" t="s">
        <v>20</v>
      </c>
      <c r="AB3" s="7" t="s">
        <v>53</v>
      </c>
      <c r="AC3" s="8" t="s">
        <v>20</v>
      </c>
    </row>
    <row r="4" spans="1:29" x14ac:dyDescent="0.3">
      <c r="A4" s="43">
        <v>1</v>
      </c>
      <c r="B4" s="6" t="s">
        <v>35</v>
      </c>
      <c r="D4" s="43">
        <v>8</v>
      </c>
      <c r="E4" s="6" t="s">
        <v>26</v>
      </c>
      <c r="G4" s="43">
        <v>18</v>
      </c>
      <c r="H4" s="6" t="s">
        <v>34</v>
      </c>
      <c r="L4" s="39">
        <v>1</v>
      </c>
      <c r="M4" s="5" t="s">
        <v>40</v>
      </c>
      <c r="O4" s="39">
        <v>8</v>
      </c>
      <c r="P4" s="5" t="s">
        <v>21</v>
      </c>
      <c r="R4" s="39">
        <v>16</v>
      </c>
      <c r="S4" s="5" t="s">
        <v>22</v>
      </c>
      <c r="V4" s="39">
        <v>1</v>
      </c>
      <c r="W4" s="5" t="s">
        <v>22</v>
      </c>
      <c r="Y4" s="39">
        <v>9</v>
      </c>
      <c r="Z4" s="5" t="s">
        <v>23</v>
      </c>
      <c r="AB4" s="39">
        <v>18</v>
      </c>
      <c r="AC4" s="5" t="s">
        <v>21</v>
      </c>
    </row>
    <row r="5" spans="1:29" ht="27.6" x14ac:dyDescent="0.3">
      <c r="A5" s="43">
        <v>2</v>
      </c>
      <c r="B5" s="6" t="s">
        <v>36</v>
      </c>
      <c r="D5" s="43">
        <v>9</v>
      </c>
      <c r="E5" s="6" t="s">
        <v>39</v>
      </c>
      <c r="G5" s="43">
        <v>19</v>
      </c>
      <c r="H5" s="6" t="s">
        <v>45</v>
      </c>
      <c r="L5" s="39">
        <v>2</v>
      </c>
      <c r="M5" s="5" t="s">
        <v>47</v>
      </c>
      <c r="O5" s="39">
        <v>9</v>
      </c>
      <c r="P5" s="5" t="s">
        <v>24</v>
      </c>
      <c r="R5" s="39">
        <v>17</v>
      </c>
      <c r="S5" s="5" t="s">
        <v>23</v>
      </c>
      <c r="V5" s="39">
        <v>2</v>
      </c>
      <c r="W5" s="5" t="s">
        <v>25</v>
      </c>
      <c r="Y5" s="39">
        <v>10</v>
      </c>
      <c r="Z5" s="5" t="s">
        <v>27</v>
      </c>
      <c r="AB5" s="39">
        <v>19</v>
      </c>
      <c r="AC5" s="5" t="s">
        <v>28</v>
      </c>
    </row>
    <row r="6" spans="1:29" ht="27.6" x14ac:dyDescent="0.3">
      <c r="A6" s="43">
        <v>3</v>
      </c>
      <c r="B6" s="6" t="s">
        <v>23</v>
      </c>
      <c r="D6" s="43">
        <v>10</v>
      </c>
      <c r="E6" s="6" t="s">
        <v>28</v>
      </c>
      <c r="G6" s="43">
        <v>20</v>
      </c>
      <c r="H6" s="6" t="s">
        <v>31</v>
      </c>
      <c r="L6" s="36"/>
      <c r="O6" s="39">
        <v>10</v>
      </c>
      <c r="P6" s="5" t="s">
        <v>26</v>
      </c>
      <c r="R6" s="39">
        <v>18</v>
      </c>
      <c r="S6" s="5" t="s">
        <v>25</v>
      </c>
      <c r="V6" s="39">
        <v>3</v>
      </c>
      <c r="W6" s="5" t="s">
        <v>26</v>
      </c>
      <c r="Y6" s="39">
        <v>11</v>
      </c>
      <c r="Z6" s="5" t="s">
        <v>32</v>
      </c>
      <c r="AB6" s="39">
        <v>20</v>
      </c>
      <c r="AC6" s="5" t="s">
        <v>31</v>
      </c>
    </row>
    <row r="7" spans="1:29" ht="27.6" x14ac:dyDescent="0.3">
      <c r="A7" s="43">
        <v>4</v>
      </c>
      <c r="B7" s="6" t="s">
        <v>32</v>
      </c>
      <c r="D7" s="43">
        <v>11</v>
      </c>
      <c r="E7" s="6" t="s">
        <v>41</v>
      </c>
      <c r="G7" s="36"/>
      <c r="L7" s="37" t="s">
        <v>60</v>
      </c>
      <c r="O7" s="39">
        <v>11</v>
      </c>
      <c r="P7" s="5" t="s">
        <v>28</v>
      </c>
      <c r="R7" s="39">
        <v>19</v>
      </c>
      <c r="S7" s="5" t="s">
        <v>27</v>
      </c>
      <c r="V7" s="39">
        <v>4</v>
      </c>
      <c r="W7" s="5" t="s">
        <v>39</v>
      </c>
      <c r="Y7" s="39">
        <v>12</v>
      </c>
      <c r="Z7" s="5" t="s">
        <v>35</v>
      </c>
      <c r="AB7" s="39">
        <v>21</v>
      </c>
      <c r="AC7" s="5" t="s">
        <v>34</v>
      </c>
    </row>
    <row r="8" spans="1:29" ht="28.2" thickBot="1" x14ac:dyDescent="0.35">
      <c r="A8" s="43">
        <v>5</v>
      </c>
      <c r="B8" s="6" t="s">
        <v>42</v>
      </c>
      <c r="D8" s="43">
        <v>12</v>
      </c>
      <c r="E8" s="6" t="s">
        <v>21</v>
      </c>
      <c r="G8" s="37" t="s">
        <v>57</v>
      </c>
      <c r="L8" s="38"/>
      <c r="O8" s="39">
        <v>12</v>
      </c>
      <c r="P8" s="5" t="s">
        <v>37</v>
      </c>
      <c r="R8" s="39">
        <v>20</v>
      </c>
      <c r="S8" s="5" t="s">
        <v>31</v>
      </c>
      <c r="V8" s="39">
        <v>5</v>
      </c>
      <c r="W8" s="5" t="s">
        <v>40</v>
      </c>
      <c r="Y8" s="39">
        <v>13</v>
      </c>
      <c r="Z8" s="5" t="s">
        <v>36</v>
      </c>
      <c r="AB8" s="39">
        <v>22</v>
      </c>
      <c r="AC8" s="5" t="s">
        <v>37</v>
      </c>
    </row>
    <row r="9" spans="1:29" ht="15" thickBot="1" x14ac:dyDescent="0.35">
      <c r="A9" s="43">
        <v>6</v>
      </c>
      <c r="B9" s="6" t="s">
        <v>43</v>
      </c>
      <c r="D9" s="43">
        <v>13</v>
      </c>
      <c r="E9" s="6" t="s">
        <v>22</v>
      </c>
      <c r="G9" s="38"/>
      <c r="L9" s="7" t="s">
        <v>53</v>
      </c>
      <c r="M9" s="8" t="s">
        <v>20</v>
      </c>
      <c r="O9" s="39">
        <v>13</v>
      </c>
      <c r="P9" s="5" t="s">
        <v>38</v>
      </c>
      <c r="R9" s="39">
        <v>21</v>
      </c>
      <c r="S9" s="5" t="s">
        <v>32</v>
      </c>
      <c r="V9" s="39">
        <v>6</v>
      </c>
      <c r="W9" s="5" t="s">
        <v>44</v>
      </c>
      <c r="Y9" s="39">
        <v>14</v>
      </c>
      <c r="Z9" s="5" t="s">
        <v>42</v>
      </c>
      <c r="AB9" s="39">
        <v>23</v>
      </c>
      <c r="AC9" s="5" t="s">
        <v>38</v>
      </c>
    </row>
    <row r="10" spans="1:29" ht="27.6" x14ac:dyDescent="0.3">
      <c r="A10" s="43">
        <v>7</v>
      </c>
      <c r="B10" s="6" t="s">
        <v>27</v>
      </c>
      <c r="D10" s="43">
        <v>14</v>
      </c>
      <c r="E10" s="6" t="s">
        <v>44</v>
      </c>
      <c r="G10" s="41" t="s">
        <v>53</v>
      </c>
      <c r="H10" s="42" t="s">
        <v>20</v>
      </c>
      <c r="L10" s="39">
        <v>3</v>
      </c>
      <c r="M10" s="5" t="s">
        <v>29</v>
      </c>
      <c r="O10" s="39">
        <v>14</v>
      </c>
      <c r="P10" s="5" t="s">
        <v>39</v>
      </c>
      <c r="R10" s="39">
        <v>22</v>
      </c>
      <c r="S10" s="5" t="s">
        <v>35</v>
      </c>
      <c r="V10" s="39">
        <v>7</v>
      </c>
      <c r="W10" s="5" t="s">
        <v>46</v>
      </c>
      <c r="Y10" s="39">
        <v>15</v>
      </c>
      <c r="Z10" s="5" t="s">
        <v>43</v>
      </c>
      <c r="AB10" s="39">
        <v>24</v>
      </c>
      <c r="AC10" s="5" t="s">
        <v>41</v>
      </c>
    </row>
    <row r="11" spans="1:29" ht="27.6" x14ac:dyDescent="0.3">
      <c r="A11" s="36"/>
      <c r="D11" s="43">
        <v>15</v>
      </c>
      <c r="E11" s="6" t="s">
        <v>46</v>
      </c>
      <c r="G11" s="43">
        <v>21</v>
      </c>
      <c r="H11" s="6" t="s">
        <v>40</v>
      </c>
      <c r="L11" s="39">
        <v>4</v>
      </c>
      <c r="M11" s="5" t="s">
        <v>30</v>
      </c>
      <c r="O11" s="39">
        <v>15</v>
      </c>
      <c r="P11" s="5" t="s">
        <v>46</v>
      </c>
      <c r="R11" s="39">
        <v>23</v>
      </c>
      <c r="S11" s="5" t="s">
        <v>36</v>
      </c>
      <c r="V11" s="39">
        <v>8</v>
      </c>
      <c r="W11" s="5" t="s">
        <v>47</v>
      </c>
      <c r="Y11" s="36"/>
      <c r="AB11" s="39">
        <v>25</v>
      </c>
      <c r="AC11" s="5" t="s">
        <v>45</v>
      </c>
    </row>
    <row r="12" spans="1:29" x14ac:dyDescent="0.3">
      <c r="D12" s="43">
        <v>16</v>
      </c>
      <c r="E12" s="6" t="s">
        <v>25</v>
      </c>
      <c r="G12" s="43">
        <v>22</v>
      </c>
      <c r="H12" s="6" t="s">
        <v>47</v>
      </c>
      <c r="L12" s="39">
        <v>5</v>
      </c>
      <c r="M12" s="5" t="s">
        <v>34</v>
      </c>
      <c r="O12" s="36"/>
      <c r="R12" s="39">
        <v>24</v>
      </c>
      <c r="S12" s="5" t="s">
        <v>41</v>
      </c>
      <c r="V12" s="36"/>
      <c r="Y12" s="37" t="s">
        <v>61</v>
      </c>
      <c r="AB12" s="36"/>
    </row>
    <row r="13" spans="1:29" ht="15" thickBot="1" x14ac:dyDescent="0.35">
      <c r="A13" s="37" t="s">
        <v>58</v>
      </c>
      <c r="D13" s="43">
        <v>17</v>
      </c>
      <c r="E13" s="6" t="s">
        <v>38</v>
      </c>
      <c r="G13" s="43">
        <v>23</v>
      </c>
      <c r="H13" s="6" t="s">
        <v>29</v>
      </c>
      <c r="L13" s="39">
        <v>6</v>
      </c>
      <c r="M13" s="5" t="s">
        <v>45</v>
      </c>
      <c r="R13" s="39">
        <v>25</v>
      </c>
      <c r="S13" s="5" t="s">
        <v>42</v>
      </c>
      <c r="Y13" s="38"/>
      <c r="AB13" s="37" t="s">
        <v>63</v>
      </c>
    </row>
    <row r="14" spans="1:29" ht="15" thickBot="1" x14ac:dyDescent="0.35">
      <c r="A14" s="38"/>
      <c r="G14" s="43">
        <v>24</v>
      </c>
      <c r="H14" s="6" t="s">
        <v>30</v>
      </c>
      <c r="L14" s="36"/>
      <c r="R14" s="39">
        <v>26</v>
      </c>
      <c r="S14" s="5" t="s">
        <v>43</v>
      </c>
      <c r="Y14" s="7" t="s">
        <v>53</v>
      </c>
      <c r="Z14" s="8" t="s">
        <v>20</v>
      </c>
      <c r="AB14" s="38"/>
    </row>
    <row r="15" spans="1:29" x14ac:dyDescent="0.3">
      <c r="A15" s="41" t="s">
        <v>53</v>
      </c>
      <c r="B15" s="42" t="s">
        <v>20</v>
      </c>
      <c r="L15" s="37" t="s">
        <v>61</v>
      </c>
      <c r="R15" s="39">
        <v>27</v>
      </c>
      <c r="S15" s="5" t="s">
        <v>44</v>
      </c>
      <c r="Y15" s="39">
        <v>16</v>
      </c>
      <c r="Z15" s="5" t="s">
        <v>29</v>
      </c>
      <c r="AB15" s="7" t="s">
        <v>53</v>
      </c>
      <c r="AC15" s="8" t="s">
        <v>20</v>
      </c>
    </row>
    <row r="16" spans="1:29" ht="28.2" thickBot="1" x14ac:dyDescent="0.35">
      <c r="A16" s="43">
        <v>25</v>
      </c>
      <c r="B16" s="6" t="s">
        <v>24</v>
      </c>
      <c r="L16" s="38"/>
      <c r="Y16" s="39">
        <v>17</v>
      </c>
      <c r="Z16" s="5" t="s">
        <v>30</v>
      </c>
      <c r="AB16" s="39">
        <v>26</v>
      </c>
      <c r="AC16" s="5" t="s">
        <v>24</v>
      </c>
    </row>
    <row r="17" spans="1:29" x14ac:dyDescent="0.3">
      <c r="A17" s="43">
        <v>26</v>
      </c>
      <c r="B17" s="6" t="s">
        <v>37</v>
      </c>
      <c r="L17" s="7" t="s">
        <v>53</v>
      </c>
      <c r="M17" s="8" t="s">
        <v>20</v>
      </c>
      <c r="Y17" s="36"/>
      <c r="AB17" s="39">
        <v>27</v>
      </c>
      <c r="AC17" s="5" t="s">
        <v>33</v>
      </c>
    </row>
    <row r="18" spans="1:29" x14ac:dyDescent="0.3">
      <c r="A18" s="43">
        <v>27</v>
      </c>
      <c r="B18" s="6" t="s">
        <v>33</v>
      </c>
      <c r="L18" s="39">
        <v>7</v>
      </c>
      <c r="M18" s="5" t="s">
        <v>33</v>
      </c>
    </row>
    <row r="19" spans="1:29" x14ac:dyDescent="0.3">
      <c r="L19" s="36"/>
    </row>
    <row r="25" spans="1:29" x14ac:dyDescent="0.3">
      <c r="A25" s="36"/>
    </row>
    <row r="40" spans="1:1" x14ac:dyDescent="0.3">
      <c r="A40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Ivan Martinez Gaona</dc:creator>
  <cp:lastModifiedBy>Carlos Ivan Martinez Gaona</cp:lastModifiedBy>
  <dcterms:created xsi:type="dcterms:W3CDTF">2023-12-07T17:05:06Z</dcterms:created>
  <dcterms:modified xsi:type="dcterms:W3CDTF">2023-12-09T00:44:10Z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7c1e3fc2-b227-4ba5-b00a-fe67c2f1adc0</vt:lpwstr>
  </property>
</Properties>
</file>