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C/research/chelsea_crooks/projects/zikv_dak_macaques/writing/african-lineage-zikv-in-pregnant-macaques/"/>
    </mc:Choice>
  </mc:AlternateContent>
  <xr:revisionPtr revIDLastSave="0" documentId="13_ncr:1_{567815B5-C551-DA46-835F-226F3A2F9FC4}" xr6:coauthVersionLast="46" xr6:coauthVersionMax="46" xr10:uidLastSave="{00000000-0000-0000-0000-000000000000}"/>
  <bookViews>
    <workbookView xWindow="0" yWindow="460" windowWidth="28800" windowHeight="17540" activeTab="4" xr2:uid="{00000000-000D-0000-FFFF-FFFF00000000}"/>
  </bookViews>
  <sheets>
    <sheet name="Fig 5A ZIKV-PR(044) raw data" sheetId="1" r:id="rId1"/>
    <sheet name="Fig 5A ZIKV-PR MFI figure data " sheetId="3" r:id="rId2"/>
    <sheet name="Fig 5A ZIKV-DAK(030) raw data" sheetId="5" r:id="rId3"/>
    <sheet name="Fig 5A ZIKV-DAK MFI figure data" sheetId="6" r:id="rId4"/>
    <sheet name="Fig 5C ZIKV IgM ELISA " sheetId="8" r:id="rId5"/>
    <sheet name="Supp Table 2 ZIKV-PR(044) raw" sheetId="4" r:id="rId6"/>
    <sheet name="Supp Table 2 ZIKV-DAK(030) raw" sheetId="7" r:id="rId7"/>
  </sheets>
  <definedNames>
    <definedName name="_xlnm._FilterDatabase" localSheetId="2" hidden="1">'Fig 5A ZIKV-DAK(030) raw data'!$A$1:$K$349</definedName>
    <definedName name="_xlnm._FilterDatabase" localSheetId="0" hidden="1">'Fig 5A ZIKV-PR(044) raw data'!$A$1:$K$217</definedName>
    <definedName name="_xlnm._FilterDatabase" localSheetId="6" hidden="1">'Supp Table 2 ZIKV-DAK(030) raw'!$A$1:$K$1</definedName>
    <definedName name="_xlnm._FilterDatabase" localSheetId="5" hidden="1">'Supp Table 2 ZIKV-PR(044) raw'!$A$1:$K$9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" l="1"/>
  <c r="BN4" i="6"/>
  <c r="AX5" i="6"/>
  <c r="BL2" i="6"/>
  <c r="BJ2" i="6"/>
  <c r="BG2" i="6"/>
  <c r="BE2" i="6"/>
  <c r="AJ3" i="6"/>
  <c r="AJ2" i="6"/>
  <c r="AH2" i="6"/>
  <c r="AC4" i="6"/>
  <c r="BM2" i="6" l="1"/>
  <c r="BI2" i="6"/>
  <c r="BH2" i="6"/>
  <c r="AZ2" i="6"/>
  <c r="AW2" i="6"/>
  <c r="BM4" i="6"/>
  <c r="BL4" i="6"/>
  <c r="BA4" i="6"/>
  <c r="BO3" i="6"/>
  <c r="L4" i="6"/>
  <c r="K4" i="6"/>
  <c r="J4" i="6"/>
  <c r="B5" i="6"/>
  <c r="R3" i="6"/>
  <c r="M3" i="6"/>
  <c r="I3" i="6"/>
  <c r="G3" i="6"/>
  <c r="E3" i="6"/>
  <c r="D2" i="6"/>
  <c r="C2" i="6"/>
  <c r="B2" i="6"/>
  <c r="AG5" i="6"/>
  <c r="AI5" i="6" l="1"/>
  <c r="AH5" i="6"/>
  <c r="AO4" i="6"/>
  <c r="AH3" i="6"/>
  <c r="AT2" i="3" l="1"/>
  <c r="AK2" i="3"/>
</calcChain>
</file>

<file path=xl/sharedStrings.xml><?xml version="1.0" encoding="utf-8"?>
<sst xmlns="http://schemas.openxmlformats.org/spreadsheetml/2006/main" count="5124" uniqueCount="276">
  <si>
    <t>Participant ID</t>
  </si>
  <si>
    <t>Date</t>
  </si>
  <si>
    <t>Key</t>
  </si>
  <si>
    <t>Assay</t>
  </si>
  <si>
    <t>Nucleic Acid</t>
  </si>
  <si>
    <t>Viral Load</t>
  </si>
  <si>
    <t>Viral Load Replicates</t>
  </si>
  <si>
    <t>Equivocal</t>
  </si>
  <si>
    <t>Sample Source</t>
  </si>
  <si>
    <t>Comment</t>
  </si>
  <si>
    <t>Experiment Number</t>
  </si>
  <si>
    <t>Lanciotti_ZIKV_universal</t>
  </si>
  <si>
    <t>vRNA</t>
  </si>
  <si>
    <t>[0 ; 0]</t>
  </si>
  <si>
    <t>Tissue</t>
  </si>
  <si>
    <t>umbilical cord</t>
  </si>
  <si>
    <t>fetal membranes</t>
  </si>
  <si>
    <t>interplacental collateral vessels</t>
  </si>
  <si>
    <t>[0]</t>
  </si>
  <si>
    <t>decidua 1c</t>
  </si>
  <si>
    <t>decidua 1a</t>
  </si>
  <si>
    <t>decidua 1b</t>
  </si>
  <si>
    <t>decidua 1d</t>
  </si>
  <si>
    <t>decidua 1e</t>
  </si>
  <si>
    <t>decidua 1f</t>
  </si>
  <si>
    <t>decidua 1g</t>
  </si>
  <si>
    <t>decidua 1h</t>
  </si>
  <si>
    <t>decidua 2a</t>
  </si>
  <si>
    <t>decidua 2b</t>
  </si>
  <si>
    <t>decidua 2c</t>
  </si>
  <si>
    <t>decidua 2d</t>
  </si>
  <si>
    <t>decidua 2e</t>
  </si>
  <si>
    <t>decidua 3a</t>
  </si>
  <si>
    <t>decidua 3b</t>
  </si>
  <si>
    <t>[3857 ; 4208]</t>
  </si>
  <si>
    <t>[161928 ; 165240]</t>
  </si>
  <si>
    <t>mesenteric LN</t>
  </si>
  <si>
    <t>[41 ; 46]</t>
  </si>
  <si>
    <t>[4 ; 4]</t>
  </si>
  <si>
    <t>[8 ; 9]</t>
  </si>
  <si>
    <t>[8 ; 10]</t>
  </si>
  <si>
    <t>[9 ; 10]</t>
  </si>
  <si>
    <t>decidua 2f</t>
  </si>
  <si>
    <t>[178 ; 181]</t>
  </si>
  <si>
    <t>decidua 2g</t>
  </si>
  <si>
    <t>decidua 2h</t>
  </si>
  <si>
    <t>[0 ; 13]</t>
  </si>
  <si>
    <t>Equoivical</t>
  </si>
  <si>
    <t>decidua 2i</t>
  </si>
  <si>
    <t>[25 ; 32]</t>
  </si>
  <si>
    <t>decidua 2j</t>
  </si>
  <si>
    <t>[4 ; 6]</t>
  </si>
  <si>
    <t>decidua 2k</t>
  </si>
  <si>
    <t>[4 ; 5]</t>
  </si>
  <si>
    <t>decidua 2l</t>
  </si>
  <si>
    <t>chorionic plate</t>
  </si>
  <si>
    <t>decidua 1i</t>
  </si>
  <si>
    <t>[2 ; 3]</t>
  </si>
  <si>
    <t>[1 ; 3]</t>
  </si>
  <si>
    <t>chorionic plate 2c</t>
  </si>
  <si>
    <t>[0 ; 532]</t>
  </si>
  <si>
    <t>uterus-placental bed</t>
  </si>
  <si>
    <t>placenta 1a</t>
  </si>
  <si>
    <t>placenta 1b</t>
  </si>
  <si>
    <t>placenta 1c</t>
  </si>
  <si>
    <t>placenta 1d</t>
  </si>
  <si>
    <t>placenta 1e</t>
  </si>
  <si>
    <t>placenta 1f</t>
  </si>
  <si>
    <t>placenta 1g</t>
  </si>
  <si>
    <t>placenta 1h</t>
  </si>
  <si>
    <t>placenta 2a</t>
  </si>
  <si>
    <t>placenta 2b</t>
  </si>
  <si>
    <t>placenta 2c</t>
  </si>
  <si>
    <t>placenta 2d</t>
  </si>
  <si>
    <t>placenta 2e</t>
  </si>
  <si>
    <t>placenta 3a</t>
  </si>
  <si>
    <t>placenta 3b</t>
  </si>
  <si>
    <t>chorionic plate 1a</t>
  </si>
  <si>
    <t>chorionic plate 1b</t>
  </si>
  <si>
    <t>chorionic plate 1c</t>
  </si>
  <si>
    <t>chorionic plate 1d</t>
  </si>
  <si>
    <t>chorionic plate 1e</t>
  </si>
  <si>
    <t>chorionic plate 1f</t>
  </si>
  <si>
    <t>chorionic plate 1g</t>
  </si>
  <si>
    <t>chorionic plate 1h</t>
  </si>
  <si>
    <t>chorionic plate 2a</t>
  </si>
  <si>
    <t>[0 ; 4033]</t>
  </si>
  <si>
    <t>chorionic plate 2b</t>
  </si>
  <si>
    <t>chorionic plate 2d</t>
  </si>
  <si>
    <t>chorionic plate 2e</t>
  </si>
  <si>
    <t>chorionic plate 3a</t>
  </si>
  <si>
    <t>chorionic plate 3b</t>
  </si>
  <si>
    <t>[1 ; 1]</t>
  </si>
  <si>
    <t>placenta 2f</t>
  </si>
  <si>
    <t>placenta 2g</t>
  </si>
  <si>
    <t>placenta 2h</t>
  </si>
  <si>
    <t>[63 ; 67]</t>
  </si>
  <si>
    <t>[721 ; 741]</t>
  </si>
  <si>
    <t>[1031 ; 1103]</t>
  </si>
  <si>
    <t>[18 ; 20]</t>
  </si>
  <si>
    <t>chorionic plate 2f</t>
  </si>
  <si>
    <t>chorionic plate 2g</t>
  </si>
  <si>
    <t>chorionic plate 2h</t>
  </si>
  <si>
    <t>chorionic plate 2i</t>
  </si>
  <si>
    <t>chorionic plate 2j</t>
  </si>
  <si>
    <t>chorionic plate 2k</t>
  </si>
  <si>
    <t>[0 ; 1]</t>
  </si>
  <si>
    <t>chorionic plate 2l</t>
  </si>
  <si>
    <t>placenta 2i</t>
  </si>
  <si>
    <t>placenta 2j</t>
  </si>
  <si>
    <t>placenta 2k</t>
  </si>
  <si>
    <t>[10 ; 11]</t>
  </si>
  <si>
    <t>placenta 2l</t>
  </si>
  <si>
    <t>[0 ; 4]</t>
  </si>
  <si>
    <t>chorionic plate 1i</t>
  </si>
  <si>
    <t>placenta 1i</t>
  </si>
  <si>
    <t>decidua</t>
  </si>
  <si>
    <t>chorionic villi</t>
  </si>
  <si>
    <t>uterus - placental bed</t>
  </si>
  <si>
    <t>chorionic villi (placenta)</t>
  </si>
  <si>
    <t>6923</t>
  </si>
  <si>
    <t>7025</t>
  </si>
  <si>
    <t>7122</t>
  </si>
  <si>
    <t>6924</t>
  </si>
  <si>
    <t>fetal membranes a</t>
  </si>
  <si>
    <t>fetal membranes b</t>
  </si>
  <si>
    <t>fetal membranes c</t>
  </si>
  <si>
    <t>liver</t>
  </si>
  <si>
    <t>spleen</t>
  </si>
  <si>
    <t>[1004 ; 2061]</t>
  </si>
  <si>
    <t>[483 ; 625]</t>
  </si>
  <si>
    <t>[338484 ; 955102]</t>
  </si>
  <si>
    <t>[39621 ; 47755]</t>
  </si>
  <si>
    <t>[118957 ; 163565]</t>
  </si>
  <si>
    <t>[49304 ; 49696]</t>
  </si>
  <si>
    <t>[21 ; 23]</t>
  </si>
  <si>
    <t>[6 ; 7]</t>
  </si>
  <si>
    <t>[15 ; 17]</t>
  </si>
  <si>
    <t>[42 ; 50]</t>
  </si>
  <si>
    <t>[0 ; 44]</t>
  </si>
  <si>
    <t>[73 ; 76]</t>
  </si>
  <si>
    <t>[20 ; 32]</t>
  </si>
  <si>
    <t>[71 ; 74]</t>
  </si>
  <si>
    <t>[0 ; 77]</t>
  </si>
  <si>
    <t>[0 ; 113]</t>
  </si>
  <si>
    <t>[0 ; 34]</t>
  </si>
  <si>
    <t>[15 ; 29]</t>
  </si>
  <si>
    <t>[10 ; 10]</t>
  </si>
  <si>
    <t>[52816 ; 78093]</t>
  </si>
  <si>
    <t>[13703 ; 14102]</t>
  </si>
  <si>
    <t>[5 ; 13]</t>
  </si>
  <si>
    <t>[2 ; 2]</t>
  </si>
  <si>
    <t>[21 ; 22]</t>
  </si>
  <si>
    <t>[8 ; 8]</t>
  </si>
  <si>
    <t>[7 ; 7]</t>
  </si>
  <si>
    <t>[11 ; 26]</t>
  </si>
  <si>
    <t>[3 ; 7]</t>
  </si>
  <si>
    <t>[374 ; 425]</t>
  </si>
  <si>
    <t>[361 ; 464]</t>
  </si>
  <si>
    <t>[6 ; 8]</t>
  </si>
  <si>
    <t>bone marrow</t>
  </si>
  <si>
    <t xml:space="preserve">chorionic plate 1a </t>
  </si>
  <si>
    <t>[5 ; 6]</t>
  </si>
  <si>
    <t>[19 ; 23]</t>
  </si>
  <si>
    <t>[0 ; 3]</t>
  </si>
  <si>
    <t>[3 ; 4]</t>
  </si>
  <si>
    <t>[18 ; 19]</t>
  </si>
  <si>
    <t>[15 ; 15]</t>
  </si>
  <si>
    <t>[1 ; 2]</t>
  </si>
  <si>
    <t>[62 ; 313]</t>
  </si>
  <si>
    <t>[1 ; 5]</t>
  </si>
  <si>
    <t>7195</t>
  </si>
  <si>
    <t>7240</t>
  </si>
  <si>
    <t>7246</t>
  </si>
  <si>
    <t>7254</t>
  </si>
  <si>
    <t>chorionic plate 1j</t>
  </si>
  <si>
    <t>7230</t>
  </si>
  <si>
    <t>[66 ; 78]</t>
  </si>
  <si>
    <t>[39 ; 55]</t>
  </si>
  <si>
    <t>decidua 1j</t>
  </si>
  <si>
    <t>[9 ; 18]</t>
  </si>
  <si>
    <t>[4582 ; 5108]</t>
  </si>
  <si>
    <t xml:space="preserve">liver   </t>
  </si>
  <si>
    <t>placenta 1j</t>
  </si>
  <si>
    <t xml:space="preserve">umbilical cord  </t>
  </si>
  <si>
    <t>Other-fluid</t>
  </si>
  <si>
    <t>Plasma</t>
  </si>
  <si>
    <t>plasma</t>
  </si>
  <si>
    <t>Urine</t>
  </si>
  <si>
    <t>urine</t>
  </si>
  <si>
    <t>umbilical cord plasma</t>
  </si>
  <si>
    <t>dura mater</t>
  </si>
  <si>
    <t>cochlea</t>
  </si>
  <si>
    <t>cerebrum 1 right</t>
  </si>
  <si>
    <t>cerebrum 3 right</t>
  </si>
  <si>
    <t>cerebrum 4 right</t>
  </si>
  <si>
    <t>cerebrum 6 right</t>
  </si>
  <si>
    <t>cerebrum 7 right</t>
  </si>
  <si>
    <t>cerebrum 9 right</t>
  </si>
  <si>
    <t>cerebrum 10 right</t>
  </si>
  <si>
    <t>cerebellum 1 right</t>
  </si>
  <si>
    <t>cerebellum 2 right</t>
  </si>
  <si>
    <t>optic nerve</t>
  </si>
  <si>
    <t>sclera</t>
  </si>
  <si>
    <t>cornea</t>
  </si>
  <si>
    <t>retina</t>
  </si>
  <si>
    <t>pericardium</t>
  </si>
  <si>
    <t>heart</t>
  </si>
  <si>
    <t>aorta-thoracic</t>
  </si>
  <si>
    <t>lung</t>
  </si>
  <si>
    <t>uterus</t>
  </si>
  <si>
    <t>ovary</t>
  </si>
  <si>
    <t>articular cartilage</t>
  </si>
  <si>
    <t>adpiose tissue-omentum</t>
  </si>
  <si>
    <t>epidermis/dermus abdomen</t>
  </si>
  <si>
    <t>muscle-quadriceps</t>
  </si>
  <si>
    <t>thymus</t>
  </si>
  <si>
    <t>submandibular LN</t>
  </si>
  <si>
    <t>tracheobronchial LN</t>
  </si>
  <si>
    <t>axillary LN</t>
  </si>
  <si>
    <t>inguinal LN</t>
  </si>
  <si>
    <t>Ileum</t>
  </si>
  <si>
    <t>thalamus</t>
  </si>
  <si>
    <t>adipose tissue-omentum</t>
  </si>
  <si>
    <t>epidermis/dermis abdomen</t>
  </si>
  <si>
    <t>oropharyngeal LN-tonsil</t>
  </si>
  <si>
    <t>esophagus</t>
  </si>
  <si>
    <t>stomach</t>
  </si>
  <si>
    <t>duodenum</t>
  </si>
  <si>
    <t>jejunum</t>
  </si>
  <si>
    <t>ileum</t>
  </si>
  <si>
    <t>cecum</t>
  </si>
  <si>
    <t>colon</t>
  </si>
  <si>
    <t>tongue</t>
  </si>
  <si>
    <t>urinary bladder</t>
  </si>
  <si>
    <t>kidney</t>
  </si>
  <si>
    <t>thyroid</t>
  </si>
  <si>
    <t>adrenal gland</t>
  </si>
  <si>
    <t>pancreas</t>
  </si>
  <si>
    <t>aqueous humor</t>
  </si>
  <si>
    <t>CSF</t>
  </si>
  <si>
    <t>urine-aspirate</t>
  </si>
  <si>
    <t>spinal cord-thoracic</t>
  </si>
  <si>
    <t>spinal cord-lumbar</t>
  </si>
  <si>
    <t>spinal cord-cervical</t>
  </si>
  <si>
    <t>testis</t>
  </si>
  <si>
    <t>pituitary</t>
  </si>
  <si>
    <t>fetal plasma</t>
  </si>
  <si>
    <t>seminal vesiscle-prostate</t>
  </si>
  <si>
    <t>Amniotic fluid</t>
  </si>
  <si>
    <t>amniotic fluid</t>
  </si>
  <si>
    <t>030-101</t>
  </si>
  <si>
    <t>030-102</t>
  </si>
  <si>
    <t>030-103</t>
  </si>
  <si>
    <t>030-104</t>
  </si>
  <si>
    <t>044-101</t>
  </si>
  <si>
    <t>044-102</t>
  </si>
  <si>
    <t>044-103</t>
  </si>
  <si>
    <t>044-104</t>
  </si>
  <si>
    <t>030-502</t>
  </si>
  <si>
    <t>030-503</t>
  </si>
  <si>
    <t>030-504</t>
  </si>
  <si>
    <t>030-501</t>
  </si>
  <si>
    <t>044-502</t>
  </si>
  <si>
    <t>044-504</t>
  </si>
  <si>
    <t>Sample</t>
  </si>
  <si>
    <t>Collection Time</t>
  </si>
  <si>
    <t>Replicate 1 Extinction Value</t>
  </si>
  <si>
    <t xml:space="preserve">Replicate 2 Extinction Value </t>
  </si>
  <si>
    <t>Average</t>
  </si>
  <si>
    <t>Day of Delivery</t>
  </si>
  <si>
    <t>4 dpi</t>
  </si>
  <si>
    <t>14 dpi</t>
  </si>
  <si>
    <t xml:space="preserve">Assay Postive </t>
  </si>
  <si>
    <t>n/a</t>
  </si>
  <si>
    <t>Assay 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</si>
</sst>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yyyy\-mm\-dd\ hh:mm"/>
  </numFmts>
  <fonts count="1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Helvetica Neue"/>
      <family val="2"/>
    </font>
    <font>
      <b/>
      <sz val="12"/>
      <name val="Helvetica Neue"/>
      <family val="2"/>
    </font>
    <font>
      <sz val="12"/>
      <name val="Helvetica Neue"/>
      <family val="2"/>
    </font>
    <font>
      <sz val="11"/>
      <color indexed="8"/>
      <name val="Helvetica Neue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>
      <alignment wrapText="1"/>
    </xf>
    <xf numFmtId="0" fontId="3" fillId="0" borderId="0" xfId="0" applyFont="1"/>
    <xf numFmtId="0" fontId="8" fillId="0" borderId="0" xfId="0" applyFont="1"/>
    <xf numFmtId="0" fontId="4" fillId="0" borderId="0" xfId="0" applyFont="1" applyFill="1" applyAlignment="1">
      <alignment horizontal="left"/>
    </xf>
    <xf numFmtId="0" fontId="0" fillId="0" borderId="0" xfId="0" applyFill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9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11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165" fontId="11" fillId="3" borderId="0" xfId="0" applyNumberFormat="1" applyFont="1" applyFill="1"/>
    <xf numFmtId="0" fontId="11" fillId="3" borderId="0" xfId="0" applyFont="1" applyFill="1" applyAlignment="1">
      <alignment horizontal="right" wrapText="1"/>
    </xf>
    <xf numFmtId="0" fontId="11" fillId="3" borderId="0" xfId="0" applyFont="1" applyFill="1"/>
    <xf numFmtId="22" fontId="11" fillId="3" borderId="0" xfId="0" applyNumberFormat="1" applyFont="1" applyFill="1"/>
    <xf numFmtId="0" fontId="11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164" fontId="11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65" fontId="11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right" wrapText="1"/>
    </xf>
    <xf numFmtId="166" fontId="11" fillId="3" borderId="0" xfId="0" applyNumberFormat="1" applyFont="1" applyFill="1" applyAlignment="1">
      <alignment wrapText="1"/>
    </xf>
    <xf numFmtId="165" fontId="11" fillId="3" borderId="0" xfId="0" applyNumberFormat="1" applyFont="1" applyFill="1" applyAlignment="1">
      <alignment wrapText="1"/>
    </xf>
    <xf numFmtId="22" fontId="11" fillId="3" borderId="0" xfId="0" applyNumberFormat="1" applyFont="1" applyFill="1" applyAlignment="1">
      <alignment wrapText="1"/>
    </xf>
    <xf numFmtId="0" fontId="11" fillId="0" borderId="0" xfId="0" applyFont="1" applyFill="1"/>
    <xf numFmtId="0" fontId="0" fillId="3" borderId="0" xfId="0" applyFill="1"/>
    <xf numFmtId="0" fontId="8" fillId="3" borderId="6" xfId="0" applyFont="1" applyFill="1" applyBorder="1" applyAlignment="1">
      <alignment horizontal="left"/>
    </xf>
    <xf numFmtId="16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14" fontId="0" fillId="0" borderId="0" xfId="0" applyNumberFormat="1"/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workbookViewId="0">
      <pane ySplit="1" topLeftCell="A2" activePane="bottomLeft" state="frozen"/>
      <selection pane="bottomLeft" activeCell="H18" sqref="H18"/>
    </sheetView>
  </sheetViews>
  <sheetFormatPr baseColWidth="10" defaultColWidth="8.83203125" defaultRowHeight="15" x14ac:dyDescent="0.2"/>
  <cols>
    <col min="1" max="1" width="15.5" customWidth="1"/>
    <col min="2" max="2" width="12.33203125" bestFit="1" customWidth="1"/>
    <col min="3" max="3" width="8" customWidth="1"/>
    <col min="4" max="4" width="23.33203125" customWidth="1"/>
    <col min="5" max="5" width="13.83203125" customWidth="1"/>
    <col min="6" max="6" width="13.33203125" customWidth="1"/>
    <col min="7" max="7" width="18.6640625" customWidth="1"/>
    <col min="8" max="8" width="11.1640625" customWidth="1"/>
    <col min="9" max="9" width="16.6640625" customWidth="1"/>
    <col min="10" max="10" width="31.5" customWidth="1"/>
    <col min="11" max="11" width="12.83203125" customWidth="1"/>
  </cols>
  <sheetData>
    <row r="1" spans="1:1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16" x14ac:dyDescent="0.2">
      <c r="A2" s="1" t="s">
        <v>255</v>
      </c>
      <c r="B2" s="2">
        <v>43451</v>
      </c>
      <c r="C2" s="3">
        <v>108428</v>
      </c>
      <c r="D2" s="1" t="s">
        <v>11</v>
      </c>
      <c r="E2" s="1" t="s">
        <v>12</v>
      </c>
      <c r="F2" s="4">
        <v>0</v>
      </c>
      <c r="G2" s="1" t="s">
        <v>13</v>
      </c>
      <c r="I2" s="1" t="s">
        <v>14</v>
      </c>
      <c r="J2" s="1" t="s">
        <v>77</v>
      </c>
      <c r="K2" s="3">
        <v>6582</v>
      </c>
    </row>
    <row r="3" spans="1:11" ht="16" x14ac:dyDescent="0.2">
      <c r="A3" s="1" t="s">
        <v>255</v>
      </c>
      <c r="B3" s="2">
        <v>43451</v>
      </c>
      <c r="C3" s="3">
        <v>108429</v>
      </c>
      <c r="D3" s="1" t="s">
        <v>11</v>
      </c>
      <c r="E3" s="1" t="s">
        <v>12</v>
      </c>
      <c r="F3" s="7">
        <v>0</v>
      </c>
      <c r="G3" s="1" t="s">
        <v>13</v>
      </c>
      <c r="I3" s="1" t="s">
        <v>14</v>
      </c>
      <c r="J3" s="1" t="s">
        <v>78</v>
      </c>
      <c r="K3" s="3">
        <v>6582</v>
      </c>
    </row>
    <row r="4" spans="1:11" ht="16" x14ac:dyDescent="0.2">
      <c r="A4" s="1" t="s">
        <v>255</v>
      </c>
      <c r="B4" s="2">
        <v>43451</v>
      </c>
      <c r="C4" s="3">
        <v>108430</v>
      </c>
      <c r="D4" s="1" t="s">
        <v>11</v>
      </c>
      <c r="E4" s="1" t="s">
        <v>12</v>
      </c>
      <c r="F4" s="7">
        <v>1.8330116000000001</v>
      </c>
      <c r="G4" s="1" t="s">
        <v>113</v>
      </c>
      <c r="H4" s="6" t="s">
        <v>47</v>
      </c>
      <c r="I4" s="1" t="s">
        <v>14</v>
      </c>
      <c r="J4" s="1" t="s">
        <v>79</v>
      </c>
      <c r="K4" s="3">
        <v>6582</v>
      </c>
    </row>
    <row r="5" spans="1:11" ht="16" x14ac:dyDescent="0.2">
      <c r="A5" s="1" t="s">
        <v>255</v>
      </c>
      <c r="B5" s="2">
        <v>43451</v>
      </c>
      <c r="C5" s="3">
        <v>108304</v>
      </c>
      <c r="D5" s="1" t="s">
        <v>11</v>
      </c>
      <c r="E5" s="1" t="s">
        <v>12</v>
      </c>
      <c r="F5" s="7">
        <v>0</v>
      </c>
      <c r="G5" s="1" t="s">
        <v>13</v>
      </c>
      <c r="I5" s="1" t="s">
        <v>14</v>
      </c>
      <c r="J5" s="1" t="s">
        <v>80</v>
      </c>
      <c r="K5" s="3">
        <v>6584</v>
      </c>
    </row>
    <row r="6" spans="1:11" ht="16" x14ac:dyDescent="0.2">
      <c r="A6" s="1" t="s">
        <v>255</v>
      </c>
      <c r="B6" s="2">
        <v>43451</v>
      </c>
      <c r="C6" s="3">
        <v>108305</v>
      </c>
      <c r="D6" s="1" t="s">
        <v>11</v>
      </c>
      <c r="E6" s="1" t="s">
        <v>12</v>
      </c>
      <c r="F6" s="7">
        <v>0</v>
      </c>
      <c r="G6" s="1" t="s">
        <v>13</v>
      </c>
      <c r="I6" s="1" t="s">
        <v>14</v>
      </c>
      <c r="J6" s="1" t="s">
        <v>81</v>
      </c>
      <c r="K6" s="3">
        <v>6584</v>
      </c>
    </row>
    <row r="7" spans="1:11" ht="16" x14ac:dyDescent="0.2">
      <c r="A7" s="1" t="s">
        <v>255</v>
      </c>
      <c r="B7" s="2">
        <v>43451</v>
      </c>
      <c r="C7" s="3">
        <v>108306</v>
      </c>
      <c r="D7" s="1" t="s">
        <v>11</v>
      </c>
      <c r="E7" s="1" t="s">
        <v>12</v>
      </c>
      <c r="F7" s="7">
        <v>0</v>
      </c>
      <c r="G7" s="1" t="s">
        <v>13</v>
      </c>
      <c r="I7" s="1" t="s">
        <v>14</v>
      </c>
      <c r="J7" s="1" t="s">
        <v>82</v>
      </c>
      <c r="K7" s="3">
        <v>6584</v>
      </c>
    </row>
    <row r="8" spans="1:11" ht="16" x14ac:dyDescent="0.2">
      <c r="A8" s="1" t="s">
        <v>255</v>
      </c>
      <c r="B8" s="2">
        <v>43451</v>
      </c>
      <c r="C8" s="3">
        <v>108307</v>
      </c>
      <c r="D8" s="1" t="s">
        <v>11</v>
      </c>
      <c r="E8" s="1" t="s">
        <v>12</v>
      </c>
      <c r="F8" s="7">
        <v>0</v>
      </c>
      <c r="G8" s="1" t="s">
        <v>13</v>
      </c>
      <c r="I8" s="1" t="s">
        <v>14</v>
      </c>
      <c r="J8" s="1" t="s">
        <v>83</v>
      </c>
      <c r="K8" s="3">
        <v>6584</v>
      </c>
    </row>
    <row r="9" spans="1:11" ht="16" x14ac:dyDescent="0.2">
      <c r="A9" s="1" t="s">
        <v>255</v>
      </c>
      <c r="B9" s="2">
        <v>43451</v>
      </c>
      <c r="C9" s="3">
        <v>108308</v>
      </c>
      <c r="D9" s="1" t="s">
        <v>11</v>
      </c>
      <c r="E9" s="1" t="s">
        <v>12</v>
      </c>
      <c r="F9" s="7">
        <v>65.084379999999996</v>
      </c>
      <c r="G9" s="1" t="s">
        <v>96</v>
      </c>
      <c r="I9" s="1" t="s">
        <v>14</v>
      </c>
      <c r="J9" s="1" t="s">
        <v>84</v>
      </c>
      <c r="K9" s="3">
        <v>6584</v>
      </c>
    </row>
    <row r="10" spans="1:11" ht="16" x14ac:dyDescent="0.2">
      <c r="A10" s="1" t="s">
        <v>255</v>
      </c>
      <c r="B10" s="2">
        <v>43451</v>
      </c>
      <c r="C10" s="3">
        <v>108309</v>
      </c>
      <c r="D10" s="1" t="s">
        <v>11</v>
      </c>
      <c r="E10" s="1" t="s">
        <v>12</v>
      </c>
      <c r="F10" s="7">
        <v>731.17529999999999</v>
      </c>
      <c r="G10" s="1" t="s">
        <v>97</v>
      </c>
      <c r="I10" s="1" t="s">
        <v>14</v>
      </c>
      <c r="J10" s="1" t="s">
        <v>85</v>
      </c>
      <c r="K10" s="3">
        <v>6584</v>
      </c>
    </row>
    <row r="11" spans="1:11" ht="16" x14ac:dyDescent="0.2">
      <c r="A11" s="1" t="s">
        <v>255</v>
      </c>
      <c r="B11" s="2">
        <v>43451</v>
      </c>
      <c r="C11" s="3">
        <v>108310</v>
      </c>
      <c r="D11" s="1" t="s">
        <v>11</v>
      </c>
      <c r="E11" s="1" t="s">
        <v>12</v>
      </c>
      <c r="F11" s="7">
        <v>0</v>
      </c>
      <c r="G11" s="1" t="s">
        <v>13</v>
      </c>
      <c r="I11" s="1" t="s">
        <v>14</v>
      </c>
      <c r="J11" s="1" t="s">
        <v>87</v>
      </c>
      <c r="K11" s="3">
        <v>6584</v>
      </c>
    </row>
    <row r="12" spans="1:11" ht="16" x14ac:dyDescent="0.2">
      <c r="A12" s="1" t="s">
        <v>255</v>
      </c>
      <c r="B12" s="2">
        <v>43451</v>
      </c>
      <c r="C12" s="3">
        <v>108311</v>
      </c>
      <c r="D12" s="1" t="s">
        <v>11</v>
      </c>
      <c r="E12" s="1" t="s">
        <v>12</v>
      </c>
      <c r="F12" s="7">
        <v>1066.7979</v>
      </c>
      <c r="G12" s="1" t="s">
        <v>98</v>
      </c>
      <c r="I12" s="1" t="s">
        <v>14</v>
      </c>
      <c r="J12" s="1" t="s">
        <v>59</v>
      </c>
      <c r="K12" s="3">
        <v>6584</v>
      </c>
    </row>
    <row r="13" spans="1:11" ht="16" x14ac:dyDescent="0.2">
      <c r="A13" s="1" t="s">
        <v>255</v>
      </c>
      <c r="B13" s="2">
        <v>43451</v>
      </c>
      <c r="C13" s="3">
        <v>108312</v>
      </c>
      <c r="D13" s="1" t="s">
        <v>11</v>
      </c>
      <c r="E13" s="1" t="s">
        <v>12</v>
      </c>
      <c r="F13" s="7">
        <v>19.364794</v>
      </c>
      <c r="G13" s="1" t="s">
        <v>99</v>
      </c>
      <c r="I13" s="1" t="s">
        <v>14</v>
      </c>
      <c r="J13" s="1" t="s">
        <v>88</v>
      </c>
      <c r="K13" s="3">
        <v>6584</v>
      </c>
    </row>
    <row r="14" spans="1:11" ht="16" x14ac:dyDescent="0.2">
      <c r="A14" s="1" t="s">
        <v>255</v>
      </c>
      <c r="B14" s="2">
        <v>43451</v>
      </c>
      <c r="C14" s="3">
        <v>108313</v>
      </c>
      <c r="D14" s="1" t="s">
        <v>11</v>
      </c>
      <c r="E14" s="1" t="s">
        <v>12</v>
      </c>
      <c r="F14" s="7">
        <v>0</v>
      </c>
      <c r="G14" s="1" t="s">
        <v>13</v>
      </c>
      <c r="I14" s="1" t="s">
        <v>14</v>
      </c>
      <c r="J14" s="1" t="s">
        <v>89</v>
      </c>
      <c r="K14" s="3">
        <v>6584</v>
      </c>
    </row>
    <row r="15" spans="1:11" ht="16" x14ac:dyDescent="0.2">
      <c r="A15" s="1" t="s">
        <v>255</v>
      </c>
      <c r="B15" s="2">
        <v>43451</v>
      </c>
      <c r="C15" s="3">
        <v>108324</v>
      </c>
      <c r="D15" s="1" t="s">
        <v>11</v>
      </c>
      <c r="E15" s="1" t="s">
        <v>12</v>
      </c>
      <c r="F15" s="7">
        <v>0</v>
      </c>
      <c r="G15" s="1" t="s">
        <v>13</v>
      </c>
      <c r="I15" s="1" t="s">
        <v>14</v>
      </c>
      <c r="J15" s="1" t="s">
        <v>100</v>
      </c>
      <c r="K15" s="3">
        <v>6584</v>
      </c>
    </row>
    <row r="16" spans="1:11" ht="16" x14ac:dyDescent="0.2">
      <c r="A16" s="1" t="s">
        <v>255</v>
      </c>
      <c r="B16" s="2">
        <v>43451</v>
      </c>
      <c r="C16" s="3">
        <v>108325</v>
      </c>
      <c r="D16" s="1" t="s">
        <v>11</v>
      </c>
      <c r="E16" s="1" t="s">
        <v>12</v>
      </c>
      <c r="F16" s="7">
        <v>0</v>
      </c>
      <c r="G16" s="1" t="s">
        <v>13</v>
      </c>
      <c r="I16" s="1" t="s">
        <v>14</v>
      </c>
      <c r="J16" s="1" t="s">
        <v>101</v>
      </c>
      <c r="K16" s="3">
        <v>6584</v>
      </c>
    </row>
    <row r="17" spans="1:11" ht="16" x14ac:dyDescent="0.2">
      <c r="A17" s="1" t="s">
        <v>255</v>
      </c>
      <c r="B17" s="2">
        <v>43451</v>
      </c>
      <c r="C17" s="3">
        <v>108326</v>
      </c>
      <c r="D17" s="1" t="s">
        <v>11</v>
      </c>
      <c r="E17" s="1" t="s">
        <v>12</v>
      </c>
      <c r="F17" s="7">
        <v>0</v>
      </c>
      <c r="G17" s="1" t="s">
        <v>13</v>
      </c>
      <c r="I17" s="1" t="s">
        <v>14</v>
      </c>
      <c r="J17" s="1" t="s">
        <v>102</v>
      </c>
      <c r="K17" s="3">
        <v>6584</v>
      </c>
    </row>
    <row r="18" spans="1:11" ht="16" x14ac:dyDescent="0.2">
      <c r="A18" s="1" t="s">
        <v>255</v>
      </c>
      <c r="B18" s="2">
        <v>43451</v>
      </c>
      <c r="C18" s="3">
        <v>108327</v>
      </c>
      <c r="D18" s="1" t="s">
        <v>11</v>
      </c>
      <c r="E18" s="1" t="s">
        <v>12</v>
      </c>
      <c r="F18" s="7">
        <v>0</v>
      </c>
      <c r="G18" s="1" t="s">
        <v>13</v>
      </c>
      <c r="I18" s="1" t="s">
        <v>14</v>
      </c>
      <c r="J18" s="1" t="s">
        <v>103</v>
      </c>
      <c r="K18" s="3">
        <v>6584</v>
      </c>
    </row>
    <row r="19" spans="1:11" ht="16" x14ac:dyDescent="0.2">
      <c r="A19" s="1" t="s">
        <v>255</v>
      </c>
      <c r="B19" s="2">
        <v>43451</v>
      </c>
      <c r="C19" s="3">
        <v>108328</v>
      </c>
      <c r="D19" s="1" t="s">
        <v>11</v>
      </c>
      <c r="E19" s="1" t="s">
        <v>12</v>
      </c>
      <c r="F19" s="7">
        <v>0</v>
      </c>
      <c r="G19" s="1" t="s">
        <v>13</v>
      </c>
      <c r="I19" s="1" t="s">
        <v>14</v>
      </c>
      <c r="J19" s="1" t="s">
        <v>104</v>
      </c>
      <c r="K19" s="3">
        <v>6584</v>
      </c>
    </row>
    <row r="20" spans="1:11" ht="16" x14ac:dyDescent="0.2">
      <c r="A20" s="1" t="s">
        <v>255</v>
      </c>
      <c r="B20" s="2">
        <v>43451</v>
      </c>
      <c r="C20" s="3">
        <v>108329</v>
      </c>
      <c r="D20" s="1" t="s">
        <v>11</v>
      </c>
      <c r="E20" s="1" t="s">
        <v>12</v>
      </c>
      <c r="F20" s="7">
        <v>0</v>
      </c>
      <c r="G20" s="1" t="s">
        <v>13</v>
      </c>
      <c r="I20" s="1" t="s">
        <v>14</v>
      </c>
      <c r="J20" s="1" t="s">
        <v>105</v>
      </c>
      <c r="K20" s="3">
        <v>6584</v>
      </c>
    </row>
    <row r="21" spans="1:11" ht="16" x14ac:dyDescent="0.2">
      <c r="A21" s="1" t="s">
        <v>255</v>
      </c>
      <c r="B21" s="2">
        <v>43451</v>
      </c>
      <c r="C21" s="3">
        <v>108330</v>
      </c>
      <c r="D21" s="1" t="s">
        <v>11</v>
      </c>
      <c r="E21" s="1" t="s">
        <v>12</v>
      </c>
      <c r="F21" s="7">
        <v>0.27856724999999999</v>
      </c>
      <c r="G21" s="1" t="s">
        <v>106</v>
      </c>
      <c r="H21" s="6" t="s">
        <v>47</v>
      </c>
      <c r="I21" s="1" t="s">
        <v>14</v>
      </c>
      <c r="J21" s="1" t="s">
        <v>107</v>
      </c>
      <c r="K21" s="3">
        <v>6584</v>
      </c>
    </row>
    <row r="22" spans="1:11" x14ac:dyDescent="0.2">
      <c r="A22" s="55" t="s">
        <v>255</v>
      </c>
      <c r="B22" s="56">
        <v>43451</v>
      </c>
      <c r="C22" s="68"/>
      <c r="D22" s="55" t="s">
        <v>11</v>
      </c>
      <c r="E22" s="55" t="s">
        <v>12</v>
      </c>
      <c r="F22" s="53">
        <v>6.19</v>
      </c>
      <c r="G22" s="55"/>
      <c r="H22" s="55"/>
      <c r="I22" s="55" t="s">
        <v>14</v>
      </c>
      <c r="J22" s="55" t="s">
        <v>107</v>
      </c>
      <c r="K22" s="55">
        <v>6615</v>
      </c>
    </row>
    <row r="23" spans="1:11" x14ac:dyDescent="0.2">
      <c r="A23" s="55" t="s">
        <v>255</v>
      </c>
      <c r="B23" s="56">
        <v>43451</v>
      </c>
      <c r="C23" s="68"/>
      <c r="D23" s="55" t="s">
        <v>11</v>
      </c>
      <c r="E23" s="55" t="s">
        <v>12</v>
      </c>
      <c r="F23" s="53">
        <v>6.73</v>
      </c>
      <c r="G23" s="55"/>
      <c r="H23" s="55"/>
      <c r="I23" s="55" t="s">
        <v>14</v>
      </c>
      <c r="J23" s="55" t="s">
        <v>107</v>
      </c>
      <c r="K23" s="55">
        <v>6615</v>
      </c>
    </row>
    <row r="24" spans="1:11" x14ac:dyDescent="0.2">
      <c r="A24" s="55" t="s">
        <v>255</v>
      </c>
      <c r="B24" s="56">
        <v>43451</v>
      </c>
      <c r="C24" s="68"/>
      <c r="D24" s="55" t="s">
        <v>11</v>
      </c>
      <c r="E24" s="55" t="s">
        <v>12</v>
      </c>
      <c r="F24" s="53">
        <v>5.87</v>
      </c>
      <c r="G24" s="55"/>
      <c r="H24" s="55"/>
      <c r="I24" s="55" t="s">
        <v>14</v>
      </c>
      <c r="J24" s="55" t="s">
        <v>107</v>
      </c>
      <c r="K24" s="55">
        <v>6631</v>
      </c>
    </row>
    <row r="25" spans="1:11" x14ac:dyDescent="0.2">
      <c r="A25" s="55" t="s">
        <v>255</v>
      </c>
      <c r="B25" s="56">
        <v>43451</v>
      </c>
      <c r="C25" s="68"/>
      <c r="D25" s="55" t="s">
        <v>11</v>
      </c>
      <c r="E25" s="55" t="s">
        <v>12</v>
      </c>
      <c r="F25" s="53">
        <v>8.92</v>
      </c>
      <c r="G25" s="55"/>
      <c r="H25" s="55"/>
      <c r="I25" s="55" t="s">
        <v>14</v>
      </c>
      <c r="J25" s="55" t="s">
        <v>107</v>
      </c>
      <c r="K25" s="55">
        <v>6631</v>
      </c>
    </row>
    <row r="26" spans="1:11" x14ac:dyDescent="0.2">
      <c r="A26" s="55" t="s">
        <v>255</v>
      </c>
      <c r="B26" s="56">
        <v>43451</v>
      </c>
      <c r="C26" s="68"/>
      <c r="D26" s="55" t="s">
        <v>11</v>
      </c>
      <c r="E26" s="55" t="s">
        <v>12</v>
      </c>
      <c r="F26" s="53">
        <v>0.82</v>
      </c>
      <c r="G26" s="55"/>
      <c r="H26" s="55"/>
      <c r="I26" s="55" t="s">
        <v>14</v>
      </c>
      <c r="J26" s="55" t="s">
        <v>107</v>
      </c>
      <c r="K26" s="55">
        <v>6827</v>
      </c>
    </row>
    <row r="27" spans="1:11" x14ac:dyDescent="0.2">
      <c r="A27" s="55" t="s">
        <v>255</v>
      </c>
      <c r="B27" s="56">
        <v>43451</v>
      </c>
      <c r="C27" s="68"/>
      <c r="D27" s="55" t="s">
        <v>11</v>
      </c>
      <c r="E27" s="55" t="s">
        <v>12</v>
      </c>
      <c r="F27" s="53">
        <v>0.84</v>
      </c>
      <c r="G27" s="55"/>
      <c r="H27" s="55"/>
      <c r="I27" s="55" t="s">
        <v>14</v>
      </c>
      <c r="J27" s="55" t="s">
        <v>107</v>
      </c>
      <c r="K27" s="55">
        <v>6827</v>
      </c>
    </row>
    <row r="28" spans="1:11" ht="16" x14ac:dyDescent="0.2">
      <c r="A28" s="1" t="s">
        <v>255</v>
      </c>
      <c r="B28" s="2">
        <v>43451</v>
      </c>
      <c r="C28" s="3">
        <v>108388</v>
      </c>
      <c r="D28" s="1" t="s">
        <v>11</v>
      </c>
      <c r="E28" s="1" t="s">
        <v>12</v>
      </c>
      <c r="F28" s="7">
        <v>43.32891</v>
      </c>
      <c r="G28" s="1" t="s">
        <v>37</v>
      </c>
      <c r="I28" s="1" t="s">
        <v>14</v>
      </c>
      <c r="J28" s="1" t="s">
        <v>20</v>
      </c>
      <c r="K28" s="3">
        <v>6582</v>
      </c>
    </row>
    <row r="29" spans="1:11" ht="16" x14ac:dyDescent="0.2">
      <c r="A29" s="1" t="s">
        <v>255</v>
      </c>
      <c r="B29" s="2">
        <v>43451</v>
      </c>
      <c r="C29" s="3">
        <v>108389</v>
      </c>
      <c r="D29" s="1" t="s">
        <v>11</v>
      </c>
      <c r="E29" s="1" t="s">
        <v>12</v>
      </c>
      <c r="F29" s="4">
        <v>3.8829189999999998</v>
      </c>
      <c r="G29" s="1" t="s">
        <v>38</v>
      </c>
      <c r="I29" s="1" t="s">
        <v>14</v>
      </c>
      <c r="J29" s="1" t="s">
        <v>21</v>
      </c>
      <c r="K29" s="3">
        <v>6582</v>
      </c>
    </row>
    <row r="30" spans="1:11" ht="16" x14ac:dyDescent="0.2">
      <c r="A30" s="1" t="s">
        <v>255</v>
      </c>
      <c r="B30" s="2">
        <v>43451</v>
      </c>
      <c r="C30" s="3">
        <v>108390</v>
      </c>
      <c r="D30" s="1" t="s">
        <v>11</v>
      </c>
      <c r="E30" s="1" t="s">
        <v>12</v>
      </c>
      <c r="F30" s="4">
        <v>8.7249739999999996</v>
      </c>
      <c r="G30" s="1" t="s">
        <v>39</v>
      </c>
      <c r="I30" s="1" t="s">
        <v>14</v>
      </c>
      <c r="J30" s="1" t="s">
        <v>19</v>
      </c>
      <c r="K30" s="3">
        <v>6582</v>
      </c>
    </row>
    <row r="31" spans="1:11" ht="16" x14ac:dyDescent="0.2">
      <c r="A31" s="1" t="s">
        <v>255</v>
      </c>
      <c r="B31" s="2">
        <v>43451</v>
      </c>
      <c r="C31" s="3">
        <v>108391</v>
      </c>
      <c r="D31" s="1" t="s">
        <v>11</v>
      </c>
      <c r="E31" s="1" t="s">
        <v>12</v>
      </c>
      <c r="F31" s="4">
        <v>0</v>
      </c>
      <c r="G31" s="1" t="s">
        <v>13</v>
      </c>
      <c r="I31" s="1" t="s">
        <v>14</v>
      </c>
      <c r="J31" s="1" t="s">
        <v>22</v>
      </c>
      <c r="K31" s="3">
        <v>6582</v>
      </c>
    </row>
    <row r="32" spans="1:11" ht="16" x14ac:dyDescent="0.2">
      <c r="A32" s="1" t="s">
        <v>255</v>
      </c>
      <c r="B32" s="2">
        <v>43451</v>
      </c>
      <c r="C32" s="3">
        <v>108392</v>
      </c>
      <c r="D32" s="1" t="s">
        <v>11</v>
      </c>
      <c r="E32" s="1" t="s">
        <v>12</v>
      </c>
      <c r="F32" s="4">
        <v>0</v>
      </c>
      <c r="G32" s="1" t="s">
        <v>13</v>
      </c>
      <c r="I32" s="1" t="s">
        <v>14</v>
      </c>
      <c r="J32" s="1" t="s">
        <v>23</v>
      </c>
      <c r="K32" s="3">
        <v>6582</v>
      </c>
    </row>
    <row r="33" spans="1:11" ht="16" x14ac:dyDescent="0.2">
      <c r="A33" s="1" t="s">
        <v>255</v>
      </c>
      <c r="B33" s="2">
        <v>43451</v>
      </c>
      <c r="C33" s="3">
        <v>108393</v>
      </c>
      <c r="D33" s="1" t="s">
        <v>11</v>
      </c>
      <c r="E33" s="1" t="s">
        <v>12</v>
      </c>
      <c r="F33" s="4">
        <v>0</v>
      </c>
      <c r="G33" s="1" t="s">
        <v>13</v>
      </c>
      <c r="I33" s="1" t="s">
        <v>14</v>
      </c>
      <c r="J33" s="1" t="s">
        <v>24</v>
      </c>
      <c r="K33" s="3">
        <v>6582</v>
      </c>
    </row>
    <row r="34" spans="1:11" ht="16" x14ac:dyDescent="0.2">
      <c r="A34" s="1" t="s">
        <v>255</v>
      </c>
      <c r="B34" s="2">
        <v>43451</v>
      </c>
      <c r="C34" s="3">
        <v>108404</v>
      </c>
      <c r="D34" s="1" t="s">
        <v>11</v>
      </c>
      <c r="E34" s="1" t="s">
        <v>12</v>
      </c>
      <c r="F34" s="4">
        <v>9.3512880000000003</v>
      </c>
      <c r="G34" s="1" t="s">
        <v>40</v>
      </c>
      <c r="I34" s="1" t="s">
        <v>14</v>
      </c>
      <c r="J34" s="1" t="s">
        <v>25</v>
      </c>
      <c r="K34" s="3">
        <v>6582</v>
      </c>
    </row>
    <row r="35" spans="1:11" ht="16" x14ac:dyDescent="0.2">
      <c r="A35" s="1" t="s">
        <v>255</v>
      </c>
      <c r="B35" s="2">
        <v>43451</v>
      </c>
      <c r="C35" s="3">
        <v>108405</v>
      </c>
      <c r="D35" s="1" t="s">
        <v>11</v>
      </c>
      <c r="E35" s="1" t="s">
        <v>12</v>
      </c>
      <c r="F35" s="4">
        <v>0</v>
      </c>
      <c r="G35" s="1" t="s">
        <v>13</v>
      </c>
      <c r="I35" s="1" t="s">
        <v>14</v>
      </c>
      <c r="J35" s="1" t="s">
        <v>26</v>
      </c>
      <c r="K35" s="3">
        <v>6582</v>
      </c>
    </row>
    <row r="36" spans="1:11" ht="16" x14ac:dyDescent="0.2">
      <c r="A36" s="1" t="s">
        <v>255</v>
      </c>
      <c r="B36" s="2">
        <v>43451</v>
      </c>
      <c r="C36" s="3">
        <v>108406</v>
      </c>
      <c r="D36" s="1" t="s">
        <v>11</v>
      </c>
      <c r="E36" s="1" t="s">
        <v>12</v>
      </c>
      <c r="F36" s="4">
        <v>0</v>
      </c>
      <c r="G36" s="1" t="s">
        <v>13</v>
      </c>
      <c r="I36" s="1" t="s">
        <v>14</v>
      </c>
      <c r="J36" s="1" t="s">
        <v>27</v>
      </c>
      <c r="K36" s="3">
        <v>6582</v>
      </c>
    </row>
    <row r="37" spans="1:11" ht="16" x14ac:dyDescent="0.2">
      <c r="A37" s="1" t="s">
        <v>255</v>
      </c>
      <c r="B37" s="2">
        <v>43451</v>
      </c>
      <c r="C37" s="3">
        <v>108407</v>
      </c>
      <c r="D37" s="1" t="s">
        <v>11</v>
      </c>
      <c r="E37" s="1" t="s">
        <v>12</v>
      </c>
      <c r="F37" s="4">
        <v>0</v>
      </c>
      <c r="G37" s="1" t="s">
        <v>13</v>
      </c>
      <c r="I37" s="1" t="s">
        <v>14</v>
      </c>
      <c r="J37" s="1" t="s">
        <v>28</v>
      </c>
      <c r="K37" s="3">
        <v>6582</v>
      </c>
    </row>
    <row r="38" spans="1:11" ht="16" x14ac:dyDescent="0.2">
      <c r="A38" s="1" t="s">
        <v>255</v>
      </c>
      <c r="B38" s="2">
        <v>43451</v>
      </c>
      <c r="C38" s="3">
        <v>108408</v>
      </c>
      <c r="D38" s="1" t="s">
        <v>11</v>
      </c>
      <c r="E38" s="1" t="s">
        <v>12</v>
      </c>
      <c r="F38" s="4">
        <v>0</v>
      </c>
      <c r="G38" s="1" t="s">
        <v>13</v>
      </c>
      <c r="I38" s="1" t="s">
        <v>14</v>
      </c>
      <c r="J38" s="1" t="s">
        <v>29</v>
      </c>
      <c r="K38" s="3">
        <v>6582</v>
      </c>
    </row>
    <row r="39" spans="1:11" ht="16" x14ac:dyDescent="0.2">
      <c r="A39" s="1" t="s">
        <v>255</v>
      </c>
      <c r="B39" s="2">
        <v>43451</v>
      </c>
      <c r="C39" s="3">
        <v>108409</v>
      </c>
      <c r="D39" s="1" t="s">
        <v>11</v>
      </c>
      <c r="E39" s="1" t="s">
        <v>12</v>
      </c>
      <c r="F39" s="4">
        <v>9.5633379999999999</v>
      </c>
      <c r="G39" s="1" t="s">
        <v>41</v>
      </c>
      <c r="I39" s="1" t="s">
        <v>14</v>
      </c>
      <c r="J39" s="1" t="s">
        <v>30</v>
      </c>
      <c r="K39" s="3">
        <v>6582</v>
      </c>
    </row>
    <row r="40" spans="1:11" ht="16" x14ac:dyDescent="0.2">
      <c r="A40" s="1" t="s">
        <v>255</v>
      </c>
      <c r="B40" s="2">
        <v>43451</v>
      </c>
      <c r="C40" s="3">
        <v>108410</v>
      </c>
      <c r="D40" s="1" t="s">
        <v>11</v>
      </c>
      <c r="E40" s="1" t="s">
        <v>12</v>
      </c>
      <c r="F40" s="4">
        <v>0</v>
      </c>
      <c r="G40" s="1" t="s">
        <v>13</v>
      </c>
      <c r="I40" s="1" t="s">
        <v>14</v>
      </c>
      <c r="J40" s="1" t="s">
        <v>31</v>
      </c>
      <c r="K40" s="3">
        <v>6582</v>
      </c>
    </row>
    <row r="41" spans="1:11" ht="16" x14ac:dyDescent="0.2">
      <c r="A41" s="1" t="s">
        <v>255</v>
      </c>
      <c r="B41" s="2">
        <v>43451</v>
      </c>
      <c r="C41" s="3">
        <v>108411</v>
      </c>
      <c r="D41" s="1" t="s">
        <v>11</v>
      </c>
      <c r="E41" s="1" t="s">
        <v>12</v>
      </c>
      <c r="F41" s="4">
        <v>0</v>
      </c>
      <c r="G41" s="1" t="s">
        <v>13</v>
      </c>
      <c r="I41" s="1" t="s">
        <v>14</v>
      </c>
      <c r="J41" s="1" t="s">
        <v>42</v>
      </c>
      <c r="K41" s="3">
        <v>6582</v>
      </c>
    </row>
    <row r="42" spans="1:11" ht="16" x14ac:dyDescent="0.2">
      <c r="A42" s="1" t="s">
        <v>255</v>
      </c>
      <c r="B42" s="2">
        <v>43451</v>
      </c>
      <c r="C42" s="3">
        <v>108412</v>
      </c>
      <c r="D42" s="1" t="s">
        <v>11</v>
      </c>
      <c r="E42" s="1" t="s">
        <v>12</v>
      </c>
      <c r="F42" s="4">
        <v>179.42308</v>
      </c>
      <c r="G42" s="1" t="s">
        <v>43</v>
      </c>
      <c r="I42" s="1" t="s">
        <v>14</v>
      </c>
      <c r="J42" s="1" t="s">
        <v>44</v>
      </c>
      <c r="K42" s="3">
        <v>6582</v>
      </c>
    </row>
    <row r="43" spans="1:11" ht="16" x14ac:dyDescent="0.2">
      <c r="A43" s="1" t="s">
        <v>255</v>
      </c>
      <c r="B43" s="2">
        <v>43451</v>
      </c>
      <c r="C43" s="3">
        <v>108413</v>
      </c>
      <c r="D43" s="1" t="s">
        <v>11</v>
      </c>
      <c r="E43" s="1" t="s">
        <v>12</v>
      </c>
      <c r="F43" s="4">
        <v>0</v>
      </c>
      <c r="G43" s="1" t="s">
        <v>13</v>
      </c>
      <c r="I43" s="1" t="s">
        <v>14</v>
      </c>
      <c r="J43" s="1" t="s">
        <v>45</v>
      </c>
      <c r="K43" s="3">
        <v>6582</v>
      </c>
    </row>
    <row r="44" spans="1:11" ht="16" x14ac:dyDescent="0.2">
      <c r="A44" s="1" t="s">
        <v>255</v>
      </c>
      <c r="B44" s="2">
        <v>43451</v>
      </c>
      <c r="C44" s="3">
        <v>108424</v>
      </c>
      <c r="D44" s="1" t="s">
        <v>11</v>
      </c>
      <c r="E44" s="1" t="s">
        <v>12</v>
      </c>
      <c r="F44" s="7">
        <v>6.3417719999999997</v>
      </c>
      <c r="G44" s="1" t="s">
        <v>46</v>
      </c>
      <c r="H44" s="6" t="s">
        <v>47</v>
      </c>
      <c r="I44" s="1" t="s">
        <v>14</v>
      </c>
      <c r="J44" s="1" t="s">
        <v>48</v>
      </c>
      <c r="K44" s="3">
        <v>6582</v>
      </c>
    </row>
    <row r="45" spans="1:11" ht="16" x14ac:dyDescent="0.2">
      <c r="A45" s="1" t="s">
        <v>255</v>
      </c>
      <c r="B45" s="2">
        <v>43451</v>
      </c>
      <c r="C45" s="3">
        <v>109361</v>
      </c>
      <c r="D45" s="1" t="s">
        <v>11</v>
      </c>
      <c r="E45" s="1" t="s">
        <v>12</v>
      </c>
      <c r="F45" s="7">
        <v>0</v>
      </c>
      <c r="G45" s="1" t="s">
        <v>13</v>
      </c>
      <c r="I45" s="1" t="s">
        <v>14</v>
      </c>
      <c r="J45" s="1" t="s">
        <v>48</v>
      </c>
      <c r="K45" s="3">
        <v>6615</v>
      </c>
    </row>
    <row r="46" spans="1:11" ht="16" x14ac:dyDescent="0.2">
      <c r="A46" s="1" t="s">
        <v>255</v>
      </c>
      <c r="B46" s="2">
        <v>43451</v>
      </c>
      <c r="C46" s="3">
        <v>113212</v>
      </c>
      <c r="D46" s="1" t="s">
        <v>11</v>
      </c>
      <c r="E46" s="1" t="s">
        <v>12</v>
      </c>
      <c r="F46" s="7">
        <v>0</v>
      </c>
      <c r="G46" s="1" t="s">
        <v>13</v>
      </c>
      <c r="I46" s="1" t="s">
        <v>14</v>
      </c>
      <c r="J46" s="1" t="s">
        <v>48</v>
      </c>
      <c r="K46" s="3">
        <v>6827</v>
      </c>
    </row>
    <row r="47" spans="1:11" ht="16" x14ac:dyDescent="0.2">
      <c r="A47" s="1" t="s">
        <v>255</v>
      </c>
      <c r="B47" s="2">
        <v>43451</v>
      </c>
      <c r="C47" s="3">
        <v>108425</v>
      </c>
      <c r="D47" s="1" t="s">
        <v>11</v>
      </c>
      <c r="E47" s="1" t="s">
        <v>12</v>
      </c>
      <c r="F47" s="4">
        <v>28.321562</v>
      </c>
      <c r="G47" s="1" t="s">
        <v>49</v>
      </c>
      <c r="I47" s="1" t="s">
        <v>14</v>
      </c>
      <c r="J47" s="1" t="s">
        <v>50</v>
      </c>
      <c r="K47" s="3">
        <v>6582</v>
      </c>
    </row>
    <row r="48" spans="1:11" ht="16" x14ac:dyDescent="0.2">
      <c r="A48" s="1" t="s">
        <v>255</v>
      </c>
      <c r="B48" s="2">
        <v>43451</v>
      </c>
      <c r="C48" s="3">
        <v>108426</v>
      </c>
      <c r="D48" s="1" t="s">
        <v>11</v>
      </c>
      <c r="E48" s="1" t="s">
        <v>12</v>
      </c>
      <c r="F48" s="4">
        <v>5.0091242999999999</v>
      </c>
      <c r="G48" s="1" t="s">
        <v>51</v>
      </c>
      <c r="I48" s="1" t="s">
        <v>14</v>
      </c>
      <c r="J48" s="1" t="s">
        <v>52</v>
      </c>
      <c r="K48" s="3">
        <v>6582</v>
      </c>
    </row>
    <row r="49" spans="1:11" ht="16" x14ac:dyDescent="0.2">
      <c r="A49" s="1" t="s">
        <v>255</v>
      </c>
      <c r="B49" s="2">
        <v>43451</v>
      </c>
      <c r="C49" s="3">
        <v>108427</v>
      </c>
      <c r="D49" s="1" t="s">
        <v>11</v>
      </c>
      <c r="E49" s="1" t="s">
        <v>12</v>
      </c>
      <c r="F49" s="4">
        <v>4.4686193000000003</v>
      </c>
      <c r="G49" s="1" t="s">
        <v>53</v>
      </c>
      <c r="I49" s="1" t="s">
        <v>14</v>
      </c>
      <c r="J49" s="1" t="s">
        <v>54</v>
      </c>
      <c r="K49" s="3">
        <v>6582</v>
      </c>
    </row>
    <row r="50" spans="1:11" ht="16" x14ac:dyDescent="0.2">
      <c r="A50" s="1" t="s">
        <v>255</v>
      </c>
      <c r="B50" s="2">
        <v>43451</v>
      </c>
      <c r="C50" s="3">
        <v>103259</v>
      </c>
      <c r="D50" s="1" t="s">
        <v>11</v>
      </c>
      <c r="E50" s="1" t="s">
        <v>12</v>
      </c>
      <c r="F50" s="4">
        <v>0</v>
      </c>
      <c r="G50" s="1" t="s">
        <v>13</v>
      </c>
      <c r="I50" s="1" t="s">
        <v>14</v>
      </c>
      <c r="J50" s="1" t="s">
        <v>16</v>
      </c>
      <c r="K50" s="3">
        <v>6347</v>
      </c>
    </row>
    <row r="51" spans="1:11" ht="16" x14ac:dyDescent="0.2">
      <c r="A51" s="1" t="s">
        <v>255</v>
      </c>
      <c r="B51" s="2">
        <v>43451</v>
      </c>
      <c r="C51" s="3">
        <v>108095</v>
      </c>
      <c r="D51" s="1" t="s">
        <v>11</v>
      </c>
      <c r="E51" s="1" t="s">
        <v>12</v>
      </c>
      <c r="F51" s="4">
        <v>0</v>
      </c>
      <c r="G51" s="1" t="s">
        <v>13</v>
      </c>
      <c r="I51" s="1" t="s">
        <v>14</v>
      </c>
      <c r="J51" s="1" t="s">
        <v>62</v>
      </c>
      <c r="K51" s="3">
        <v>6576</v>
      </c>
    </row>
    <row r="52" spans="1:11" ht="16" x14ac:dyDescent="0.2">
      <c r="A52" s="1" t="s">
        <v>255</v>
      </c>
      <c r="B52" s="2">
        <v>43451</v>
      </c>
      <c r="C52" s="3">
        <v>108096</v>
      </c>
      <c r="D52" s="1" t="s">
        <v>11</v>
      </c>
      <c r="E52" s="1" t="s">
        <v>12</v>
      </c>
      <c r="F52" s="4">
        <v>0</v>
      </c>
      <c r="G52" s="1" t="s">
        <v>13</v>
      </c>
      <c r="I52" s="1" t="s">
        <v>14</v>
      </c>
      <c r="J52" s="1" t="s">
        <v>63</v>
      </c>
      <c r="K52" s="3">
        <v>6576</v>
      </c>
    </row>
    <row r="53" spans="1:11" ht="16" x14ac:dyDescent="0.2">
      <c r="A53" s="1" t="s">
        <v>255</v>
      </c>
      <c r="B53" s="2">
        <v>43451</v>
      </c>
      <c r="C53" s="3">
        <v>108097</v>
      </c>
      <c r="D53" s="1" t="s">
        <v>11</v>
      </c>
      <c r="E53" s="1" t="s">
        <v>12</v>
      </c>
      <c r="F53" s="4">
        <v>0</v>
      </c>
      <c r="G53" s="1" t="s">
        <v>13</v>
      </c>
      <c r="I53" s="1" t="s">
        <v>14</v>
      </c>
      <c r="J53" s="1" t="s">
        <v>64</v>
      </c>
      <c r="K53" s="3">
        <v>6576</v>
      </c>
    </row>
    <row r="54" spans="1:11" ht="16" x14ac:dyDescent="0.2">
      <c r="A54" s="1" t="s">
        <v>255</v>
      </c>
      <c r="B54" s="2">
        <v>43451</v>
      </c>
      <c r="C54" s="3">
        <v>108098</v>
      </c>
      <c r="D54" s="1" t="s">
        <v>11</v>
      </c>
      <c r="E54" s="1" t="s">
        <v>12</v>
      </c>
      <c r="F54" s="4">
        <v>0</v>
      </c>
      <c r="G54" s="1" t="s">
        <v>13</v>
      </c>
      <c r="I54" s="1" t="s">
        <v>14</v>
      </c>
      <c r="J54" s="1" t="s">
        <v>65</v>
      </c>
      <c r="K54" s="3">
        <v>6576</v>
      </c>
    </row>
    <row r="55" spans="1:11" ht="16" x14ac:dyDescent="0.2">
      <c r="A55" s="1" t="s">
        <v>255</v>
      </c>
      <c r="B55" s="2">
        <v>43451</v>
      </c>
      <c r="C55" s="3">
        <v>108099</v>
      </c>
      <c r="D55" s="1" t="s">
        <v>11</v>
      </c>
      <c r="E55" s="1" t="s">
        <v>12</v>
      </c>
      <c r="F55" s="4">
        <v>0</v>
      </c>
      <c r="G55" s="1" t="s">
        <v>13</v>
      </c>
      <c r="I55" s="1" t="s">
        <v>14</v>
      </c>
      <c r="J55" s="1" t="s">
        <v>66</v>
      </c>
      <c r="K55" s="3">
        <v>6576</v>
      </c>
    </row>
    <row r="56" spans="1:11" ht="16" x14ac:dyDescent="0.2">
      <c r="A56" s="1" t="s">
        <v>255</v>
      </c>
      <c r="B56" s="2">
        <v>43451</v>
      </c>
      <c r="C56" s="3">
        <v>108100</v>
      </c>
      <c r="D56" s="1" t="s">
        <v>11</v>
      </c>
      <c r="E56" s="1" t="s">
        <v>12</v>
      </c>
      <c r="F56" s="4">
        <v>0</v>
      </c>
      <c r="G56" s="1" t="s">
        <v>13</v>
      </c>
      <c r="I56" s="1" t="s">
        <v>14</v>
      </c>
      <c r="J56" s="1" t="s">
        <v>67</v>
      </c>
      <c r="K56" s="3">
        <v>6576</v>
      </c>
    </row>
    <row r="57" spans="1:11" ht="16" x14ac:dyDescent="0.2">
      <c r="A57" s="1" t="s">
        <v>255</v>
      </c>
      <c r="B57" s="2">
        <v>43451</v>
      </c>
      <c r="C57" s="3">
        <v>108101</v>
      </c>
      <c r="D57" s="1" t="s">
        <v>11</v>
      </c>
      <c r="E57" s="1" t="s">
        <v>12</v>
      </c>
      <c r="F57" s="4">
        <v>0</v>
      </c>
      <c r="G57" s="1" t="s">
        <v>13</v>
      </c>
      <c r="I57" s="1" t="s">
        <v>14</v>
      </c>
      <c r="J57" s="1" t="s">
        <v>68</v>
      </c>
      <c r="K57" s="3">
        <v>6576</v>
      </c>
    </row>
    <row r="58" spans="1:11" ht="16" x14ac:dyDescent="0.2">
      <c r="A58" s="1" t="s">
        <v>255</v>
      </c>
      <c r="B58" s="2">
        <v>43451</v>
      </c>
      <c r="C58" s="3">
        <v>108102</v>
      </c>
      <c r="D58" s="1" t="s">
        <v>11</v>
      </c>
      <c r="E58" s="1" t="s">
        <v>12</v>
      </c>
      <c r="F58" s="4">
        <v>0</v>
      </c>
      <c r="G58" s="1" t="s">
        <v>13</v>
      </c>
      <c r="I58" s="1" t="s">
        <v>14</v>
      </c>
      <c r="J58" s="1" t="s">
        <v>69</v>
      </c>
      <c r="K58" s="3">
        <v>6576</v>
      </c>
    </row>
    <row r="59" spans="1:11" ht="16" x14ac:dyDescent="0.2">
      <c r="A59" s="1" t="s">
        <v>255</v>
      </c>
      <c r="B59" s="2">
        <v>43451</v>
      </c>
      <c r="C59" s="3">
        <v>108103</v>
      </c>
      <c r="D59" s="1" t="s">
        <v>11</v>
      </c>
      <c r="E59" s="1" t="s">
        <v>12</v>
      </c>
      <c r="F59" s="4">
        <v>0</v>
      </c>
      <c r="G59" s="1" t="s">
        <v>13</v>
      </c>
      <c r="I59" s="1" t="s">
        <v>14</v>
      </c>
      <c r="J59" s="1" t="s">
        <v>70</v>
      </c>
      <c r="K59" s="3">
        <v>6576</v>
      </c>
    </row>
    <row r="60" spans="1:11" ht="16" x14ac:dyDescent="0.2">
      <c r="A60" s="1" t="s">
        <v>255</v>
      </c>
      <c r="B60" s="2">
        <v>43451</v>
      </c>
      <c r="C60" s="3">
        <v>108114</v>
      </c>
      <c r="D60" s="1" t="s">
        <v>11</v>
      </c>
      <c r="E60" s="1" t="s">
        <v>12</v>
      </c>
      <c r="F60" s="4">
        <v>0</v>
      </c>
      <c r="G60" s="1" t="s">
        <v>13</v>
      </c>
      <c r="I60" s="1" t="s">
        <v>14</v>
      </c>
      <c r="J60" s="1" t="s">
        <v>71</v>
      </c>
      <c r="K60" s="3">
        <v>6576</v>
      </c>
    </row>
    <row r="61" spans="1:11" ht="16" x14ac:dyDescent="0.2">
      <c r="A61" s="1" t="s">
        <v>255</v>
      </c>
      <c r="B61" s="2">
        <v>43451</v>
      </c>
      <c r="C61" s="3">
        <v>108115</v>
      </c>
      <c r="D61" s="1" t="s">
        <v>11</v>
      </c>
      <c r="E61" s="1" t="s">
        <v>12</v>
      </c>
      <c r="F61" s="4">
        <v>0</v>
      </c>
      <c r="G61" s="1" t="s">
        <v>13</v>
      </c>
      <c r="I61" s="1" t="s">
        <v>14</v>
      </c>
      <c r="J61" s="1" t="s">
        <v>72</v>
      </c>
      <c r="K61" s="3">
        <v>6576</v>
      </c>
    </row>
    <row r="62" spans="1:11" ht="16" x14ac:dyDescent="0.2">
      <c r="A62" s="1" t="s">
        <v>255</v>
      </c>
      <c r="B62" s="2">
        <v>43451</v>
      </c>
      <c r="C62" s="3">
        <v>108116</v>
      </c>
      <c r="D62" s="1" t="s">
        <v>11</v>
      </c>
      <c r="E62" s="1" t="s">
        <v>12</v>
      </c>
      <c r="F62" s="4">
        <v>0.68202770000000001</v>
      </c>
      <c r="G62" s="1" t="s">
        <v>92</v>
      </c>
      <c r="I62" s="1" t="s">
        <v>14</v>
      </c>
      <c r="J62" s="1" t="s">
        <v>73</v>
      </c>
      <c r="K62" s="3">
        <v>6576</v>
      </c>
    </row>
    <row r="63" spans="1:11" ht="16" x14ac:dyDescent="0.2">
      <c r="A63" s="1" t="s">
        <v>255</v>
      </c>
      <c r="B63" s="2">
        <v>43451</v>
      </c>
      <c r="C63" s="3">
        <v>108117</v>
      </c>
      <c r="D63" s="1" t="s">
        <v>11</v>
      </c>
      <c r="E63" s="1" t="s">
        <v>12</v>
      </c>
      <c r="F63" s="4">
        <v>0</v>
      </c>
      <c r="G63" s="1" t="s">
        <v>13</v>
      </c>
      <c r="I63" s="1" t="s">
        <v>14</v>
      </c>
      <c r="J63" s="1" t="s">
        <v>74</v>
      </c>
      <c r="K63" s="3">
        <v>6576</v>
      </c>
    </row>
    <row r="64" spans="1:11" ht="16" x14ac:dyDescent="0.2">
      <c r="A64" s="1" t="s">
        <v>255</v>
      </c>
      <c r="B64" s="2">
        <v>43451</v>
      </c>
      <c r="C64" s="3">
        <v>108118</v>
      </c>
      <c r="D64" s="1" t="s">
        <v>11</v>
      </c>
      <c r="E64" s="1" t="s">
        <v>12</v>
      </c>
      <c r="F64" s="4">
        <v>0</v>
      </c>
      <c r="G64" s="1" t="s">
        <v>13</v>
      </c>
      <c r="I64" s="1" t="s">
        <v>14</v>
      </c>
      <c r="J64" s="1" t="s">
        <v>93</v>
      </c>
      <c r="K64" s="3">
        <v>6576</v>
      </c>
    </row>
    <row r="65" spans="1:11" ht="16" x14ac:dyDescent="0.2">
      <c r="A65" s="1" t="s">
        <v>255</v>
      </c>
      <c r="B65" s="2">
        <v>43451</v>
      </c>
      <c r="C65" s="3">
        <v>108119</v>
      </c>
      <c r="D65" s="1" t="s">
        <v>11</v>
      </c>
      <c r="E65" s="1" t="s">
        <v>12</v>
      </c>
      <c r="F65" s="4">
        <v>0</v>
      </c>
      <c r="G65" s="1" t="s">
        <v>13</v>
      </c>
      <c r="I65" s="1" t="s">
        <v>14</v>
      </c>
      <c r="J65" s="1" t="s">
        <v>94</v>
      </c>
      <c r="K65" s="3">
        <v>6576</v>
      </c>
    </row>
    <row r="66" spans="1:11" ht="16" x14ac:dyDescent="0.2">
      <c r="A66" s="1" t="s">
        <v>255</v>
      </c>
      <c r="B66" s="2">
        <v>43451</v>
      </c>
      <c r="C66" s="3">
        <v>108120</v>
      </c>
      <c r="D66" s="1" t="s">
        <v>11</v>
      </c>
      <c r="E66" s="1" t="s">
        <v>12</v>
      </c>
      <c r="F66" s="4">
        <v>0</v>
      </c>
      <c r="G66" s="1" t="s">
        <v>13</v>
      </c>
      <c r="I66" s="1" t="s">
        <v>14</v>
      </c>
      <c r="J66" s="1" t="s">
        <v>95</v>
      </c>
      <c r="K66" s="3">
        <v>6576</v>
      </c>
    </row>
    <row r="67" spans="1:11" ht="16" x14ac:dyDescent="0.2">
      <c r="A67" s="1" t="s">
        <v>255</v>
      </c>
      <c r="B67" s="2">
        <v>43451</v>
      </c>
      <c r="C67" s="3">
        <v>108384</v>
      </c>
      <c r="D67" s="1" t="s">
        <v>11</v>
      </c>
      <c r="E67" s="1" t="s">
        <v>12</v>
      </c>
      <c r="F67" s="4">
        <v>0</v>
      </c>
      <c r="G67" s="1" t="s">
        <v>13</v>
      </c>
      <c r="I67" s="1" t="s">
        <v>14</v>
      </c>
      <c r="J67" s="1" t="s">
        <v>108</v>
      </c>
      <c r="K67" s="3">
        <v>6582</v>
      </c>
    </row>
    <row r="68" spans="1:11" ht="16" x14ac:dyDescent="0.2">
      <c r="A68" s="1" t="s">
        <v>255</v>
      </c>
      <c r="B68" s="2">
        <v>43451</v>
      </c>
      <c r="C68" s="3">
        <v>108385</v>
      </c>
      <c r="D68" s="1" t="s">
        <v>11</v>
      </c>
      <c r="E68" s="1" t="s">
        <v>12</v>
      </c>
      <c r="F68" s="4">
        <v>0</v>
      </c>
      <c r="G68" s="1" t="s">
        <v>13</v>
      </c>
      <c r="I68" s="1" t="s">
        <v>14</v>
      </c>
      <c r="J68" s="1" t="s">
        <v>109</v>
      </c>
      <c r="K68" s="3">
        <v>6582</v>
      </c>
    </row>
    <row r="69" spans="1:11" ht="16" x14ac:dyDescent="0.2">
      <c r="A69" s="1" t="s">
        <v>255</v>
      </c>
      <c r="B69" s="2">
        <v>43451</v>
      </c>
      <c r="C69" s="3">
        <v>108386</v>
      </c>
      <c r="D69" s="1" t="s">
        <v>11</v>
      </c>
      <c r="E69" s="1" t="s">
        <v>12</v>
      </c>
      <c r="F69" s="4">
        <v>0</v>
      </c>
      <c r="G69" s="1" t="s">
        <v>13</v>
      </c>
      <c r="I69" s="1" t="s">
        <v>14</v>
      </c>
      <c r="J69" s="1" t="s">
        <v>110</v>
      </c>
      <c r="K69" s="3">
        <v>6582</v>
      </c>
    </row>
    <row r="70" spans="1:11" ht="16" x14ac:dyDescent="0.2">
      <c r="A70" s="1" t="s">
        <v>255</v>
      </c>
      <c r="B70" s="2">
        <v>43451</v>
      </c>
      <c r="C70" s="3">
        <v>108387</v>
      </c>
      <c r="D70" s="1" t="s">
        <v>11</v>
      </c>
      <c r="E70" s="1" t="s">
        <v>12</v>
      </c>
      <c r="F70" s="4">
        <v>10.533695</v>
      </c>
      <c r="G70" s="1" t="s">
        <v>111</v>
      </c>
      <c r="I70" s="1" t="s">
        <v>14</v>
      </c>
      <c r="J70" s="1" t="s">
        <v>112</v>
      </c>
      <c r="K70" s="3">
        <v>6582</v>
      </c>
    </row>
    <row r="71" spans="1:11" ht="16" x14ac:dyDescent="0.2">
      <c r="A71" s="1" t="s">
        <v>255</v>
      </c>
      <c r="B71" s="2">
        <v>43451</v>
      </c>
      <c r="C71" s="3">
        <v>103271</v>
      </c>
      <c r="D71" s="1" t="s">
        <v>11</v>
      </c>
      <c r="E71" s="1" t="s">
        <v>12</v>
      </c>
      <c r="F71" s="4">
        <v>0</v>
      </c>
      <c r="G71" s="1" t="s">
        <v>13</v>
      </c>
      <c r="I71" s="1" t="s">
        <v>14</v>
      </c>
      <c r="J71" s="1" t="s">
        <v>15</v>
      </c>
      <c r="K71" s="3">
        <v>6347</v>
      </c>
    </row>
    <row r="72" spans="1:11" ht="16" x14ac:dyDescent="0.2">
      <c r="A72" s="1" t="s">
        <v>255</v>
      </c>
      <c r="B72" s="2">
        <v>43451</v>
      </c>
      <c r="C72" s="3">
        <v>103272</v>
      </c>
      <c r="D72" s="1" t="s">
        <v>11</v>
      </c>
      <c r="E72" s="1" t="s">
        <v>12</v>
      </c>
      <c r="F72" s="4">
        <v>4032.2456000000002</v>
      </c>
      <c r="G72" s="1" t="s">
        <v>34</v>
      </c>
      <c r="I72" s="1" t="s">
        <v>14</v>
      </c>
      <c r="J72" s="1" t="s">
        <v>61</v>
      </c>
      <c r="K72" s="3">
        <v>6347</v>
      </c>
    </row>
    <row r="73" spans="1:11" ht="16" x14ac:dyDescent="0.2">
      <c r="A73" s="1" t="s">
        <v>256</v>
      </c>
      <c r="B73" s="2">
        <v>43447</v>
      </c>
      <c r="C73" s="3">
        <v>108664</v>
      </c>
      <c r="D73" s="1" t="s">
        <v>11</v>
      </c>
      <c r="E73" s="1" t="s">
        <v>12</v>
      </c>
      <c r="F73" s="4">
        <v>0</v>
      </c>
      <c r="G73" s="1" t="s">
        <v>13</v>
      </c>
      <c r="I73" s="1" t="s">
        <v>14</v>
      </c>
      <c r="J73" s="1" t="s">
        <v>77</v>
      </c>
      <c r="K73" s="3">
        <v>6592</v>
      </c>
    </row>
    <row r="74" spans="1:11" ht="16" x14ac:dyDescent="0.2">
      <c r="A74" s="1" t="s">
        <v>256</v>
      </c>
      <c r="B74" s="2">
        <v>43447</v>
      </c>
      <c r="C74" s="3">
        <v>108665</v>
      </c>
      <c r="D74" s="1" t="s">
        <v>11</v>
      </c>
      <c r="E74" s="1" t="s">
        <v>12</v>
      </c>
      <c r="F74" s="4">
        <v>0</v>
      </c>
      <c r="G74" s="1" t="s">
        <v>13</v>
      </c>
      <c r="I74" s="1" t="s">
        <v>14</v>
      </c>
      <c r="J74" s="1" t="s">
        <v>78</v>
      </c>
      <c r="K74" s="3">
        <v>6592</v>
      </c>
    </row>
    <row r="75" spans="1:11" ht="16" x14ac:dyDescent="0.2">
      <c r="A75" s="1" t="s">
        <v>256</v>
      </c>
      <c r="B75" s="2">
        <v>43447</v>
      </c>
      <c r="C75" s="3">
        <v>108666</v>
      </c>
      <c r="D75" s="1" t="s">
        <v>11</v>
      </c>
      <c r="E75" s="1" t="s">
        <v>12</v>
      </c>
      <c r="F75" s="4">
        <v>0</v>
      </c>
      <c r="G75" s="1" t="s">
        <v>13</v>
      </c>
      <c r="I75" s="1" t="s">
        <v>14</v>
      </c>
      <c r="J75" s="1" t="s">
        <v>79</v>
      </c>
      <c r="K75" s="3">
        <v>6592</v>
      </c>
    </row>
    <row r="76" spans="1:11" ht="16" x14ac:dyDescent="0.2">
      <c r="A76" s="1" t="s">
        <v>256</v>
      </c>
      <c r="B76" s="2">
        <v>43447</v>
      </c>
      <c r="C76" s="3">
        <v>108667</v>
      </c>
      <c r="D76" s="1" t="s">
        <v>11</v>
      </c>
      <c r="E76" s="1" t="s">
        <v>12</v>
      </c>
      <c r="F76" s="4">
        <v>0</v>
      </c>
      <c r="G76" s="1" t="s">
        <v>13</v>
      </c>
      <c r="I76" s="1" t="s">
        <v>14</v>
      </c>
      <c r="J76" s="1" t="s">
        <v>80</v>
      </c>
      <c r="K76" s="3">
        <v>6592</v>
      </c>
    </row>
    <row r="77" spans="1:11" ht="16" x14ac:dyDescent="0.2">
      <c r="A77" s="1" t="s">
        <v>256</v>
      </c>
      <c r="B77" s="2">
        <v>43447</v>
      </c>
      <c r="C77" s="3">
        <v>108668</v>
      </c>
      <c r="D77" s="1" t="s">
        <v>11</v>
      </c>
      <c r="E77" s="1" t="s">
        <v>12</v>
      </c>
      <c r="F77" s="4">
        <v>0</v>
      </c>
      <c r="G77" s="1" t="s">
        <v>13</v>
      </c>
      <c r="I77" s="1" t="s">
        <v>14</v>
      </c>
      <c r="J77" s="1" t="s">
        <v>81</v>
      </c>
      <c r="K77" s="3">
        <v>6592</v>
      </c>
    </row>
    <row r="78" spans="1:11" ht="16" x14ac:dyDescent="0.2">
      <c r="A78" s="1" t="s">
        <v>256</v>
      </c>
      <c r="B78" s="2">
        <v>43447</v>
      </c>
      <c r="C78" s="3">
        <v>108669</v>
      </c>
      <c r="D78" s="1" t="s">
        <v>11</v>
      </c>
      <c r="E78" s="1" t="s">
        <v>12</v>
      </c>
      <c r="F78" s="4">
        <v>0</v>
      </c>
      <c r="G78" s="1" t="s">
        <v>13</v>
      </c>
      <c r="I78" s="1" t="s">
        <v>14</v>
      </c>
      <c r="J78" s="1" t="s">
        <v>82</v>
      </c>
      <c r="K78" s="3">
        <v>6592</v>
      </c>
    </row>
    <row r="79" spans="1:11" ht="16" x14ac:dyDescent="0.2">
      <c r="A79" s="1" t="s">
        <v>256</v>
      </c>
      <c r="B79" s="2">
        <v>43447</v>
      </c>
      <c r="C79" s="3">
        <v>108670</v>
      </c>
      <c r="D79" s="1" t="s">
        <v>11</v>
      </c>
      <c r="E79" s="1" t="s">
        <v>12</v>
      </c>
      <c r="F79" s="4">
        <v>0</v>
      </c>
      <c r="G79" s="1" t="s">
        <v>13</v>
      </c>
      <c r="I79" s="1" t="s">
        <v>14</v>
      </c>
      <c r="J79" s="1" t="s">
        <v>83</v>
      </c>
      <c r="K79" s="3">
        <v>6592</v>
      </c>
    </row>
    <row r="80" spans="1:11" ht="16" x14ac:dyDescent="0.2">
      <c r="A80" s="1" t="s">
        <v>256</v>
      </c>
      <c r="B80" s="2">
        <v>43447</v>
      </c>
      <c r="C80" s="3">
        <v>108900</v>
      </c>
      <c r="D80" s="1" t="s">
        <v>11</v>
      </c>
      <c r="E80" s="1" t="s">
        <v>12</v>
      </c>
      <c r="F80" s="4">
        <v>0</v>
      </c>
      <c r="G80" s="1" t="s">
        <v>13</v>
      </c>
      <c r="I80" s="1" t="s">
        <v>14</v>
      </c>
      <c r="J80" s="1" t="s">
        <v>84</v>
      </c>
      <c r="K80" s="3">
        <v>6601</v>
      </c>
    </row>
    <row r="81" spans="1:11" ht="16" x14ac:dyDescent="0.2">
      <c r="A81" s="1" t="s">
        <v>256</v>
      </c>
      <c r="B81" s="2">
        <v>43447</v>
      </c>
      <c r="C81" s="3">
        <v>108901</v>
      </c>
      <c r="D81" s="1" t="s">
        <v>11</v>
      </c>
      <c r="E81" s="1" t="s">
        <v>12</v>
      </c>
      <c r="F81" s="4">
        <v>0</v>
      </c>
      <c r="G81" s="1" t="s">
        <v>13</v>
      </c>
      <c r="I81" s="1" t="s">
        <v>14</v>
      </c>
      <c r="J81" s="1" t="s">
        <v>85</v>
      </c>
      <c r="K81" s="3">
        <v>6601</v>
      </c>
    </row>
    <row r="82" spans="1:11" ht="16" x14ac:dyDescent="0.2">
      <c r="A82" s="1" t="s">
        <v>256</v>
      </c>
      <c r="B82" s="2">
        <v>43447</v>
      </c>
      <c r="C82" s="3">
        <v>109219</v>
      </c>
      <c r="D82" s="1" t="s">
        <v>11</v>
      </c>
      <c r="E82" s="1" t="s">
        <v>12</v>
      </c>
      <c r="F82" s="4">
        <v>0</v>
      </c>
      <c r="G82" s="1" t="s">
        <v>13</v>
      </c>
      <c r="I82" s="1" t="s">
        <v>14</v>
      </c>
      <c r="J82" s="1" t="s">
        <v>87</v>
      </c>
      <c r="K82" s="3">
        <v>6610</v>
      </c>
    </row>
    <row r="83" spans="1:11" ht="16" x14ac:dyDescent="0.2">
      <c r="A83" s="1" t="s">
        <v>256</v>
      </c>
      <c r="B83" s="2">
        <v>43447</v>
      </c>
      <c r="C83" s="3">
        <v>108902</v>
      </c>
      <c r="D83" s="1" t="s">
        <v>11</v>
      </c>
      <c r="E83" s="1" t="s">
        <v>12</v>
      </c>
      <c r="F83" s="4">
        <v>2016.4965</v>
      </c>
      <c r="G83" s="1" t="s">
        <v>86</v>
      </c>
      <c r="H83" s="6" t="s">
        <v>47</v>
      </c>
      <c r="I83" s="1" t="s">
        <v>14</v>
      </c>
      <c r="J83" s="1" t="s">
        <v>87</v>
      </c>
      <c r="K83" s="3">
        <v>6601</v>
      </c>
    </row>
    <row r="84" spans="1:11" ht="16" x14ac:dyDescent="0.2">
      <c r="A84" s="1" t="s">
        <v>256</v>
      </c>
      <c r="B84" s="2">
        <v>43447</v>
      </c>
      <c r="C84" s="3">
        <v>108903</v>
      </c>
      <c r="D84" s="1" t="s">
        <v>11</v>
      </c>
      <c r="E84" s="1" t="s">
        <v>12</v>
      </c>
      <c r="F84" s="4">
        <v>0</v>
      </c>
      <c r="G84" s="1" t="s">
        <v>13</v>
      </c>
      <c r="I84" s="1" t="s">
        <v>14</v>
      </c>
      <c r="J84" s="1" t="s">
        <v>59</v>
      </c>
      <c r="K84" s="3">
        <v>6601</v>
      </c>
    </row>
    <row r="85" spans="1:11" ht="16" x14ac:dyDescent="0.2">
      <c r="A85" s="1" t="s">
        <v>256</v>
      </c>
      <c r="B85" s="2">
        <v>43447</v>
      </c>
      <c r="C85" s="3">
        <v>108904</v>
      </c>
      <c r="D85" s="1" t="s">
        <v>11</v>
      </c>
      <c r="E85" s="1" t="s">
        <v>12</v>
      </c>
      <c r="F85" s="4">
        <v>0</v>
      </c>
      <c r="G85" s="1" t="s">
        <v>13</v>
      </c>
      <c r="I85" s="1" t="s">
        <v>14</v>
      </c>
      <c r="J85" s="1" t="s">
        <v>88</v>
      </c>
      <c r="K85" s="3">
        <v>6601</v>
      </c>
    </row>
    <row r="86" spans="1:11" ht="16" x14ac:dyDescent="0.2">
      <c r="A86" s="1" t="s">
        <v>256</v>
      </c>
      <c r="B86" s="2">
        <v>43447</v>
      </c>
      <c r="C86" s="3">
        <v>108905</v>
      </c>
      <c r="D86" s="1" t="s">
        <v>11</v>
      </c>
      <c r="E86" s="1" t="s">
        <v>12</v>
      </c>
      <c r="F86" s="4">
        <v>0</v>
      </c>
      <c r="G86" s="1" t="s">
        <v>13</v>
      </c>
      <c r="I86" s="1" t="s">
        <v>14</v>
      </c>
      <c r="J86" s="1" t="s">
        <v>89</v>
      </c>
      <c r="K86" s="3">
        <v>6601</v>
      </c>
    </row>
    <row r="87" spans="1:11" ht="16" x14ac:dyDescent="0.2">
      <c r="A87" s="1" t="s">
        <v>256</v>
      </c>
      <c r="B87" s="2">
        <v>43447</v>
      </c>
      <c r="C87" s="3">
        <v>108906</v>
      </c>
      <c r="D87" s="1" t="s">
        <v>11</v>
      </c>
      <c r="E87" s="1" t="s">
        <v>12</v>
      </c>
      <c r="F87" s="4">
        <v>0</v>
      </c>
      <c r="G87" s="1" t="s">
        <v>13</v>
      </c>
      <c r="I87" s="1" t="s">
        <v>14</v>
      </c>
      <c r="J87" s="1" t="s">
        <v>90</v>
      </c>
      <c r="K87" s="3">
        <v>6601</v>
      </c>
    </row>
    <row r="88" spans="1:11" ht="16" x14ac:dyDescent="0.2">
      <c r="A88" s="1" t="s">
        <v>256</v>
      </c>
      <c r="B88" s="2">
        <v>43447</v>
      </c>
      <c r="C88" s="3">
        <v>108907</v>
      </c>
      <c r="D88" s="1" t="s">
        <v>11</v>
      </c>
      <c r="E88" s="1" t="s">
        <v>12</v>
      </c>
      <c r="F88" s="4">
        <v>0</v>
      </c>
      <c r="G88" s="1" t="s">
        <v>13</v>
      </c>
      <c r="I88" s="1" t="s">
        <v>14</v>
      </c>
      <c r="J88" s="1" t="s">
        <v>91</v>
      </c>
      <c r="K88" s="3">
        <v>6601</v>
      </c>
    </row>
    <row r="89" spans="1:11" ht="16" x14ac:dyDescent="0.2">
      <c r="A89" s="1" t="s">
        <v>256</v>
      </c>
      <c r="B89" s="2">
        <v>43447</v>
      </c>
      <c r="C89" s="3">
        <v>108629</v>
      </c>
      <c r="D89" s="1" t="s">
        <v>11</v>
      </c>
      <c r="E89" s="1" t="s">
        <v>12</v>
      </c>
      <c r="F89" s="4">
        <v>0</v>
      </c>
      <c r="G89" s="1" t="s">
        <v>13</v>
      </c>
      <c r="I89" s="1" t="s">
        <v>14</v>
      </c>
      <c r="J89" s="1" t="s">
        <v>20</v>
      </c>
      <c r="K89" s="3">
        <v>6592</v>
      </c>
    </row>
    <row r="90" spans="1:11" ht="16" x14ac:dyDescent="0.2">
      <c r="A90" s="1" t="s">
        <v>256</v>
      </c>
      <c r="B90" s="2">
        <v>43447</v>
      </c>
      <c r="C90" s="3">
        <v>108630</v>
      </c>
      <c r="D90" s="1" t="s">
        <v>11</v>
      </c>
      <c r="E90" s="1" t="s">
        <v>12</v>
      </c>
      <c r="F90" s="4">
        <v>0</v>
      </c>
      <c r="G90" s="1" t="s">
        <v>18</v>
      </c>
      <c r="I90" s="1" t="s">
        <v>14</v>
      </c>
      <c r="J90" s="1" t="s">
        <v>21</v>
      </c>
      <c r="K90" s="3">
        <v>6592</v>
      </c>
    </row>
    <row r="91" spans="1:11" ht="16" x14ac:dyDescent="0.2">
      <c r="A91" s="1" t="s">
        <v>256</v>
      </c>
      <c r="B91" s="2">
        <v>43447</v>
      </c>
      <c r="C91" s="3">
        <v>109217</v>
      </c>
      <c r="D91" s="1" t="s">
        <v>11</v>
      </c>
      <c r="E91" s="1" t="s">
        <v>12</v>
      </c>
      <c r="F91" s="4">
        <v>0</v>
      </c>
      <c r="G91" s="1" t="s">
        <v>13</v>
      </c>
      <c r="I91" s="1" t="s">
        <v>14</v>
      </c>
      <c r="J91" s="1" t="s">
        <v>21</v>
      </c>
      <c r="K91" s="3">
        <v>6610</v>
      </c>
    </row>
    <row r="92" spans="1:11" ht="16" x14ac:dyDescent="0.2">
      <c r="A92" s="1" t="s">
        <v>256</v>
      </c>
      <c r="B92" s="2">
        <v>43447</v>
      </c>
      <c r="C92" s="3">
        <v>108621</v>
      </c>
      <c r="D92" s="1" t="s">
        <v>11</v>
      </c>
      <c r="E92" s="1" t="s">
        <v>12</v>
      </c>
      <c r="F92" s="4">
        <v>0</v>
      </c>
      <c r="G92" s="1" t="s">
        <v>18</v>
      </c>
      <c r="I92" s="1" t="s">
        <v>14</v>
      </c>
      <c r="J92" s="1" t="s">
        <v>19</v>
      </c>
      <c r="K92" s="3">
        <v>6592</v>
      </c>
    </row>
    <row r="93" spans="1:11" ht="16" x14ac:dyDescent="0.2">
      <c r="A93" s="1" t="s">
        <v>256</v>
      </c>
      <c r="B93" s="2">
        <v>43447</v>
      </c>
      <c r="C93" s="3">
        <v>109218</v>
      </c>
      <c r="D93" s="1" t="s">
        <v>11</v>
      </c>
      <c r="E93" s="1" t="s">
        <v>12</v>
      </c>
      <c r="F93" s="4">
        <v>0</v>
      </c>
      <c r="G93" s="1" t="s">
        <v>13</v>
      </c>
      <c r="I93" s="1" t="s">
        <v>14</v>
      </c>
      <c r="J93" s="1" t="s">
        <v>19</v>
      </c>
      <c r="K93" s="3">
        <v>6610</v>
      </c>
    </row>
    <row r="94" spans="1:11" ht="16" x14ac:dyDescent="0.2">
      <c r="A94" s="1" t="s">
        <v>256</v>
      </c>
      <c r="B94" s="2">
        <v>43447</v>
      </c>
      <c r="C94" s="3">
        <v>108632</v>
      </c>
      <c r="D94" s="1" t="s">
        <v>11</v>
      </c>
      <c r="E94" s="1" t="s">
        <v>12</v>
      </c>
      <c r="F94" s="4">
        <v>0</v>
      </c>
      <c r="G94" s="1" t="s">
        <v>13</v>
      </c>
      <c r="I94" s="1" t="s">
        <v>14</v>
      </c>
      <c r="J94" s="1" t="s">
        <v>22</v>
      </c>
      <c r="K94" s="3">
        <v>6592</v>
      </c>
    </row>
    <row r="95" spans="1:11" ht="16" x14ac:dyDescent="0.2">
      <c r="A95" s="1" t="s">
        <v>256</v>
      </c>
      <c r="B95" s="2">
        <v>43447</v>
      </c>
      <c r="C95" s="3">
        <v>108633</v>
      </c>
      <c r="D95" s="1" t="s">
        <v>11</v>
      </c>
      <c r="E95" s="1" t="s">
        <v>12</v>
      </c>
      <c r="F95" s="4">
        <v>0</v>
      </c>
      <c r="G95" s="1" t="s">
        <v>13</v>
      </c>
      <c r="I95" s="1" t="s">
        <v>14</v>
      </c>
      <c r="J95" s="1" t="s">
        <v>23</v>
      </c>
      <c r="K95" s="3">
        <v>6592</v>
      </c>
    </row>
    <row r="96" spans="1:11" ht="16" x14ac:dyDescent="0.2">
      <c r="A96" s="1" t="s">
        <v>256</v>
      </c>
      <c r="B96" s="2">
        <v>43447</v>
      </c>
      <c r="C96" s="3">
        <v>108644</v>
      </c>
      <c r="D96" s="1" t="s">
        <v>11</v>
      </c>
      <c r="E96" s="1" t="s">
        <v>12</v>
      </c>
      <c r="F96" s="4">
        <v>0</v>
      </c>
      <c r="G96" s="1" t="s">
        <v>13</v>
      </c>
      <c r="I96" s="1" t="s">
        <v>14</v>
      </c>
      <c r="J96" s="1" t="s">
        <v>24</v>
      </c>
      <c r="K96" s="3">
        <v>6592</v>
      </c>
    </row>
    <row r="97" spans="1:11" ht="16" x14ac:dyDescent="0.2">
      <c r="A97" s="1" t="s">
        <v>256</v>
      </c>
      <c r="B97" s="2">
        <v>43447</v>
      </c>
      <c r="C97" s="3">
        <v>108645</v>
      </c>
      <c r="D97" s="1" t="s">
        <v>11</v>
      </c>
      <c r="E97" s="1" t="s">
        <v>12</v>
      </c>
      <c r="F97" s="4">
        <v>0</v>
      </c>
      <c r="G97" s="1" t="s">
        <v>13</v>
      </c>
      <c r="I97" s="1" t="s">
        <v>14</v>
      </c>
      <c r="J97" s="1" t="s">
        <v>25</v>
      </c>
      <c r="K97" s="3">
        <v>6592</v>
      </c>
    </row>
    <row r="98" spans="1:11" ht="16" x14ac:dyDescent="0.2">
      <c r="A98" s="1" t="s">
        <v>256</v>
      </c>
      <c r="B98" s="2">
        <v>43447</v>
      </c>
      <c r="C98" s="3">
        <v>108646</v>
      </c>
      <c r="D98" s="1" t="s">
        <v>11</v>
      </c>
      <c r="E98" s="1" t="s">
        <v>12</v>
      </c>
      <c r="F98" s="4">
        <v>0</v>
      </c>
      <c r="G98" s="1" t="s">
        <v>13</v>
      </c>
      <c r="I98" s="1" t="s">
        <v>14</v>
      </c>
      <c r="J98" s="1" t="s">
        <v>26</v>
      </c>
      <c r="K98" s="3">
        <v>6592</v>
      </c>
    </row>
    <row r="99" spans="1:11" ht="16" x14ac:dyDescent="0.2">
      <c r="A99" s="1" t="s">
        <v>256</v>
      </c>
      <c r="B99" s="2">
        <v>43447</v>
      </c>
      <c r="C99" s="3">
        <v>108647</v>
      </c>
      <c r="D99" s="1" t="s">
        <v>11</v>
      </c>
      <c r="E99" s="1" t="s">
        <v>12</v>
      </c>
      <c r="F99" s="4">
        <v>0</v>
      </c>
      <c r="G99" s="1" t="s">
        <v>13</v>
      </c>
      <c r="I99" s="1" t="s">
        <v>14</v>
      </c>
      <c r="J99" s="1" t="s">
        <v>27</v>
      </c>
      <c r="K99" s="3">
        <v>6592</v>
      </c>
    </row>
    <row r="100" spans="1:11" ht="16" x14ac:dyDescent="0.2">
      <c r="A100" s="1" t="s">
        <v>256</v>
      </c>
      <c r="B100" s="2">
        <v>43447</v>
      </c>
      <c r="C100" s="3">
        <v>108648</v>
      </c>
      <c r="D100" s="1" t="s">
        <v>11</v>
      </c>
      <c r="E100" s="1" t="s">
        <v>12</v>
      </c>
      <c r="F100" s="4">
        <v>0</v>
      </c>
      <c r="G100" s="1" t="s">
        <v>13</v>
      </c>
      <c r="I100" s="1" t="s">
        <v>14</v>
      </c>
      <c r="J100" s="1" t="s">
        <v>28</v>
      </c>
      <c r="K100" s="3">
        <v>6592</v>
      </c>
    </row>
    <row r="101" spans="1:11" ht="16" x14ac:dyDescent="0.2">
      <c r="A101" s="1" t="s">
        <v>256</v>
      </c>
      <c r="B101" s="2">
        <v>43447</v>
      </c>
      <c r="C101" s="3">
        <v>108649</v>
      </c>
      <c r="D101" s="1" t="s">
        <v>11</v>
      </c>
      <c r="E101" s="1" t="s">
        <v>12</v>
      </c>
      <c r="F101" s="4">
        <v>0</v>
      </c>
      <c r="G101" s="1" t="s">
        <v>13</v>
      </c>
      <c r="I101" s="1" t="s">
        <v>14</v>
      </c>
      <c r="J101" s="1" t="s">
        <v>29</v>
      </c>
      <c r="K101" s="3">
        <v>6592</v>
      </c>
    </row>
    <row r="102" spans="1:11" ht="16" x14ac:dyDescent="0.2">
      <c r="A102" s="1" t="s">
        <v>256</v>
      </c>
      <c r="B102" s="2">
        <v>43447</v>
      </c>
      <c r="C102" s="3">
        <v>108650</v>
      </c>
      <c r="D102" s="1" t="s">
        <v>11</v>
      </c>
      <c r="E102" s="1" t="s">
        <v>12</v>
      </c>
      <c r="F102" s="4">
        <v>0</v>
      </c>
      <c r="G102" s="1" t="s">
        <v>13</v>
      </c>
      <c r="I102" s="1" t="s">
        <v>14</v>
      </c>
      <c r="J102" s="1" t="s">
        <v>30</v>
      </c>
      <c r="K102" s="3">
        <v>6592</v>
      </c>
    </row>
    <row r="103" spans="1:11" ht="16" x14ac:dyDescent="0.2">
      <c r="A103" s="1" t="s">
        <v>256</v>
      </c>
      <c r="B103" s="2">
        <v>43447</v>
      </c>
      <c r="C103" s="3">
        <v>108651</v>
      </c>
      <c r="D103" s="1" t="s">
        <v>11</v>
      </c>
      <c r="E103" s="1" t="s">
        <v>12</v>
      </c>
      <c r="F103" s="4">
        <v>0</v>
      </c>
      <c r="G103" s="1" t="s">
        <v>13</v>
      </c>
      <c r="I103" s="1" t="s">
        <v>14</v>
      </c>
      <c r="J103" s="1" t="s">
        <v>31</v>
      </c>
      <c r="K103" s="3">
        <v>6592</v>
      </c>
    </row>
    <row r="104" spans="1:11" ht="16" x14ac:dyDescent="0.2">
      <c r="A104" s="1" t="s">
        <v>256</v>
      </c>
      <c r="B104" s="2">
        <v>43447</v>
      </c>
      <c r="C104" s="3">
        <v>108652</v>
      </c>
      <c r="D104" s="1" t="s">
        <v>11</v>
      </c>
      <c r="E104" s="1" t="s">
        <v>12</v>
      </c>
      <c r="F104" s="4">
        <v>0</v>
      </c>
      <c r="G104" s="1" t="s">
        <v>13</v>
      </c>
      <c r="I104" s="1" t="s">
        <v>14</v>
      </c>
      <c r="J104" s="1" t="s">
        <v>32</v>
      </c>
      <c r="K104" s="3">
        <v>6592</v>
      </c>
    </row>
    <row r="105" spans="1:11" ht="16" x14ac:dyDescent="0.2">
      <c r="A105" s="1" t="s">
        <v>256</v>
      </c>
      <c r="B105" s="2">
        <v>43447</v>
      </c>
      <c r="C105" s="3">
        <v>108653</v>
      </c>
      <c r="D105" s="1" t="s">
        <v>11</v>
      </c>
      <c r="E105" s="1" t="s">
        <v>12</v>
      </c>
      <c r="F105" s="4">
        <v>0</v>
      </c>
      <c r="G105" s="1" t="s">
        <v>13</v>
      </c>
      <c r="I105" s="1" t="s">
        <v>14</v>
      </c>
      <c r="J105" s="1" t="s">
        <v>33</v>
      </c>
      <c r="K105" s="3">
        <v>6592</v>
      </c>
    </row>
    <row r="106" spans="1:11" ht="16" x14ac:dyDescent="0.2">
      <c r="A106" s="1" t="s">
        <v>256</v>
      </c>
      <c r="B106" s="2">
        <v>43447</v>
      </c>
      <c r="C106" s="3">
        <v>104412</v>
      </c>
      <c r="D106" s="1" t="s">
        <v>11</v>
      </c>
      <c r="E106" s="1" t="s">
        <v>12</v>
      </c>
      <c r="F106" s="4">
        <v>0</v>
      </c>
      <c r="G106" s="1" t="s">
        <v>13</v>
      </c>
      <c r="I106" s="1" t="s">
        <v>14</v>
      </c>
      <c r="J106" s="1" t="s">
        <v>16</v>
      </c>
      <c r="K106" s="3">
        <v>6390</v>
      </c>
    </row>
    <row r="107" spans="1:11" ht="16" x14ac:dyDescent="0.2">
      <c r="A107" s="1" t="s">
        <v>256</v>
      </c>
      <c r="B107" s="2">
        <v>43447</v>
      </c>
      <c r="C107" s="3">
        <v>108331</v>
      </c>
      <c r="D107" s="1" t="s">
        <v>11</v>
      </c>
      <c r="E107" s="1" t="s">
        <v>12</v>
      </c>
      <c r="F107" s="4">
        <v>0</v>
      </c>
      <c r="G107" s="1" t="s">
        <v>13</v>
      </c>
      <c r="I107" s="1" t="s">
        <v>14</v>
      </c>
      <c r="J107" s="1" t="s">
        <v>62</v>
      </c>
      <c r="K107" s="3">
        <v>6584</v>
      </c>
    </row>
    <row r="108" spans="1:11" ht="16" x14ac:dyDescent="0.2">
      <c r="A108" s="1" t="s">
        <v>256</v>
      </c>
      <c r="B108" s="2">
        <v>43447</v>
      </c>
      <c r="C108" s="3">
        <v>108332</v>
      </c>
      <c r="D108" s="1" t="s">
        <v>11</v>
      </c>
      <c r="E108" s="1" t="s">
        <v>12</v>
      </c>
      <c r="F108" s="4">
        <v>0</v>
      </c>
      <c r="G108" s="1" t="s">
        <v>13</v>
      </c>
      <c r="I108" s="1" t="s">
        <v>14</v>
      </c>
      <c r="J108" s="1" t="s">
        <v>63</v>
      </c>
      <c r="K108" s="3">
        <v>6584</v>
      </c>
    </row>
    <row r="109" spans="1:11" ht="16" x14ac:dyDescent="0.2">
      <c r="A109" s="1" t="s">
        <v>256</v>
      </c>
      <c r="B109" s="2">
        <v>43447</v>
      </c>
      <c r="C109" s="3">
        <v>108333</v>
      </c>
      <c r="D109" s="1" t="s">
        <v>11</v>
      </c>
      <c r="E109" s="1" t="s">
        <v>12</v>
      </c>
      <c r="F109" s="4">
        <v>0</v>
      </c>
      <c r="G109" s="1" t="s">
        <v>13</v>
      </c>
      <c r="I109" s="1" t="s">
        <v>14</v>
      </c>
      <c r="J109" s="1" t="s">
        <v>64</v>
      </c>
      <c r="K109" s="3">
        <v>6584</v>
      </c>
    </row>
    <row r="110" spans="1:11" ht="16" x14ac:dyDescent="0.2">
      <c r="A110" s="1" t="s">
        <v>256</v>
      </c>
      <c r="B110" s="2">
        <v>43447</v>
      </c>
      <c r="C110" s="3">
        <v>108344</v>
      </c>
      <c r="D110" s="1" t="s">
        <v>11</v>
      </c>
      <c r="E110" s="1" t="s">
        <v>12</v>
      </c>
      <c r="F110" s="4">
        <v>0</v>
      </c>
      <c r="G110" s="1" t="s">
        <v>13</v>
      </c>
      <c r="I110" s="1" t="s">
        <v>14</v>
      </c>
      <c r="J110" s="1" t="s">
        <v>65</v>
      </c>
      <c r="K110" s="3">
        <v>6584</v>
      </c>
    </row>
    <row r="111" spans="1:11" ht="16" x14ac:dyDescent="0.2">
      <c r="A111" s="1" t="s">
        <v>256</v>
      </c>
      <c r="B111" s="2">
        <v>43447</v>
      </c>
      <c r="C111" s="3">
        <v>108345</v>
      </c>
      <c r="D111" s="1" t="s">
        <v>11</v>
      </c>
      <c r="E111" s="1" t="s">
        <v>12</v>
      </c>
      <c r="F111" s="4">
        <v>0</v>
      </c>
      <c r="G111" s="1" t="s">
        <v>13</v>
      </c>
      <c r="I111" s="1" t="s">
        <v>14</v>
      </c>
      <c r="J111" s="1" t="s">
        <v>66</v>
      </c>
      <c r="K111" s="3">
        <v>6584</v>
      </c>
    </row>
    <row r="112" spans="1:11" ht="16" x14ac:dyDescent="0.2">
      <c r="A112" s="1" t="s">
        <v>256</v>
      </c>
      <c r="B112" s="2">
        <v>43447</v>
      </c>
      <c r="C112" s="3">
        <v>108346</v>
      </c>
      <c r="D112" s="1" t="s">
        <v>11</v>
      </c>
      <c r="E112" s="1" t="s">
        <v>12</v>
      </c>
      <c r="F112" s="4">
        <v>0</v>
      </c>
      <c r="G112" s="1" t="s">
        <v>13</v>
      </c>
      <c r="I112" s="1" t="s">
        <v>14</v>
      </c>
      <c r="J112" s="1" t="s">
        <v>67</v>
      </c>
      <c r="K112" s="3">
        <v>6584</v>
      </c>
    </row>
    <row r="113" spans="1:11" ht="16" x14ac:dyDescent="0.2">
      <c r="A113" s="1" t="s">
        <v>256</v>
      </c>
      <c r="B113" s="2">
        <v>43447</v>
      </c>
      <c r="C113" s="3">
        <v>108347</v>
      </c>
      <c r="D113" s="1" t="s">
        <v>11</v>
      </c>
      <c r="E113" s="1" t="s">
        <v>12</v>
      </c>
      <c r="F113" s="4">
        <v>0</v>
      </c>
      <c r="G113" s="1" t="s">
        <v>13</v>
      </c>
      <c r="I113" s="1" t="s">
        <v>14</v>
      </c>
      <c r="J113" s="1" t="s">
        <v>68</v>
      </c>
      <c r="K113" s="3">
        <v>6584</v>
      </c>
    </row>
    <row r="114" spans="1:11" ht="16" x14ac:dyDescent="0.2">
      <c r="A114" s="1" t="s">
        <v>256</v>
      </c>
      <c r="B114" s="2">
        <v>43447</v>
      </c>
      <c r="C114" s="3">
        <v>108348</v>
      </c>
      <c r="D114" s="1" t="s">
        <v>11</v>
      </c>
      <c r="E114" s="1" t="s">
        <v>12</v>
      </c>
      <c r="F114" s="4">
        <v>0</v>
      </c>
      <c r="G114" s="1" t="s">
        <v>13</v>
      </c>
      <c r="I114" s="1" t="s">
        <v>14</v>
      </c>
      <c r="J114" s="1" t="s">
        <v>69</v>
      </c>
      <c r="K114" s="3">
        <v>6584</v>
      </c>
    </row>
    <row r="115" spans="1:11" ht="16" x14ac:dyDescent="0.2">
      <c r="A115" s="1" t="s">
        <v>256</v>
      </c>
      <c r="B115" s="2">
        <v>43447</v>
      </c>
      <c r="C115" s="3">
        <v>108349</v>
      </c>
      <c r="D115" s="1" t="s">
        <v>11</v>
      </c>
      <c r="E115" s="1" t="s">
        <v>12</v>
      </c>
      <c r="F115" s="4">
        <v>0</v>
      </c>
      <c r="G115" s="1" t="s">
        <v>13</v>
      </c>
      <c r="I115" s="1" t="s">
        <v>14</v>
      </c>
      <c r="J115" s="1" t="s">
        <v>70</v>
      </c>
      <c r="K115" s="3">
        <v>6584</v>
      </c>
    </row>
    <row r="116" spans="1:11" ht="16" x14ac:dyDescent="0.2">
      <c r="A116" s="1" t="s">
        <v>256</v>
      </c>
      <c r="B116" s="2">
        <v>43447</v>
      </c>
      <c r="C116" s="3">
        <v>108350</v>
      </c>
      <c r="D116" s="1" t="s">
        <v>11</v>
      </c>
      <c r="E116" s="1" t="s">
        <v>12</v>
      </c>
      <c r="F116" s="4">
        <v>0</v>
      </c>
      <c r="G116" s="1" t="s">
        <v>13</v>
      </c>
      <c r="I116" s="1" t="s">
        <v>14</v>
      </c>
      <c r="J116" s="1" t="s">
        <v>71</v>
      </c>
      <c r="K116" s="3">
        <v>6584</v>
      </c>
    </row>
    <row r="117" spans="1:11" ht="16" x14ac:dyDescent="0.2">
      <c r="A117" s="1" t="s">
        <v>256</v>
      </c>
      <c r="B117" s="2">
        <v>43447</v>
      </c>
      <c r="C117" s="3">
        <v>108624</v>
      </c>
      <c r="D117" s="1" t="s">
        <v>11</v>
      </c>
      <c r="E117" s="1" t="s">
        <v>12</v>
      </c>
      <c r="F117" s="4">
        <v>0</v>
      </c>
      <c r="G117" s="1" t="s">
        <v>13</v>
      </c>
      <c r="I117" s="1" t="s">
        <v>14</v>
      </c>
      <c r="J117" s="1" t="s">
        <v>72</v>
      </c>
      <c r="K117" s="3">
        <v>6592</v>
      </c>
    </row>
    <row r="118" spans="1:11" ht="16" x14ac:dyDescent="0.2">
      <c r="A118" s="1" t="s">
        <v>256</v>
      </c>
      <c r="B118" s="2">
        <v>43447</v>
      </c>
      <c r="C118" s="3">
        <v>108625</v>
      </c>
      <c r="D118" s="1" t="s">
        <v>11</v>
      </c>
      <c r="E118" s="1" t="s">
        <v>12</v>
      </c>
      <c r="F118" s="4">
        <v>0</v>
      </c>
      <c r="G118" s="1" t="s">
        <v>13</v>
      </c>
      <c r="I118" s="1" t="s">
        <v>14</v>
      </c>
      <c r="J118" s="1" t="s">
        <v>73</v>
      </c>
      <c r="K118" s="3">
        <v>6592</v>
      </c>
    </row>
    <row r="119" spans="1:11" ht="16" x14ac:dyDescent="0.2">
      <c r="A119" s="1" t="s">
        <v>256</v>
      </c>
      <c r="B119" s="2">
        <v>43447</v>
      </c>
      <c r="C119" s="3">
        <v>108626</v>
      </c>
      <c r="D119" s="1" t="s">
        <v>11</v>
      </c>
      <c r="E119" s="1" t="s">
        <v>12</v>
      </c>
      <c r="F119" s="4">
        <v>0</v>
      </c>
      <c r="G119" s="1" t="s">
        <v>13</v>
      </c>
      <c r="I119" s="1" t="s">
        <v>14</v>
      </c>
      <c r="J119" s="1" t="s">
        <v>74</v>
      </c>
      <c r="K119" s="3">
        <v>6592</v>
      </c>
    </row>
    <row r="120" spans="1:11" ht="16" x14ac:dyDescent="0.2">
      <c r="A120" s="1" t="s">
        <v>256</v>
      </c>
      <c r="B120" s="2">
        <v>43447</v>
      </c>
      <c r="C120" s="3">
        <v>108627</v>
      </c>
      <c r="D120" s="1" t="s">
        <v>11</v>
      </c>
      <c r="E120" s="1" t="s">
        <v>12</v>
      </c>
      <c r="F120" s="4">
        <v>0</v>
      </c>
      <c r="G120" s="1" t="s">
        <v>13</v>
      </c>
      <c r="I120" s="1" t="s">
        <v>14</v>
      </c>
      <c r="J120" s="1" t="s">
        <v>75</v>
      </c>
      <c r="K120" s="3">
        <v>6592</v>
      </c>
    </row>
    <row r="121" spans="1:11" ht="16" x14ac:dyDescent="0.2">
      <c r="A121" s="1" t="s">
        <v>256</v>
      </c>
      <c r="B121" s="2">
        <v>43447</v>
      </c>
      <c r="C121" s="3">
        <v>108628</v>
      </c>
      <c r="D121" s="1" t="s">
        <v>11</v>
      </c>
      <c r="E121" s="1" t="s">
        <v>12</v>
      </c>
      <c r="F121" s="4">
        <v>0</v>
      </c>
      <c r="G121" s="1" t="s">
        <v>13</v>
      </c>
      <c r="I121" s="1" t="s">
        <v>14</v>
      </c>
      <c r="J121" s="1" t="s">
        <v>76</v>
      </c>
      <c r="K121" s="3">
        <v>6592</v>
      </c>
    </row>
    <row r="122" spans="1:11" ht="16" x14ac:dyDescent="0.2">
      <c r="A122" s="1" t="s">
        <v>256</v>
      </c>
      <c r="B122" s="2">
        <v>43447</v>
      </c>
      <c r="C122" s="3">
        <v>104411</v>
      </c>
      <c r="D122" s="1" t="s">
        <v>11</v>
      </c>
      <c r="E122" s="1" t="s">
        <v>12</v>
      </c>
      <c r="F122" s="4">
        <v>0</v>
      </c>
      <c r="G122" s="1" t="s">
        <v>13</v>
      </c>
      <c r="I122" s="1" t="s">
        <v>14</v>
      </c>
      <c r="J122" s="1" t="s">
        <v>15</v>
      </c>
      <c r="K122" s="3">
        <v>6390</v>
      </c>
    </row>
    <row r="123" spans="1:11" ht="16" x14ac:dyDescent="0.2">
      <c r="A123" s="1" t="s">
        <v>256</v>
      </c>
      <c r="B123" s="2">
        <v>43447</v>
      </c>
      <c r="C123" s="3">
        <v>104410</v>
      </c>
      <c r="D123" s="1" t="s">
        <v>11</v>
      </c>
      <c r="E123" s="1" t="s">
        <v>12</v>
      </c>
      <c r="F123" s="4">
        <v>0</v>
      </c>
      <c r="G123" s="1" t="s">
        <v>13</v>
      </c>
      <c r="I123" s="1" t="s">
        <v>14</v>
      </c>
      <c r="J123" s="1" t="s">
        <v>61</v>
      </c>
      <c r="K123" s="3">
        <v>6390</v>
      </c>
    </row>
    <row r="124" spans="1:11" ht="16" x14ac:dyDescent="0.2">
      <c r="A124" s="1" t="s">
        <v>257</v>
      </c>
      <c r="B124" s="2">
        <v>43439</v>
      </c>
      <c r="C124" s="3">
        <v>105486</v>
      </c>
      <c r="D124" s="1" t="s">
        <v>11</v>
      </c>
      <c r="E124" s="1" t="s">
        <v>12</v>
      </c>
      <c r="F124" s="4">
        <v>0</v>
      </c>
      <c r="G124" s="1" t="s">
        <v>13</v>
      </c>
      <c r="I124" s="1" t="s">
        <v>14</v>
      </c>
      <c r="J124" s="1" t="s">
        <v>77</v>
      </c>
      <c r="K124" s="3">
        <v>6335</v>
      </c>
    </row>
    <row r="125" spans="1:11" ht="16" x14ac:dyDescent="0.2">
      <c r="A125" s="1" t="s">
        <v>257</v>
      </c>
      <c r="B125" s="2">
        <v>43439</v>
      </c>
      <c r="C125" s="3">
        <v>105487</v>
      </c>
      <c r="D125" s="1" t="s">
        <v>11</v>
      </c>
      <c r="E125" s="1" t="s">
        <v>12</v>
      </c>
      <c r="F125" s="4">
        <v>0</v>
      </c>
      <c r="G125" s="1" t="s">
        <v>13</v>
      </c>
      <c r="I125" s="1" t="s">
        <v>14</v>
      </c>
      <c r="J125" s="1" t="s">
        <v>78</v>
      </c>
      <c r="K125" s="3">
        <v>6335</v>
      </c>
    </row>
    <row r="126" spans="1:11" ht="16" x14ac:dyDescent="0.2">
      <c r="A126" s="1" t="s">
        <v>257</v>
      </c>
      <c r="B126" s="2">
        <v>43439</v>
      </c>
      <c r="C126" s="3">
        <v>105488</v>
      </c>
      <c r="D126" s="1" t="s">
        <v>11</v>
      </c>
      <c r="E126" s="1" t="s">
        <v>12</v>
      </c>
      <c r="F126" s="7">
        <v>0</v>
      </c>
      <c r="G126" s="1" t="s">
        <v>13</v>
      </c>
      <c r="I126" s="1" t="s">
        <v>14</v>
      </c>
      <c r="J126" s="1" t="s">
        <v>79</v>
      </c>
      <c r="K126" s="3">
        <v>6335</v>
      </c>
    </row>
    <row r="127" spans="1:11" ht="16" x14ac:dyDescent="0.2">
      <c r="A127" s="1" t="s">
        <v>257</v>
      </c>
      <c r="B127" s="2">
        <v>43439</v>
      </c>
      <c r="C127" s="3">
        <v>107937</v>
      </c>
      <c r="D127" s="1" t="s">
        <v>11</v>
      </c>
      <c r="E127" s="1" t="s">
        <v>12</v>
      </c>
      <c r="F127" s="7">
        <v>1.53</v>
      </c>
      <c r="G127" s="1" t="s">
        <v>58</v>
      </c>
      <c r="I127" s="1" t="s">
        <v>14</v>
      </c>
      <c r="J127" s="1" t="s">
        <v>79</v>
      </c>
      <c r="K127" s="3">
        <v>6574</v>
      </c>
    </row>
    <row r="128" spans="1:11" ht="16" x14ac:dyDescent="0.2">
      <c r="A128" s="1" t="s">
        <v>257</v>
      </c>
      <c r="B128" s="2">
        <v>43439</v>
      </c>
      <c r="C128" s="3">
        <v>105489</v>
      </c>
      <c r="D128" s="1" t="s">
        <v>11</v>
      </c>
      <c r="E128" s="1" t="s">
        <v>12</v>
      </c>
      <c r="F128" s="4">
        <v>0</v>
      </c>
      <c r="G128" s="1" t="s">
        <v>13</v>
      </c>
      <c r="I128" s="1" t="s">
        <v>14</v>
      </c>
      <c r="J128" s="1" t="s">
        <v>80</v>
      </c>
      <c r="K128" s="3">
        <v>6335</v>
      </c>
    </row>
    <row r="129" spans="1:11" ht="16" x14ac:dyDescent="0.2">
      <c r="A129" s="1" t="s">
        <v>257</v>
      </c>
      <c r="B129" s="2">
        <v>43439</v>
      </c>
      <c r="C129" s="3">
        <v>105490</v>
      </c>
      <c r="D129" s="1" t="s">
        <v>11</v>
      </c>
      <c r="E129" s="1" t="s">
        <v>12</v>
      </c>
      <c r="F129" s="4">
        <v>0</v>
      </c>
      <c r="G129" s="1" t="s">
        <v>13</v>
      </c>
      <c r="I129" s="1" t="s">
        <v>14</v>
      </c>
      <c r="J129" s="1" t="s">
        <v>81</v>
      </c>
      <c r="K129" s="3">
        <v>6335</v>
      </c>
    </row>
    <row r="130" spans="1:11" ht="16" x14ac:dyDescent="0.2">
      <c r="A130" s="1" t="s">
        <v>257</v>
      </c>
      <c r="B130" s="2">
        <v>43439</v>
      </c>
      <c r="C130" s="3">
        <v>105491</v>
      </c>
      <c r="D130" s="1" t="s">
        <v>11</v>
      </c>
      <c r="E130" s="1" t="s">
        <v>12</v>
      </c>
      <c r="F130" s="4">
        <v>0</v>
      </c>
      <c r="G130" s="1" t="s">
        <v>13</v>
      </c>
      <c r="I130" s="1" t="s">
        <v>14</v>
      </c>
      <c r="J130" s="1" t="s">
        <v>82</v>
      </c>
      <c r="K130" s="3">
        <v>6335</v>
      </c>
    </row>
    <row r="131" spans="1:11" ht="16" x14ac:dyDescent="0.2">
      <c r="A131" s="1" t="s">
        <v>257</v>
      </c>
      <c r="B131" s="2">
        <v>43439</v>
      </c>
      <c r="C131" s="3">
        <v>105492</v>
      </c>
      <c r="D131" s="1" t="s">
        <v>11</v>
      </c>
      <c r="E131" s="1" t="s">
        <v>12</v>
      </c>
      <c r="F131" s="4">
        <v>0</v>
      </c>
      <c r="G131" s="1" t="s">
        <v>13</v>
      </c>
      <c r="I131" s="1" t="s">
        <v>14</v>
      </c>
      <c r="J131" s="1" t="s">
        <v>83</v>
      </c>
      <c r="K131" s="3">
        <v>6335</v>
      </c>
    </row>
    <row r="132" spans="1:11" ht="16" x14ac:dyDescent="0.2">
      <c r="A132" s="1" t="s">
        <v>257</v>
      </c>
      <c r="B132" s="2">
        <v>43439</v>
      </c>
      <c r="C132" s="3">
        <v>105493</v>
      </c>
      <c r="D132" s="1" t="s">
        <v>11</v>
      </c>
      <c r="E132" s="1" t="s">
        <v>12</v>
      </c>
      <c r="F132" s="4">
        <v>0</v>
      </c>
      <c r="G132" s="1" t="s">
        <v>13</v>
      </c>
      <c r="I132" s="1" t="s">
        <v>14</v>
      </c>
      <c r="J132" s="1" t="s">
        <v>84</v>
      </c>
      <c r="K132" s="3">
        <v>6335</v>
      </c>
    </row>
    <row r="133" spans="1:11" ht="16" x14ac:dyDescent="0.2">
      <c r="A133" s="1" t="s">
        <v>257</v>
      </c>
      <c r="B133" s="2">
        <v>43439</v>
      </c>
      <c r="C133" s="3">
        <v>105504</v>
      </c>
      <c r="D133" s="1" t="s">
        <v>11</v>
      </c>
      <c r="E133" s="1" t="s">
        <v>12</v>
      </c>
      <c r="F133" s="4">
        <v>0</v>
      </c>
      <c r="G133" s="1" t="s">
        <v>13</v>
      </c>
      <c r="I133" s="1" t="s">
        <v>14</v>
      </c>
      <c r="J133" s="1" t="s">
        <v>114</v>
      </c>
      <c r="K133" s="3">
        <v>6335</v>
      </c>
    </row>
    <row r="134" spans="1:11" ht="16" x14ac:dyDescent="0.2">
      <c r="A134" s="1" t="s">
        <v>257</v>
      </c>
      <c r="B134" s="2">
        <v>43439</v>
      </c>
      <c r="C134" s="3">
        <v>105505</v>
      </c>
      <c r="D134" s="1" t="s">
        <v>11</v>
      </c>
      <c r="E134" s="1" t="s">
        <v>12</v>
      </c>
      <c r="F134" s="4">
        <v>0</v>
      </c>
      <c r="G134" s="1" t="s">
        <v>13</v>
      </c>
      <c r="I134" s="1" t="s">
        <v>14</v>
      </c>
      <c r="J134" s="1" t="s">
        <v>85</v>
      </c>
      <c r="K134" s="3">
        <v>6335</v>
      </c>
    </row>
    <row r="135" spans="1:11" ht="16" x14ac:dyDescent="0.2">
      <c r="A135" s="1" t="s">
        <v>257</v>
      </c>
      <c r="B135" s="2">
        <v>43439</v>
      </c>
      <c r="C135" s="3">
        <v>105506</v>
      </c>
      <c r="D135" s="1" t="s">
        <v>11</v>
      </c>
      <c r="E135" s="1" t="s">
        <v>12</v>
      </c>
      <c r="F135" s="4">
        <v>0</v>
      </c>
      <c r="G135" s="1" t="s">
        <v>13</v>
      </c>
      <c r="I135" s="1" t="s">
        <v>14</v>
      </c>
      <c r="J135" s="1" t="s">
        <v>87</v>
      </c>
      <c r="K135" s="3">
        <v>6335</v>
      </c>
    </row>
    <row r="136" spans="1:11" ht="16" x14ac:dyDescent="0.2">
      <c r="A136" s="1" t="s">
        <v>257</v>
      </c>
      <c r="B136" s="2">
        <v>43439</v>
      </c>
      <c r="C136" s="3">
        <v>105507</v>
      </c>
      <c r="D136" s="1" t="s">
        <v>11</v>
      </c>
      <c r="E136" s="1" t="s">
        <v>12</v>
      </c>
      <c r="F136" s="7">
        <v>2.7243241999999999</v>
      </c>
      <c r="G136" s="1" t="s">
        <v>57</v>
      </c>
      <c r="I136" s="1" t="s">
        <v>14</v>
      </c>
      <c r="J136" s="1" t="s">
        <v>59</v>
      </c>
      <c r="K136" s="3">
        <v>6335</v>
      </c>
    </row>
    <row r="137" spans="1:11" ht="16" x14ac:dyDescent="0.2">
      <c r="A137" s="1" t="s">
        <v>257</v>
      </c>
      <c r="B137" s="2">
        <v>43439</v>
      </c>
      <c r="C137" s="3">
        <v>109065</v>
      </c>
      <c r="D137" s="1" t="s">
        <v>11</v>
      </c>
      <c r="E137" s="1" t="s">
        <v>12</v>
      </c>
      <c r="F137" s="7">
        <v>0</v>
      </c>
      <c r="G137" s="1" t="s">
        <v>13</v>
      </c>
      <c r="I137" s="1" t="s">
        <v>14</v>
      </c>
      <c r="J137" s="1" t="s">
        <v>59</v>
      </c>
      <c r="K137" s="3">
        <v>6605</v>
      </c>
    </row>
    <row r="138" spans="1:11" ht="16" x14ac:dyDescent="0.2">
      <c r="A138" s="1" t="s">
        <v>257</v>
      </c>
      <c r="B138" s="2">
        <v>43439</v>
      </c>
      <c r="C138" s="3">
        <v>105508</v>
      </c>
      <c r="D138" s="1" t="s">
        <v>11</v>
      </c>
      <c r="E138" s="1" t="s">
        <v>12</v>
      </c>
      <c r="F138" s="4">
        <v>0</v>
      </c>
      <c r="G138" s="1" t="s">
        <v>13</v>
      </c>
      <c r="I138" s="1" t="s">
        <v>14</v>
      </c>
      <c r="J138" s="1" t="s">
        <v>88</v>
      </c>
      <c r="K138" s="3">
        <v>6335</v>
      </c>
    </row>
    <row r="139" spans="1:11" ht="16" x14ac:dyDescent="0.2">
      <c r="A139" s="1" t="s">
        <v>257</v>
      </c>
      <c r="B139" s="2">
        <v>43439</v>
      </c>
      <c r="C139" s="3">
        <v>105509</v>
      </c>
      <c r="D139" s="1" t="s">
        <v>11</v>
      </c>
      <c r="E139" s="1" t="s">
        <v>12</v>
      </c>
      <c r="F139" s="4">
        <v>0</v>
      </c>
      <c r="G139" s="1" t="s">
        <v>13</v>
      </c>
      <c r="I139" s="1" t="s">
        <v>14</v>
      </c>
      <c r="J139" s="1" t="s">
        <v>89</v>
      </c>
      <c r="K139" s="3">
        <v>6335</v>
      </c>
    </row>
    <row r="140" spans="1:11" ht="16" x14ac:dyDescent="0.2">
      <c r="A140" s="1" t="s">
        <v>257</v>
      </c>
      <c r="B140" s="2">
        <v>43439</v>
      </c>
      <c r="C140" s="3">
        <v>105510</v>
      </c>
      <c r="D140" s="1" t="s">
        <v>11</v>
      </c>
      <c r="E140" s="1" t="s">
        <v>12</v>
      </c>
      <c r="F140" s="4">
        <v>0</v>
      </c>
      <c r="G140" s="1" t="s">
        <v>13</v>
      </c>
      <c r="I140" s="1" t="s">
        <v>14</v>
      </c>
      <c r="J140" s="1" t="s">
        <v>100</v>
      </c>
      <c r="K140" s="3">
        <v>6335</v>
      </c>
    </row>
    <row r="141" spans="1:11" ht="16" x14ac:dyDescent="0.2">
      <c r="A141" s="1" t="s">
        <v>257</v>
      </c>
      <c r="B141" s="2">
        <v>43439</v>
      </c>
      <c r="C141" s="3">
        <v>102098</v>
      </c>
      <c r="D141" s="1" t="s">
        <v>11</v>
      </c>
      <c r="E141" s="1" t="s">
        <v>12</v>
      </c>
      <c r="F141" s="4">
        <v>0</v>
      </c>
      <c r="G141" s="1" t="s">
        <v>13</v>
      </c>
      <c r="I141" s="1" t="s">
        <v>14</v>
      </c>
      <c r="J141" s="8" t="s">
        <v>101</v>
      </c>
      <c r="K141" s="3">
        <v>6342</v>
      </c>
    </row>
    <row r="142" spans="1:11" ht="16" x14ac:dyDescent="0.2">
      <c r="A142" s="1" t="s">
        <v>257</v>
      </c>
      <c r="B142" s="2">
        <v>43439</v>
      </c>
      <c r="C142" s="3">
        <v>100687</v>
      </c>
      <c r="D142" s="1" t="s">
        <v>11</v>
      </c>
      <c r="E142" s="1" t="s">
        <v>12</v>
      </c>
      <c r="F142" s="4">
        <v>0</v>
      </c>
      <c r="G142" s="1" t="s">
        <v>13</v>
      </c>
      <c r="I142" s="1" t="s">
        <v>14</v>
      </c>
      <c r="J142" s="1" t="s">
        <v>20</v>
      </c>
      <c r="K142" s="3">
        <v>6248</v>
      </c>
    </row>
    <row r="143" spans="1:11" ht="16" x14ac:dyDescent="0.2">
      <c r="A143" s="1" t="s">
        <v>257</v>
      </c>
      <c r="B143" s="2">
        <v>43439</v>
      </c>
      <c r="C143" s="3">
        <v>100688</v>
      </c>
      <c r="D143" s="1" t="s">
        <v>11</v>
      </c>
      <c r="E143" s="1" t="s">
        <v>12</v>
      </c>
      <c r="F143" s="4">
        <v>0</v>
      </c>
      <c r="G143" s="1" t="s">
        <v>13</v>
      </c>
      <c r="I143" s="1" t="s">
        <v>14</v>
      </c>
      <c r="J143" s="1" t="s">
        <v>21</v>
      </c>
      <c r="K143" s="3">
        <v>6248</v>
      </c>
    </row>
    <row r="144" spans="1:11" ht="16" x14ac:dyDescent="0.2">
      <c r="A144" s="1" t="s">
        <v>257</v>
      </c>
      <c r="B144" s="2">
        <v>43439</v>
      </c>
      <c r="C144" s="3">
        <v>100689</v>
      </c>
      <c r="D144" s="1" t="s">
        <v>11</v>
      </c>
      <c r="E144" s="1" t="s">
        <v>12</v>
      </c>
      <c r="F144" s="4">
        <v>0</v>
      </c>
      <c r="G144" s="1" t="s">
        <v>13</v>
      </c>
      <c r="I144" s="1" t="s">
        <v>14</v>
      </c>
      <c r="J144" s="1" t="s">
        <v>19</v>
      </c>
      <c r="K144" s="3">
        <v>6248</v>
      </c>
    </row>
    <row r="145" spans="1:11" ht="16" x14ac:dyDescent="0.2">
      <c r="A145" s="1" t="s">
        <v>257</v>
      </c>
      <c r="B145" s="2">
        <v>43439</v>
      </c>
      <c r="C145" s="3">
        <v>100690</v>
      </c>
      <c r="D145" s="1" t="s">
        <v>11</v>
      </c>
      <c r="E145" s="1" t="s">
        <v>12</v>
      </c>
      <c r="F145" s="4">
        <v>0</v>
      </c>
      <c r="G145" s="1" t="s">
        <v>13</v>
      </c>
      <c r="I145" s="1" t="s">
        <v>14</v>
      </c>
      <c r="J145" s="1" t="s">
        <v>22</v>
      </c>
      <c r="K145" s="3">
        <v>6248</v>
      </c>
    </row>
    <row r="146" spans="1:11" ht="16" x14ac:dyDescent="0.2">
      <c r="A146" s="1" t="s">
        <v>257</v>
      </c>
      <c r="B146" s="2">
        <v>43439</v>
      </c>
      <c r="C146" s="3">
        <v>105464</v>
      </c>
      <c r="D146" s="1" t="s">
        <v>11</v>
      </c>
      <c r="E146" s="1" t="s">
        <v>12</v>
      </c>
      <c r="F146" s="4">
        <v>0</v>
      </c>
      <c r="G146" s="1" t="s">
        <v>13</v>
      </c>
      <c r="I146" s="1" t="s">
        <v>14</v>
      </c>
      <c r="J146" s="1" t="s">
        <v>23</v>
      </c>
      <c r="K146" s="3">
        <v>6335</v>
      </c>
    </row>
    <row r="147" spans="1:11" ht="16" x14ac:dyDescent="0.2">
      <c r="A147" s="1" t="s">
        <v>257</v>
      </c>
      <c r="B147" s="2">
        <v>43439</v>
      </c>
      <c r="C147" s="3">
        <v>105465</v>
      </c>
      <c r="D147" s="1" t="s">
        <v>11</v>
      </c>
      <c r="E147" s="1" t="s">
        <v>12</v>
      </c>
      <c r="F147" s="4">
        <v>0</v>
      </c>
      <c r="G147" s="1" t="s">
        <v>13</v>
      </c>
      <c r="I147" s="1" t="s">
        <v>14</v>
      </c>
      <c r="J147" s="1" t="s">
        <v>24</v>
      </c>
      <c r="K147" s="3">
        <v>6335</v>
      </c>
    </row>
    <row r="148" spans="1:11" ht="16" x14ac:dyDescent="0.2">
      <c r="A148" s="1" t="s">
        <v>257</v>
      </c>
      <c r="B148" s="2">
        <v>43439</v>
      </c>
      <c r="C148" s="3">
        <v>105466</v>
      </c>
      <c r="D148" s="1" t="s">
        <v>11</v>
      </c>
      <c r="E148" s="1" t="s">
        <v>12</v>
      </c>
      <c r="F148" s="4">
        <v>0</v>
      </c>
      <c r="G148" s="1" t="s">
        <v>13</v>
      </c>
      <c r="I148" s="1" t="s">
        <v>14</v>
      </c>
      <c r="J148" s="1" t="s">
        <v>25</v>
      </c>
      <c r="K148" s="3">
        <v>6335</v>
      </c>
    </row>
    <row r="149" spans="1:11" ht="16" x14ac:dyDescent="0.2">
      <c r="A149" s="1" t="s">
        <v>257</v>
      </c>
      <c r="B149" s="2">
        <v>43439</v>
      </c>
      <c r="C149" s="3">
        <v>105467</v>
      </c>
      <c r="D149" s="1" t="s">
        <v>11</v>
      </c>
      <c r="E149" s="1" t="s">
        <v>12</v>
      </c>
      <c r="F149" s="4">
        <v>0</v>
      </c>
      <c r="G149" s="1" t="s">
        <v>13</v>
      </c>
      <c r="I149" s="1" t="s">
        <v>14</v>
      </c>
      <c r="J149" s="1" t="s">
        <v>26</v>
      </c>
      <c r="K149" s="3">
        <v>6335</v>
      </c>
    </row>
    <row r="150" spans="1:11" ht="16" x14ac:dyDescent="0.2">
      <c r="A150" s="1" t="s">
        <v>257</v>
      </c>
      <c r="B150" s="2">
        <v>43439</v>
      </c>
      <c r="C150" s="3">
        <v>105468</v>
      </c>
      <c r="D150" s="1" t="s">
        <v>11</v>
      </c>
      <c r="E150" s="1" t="s">
        <v>12</v>
      </c>
      <c r="F150" s="4">
        <v>0</v>
      </c>
      <c r="G150" s="1" t="s">
        <v>13</v>
      </c>
      <c r="I150" s="1" t="s">
        <v>14</v>
      </c>
      <c r="J150" s="1" t="s">
        <v>56</v>
      </c>
      <c r="K150" s="3">
        <v>6335</v>
      </c>
    </row>
    <row r="151" spans="1:11" ht="16" x14ac:dyDescent="0.2">
      <c r="A151" s="1" t="s">
        <v>257</v>
      </c>
      <c r="B151" s="2">
        <v>43439</v>
      </c>
      <c r="C151" s="3">
        <v>105469</v>
      </c>
      <c r="D151" s="1" t="s">
        <v>11</v>
      </c>
      <c r="E151" s="1" t="s">
        <v>12</v>
      </c>
      <c r="F151" s="4">
        <v>0</v>
      </c>
      <c r="G151" s="1" t="s">
        <v>13</v>
      </c>
      <c r="I151" s="1" t="s">
        <v>14</v>
      </c>
      <c r="J151" s="1" t="s">
        <v>27</v>
      </c>
      <c r="K151" s="3">
        <v>6335</v>
      </c>
    </row>
    <row r="152" spans="1:11" ht="16" x14ac:dyDescent="0.2">
      <c r="A152" s="1" t="s">
        <v>257</v>
      </c>
      <c r="B152" s="2">
        <v>43439</v>
      </c>
      <c r="C152" s="3">
        <v>105470</v>
      </c>
      <c r="D152" s="1" t="s">
        <v>11</v>
      </c>
      <c r="E152" s="1" t="s">
        <v>12</v>
      </c>
      <c r="F152" s="4">
        <v>0</v>
      </c>
      <c r="G152" s="1" t="s">
        <v>13</v>
      </c>
      <c r="I152" s="1" t="s">
        <v>14</v>
      </c>
      <c r="J152" s="1" t="s">
        <v>28</v>
      </c>
      <c r="K152" s="3">
        <v>6335</v>
      </c>
    </row>
    <row r="153" spans="1:11" ht="16" x14ac:dyDescent="0.2">
      <c r="A153" s="1" t="s">
        <v>257</v>
      </c>
      <c r="B153" s="2">
        <v>43439</v>
      </c>
      <c r="C153" s="3">
        <v>105471</v>
      </c>
      <c r="D153" s="1" t="s">
        <v>11</v>
      </c>
      <c r="E153" s="1" t="s">
        <v>12</v>
      </c>
      <c r="F153" s="4">
        <v>0</v>
      </c>
      <c r="G153" s="1" t="s">
        <v>13</v>
      </c>
      <c r="I153" s="1" t="s">
        <v>14</v>
      </c>
      <c r="J153" s="1" t="s">
        <v>29</v>
      </c>
      <c r="K153" s="3">
        <v>6335</v>
      </c>
    </row>
    <row r="154" spans="1:11" ht="16" x14ac:dyDescent="0.2">
      <c r="A154" s="1" t="s">
        <v>257</v>
      </c>
      <c r="B154" s="2">
        <v>43439</v>
      </c>
      <c r="C154" s="3">
        <v>105472</v>
      </c>
      <c r="D154" s="1" t="s">
        <v>11</v>
      </c>
      <c r="E154" s="1" t="s">
        <v>12</v>
      </c>
      <c r="F154" s="4">
        <v>0</v>
      </c>
      <c r="G154" s="1" t="s">
        <v>13</v>
      </c>
      <c r="I154" s="1" t="s">
        <v>14</v>
      </c>
      <c r="J154" s="1" t="s">
        <v>30</v>
      </c>
      <c r="K154" s="3">
        <v>6335</v>
      </c>
    </row>
    <row r="155" spans="1:11" ht="16" x14ac:dyDescent="0.2">
      <c r="A155" s="1" t="s">
        <v>257</v>
      </c>
      <c r="B155" s="2">
        <v>43439</v>
      </c>
      <c r="C155" s="3">
        <v>105473</v>
      </c>
      <c r="D155" s="1" t="s">
        <v>11</v>
      </c>
      <c r="E155" s="1" t="s">
        <v>12</v>
      </c>
      <c r="F155" s="4">
        <v>0</v>
      </c>
      <c r="G155" s="1" t="s">
        <v>13</v>
      </c>
      <c r="I155" s="1" t="s">
        <v>14</v>
      </c>
      <c r="J155" s="1" t="s">
        <v>31</v>
      </c>
      <c r="K155" s="3">
        <v>6335</v>
      </c>
    </row>
    <row r="156" spans="1:11" ht="16" x14ac:dyDescent="0.2">
      <c r="A156" s="1" t="s">
        <v>257</v>
      </c>
      <c r="B156" s="2">
        <v>43439</v>
      </c>
      <c r="C156" s="3">
        <v>105484</v>
      </c>
      <c r="D156" s="1" t="s">
        <v>11</v>
      </c>
      <c r="E156" s="1" t="s">
        <v>12</v>
      </c>
      <c r="F156" s="4">
        <v>0</v>
      </c>
      <c r="G156" s="1" t="s">
        <v>13</v>
      </c>
      <c r="I156" s="1" t="s">
        <v>14</v>
      </c>
      <c r="J156" s="1" t="s">
        <v>42</v>
      </c>
      <c r="K156" s="3">
        <v>6335</v>
      </c>
    </row>
    <row r="157" spans="1:11" ht="16" x14ac:dyDescent="0.2">
      <c r="A157" s="1" t="s">
        <v>257</v>
      </c>
      <c r="B157" s="2">
        <v>43439</v>
      </c>
      <c r="C157" s="3">
        <v>105485</v>
      </c>
      <c r="D157" s="1" t="s">
        <v>11</v>
      </c>
      <c r="E157" s="1" t="s">
        <v>12</v>
      </c>
      <c r="F157" s="4">
        <v>0</v>
      </c>
      <c r="G157" s="1" t="s">
        <v>13</v>
      </c>
      <c r="I157" s="1" t="s">
        <v>14</v>
      </c>
      <c r="J157" s="1" t="s">
        <v>44</v>
      </c>
      <c r="K157" s="3">
        <v>6335</v>
      </c>
    </row>
    <row r="158" spans="1:11" ht="16" x14ac:dyDescent="0.2">
      <c r="A158" s="1" t="s">
        <v>257</v>
      </c>
      <c r="B158" s="2">
        <v>43439</v>
      </c>
      <c r="C158" s="3">
        <v>102103</v>
      </c>
      <c r="D158" s="1" t="s">
        <v>11</v>
      </c>
      <c r="E158" s="1" t="s">
        <v>12</v>
      </c>
      <c r="F158" s="4">
        <v>0</v>
      </c>
      <c r="G158" s="1" t="s">
        <v>13</v>
      </c>
      <c r="I158" s="1" t="s">
        <v>14</v>
      </c>
      <c r="J158" s="1" t="s">
        <v>16</v>
      </c>
      <c r="K158" s="3">
        <v>6342</v>
      </c>
    </row>
    <row r="159" spans="1:11" ht="16" x14ac:dyDescent="0.2">
      <c r="A159" s="1" t="s">
        <v>257</v>
      </c>
      <c r="B159" s="2">
        <v>43439</v>
      </c>
      <c r="C159" s="3">
        <v>100651</v>
      </c>
      <c r="D159" s="1" t="s">
        <v>11</v>
      </c>
      <c r="E159" s="1" t="s">
        <v>12</v>
      </c>
      <c r="F159" s="4">
        <v>0</v>
      </c>
      <c r="G159" s="1" t="s">
        <v>13</v>
      </c>
      <c r="I159" s="1" t="s">
        <v>14</v>
      </c>
      <c r="J159" s="1" t="s">
        <v>62</v>
      </c>
      <c r="K159" s="3">
        <v>6248</v>
      </c>
    </row>
    <row r="160" spans="1:11" ht="16" x14ac:dyDescent="0.2">
      <c r="A160" s="1" t="s">
        <v>257</v>
      </c>
      <c r="B160" s="2">
        <v>43439</v>
      </c>
      <c r="C160" s="3">
        <v>100652</v>
      </c>
      <c r="D160" s="1" t="s">
        <v>11</v>
      </c>
      <c r="E160" s="1" t="s">
        <v>12</v>
      </c>
      <c r="F160" s="4">
        <v>0</v>
      </c>
      <c r="G160" s="1" t="s">
        <v>13</v>
      </c>
      <c r="I160" s="1" t="s">
        <v>14</v>
      </c>
      <c r="J160" s="1" t="s">
        <v>63</v>
      </c>
      <c r="K160" s="3">
        <v>6248</v>
      </c>
    </row>
    <row r="161" spans="1:11" ht="16" x14ac:dyDescent="0.2">
      <c r="A161" s="1" t="s">
        <v>257</v>
      </c>
      <c r="B161" s="2">
        <v>43439</v>
      </c>
      <c r="C161" s="3">
        <v>100653</v>
      </c>
      <c r="D161" s="1" t="s">
        <v>11</v>
      </c>
      <c r="E161" s="1" t="s">
        <v>12</v>
      </c>
      <c r="F161" s="4">
        <v>0</v>
      </c>
      <c r="G161" s="1" t="s">
        <v>13</v>
      </c>
      <c r="I161" s="1" t="s">
        <v>14</v>
      </c>
      <c r="J161" s="1" t="s">
        <v>64</v>
      </c>
      <c r="K161" s="3">
        <v>6248</v>
      </c>
    </row>
    <row r="162" spans="1:11" ht="16" x14ac:dyDescent="0.2">
      <c r="A162" s="1" t="s">
        <v>257</v>
      </c>
      <c r="B162" s="2">
        <v>43439</v>
      </c>
      <c r="C162" s="3">
        <v>100664</v>
      </c>
      <c r="D162" s="1" t="s">
        <v>11</v>
      </c>
      <c r="E162" s="1" t="s">
        <v>12</v>
      </c>
      <c r="F162" s="4">
        <v>0</v>
      </c>
      <c r="G162" s="1" t="s">
        <v>13</v>
      </c>
      <c r="I162" s="1" t="s">
        <v>14</v>
      </c>
      <c r="J162" s="1" t="s">
        <v>65</v>
      </c>
      <c r="K162" s="3">
        <v>6248</v>
      </c>
    </row>
    <row r="163" spans="1:11" ht="16" x14ac:dyDescent="0.2">
      <c r="A163" s="1" t="s">
        <v>257</v>
      </c>
      <c r="B163" s="2">
        <v>43439</v>
      </c>
      <c r="C163" s="3">
        <v>100665</v>
      </c>
      <c r="D163" s="1" t="s">
        <v>11</v>
      </c>
      <c r="E163" s="1" t="s">
        <v>12</v>
      </c>
      <c r="F163" s="4">
        <v>0</v>
      </c>
      <c r="G163" s="1" t="s">
        <v>13</v>
      </c>
      <c r="I163" s="1" t="s">
        <v>14</v>
      </c>
      <c r="J163" s="1" t="s">
        <v>66</v>
      </c>
      <c r="K163" s="3">
        <v>6248</v>
      </c>
    </row>
    <row r="164" spans="1:11" ht="16" x14ac:dyDescent="0.2">
      <c r="A164" s="1" t="s">
        <v>257</v>
      </c>
      <c r="B164" s="2">
        <v>43439</v>
      </c>
      <c r="C164" s="3">
        <v>100666</v>
      </c>
      <c r="D164" s="1" t="s">
        <v>11</v>
      </c>
      <c r="E164" s="1" t="s">
        <v>12</v>
      </c>
      <c r="F164" s="4">
        <v>0</v>
      </c>
      <c r="G164" s="1" t="s">
        <v>13</v>
      </c>
      <c r="I164" s="1" t="s">
        <v>14</v>
      </c>
      <c r="J164" s="1" t="s">
        <v>67</v>
      </c>
      <c r="K164" s="3">
        <v>6248</v>
      </c>
    </row>
    <row r="165" spans="1:11" ht="16" x14ac:dyDescent="0.2">
      <c r="A165" s="1" t="s">
        <v>257</v>
      </c>
      <c r="B165" s="2">
        <v>43439</v>
      </c>
      <c r="C165" s="3">
        <v>100667</v>
      </c>
      <c r="D165" s="1" t="s">
        <v>11</v>
      </c>
      <c r="E165" s="1" t="s">
        <v>12</v>
      </c>
      <c r="F165" s="4">
        <v>0</v>
      </c>
      <c r="G165" s="1" t="s">
        <v>13</v>
      </c>
      <c r="I165" s="1" t="s">
        <v>14</v>
      </c>
      <c r="J165" s="1" t="s">
        <v>68</v>
      </c>
      <c r="K165" s="3">
        <v>6248</v>
      </c>
    </row>
    <row r="166" spans="1:11" ht="16" x14ac:dyDescent="0.2">
      <c r="A166" s="1" t="s">
        <v>257</v>
      </c>
      <c r="B166" s="2">
        <v>43439</v>
      </c>
      <c r="C166" s="3">
        <v>100668</v>
      </c>
      <c r="D166" s="1" t="s">
        <v>11</v>
      </c>
      <c r="E166" s="1" t="s">
        <v>12</v>
      </c>
      <c r="F166" s="4">
        <v>0</v>
      </c>
      <c r="G166" s="1" t="s">
        <v>13</v>
      </c>
      <c r="I166" s="1" t="s">
        <v>14</v>
      </c>
      <c r="J166" s="1" t="s">
        <v>69</v>
      </c>
      <c r="K166" s="3">
        <v>6248</v>
      </c>
    </row>
    <row r="167" spans="1:11" ht="16" x14ac:dyDescent="0.2">
      <c r="A167" s="1" t="s">
        <v>257</v>
      </c>
      <c r="B167" s="2">
        <v>43439</v>
      </c>
      <c r="C167" s="3">
        <v>100669</v>
      </c>
      <c r="D167" s="1" t="s">
        <v>11</v>
      </c>
      <c r="E167" s="1" t="s">
        <v>12</v>
      </c>
      <c r="F167" s="4">
        <v>0</v>
      </c>
      <c r="G167" s="1" t="s">
        <v>13</v>
      </c>
      <c r="I167" s="1" t="s">
        <v>14</v>
      </c>
      <c r="J167" s="1" t="s">
        <v>115</v>
      </c>
      <c r="K167" s="3">
        <v>6248</v>
      </c>
    </row>
    <row r="168" spans="1:11" ht="16" x14ac:dyDescent="0.2">
      <c r="A168" s="1" t="s">
        <v>257</v>
      </c>
      <c r="B168" s="2">
        <v>43439</v>
      </c>
      <c r="C168" s="3">
        <v>100670</v>
      </c>
      <c r="D168" s="1" t="s">
        <v>11</v>
      </c>
      <c r="E168" s="1" t="s">
        <v>12</v>
      </c>
      <c r="F168" s="4">
        <v>0</v>
      </c>
      <c r="G168" s="1" t="s">
        <v>13</v>
      </c>
      <c r="I168" s="1" t="s">
        <v>14</v>
      </c>
      <c r="J168" s="1" t="s">
        <v>70</v>
      </c>
      <c r="K168" s="3">
        <v>6248</v>
      </c>
    </row>
    <row r="169" spans="1:11" ht="16" x14ac:dyDescent="0.2">
      <c r="A169" s="1" t="s">
        <v>257</v>
      </c>
      <c r="B169" s="2">
        <v>43439</v>
      </c>
      <c r="C169" s="3">
        <v>100671</v>
      </c>
      <c r="D169" s="1" t="s">
        <v>11</v>
      </c>
      <c r="E169" s="1" t="s">
        <v>12</v>
      </c>
      <c r="F169" s="4">
        <v>0</v>
      </c>
      <c r="G169" s="1" t="s">
        <v>13</v>
      </c>
      <c r="I169" s="1" t="s">
        <v>14</v>
      </c>
      <c r="J169" s="1" t="s">
        <v>71</v>
      </c>
      <c r="K169" s="3">
        <v>6248</v>
      </c>
    </row>
    <row r="170" spans="1:11" ht="16" x14ac:dyDescent="0.2">
      <c r="A170" s="1" t="s">
        <v>257</v>
      </c>
      <c r="B170" s="2">
        <v>43439</v>
      </c>
      <c r="C170" s="3">
        <v>100672</v>
      </c>
      <c r="D170" s="1" t="s">
        <v>11</v>
      </c>
      <c r="E170" s="1" t="s">
        <v>12</v>
      </c>
      <c r="F170" s="4">
        <v>0</v>
      </c>
      <c r="G170" s="1" t="s">
        <v>13</v>
      </c>
      <c r="I170" s="1" t="s">
        <v>14</v>
      </c>
      <c r="J170" s="1" t="s">
        <v>72</v>
      </c>
      <c r="K170" s="3">
        <v>6248</v>
      </c>
    </row>
    <row r="171" spans="1:11" ht="16" x14ac:dyDescent="0.2">
      <c r="A171" s="1" t="s">
        <v>257</v>
      </c>
      <c r="B171" s="2">
        <v>43439</v>
      </c>
      <c r="C171" s="3">
        <v>100673</v>
      </c>
      <c r="D171" s="1" t="s">
        <v>11</v>
      </c>
      <c r="E171" s="1" t="s">
        <v>12</v>
      </c>
      <c r="F171" s="4">
        <v>0</v>
      </c>
      <c r="G171" s="1" t="s">
        <v>13</v>
      </c>
      <c r="I171" s="1" t="s">
        <v>14</v>
      </c>
      <c r="J171" s="1" t="s">
        <v>73</v>
      </c>
      <c r="K171" s="3">
        <v>6248</v>
      </c>
    </row>
    <row r="172" spans="1:11" ht="16" x14ac:dyDescent="0.2">
      <c r="A172" s="1" t="s">
        <v>257</v>
      </c>
      <c r="B172" s="2">
        <v>43439</v>
      </c>
      <c r="C172" s="3">
        <v>100684</v>
      </c>
      <c r="D172" s="1" t="s">
        <v>11</v>
      </c>
      <c r="E172" s="1" t="s">
        <v>12</v>
      </c>
      <c r="F172" s="4">
        <v>0</v>
      </c>
      <c r="G172" s="1" t="s">
        <v>13</v>
      </c>
      <c r="I172" s="1" t="s">
        <v>14</v>
      </c>
      <c r="J172" s="1" t="s">
        <v>74</v>
      </c>
      <c r="K172" s="3">
        <v>6248</v>
      </c>
    </row>
    <row r="173" spans="1:11" ht="16" x14ac:dyDescent="0.2">
      <c r="A173" s="1" t="s">
        <v>257</v>
      </c>
      <c r="B173" s="2">
        <v>43439</v>
      </c>
      <c r="C173" s="3">
        <v>100685</v>
      </c>
      <c r="D173" s="1" t="s">
        <v>11</v>
      </c>
      <c r="E173" s="1" t="s">
        <v>12</v>
      </c>
      <c r="F173" s="4">
        <v>0</v>
      </c>
      <c r="G173" s="1" t="s">
        <v>13</v>
      </c>
      <c r="I173" s="1" t="s">
        <v>14</v>
      </c>
      <c r="J173" s="1" t="s">
        <v>93</v>
      </c>
      <c r="K173" s="3">
        <v>6248</v>
      </c>
    </row>
    <row r="174" spans="1:11" ht="16" x14ac:dyDescent="0.2">
      <c r="A174" s="1" t="s">
        <v>257</v>
      </c>
      <c r="B174" s="2">
        <v>43439</v>
      </c>
      <c r="C174" s="3">
        <v>100686</v>
      </c>
      <c r="D174" s="1" t="s">
        <v>11</v>
      </c>
      <c r="E174" s="1" t="s">
        <v>12</v>
      </c>
      <c r="F174" s="4">
        <v>0</v>
      </c>
      <c r="G174" s="1" t="s">
        <v>13</v>
      </c>
      <c r="I174" s="1" t="s">
        <v>14</v>
      </c>
      <c r="J174" s="1" t="s">
        <v>94</v>
      </c>
      <c r="K174" s="3">
        <v>6248</v>
      </c>
    </row>
    <row r="175" spans="1:11" ht="16" x14ac:dyDescent="0.2">
      <c r="A175" s="1" t="s">
        <v>257</v>
      </c>
      <c r="B175" s="2">
        <v>43439</v>
      </c>
      <c r="C175" s="3">
        <v>102101</v>
      </c>
      <c r="D175" s="1" t="s">
        <v>11</v>
      </c>
      <c r="E175" s="1" t="s">
        <v>12</v>
      </c>
      <c r="F175" s="4">
        <v>0</v>
      </c>
      <c r="G175" s="1" t="s">
        <v>13</v>
      </c>
      <c r="I175" s="1" t="s">
        <v>14</v>
      </c>
      <c r="J175" s="1" t="s">
        <v>15</v>
      </c>
      <c r="K175" s="3">
        <v>6342</v>
      </c>
    </row>
    <row r="176" spans="1:11" ht="16" x14ac:dyDescent="0.2">
      <c r="A176" s="1" t="s">
        <v>257</v>
      </c>
      <c r="B176" s="2">
        <v>43439</v>
      </c>
      <c r="C176" s="3">
        <v>102100</v>
      </c>
      <c r="D176" s="1" t="s">
        <v>11</v>
      </c>
      <c r="E176" s="1" t="s">
        <v>12</v>
      </c>
      <c r="F176" s="4">
        <v>0</v>
      </c>
      <c r="G176" s="1" t="s">
        <v>13</v>
      </c>
      <c r="I176" s="1" t="s">
        <v>14</v>
      </c>
      <c r="J176" s="1" t="s">
        <v>61</v>
      </c>
      <c r="K176" s="3">
        <v>6342</v>
      </c>
    </row>
    <row r="177" spans="1:11" ht="16" x14ac:dyDescent="0.2">
      <c r="A177" s="1" t="s">
        <v>258</v>
      </c>
      <c r="B177" s="2">
        <v>43432</v>
      </c>
      <c r="C177" s="3">
        <v>101304</v>
      </c>
      <c r="D177" s="1" t="s">
        <v>11</v>
      </c>
      <c r="E177" s="1" t="s">
        <v>12</v>
      </c>
      <c r="F177" s="4">
        <v>0</v>
      </c>
      <c r="G177" s="1" t="s">
        <v>13</v>
      </c>
      <c r="I177" s="1" t="s">
        <v>14</v>
      </c>
      <c r="J177" s="1" t="s">
        <v>77</v>
      </c>
      <c r="K177" s="3">
        <v>6292</v>
      </c>
    </row>
    <row r="178" spans="1:11" ht="16" x14ac:dyDescent="0.2">
      <c r="A178" s="1" t="s">
        <v>258</v>
      </c>
      <c r="B178" s="2">
        <v>43432</v>
      </c>
      <c r="C178" s="3">
        <v>101305</v>
      </c>
      <c r="D178" s="1" t="s">
        <v>11</v>
      </c>
      <c r="E178" s="1" t="s">
        <v>12</v>
      </c>
      <c r="F178" s="4">
        <v>0</v>
      </c>
      <c r="G178" s="1" t="s">
        <v>13</v>
      </c>
      <c r="I178" s="1" t="s">
        <v>14</v>
      </c>
      <c r="J178" s="1" t="s">
        <v>78</v>
      </c>
      <c r="K178" s="3">
        <v>6292</v>
      </c>
    </row>
    <row r="179" spans="1:11" ht="16" x14ac:dyDescent="0.2">
      <c r="A179" s="1" t="s">
        <v>258</v>
      </c>
      <c r="B179" s="2">
        <v>43432</v>
      </c>
      <c r="C179" s="3">
        <v>101316</v>
      </c>
      <c r="D179" s="1" t="s">
        <v>11</v>
      </c>
      <c r="E179" s="1" t="s">
        <v>12</v>
      </c>
      <c r="F179" s="7">
        <v>0</v>
      </c>
      <c r="G179" s="1" t="s">
        <v>13</v>
      </c>
      <c r="I179" s="1" t="s">
        <v>14</v>
      </c>
      <c r="J179" s="1" t="s">
        <v>79</v>
      </c>
      <c r="K179" s="3">
        <v>6292</v>
      </c>
    </row>
    <row r="180" spans="1:11" ht="16" x14ac:dyDescent="0.2">
      <c r="A180" s="1" t="s">
        <v>258</v>
      </c>
      <c r="B180" s="2">
        <v>43432</v>
      </c>
      <c r="C180" s="3">
        <v>100644</v>
      </c>
      <c r="D180" s="1" t="s">
        <v>11</v>
      </c>
      <c r="E180" s="1" t="s">
        <v>12</v>
      </c>
      <c r="F180" s="7">
        <v>0</v>
      </c>
      <c r="G180" s="1" t="s">
        <v>13</v>
      </c>
      <c r="I180" s="1" t="s">
        <v>14</v>
      </c>
      <c r="J180" s="1" t="s">
        <v>80</v>
      </c>
      <c r="K180" s="3">
        <v>6248</v>
      </c>
    </row>
    <row r="181" spans="1:11" ht="16" x14ac:dyDescent="0.2">
      <c r="A181" s="1" t="s">
        <v>258</v>
      </c>
      <c r="B181" s="2">
        <v>43432</v>
      </c>
      <c r="C181" s="3">
        <v>101317</v>
      </c>
      <c r="D181" s="1" t="s">
        <v>11</v>
      </c>
      <c r="E181" s="1" t="s">
        <v>12</v>
      </c>
      <c r="F181" s="7">
        <v>0</v>
      </c>
      <c r="G181" s="1" t="s">
        <v>13</v>
      </c>
      <c r="I181" s="1" t="s">
        <v>14</v>
      </c>
      <c r="J181" s="1" t="s">
        <v>80</v>
      </c>
      <c r="K181" s="3">
        <v>6292</v>
      </c>
    </row>
    <row r="182" spans="1:11" ht="16" x14ac:dyDescent="0.2">
      <c r="A182" s="1" t="s">
        <v>258</v>
      </c>
      <c r="B182" s="2">
        <v>43432</v>
      </c>
      <c r="C182" s="3">
        <v>100645</v>
      </c>
      <c r="D182" s="1" t="s">
        <v>11</v>
      </c>
      <c r="E182" s="1" t="s">
        <v>12</v>
      </c>
      <c r="F182" s="7">
        <v>265.75279999999998</v>
      </c>
      <c r="G182" s="1" t="s">
        <v>60</v>
      </c>
      <c r="H182" s="6" t="s">
        <v>47</v>
      </c>
      <c r="I182" s="1" t="s">
        <v>14</v>
      </c>
      <c r="J182" s="1" t="s">
        <v>81</v>
      </c>
      <c r="K182" s="3">
        <v>6248</v>
      </c>
    </row>
    <row r="183" spans="1:11" ht="16" x14ac:dyDescent="0.2">
      <c r="A183" s="1" t="s">
        <v>258</v>
      </c>
      <c r="B183" s="2">
        <v>43432</v>
      </c>
      <c r="C183" s="3">
        <v>101318</v>
      </c>
      <c r="D183" s="1" t="s">
        <v>11</v>
      </c>
      <c r="E183" s="1" t="s">
        <v>12</v>
      </c>
      <c r="F183" s="7">
        <v>0</v>
      </c>
      <c r="G183" s="1" t="s">
        <v>13</v>
      </c>
      <c r="I183" s="1" t="s">
        <v>14</v>
      </c>
      <c r="J183" s="1" t="s">
        <v>81</v>
      </c>
      <c r="K183" s="3">
        <v>6292</v>
      </c>
    </row>
    <row r="184" spans="1:11" ht="16" x14ac:dyDescent="0.2">
      <c r="A184" s="1" t="s">
        <v>258</v>
      </c>
      <c r="B184" s="2">
        <v>43432</v>
      </c>
      <c r="C184" s="3">
        <v>101319</v>
      </c>
      <c r="D184" s="1" t="s">
        <v>11</v>
      </c>
      <c r="E184" s="1" t="s">
        <v>12</v>
      </c>
      <c r="F184" s="7">
        <v>0</v>
      </c>
      <c r="G184" s="1" t="s">
        <v>13</v>
      </c>
      <c r="I184" s="1" t="s">
        <v>14</v>
      </c>
      <c r="J184" s="1" t="s">
        <v>82</v>
      </c>
      <c r="K184" s="3">
        <v>6292</v>
      </c>
    </row>
    <row r="185" spans="1:11" ht="16" x14ac:dyDescent="0.2">
      <c r="A185" s="1" t="s">
        <v>258</v>
      </c>
      <c r="B185" s="2">
        <v>43432</v>
      </c>
      <c r="C185" s="3">
        <v>101320</v>
      </c>
      <c r="D185" s="1" t="s">
        <v>11</v>
      </c>
      <c r="E185" s="1" t="s">
        <v>12</v>
      </c>
      <c r="F185" s="7">
        <v>0</v>
      </c>
      <c r="G185" s="1" t="s">
        <v>13</v>
      </c>
      <c r="I185" s="1" t="s">
        <v>14</v>
      </c>
      <c r="J185" s="1" t="s">
        <v>85</v>
      </c>
      <c r="K185" s="3">
        <v>6292</v>
      </c>
    </row>
    <row r="186" spans="1:11" ht="16" x14ac:dyDescent="0.2">
      <c r="A186" s="1" t="s">
        <v>258</v>
      </c>
      <c r="B186" s="2">
        <v>43432</v>
      </c>
      <c r="C186" s="3">
        <v>101321</v>
      </c>
      <c r="D186" s="1" t="s">
        <v>11</v>
      </c>
      <c r="E186" s="1" t="s">
        <v>12</v>
      </c>
      <c r="F186" s="7">
        <v>0</v>
      </c>
      <c r="G186" s="1" t="s">
        <v>13</v>
      </c>
      <c r="I186" s="1" t="s">
        <v>14</v>
      </c>
      <c r="J186" s="1" t="s">
        <v>87</v>
      </c>
      <c r="K186" s="3">
        <v>6292</v>
      </c>
    </row>
    <row r="187" spans="1:11" ht="16" x14ac:dyDescent="0.2">
      <c r="A187" s="1" t="s">
        <v>258</v>
      </c>
      <c r="B187" s="2">
        <v>43432</v>
      </c>
      <c r="C187" s="3">
        <v>101322</v>
      </c>
      <c r="D187" s="1" t="s">
        <v>11</v>
      </c>
      <c r="E187" s="1" t="s">
        <v>12</v>
      </c>
      <c r="F187" s="7">
        <v>0</v>
      </c>
      <c r="G187" s="1" t="s">
        <v>13</v>
      </c>
      <c r="I187" s="1" t="s">
        <v>14</v>
      </c>
      <c r="J187" s="1" t="s">
        <v>59</v>
      </c>
      <c r="K187" s="3">
        <v>6292</v>
      </c>
    </row>
    <row r="188" spans="1:11" ht="16" x14ac:dyDescent="0.2">
      <c r="A188" s="1" t="s">
        <v>258</v>
      </c>
      <c r="B188" s="2">
        <v>43432</v>
      </c>
      <c r="C188" s="3">
        <v>104673</v>
      </c>
      <c r="D188" s="1" t="s">
        <v>11</v>
      </c>
      <c r="E188" s="1" t="s">
        <v>12</v>
      </c>
      <c r="F188" s="7">
        <v>0.17586336</v>
      </c>
      <c r="G188" s="1" t="s">
        <v>13</v>
      </c>
      <c r="H188" s="6" t="s">
        <v>47</v>
      </c>
      <c r="I188" s="1" t="s">
        <v>14</v>
      </c>
      <c r="J188" s="1" t="s">
        <v>89</v>
      </c>
      <c r="K188" s="3">
        <v>6437</v>
      </c>
    </row>
    <row r="189" spans="1:11" ht="16" x14ac:dyDescent="0.2">
      <c r="A189" s="1" t="s">
        <v>258</v>
      </c>
      <c r="B189" s="2">
        <v>43432</v>
      </c>
      <c r="C189" s="3">
        <v>101283</v>
      </c>
      <c r="D189" s="1" t="s">
        <v>11</v>
      </c>
      <c r="E189" s="1" t="s">
        <v>12</v>
      </c>
      <c r="F189" s="7">
        <v>0</v>
      </c>
      <c r="G189" s="1" t="s">
        <v>13</v>
      </c>
      <c r="I189" s="1" t="s">
        <v>14</v>
      </c>
      <c r="J189" s="1" t="s">
        <v>20</v>
      </c>
      <c r="K189" s="3">
        <v>6292</v>
      </c>
    </row>
    <row r="190" spans="1:11" ht="16" x14ac:dyDescent="0.2">
      <c r="A190" s="1" t="s">
        <v>258</v>
      </c>
      <c r="B190" s="2">
        <v>43432</v>
      </c>
      <c r="C190" s="3">
        <v>101284</v>
      </c>
      <c r="D190" s="1" t="s">
        <v>11</v>
      </c>
      <c r="E190" s="1" t="s">
        <v>12</v>
      </c>
      <c r="F190" s="7">
        <v>0</v>
      </c>
      <c r="G190" s="1" t="s">
        <v>13</v>
      </c>
      <c r="I190" s="1" t="s">
        <v>14</v>
      </c>
      <c r="J190" s="1" t="s">
        <v>21</v>
      </c>
      <c r="K190" s="3">
        <v>6292</v>
      </c>
    </row>
    <row r="191" spans="1:11" ht="16" x14ac:dyDescent="0.2">
      <c r="A191" s="1" t="s">
        <v>258</v>
      </c>
      <c r="B191" s="2">
        <v>43432</v>
      </c>
      <c r="C191" s="3">
        <v>101285</v>
      </c>
      <c r="D191" s="1" t="s">
        <v>11</v>
      </c>
      <c r="E191" s="1" t="s">
        <v>12</v>
      </c>
      <c r="F191" s="4">
        <v>0</v>
      </c>
      <c r="G191" s="1" t="s">
        <v>13</v>
      </c>
      <c r="I191" s="1" t="s">
        <v>14</v>
      </c>
      <c r="J191" s="1" t="s">
        <v>19</v>
      </c>
      <c r="K191" s="3">
        <v>6292</v>
      </c>
    </row>
    <row r="192" spans="1:11" ht="16" x14ac:dyDescent="0.2">
      <c r="A192" s="1" t="s">
        <v>258</v>
      </c>
      <c r="B192" s="2">
        <v>43432</v>
      </c>
      <c r="C192" s="3">
        <v>101296</v>
      </c>
      <c r="D192" s="1" t="s">
        <v>11</v>
      </c>
      <c r="E192" s="1" t="s">
        <v>12</v>
      </c>
      <c r="F192" s="4">
        <v>0</v>
      </c>
      <c r="G192" s="1" t="s">
        <v>13</v>
      </c>
      <c r="I192" s="1" t="s">
        <v>14</v>
      </c>
      <c r="J192" s="1" t="s">
        <v>22</v>
      </c>
      <c r="K192" s="3">
        <v>6292</v>
      </c>
    </row>
    <row r="193" spans="1:11" ht="16" x14ac:dyDescent="0.2">
      <c r="A193" s="1" t="s">
        <v>258</v>
      </c>
      <c r="B193" s="2">
        <v>43432</v>
      </c>
      <c r="C193" s="3">
        <v>101297</v>
      </c>
      <c r="D193" s="1" t="s">
        <v>11</v>
      </c>
      <c r="E193" s="1" t="s">
        <v>12</v>
      </c>
      <c r="F193" s="4">
        <v>0</v>
      </c>
      <c r="G193" s="1" t="s">
        <v>13</v>
      </c>
      <c r="I193" s="1" t="s">
        <v>14</v>
      </c>
      <c r="J193" s="1" t="s">
        <v>23</v>
      </c>
      <c r="K193" s="3">
        <v>6292</v>
      </c>
    </row>
    <row r="194" spans="1:11" ht="16" x14ac:dyDescent="0.2">
      <c r="A194" s="1" t="s">
        <v>258</v>
      </c>
      <c r="B194" s="2">
        <v>43432</v>
      </c>
      <c r="C194" s="3">
        <v>101298</v>
      </c>
      <c r="D194" s="1" t="s">
        <v>11</v>
      </c>
      <c r="E194" s="1" t="s">
        <v>12</v>
      </c>
      <c r="F194" s="4">
        <v>0</v>
      </c>
      <c r="G194" s="1" t="s">
        <v>13</v>
      </c>
      <c r="I194" s="1" t="s">
        <v>14</v>
      </c>
      <c r="J194" s="1" t="s">
        <v>24</v>
      </c>
      <c r="K194" s="3">
        <v>6292</v>
      </c>
    </row>
    <row r="195" spans="1:11" ht="16" x14ac:dyDescent="0.2">
      <c r="A195" s="1" t="s">
        <v>258</v>
      </c>
      <c r="B195" s="2">
        <v>43432</v>
      </c>
      <c r="C195" s="3">
        <v>101299</v>
      </c>
      <c r="D195" s="1" t="s">
        <v>11</v>
      </c>
      <c r="E195" s="1" t="s">
        <v>12</v>
      </c>
      <c r="F195" s="4">
        <v>0</v>
      </c>
      <c r="G195" s="1" t="s">
        <v>13</v>
      </c>
      <c r="I195" s="1" t="s">
        <v>14</v>
      </c>
      <c r="J195" s="1" t="s">
        <v>27</v>
      </c>
      <c r="K195" s="3">
        <v>6292</v>
      </c>
    </row>
    <row r="196" spans="1:11" ht="16" x14ac:dyDescent="0.2">
      <c r="A196" s="1" t="s">
        <v>258</v>
      </c>
      <c r="B196" s="2">
        <v>43432</v>
      </c>
      <c r="C196" s="3">
        <v>101300</v>
      </c>
      <c r="D196" s="1" t="s">
        <v>11</v>
      </c>
      <c r="E196" s="1" t="s">
        <v>12</v>
      </c>
      <c r="F196" s="4">
        <v>0</v>
      </c>
      <c r="G196" s="1" t="s">
        <v>13</v>
      </c>
      <c r="I196" s="1" t="s">
        <v>14</v>
      </c>
      <c r="J196" s="1" t="s">
        <v>28</v>
      </c>
      <c r="K196" s="3">
        <v>6292</v>
      </c>
    </row>
    <row r="197" spans="1:11" ht="16" x14ac:dyDescent="0.2">
      <c r="A197" s="1" t="s">
        <v>258</v>
      </c>
      <c r="B197" s="2">
        <v>43432</v>
      </c>
      <c r="C197" s="3">
        <v>101301</v>
      </c>
      <c r="D197" s="1" t="s">
        <v>11</v>
      </c>
      <c r="E197" s="1" t="s">
        <v>12</v>
      </c>
      <c r="F197" s="4">
        <v>0</v>
      </c>
      <c r="G197" s="1" t="s">
        <v>13</v>
      </c>
      <c r="I197" s="1" t="s">
        <v>14</v>
      </c>
      <c r="J197" s="1" t="s">
        <v>29</v>
      </c>
      <c r="K197" s="3">
        <v>6292</v>
      </c>
    </row>
    <row r="198" spans="1:11" ht="16" x14ac:dyDescent="0.2">
      <c r="A198" s="1" t="s">
        <v>258</v>
      </c>
      <c r="B198" s="2">
        <v>43432</v>
      </c>
      <c r="C198" s="3">
        <v>101302</v>
      </c>
      <c r="D198" s="1" t="s">
        <v>11</v>
      </c>
      <c r="E198" s="1" t="s">
        <v>12</v>
      </c>
      <c r="F198" s="4">
        <v>0</v>
      </c>
      <c r="G198" s="1" t="s">
        <v>13</v>
      </c>
      <c r="I198" s="1" t="s">
        <v>14</v>
      </c>
      <c r="J198" s="1" t="s">
        <v>30</v>
      </c>
      <c r="K198" s="3">
        <v>6292</v>
      </c>
    </row>
    <row r="199" spans="1:11" ht="16" x14ac:dyDescent="0.2">
      <c r="A199" s="1" t="s">
        <v>258</v>
      </c>
      <c r="B199" s="2">
        <v>43432</v>
      </c>
      <c r="C199" s="3">
        <v>101303</v>
      </c>
      <c r="D199" s="1" t="s">
        <v>11</v>
      </c>
      <c r="E199" s="1" t="s">
        <v>12</v>
      </c>
      <c r="F199" s="4">
        <v>0</v>
      </c>
      <c r="G199" s="1" t="s">
        <v>13</v>
      </c>
      <c r="I199" s="1" t="s">
        <v>14</v>
      </c>
      <c r="J199" s="1" t="s">
        <v>31</v>
      </c>
      <c r="K199" s="3">
        <v>6292</v>
      </c>
    </row>
    <row r="200" spans="1:11" ht="16" x14ac:dyDescent="0.2">
      <c r="A200" s="1" t="s">
        <v>258</v>
      </c>
      <c r="B200" s="2">
        <v>43432</v>
      </c>
      <c r="C200" s="3">
        <v>100649</v>
      </c>
      <c r="D200" s="1" t="s">
        <v>11</v>
      </c>
      <c r="E200" s="1" t="s">
        <v>12</v>
      </c>
      <c r="F200" s="4">
        <v>0</v>
      </c>
      <c r="G200" s="1" t="s">
        <v>13</v>
      </c>
      <c r="I200" s="1" t="s">
        <v>14</v>
      </c>
      <c r="J200" s="1" t="s">
        <v>16</v>
      </c>
      <c r="K200" s="3">
        <v>6248</v>
      </c>
    </row>
    <row r="201" spans="1:11" ht="16" x14ac:dyDescent="0.2">
      <c r="A201" s="1" t="s">
        <v>258</v>
      </c>
      <c r="B201" s="2">
        <v>43432</v>
      </c>
      <c r="C201" s="3">
        <v>101035</v>
      </c>
      <c r="D201" s="1" t="s">
        <v>11</v>
      </c>
      <c r="E201" s="1" t="s">
        <v>12</v>
      </c>
      <c r="F201" s="4">
        <v>0</v>
      </c>
      <c r="G201" s="1" t="s">
        <v>13</v>
      </c>
      <c r="I201" s="1" t="s">
        <v>14</v>
      </c>
      <c r="J201" s="1" t="s">
        <v>62</v>
      </c>
      <c r="K201" s="3">
        <v>6252</v>
      </c>
    </row>
    <row r="202" spans="1:11" ht="16" x14ac:dyDescent="0.2">
      <c r="A202" s="1" t="s">
        <v>258</v>
      </c>
      <c r="B202" s="2">
        <v>43432</v>
      </c>
      <c r="C202" s="3">
        <v>106415</v>
      </c>
      <c r="D202" s="1" t="s">
        <v>11</v>
      </c>
      <c r="E202" s="1" t="s">
        <v>12</v>
      </c>
      <c r="F202" s="4">
        <v>0</v>
      </c>
      <c r="G202" s="1" t="s">
        <v>13</v>
      </c>
      <c r="I202" s="1" t="s">
        <v>14</v>
      </c>
      <c r="J202" s="1" t="s">
        <v>62</v>
      </c>
      <c r="K202" s="3">
        <v>6511</v>
      </c>
    </row>
    <row r="203" spans="1:11" ht="16" x14ac:dyDescent="0.2">
      <c r="A203" s="1" t="s">
        <v>258</v>
      </c>
      <c r="B203" s="2">
        <v>43432</v>
      </c>
      <c r="C203" s="3">
        <v>101036</v>
      </c>
      <c r="D203" s="1" t="s">
        <v>11</v>
      </c>
      <c r="E203" s="1" t="s">
        <v>12</v>
      </c>
      <c r="F203" s="4">
        <v>0</v>
      </c>
      <c r="G203" s="1" t="s">
        <v>13</v>
      </c>
      <c r="I203" s="1" t="s">
        <v>14</v>
      </c>
      <c r="J203" s="1" t="s">
        <v>63</v>
      </c>
      <c r="K203" s="3">
        <v>6252</v>
      </c>
    </row>
    <row r="204" spans="1:11" ht="16" x14ac:dyDescent="0.2">
      <c r="A204" s="1" t="s">
        <v>258</v>
      </c>
      <c r="B204" s="2">
        <v>43432</v>
      </c>
      <c r="C204" s="3">
        <v>106416</v>
      </c>
      <c r="D204" s="1" t="s">
        <v>11</v>
      </c>
      <c r="E204" s="1" t="s">
        <v>12</v>
      </c>
      <c r="F204" s="4">
        <v>0</v>
      </c>
      <c r="G204" s="1" t="s">
        <v>13</v>
      </c>
      <c r="I204" s="1" t="s">
        <v>14</v>
      </c>
      <c r="J204" s="1" t="s">
        <v>63</v>
      </c>
      <c r="K204" s="3">
        <v>6511</v>
      </c>
    </row>
    <row r="205" spans="1:11" ht="16" x14ac:dyDescent="0.2">
      <c r="A205" s="1" t="s">
        <v>258</v>
      </c>
      <c r="B205" s="2">
        <v>43432</v>
      </c>
      <c r="C205" s="3">
        <v>101037</v>
      </c>
      <c r="D205" s="1" t="s">
        <v>11</v>
      </c>
      <c r="E205" s="1" t="s">
        <v>12</v>
      </c>
      <c r="F205" s="4">
        <v>0</v>
      </c>
      <c r="G205" s="1" t="s">
        <v>13</v>
      </c>
      <c r="I205" s="1" t="s">
        <v>14</v>
      </c>
      <c r="J205" s="1" t="s">
        <v>64</v>
      </c>
      <c r="K205" s="3">
        <v>6252</v>
      </c>
    </row>
    <row r="206" spans="1:11" ht="16" x14ac:dyDescent="0.2">
      <c r="A206" s="1" t="s">
        <v>258</v>
      </c>
      <c r="B206" s="2">
        <v>43432</v>
      </c>
      <c r="C206" s="3">
        <v>106417</v>
      </c>
      <c r="D206" s="1" t="s">
        <v>11</v>
      </c>
      <c r="E206" s="1" t="s">
        <v>12</v>
      </c>
      <c r="F206" s="4">
        <v>0</v>
      </c>
      <c r="G206" s="1" t="s">
        <v>13</v>
      </c>
      <c r="I206" s="1" t="s">
        <v>14</v>
      </c>
      <c r="J206" s="1" t="s">
        <v>64</v>
      </c>
      <c r="K206" s="3">
        <v>6511</v>
      </c>
    </row>
    <row r="207" spans="1:11" ht="16" x14ac:dyDescent="0.2">
      <c r="A207" s="1" t="s">
        <v>258</v>
      </c>
      <c r="B207" s="2">
        <v>43432</v>
      </c>
      <c r="C207" s="3">
        <v>101038</v>
      </c>
      <c r="D207" s="1" t="s">
        <v>11</v>
      </c>
      <c r="E207" s="1" t="s">
        <v>12</v>
      </c>
      <c r="F207" s="4">
        <v>0</v>
      </c>
      <c r="G207" s="1" t="s">
        <v>13</v>
      </c>
      <c r="I207" s="1" t="s">
        <v>14</v>
      </c>
      <c r="J207" s="1" t="s">
        <v>65</v>
      </c>
      <c r="K207" s="3">
        <v>6252</v>
      </c>
    </row>
    <row r="208" spans="1:11" ht="16" x14ac:dyDescent="0.2">
      <c r="A208" s="1" t="s">
        <v>258</v>
      </c>
      <c r="B208" s="2">
        <v>43432</v>
      </c>
      <c r="C208" s="3">
        <v>106418</v>
      </c>
      <c r="D208" s="1" t="s">
        <v>11</v>
      </c>
      <c r="E208" s="1" t="s">
        <v>12</v>
      </c>
      <c r="F208" s="4">
        <v>0</v>
      </c>
      <c r="G208" s="1" t="s">
        <v>13</v>
      </c>
      <c r="I208" s="1" t="s">
        <v>14</v>
      </c>
      <c r="J208" s="1" t="s">
        <v>65</v>
      </c>
      <c r="K208" s="3">
        <v>6511</v>
      </c>
    </row>
    <row r="209" spans="1:12" ht="16" x14ac:dyDescent="0.2">
      <c r="A209" s="1" t="s">
        <v>258</v>
      </c>
      <c r="B209" s="2">
        <v>43432</v>
      </c>
      <c r="C209" s="3">
        <v>101276</v>
      </c>
      <c r="D209" s="1" t="s">
        <v>11</v>
      </c>
      <c r="E209" s="1" t="s">
        <v>12</v>
      </c>
      <c r="F209" s="4">
        <v>0</v>
      </c>
      <c r="G209" s="1" t="s">
        <v>13</v>
      </c>
      <c r="I209" s="1" t="s">
        <v>14</v>
      </c>
      <c r="J209" s="1" t="s">
        <v>66</v>
      </c>
      <c r="K209" s="3">
        <v>6292</v>
      </c>
    </row>
    <row r="210" spans="1:12" ht="16" x14ac:dyDescent="0.2">
      <c r="A210" s="1" t="s">
        <v>258</v>
      </c>
      <c r="B210" s="2">
        <v>43432</v>
      </c>
      <c r="C210" s="3">
        <v>101277</v>
      </c>
      <c r="D210" s="1" t="s">
        <v>11</v>
      </c>
      <c r="E210" s="1" t="s">
        <v>12</v>
      </c>
      <c r="F210" s="4">
        <v>0</v>
      </c>
      <c r="G210" s="1" t="s">
        <v>13</v>
      </c>
      <c r="I210" s="1" t="s">
        <v>14</v>
      </c>
      <c r="J210" s="1" t="s">
        <v>67</v>
      </c>
      <c r="K210" s="3">
        <v>6292</v>
      </c>
      <c r="L210" s="67"/>
    </row>
    <row r="211" spans="1:12" ht="16" x14ac:dyDescent="0.2">
      <c r="A211" s="1" t="s">
        <v>258</v>
      </c>
      <c r="B211" s="2">
        <v>43432</v>
      </c>
      <c r="C211" s="3">
        <v>101278</v>
      </c>
      <c r="D211" s="1" t="s">
        <v>11</v>
      </c>
      <c r="E211" s="1" t="s">
        <v>12</v>
      </c>
      <c r="F211" s="4">
        <v>0</v>
      </c>
      <c r="G211" s="1" t="s">
        <v>13</v>
      </c>
      <c r="I211" s="1" t="s">
        <v>14</v>
      </c>
      <c r="J211" s="1" t="s">
        <v>70</v>
      </c>
      <c r="K211" s="3">
        <v>6292</v>
      </c>
    </row>
    <row r="212" spans="1:12" ht="16" x14ac:dyDescent="0.2">
      <c r="A212" s="1" t="s">
        <v>258</v>
      </c>
      <c r="B212" s="2">
        <v>43432</v>
      </c>
      <c r="C212" s="3">
        <v>101279</v>
      </c>
      <c r="D212" s="1" t="s">
        <v>11</v>
      </c>
      <c r="E212" s="1" t="s">
        <v>12</v>
      </c>
      <c r="F212" s="4">
        <v>0</v>
      </c>
      <c r="G212" s="1" t="s">
        <v>13</v>
      </c>
      <c r="I212" s="1" t="s">
        <v>14</v>
      </c>
      <c r="J212" s="1" t="s">
        <v>71</v>
      </c>
      <c r="K212" s="3">
        <v>6292</v>
      </c>
    </row>
    <row r="213" spans="1:12" ht="16" x14ac:dyDescent="0.2">
      <c r="A213" s="1" t="s">
        <v>258</v>
      </c>
      <c r="B213" s="2">
        <v>43432</v>
      </c>
      <c r="C213" s="3">
        <v>101280</v>
      </c>
      <c r="D213" s="1" t="s">
        <v>11</v>
      </c>
      <c r="E213" s="1" t="s">
        <v>12</v>
      </c>
      <c r="F213" s="4">
        <v>0</v>
      </c>
      <c r="G213" s="1" t="s">
        <v>13</v>
      </c>
      <c r="I213" s="1" t="s">
        <v>14</v>
      </c>
      <c r="J213" s="1" t="s">
        <v>72</v>
      </c>
      <c r="K213" s="3">
        <v>6292</v>
      </c>
    </row>
    <row r="214" spans="1:12" ht="16" x14ac:dyDescent="0.2">
      <c r="A214" s="1" t="s">
        <v>258</v>
      </c>
      <c r="B214" s="2">
        <v>43432</v>
      </c>
      <c r="C214" s="3">
        <v>101281</v>
      </c>
      <c r="D214" s="1" t="s">
        <v>11</v>
      </c>
      <c r="E214" s="1" t="s">
        <v>12</v>
      </c>
      <c r="F214" s="4">
        <v>0</v>
      </c>
      <c r="G214" s="1" t="s">
        <v>13</v>
      </c>
      <c r="I214" s="1" t="s">
        <v>14</v>
      </c>
      <c r="J214" s="1" t="s">
        <v>73</v>
      </c>
      <c r="K214" s="3">
        <v>6292</v>
      </c>
    </row>
    <row r="215" spans="1:12" ht="16" x14ac:dyDescent="0.2">
      <c r="A215" s="1" t="s">
        <v>258</v>
      </c>
      <c r="B215" s="2">
        <v>43432</v>
      </c>
      <c r="C215" s="3">
        <v>101282</v>
      </c>
      <c r="D215" s="1" t="s">
        <v>11</v>
      </c>
      <c r="E215" s="1" t="s">
        <v>12</v>
      </c>
      <c r="F215" s="4">
        <v>0</v>
      </c>
      <c r="G215" s="1" t="s">
        <v>13</v>
      </c>
      <c r="I215" s="1" t="s">
        <v>14</v>
      </c>
      <c r="J215" s="1" t="s">
        <v>74</v>
      </c>
      <c r="K215" s="3">
        <v>6292</v>
      </c>
    </row>
    <row r="216" spans="1:12" ht="16" x14ac:dyDescent="0.2">
      <c r="A216" s="1" t="s">
        <v>258</v>
      </c>
      <c r="B216" s="2">
        <v>43432</v>
      </c>
      <c r="C216" s="3">
        <v>100648</v>
      </c>
      <c r="D216" s="1" t="s">
        <v>11</v>
      </c>
      <c r="E216" s="1" t="s">
        <v>12</v>
      </c>
      <c r="F216" s="4">
        <v>0</v>
      </c>
      <c r="G216" s="1" t="s">
        <v>13</v>
      </c>
      <c r="I216" s="1" t="s">
        <v>14</v>
      </c>
      <c r="J216" s="1" t="s">
        <v>15</v>
      </c>
      <c r="K216" s="3">
        <v>6248</v>
      </c>
    </row>
    <row r="217" spans="1:12" ht="16" x14ac:dyDescent="0.2">
      <c r="A217" s="1" t="s">
        <v>258</v>
      </c>
      <c r="B217" s="2">
        <v>43432</v>
      </c>
      <c r="C217" s="3">
        <v>100647</v>
      </c>
      <c r="D217" s="1" t="s">
        <v>11</v>
      </c>
      <c r="E217" s="1" t="s">
        <v>12</v>
      </c>
      <c r="F217" s="4">
        <v>0</v>
      </c>
      <c r="G217" s="1" t="s">
        <v>13</v>
      </c>
      <c r="I217" s="1" t="s">
        <v>14</v>
      </c>
      <c r="J217" s="1" t="s">
        <v>61</v>
      </c>
      <c r="K217" s="3">
        <v>6248</v>
      </c>
    </row>
  </sheetData>
  <autoFilter ref="A1:K217" xr:uid="{0E7E4266-FBBB-7243-85B9-B659D8FD966E}">
    <sortState xmlns:xlrd2="http://schemas.microsoft.com/office/spreadsheetml/2017/richdata2" ref="A2:K217">
      <sortCondition ref="A2:A217"/>
      <sortCondition ref="J2:J217"/>
    </sortState>
  </autoFilter>
  <pageMargins left="0.7" right="0.7" top="0.75" bottom="0.75" header="0.3" footer="0.3"/>
  <pageSetup orientation="portrait"/>
  <headerFooter>
    <oddFooter>&amp;Cdata&amp;L&amp;D&amp;RPage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DA2F-F48E-FA4F-8D4E-22BDB0A1C04A}">
  <dimension ref="A1:BI9"/>
  <sheetViews>
    <sheetView workbookViewId="0">
      <pane xSplit="1" topLeftCell="B1" activePane="topRight" state="frozen"/>
      <selection pane="topRight" activeCell="F32" sqref="F32"/>
    </sheetView>
  </sheetViews>
  <sheetFormatPr baseColWidth="10" defaultRowHeight="15" x14ac:dyDescent="0.2"/>
  <cols>
    <col min="1" max="1" width="24.6640625" customWidth="1"/>
  </cols>
  <sheetData>
    <row r="1" spans="1:61" s="11" customFormat="1" ht="32" customHeight="1" thickBot="1" x14ac:dyDescent="0.3">
      <c r="A1" s="26"/>
      <c r="B1" s="77" t="s">
        <v>255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9"/>
      <c r="V1" s="77" t="s">
        <v>256</v>
      </c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9"/>
      <c r="AI1" s="77" t="s">
        <v>257</v>
      </c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9"/>
      <c r="AY1" s="77" t="s">
        <v>258</v>
      </c>
      <c r="AZ1" s="78"/>
      <c r="BA1" s="78"/>
      <c r="BB1" s="78"/>
      <c r="BC1" s="78"/>
      <c r="BD1" s="78"/>
      <c r="BE1" s="78"/>
      <c r="BF1" s="78"/>
      <c r="BG1" s="78"/>
      <c r="BH1" s="78"/>
      <c r="BI1" s="79"/>
    </row>
    <row r="2" spans="1:61" s="16" customFormat="1" ht="16" x14ac:dyDescent="0.2">
      <c r="A2" s="27" t="s">
        <v>55</v>
      </c>
      <c r="B2" s="13">
        <v>0</v>
      </c>
      <c r="C2" s="14">
        <v>0</v>
      </c>
      <c r="D2" s="14"/>
      <c r="E2" s="14">
        <v>0</v>
      </c>
      <c r="F2" s="14">
        <v>0</v>
      </c>
      <c r="G2" s="14">
        <v>0</v>
      </c>
      <c r="H2" s="14">
        <v>0</v>
      </c>
      <c r="I2" s="14">
        <v>65.084400000000002</v>
      </c>
      <c r="J2" s="14">
        <v>731.17529999999999</v>
      </c>
      <c r="K2" s="14">
        <v>0</v>
      </c>
      <c r="L2" s="14">
        <v>1066.7979</v>
      </c>
      <c r="M2" s="14">
        <v>19.364799999999999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69">
        <f>AVERAGE(6.19, 6.73, 5.87, 8.92, 0.82, 0.84)</f>
        <v>4.8950000000000005</v>
      </c>
      <c r="V2" s="13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5">
        <v>0</v>
      </c>
      <c r="AI2" s="13">
        <v>0</v>
      </c>
      <c r="AJ2" s="14">
        <v>0</v>
      </c>
      <c r="AK2" s="14">
        <f>AVERAGE(1.53,0)</f>
        <v>0.76500000000000001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f>AVERAGE(2.7243,0)</f>
        <v>1.36215</v>
      </c>
      <c r="AU2" s="14">
        <v>0</v>
      </c>
      <c r="AV2" s="14">
        <v>0</v>
      </c>
      <c r="AW2" s="14">
        <v>0</v>
      </c>
      <c r="AX2" s="15">
        <v>0</v>
      </c>
      <c r="AY2" s="13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/>
      <c r="BI2" s="15"/>
    </row>
    <row r="3" spans="1:61" s="16" customFormat="1" ht="16" x14ac:dyDescent="0.2">
      <c r="A3" s="28" t="s">
        <v>116</v>
      </c>
      <c r="B3" s="13">
        <v>43.328899999999997</v>
      </c>
      <c r="C3" s="14">
        <v>3.8828999999999998</v>
      </c>
      <c r="D3" s="14">
        <v>8.7249999999999996</v>
      </c>
      <c r="E3" s="14">
        <v>0</v>
      </c>
      <c r="F3" s="14">
        <v>0</v>
      </c>
      <c r="G3" s="14">
        <v>0</v>
      </c>
      <c r="H3" s="14">
        <v>9.3513000000000002</v>
      </c>
      <c r="I3" s="14">
        <v>0</v>
      </c>
      <c r="J3" s="14">
        <v>0</v>
      </c>
      <c r="K3" s="14">
        <v>0</v>
      </c>
      <c r="L3" s="14">
        <v>0</v>
      </c>
      <c r="M3" s="14">
        <v>9.5632999999999999</v>
      </c>
      <c r="N3" s="14">
        <v>0</v>
      </c>
      <c r="O3" s="14">
        <v>0</v>
      </c>
      <c r="P3" s="14">
        <v>179.42310000000001</v>
      </c>
      <c r="Q3" s="14">
        <v>0</v>
      </c>
      <c r="R3" s="14">
        <v>0</v>
      </c>
      <c r="S3" s="14">
        <v>28.3216</v>
      </c>
      <c r="T3" s="14">
        <v>5.0091000000000001</v>
      </c>
      <c r="U3" s="15">
        <v>4.4686000000000003</v>
      </c>
      <c r="V3" s="13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5">
        <v>0</v>
      </c>
      <c r="AI3" s="13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5">
        <v>0</v>
      </c>
      <c r="AY3" s="13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5">
        <v>0</v>
      </c>
    </row>
    <row r="4" spans="1:61" s="16" customFormat="1" ht="16" x14ac:dyDescent="0.2">
      <c r="A4" s="28" t="s">
        <v>117</v>
      </c>
      <c r="B4" s="13">
        <v>0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0.68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5">
        <v>10.5337</v>
      </c>
      <c r="V4" s="13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5">
        <v>0</v>
      </c>
      <c r="AI4" s="13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5">
        <v>0</v>
      </c>
      <c r="AY4" s="13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5">
        <v>0</v>
      </c>
    </row>
    <row r="5" spans="1:61" s="16" customFormat="1" ht="16" x14ac:dyDescent="0.2">
      <c r="A5" s="28" t="s">
        <v>16</v>
      </c>
      <c r="B5" s="13">
        <v>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3">
        <v>0</v>
      </c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  <c r="AI5" s="13">
        <v>0</v>
      </c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5"/>
      <c r="AY5" s="13">
        <v>0</v>
      </c>
      <c r="AZ5" s="14"/>
      <c r="BA5" s="14"/>
      <c r="BB5" s="14"/>
      <c r="BC5" s="14"/>
      <c r="BD5" s="14"/>
      <c r="BE5" s="14"/>
      <c r="BF5" s="14"/>
      <c r="BG5" s="14"/>
      <c r="BH5" s="14"/>
      <c r="BI5" s="15"/>
    </row>
    <row r="6" spans="1:61" s="16" customFormat="1" ht="16" x14ac:dyDescent="0.2">
      <c r="A6" s="28" t="s">
        <v>118</v>
      </c>
      <c r="B6" s="13">
        <v>4032.2456000000002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3">
        <v>0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  <c r="AI6" s="13">
        <v>0</v>
      </c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5"/>
      <c r="AY6" s="13">
        <v>0</v>
      </c>
      <c r="AZ6" s="14"/>
      <c r="BA6" s="14"/>
      <c r="BB6" s="14"/>
      <c r="BC6" s="14"/>
      <c r="BD6" s="14"/>
      <c r="BE6" s="14"/>
      <c r="BF6" s="14"/>
      <c r="BG6" s="14"/>
      <c r="BH6" s="14"/>
      <c r="BI6" s="15"/>
    </row>
    <row r="7" spans="1:61" s="16" customFormat="1" ht="17" thickBot="1" x14ac:dyDescent="0.25">
      <c r="A7" s="29" t="s">
        <v>15</v>
      </c>
      <c r="B7" s="17">
        <v>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17">
        <v>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17">
        <v>0</v>
      </c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9"/>
      <c r="AY7" s="17">
        <v>0</v>
      </c>
      <c r="AZ7" s="18"/>
      <c r="BA7" s="18"/>
      <c r="BB7" s="18"/>
      <c r="BC7" s="18"/>
      <c r="BD7" s="18"/>
      <c r="BE7" s="18"/>
      <c r="BF7" s="18"/>
      <c r="BG7" s="18"/>
      <c r="BH7" s="18"/>
      <c r="BI7" s="19"/>
    </row>
    <row r="8" spans="1:61" s="24" customFormat="1" x14ac:dyDescent="0.2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3"/>
      <c r="V8" s="21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21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3"/>
      <c r="AY8" s="21"/>
      <c r="AZ8" s="22"/>
      <c r="BA8" s="22"/>
      <c r="BB8" s="22"/>
      <c r="BC8" s="22"/>
      <c r="BD8" s="22"/>
      <c r="BE8" s="22"/>
      <c r="BF8" s="22"/>
      <c r="BG8" s="22"/>
      <c r="BH8" s="22"/>
      <c r="BI8" s="23"/>
    </row>
    <row r="9" spans="1:61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</row>
  </sheetData>
  <mergeCells count="4">
    <mergeCell ref="B1:U1"/>
    <mergeCell ref="V1:AH1"/>
    <mergeCell ref="AI1:AX1"/>
    <mergeCell ref="AY1:BI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E35F-B0AE-D340-AEC7-012BF42BB4E9}">
  <dimension ref="A1:K353"/>
  <sheetViews>
    <sheetView topLeftCell="A326" workbookViewId="0"/>
  </sheetViews>
  <sheetFormatPr baseColWidth="10" defaultRowHeight="15" x14ac:dyDescent="0.2"/>
  <cols>
    <col min="1" max="1" width="11.6640625" bestFit="1" customWidth="1"/>
    <col min="2" max="2" width="15" bestFit="1" customWidth="1"/>
    <col min="4" max="4" width="20" bestFit="1" customWidth="1"/>
    <col min="6" max="6" width="11.6640625" bestFit="1" customWidth="1"/>
    <col min="7" max="7" width="17.33203125" bestFit="1" customWidth="1"/>
    <col min="10" max="10" width="24.6640625" customWidth="1"/>
    <col min="11" max="11" width="17" bestFit="1" customWidth="1"/>
  </cols>
  <sheetData>
    <row r="1" spans="1:11" ht="32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 ht="16" x14ac:dyDescent="0.2">
      <c r="A2" s="51" t="s">
        <v>251</v>
      </c>
      <c r="B2" s="60">
        <v>43410</v>
      </c>
      <c r="C2" s="61">
        <v>97672</v>
      </c>
      <c r="D2" s="51" t="s">
        <v>11</v>
      </c>
      <c r="E2" s="51" t="s">
        <v>12</v>
      </c>
      <c r="F2" s="62">
        <v>1532.3958</v>
      </c>
      <c r="G2" s="51" t="s">
        <v>129</v>
      </c>
      <c r="H2" s="51"/>
      <c r="I2" s="51" t="s">
        <v>14</v>
      </c>
      <c r="J2" s="51" t="s">
        <v>77</v>
      </c>
      <c r="K2" s="63">
        <v>6076</v>
      </c>
    </row>
    <row r="3" spans="1:11" ht="16" x14ac:dyDescent="0.2">
      <c r="A3" s="51" t="s">
        <v>251</v>
      </c>
      <c r="B3" s="60">
        <v>43410</v>
      </c>
      <c r="C3" s="61">
        <v>106874</v>
      </c>
      <c r="D3" s="51" t="s">
        <v>11</v>
      </c>
      <c r="E3" s="51" t="s">
        <v>12</v>
      </c>
      <c r="F3" s="62">
        <v>553.74180000000001</v>
      </c>
      <c r="G3" s="51" t="s">
        <v>130</v>
      </c>
      <c r="H3" s="51"/>
      <c r="I3" s="51" t="s">
        <v>14</v>
      </c>
      <c r="J3" s="51" t="s">
        <v>77</v>
      </c>
      <c r="K3" s="63">
        <v>6531</v>
      </c>
    </row>
    <row r="4" spans="1:11" ht="16" x14ac:dyDescent="0.2">
      <c r="A4" s="51" t="s">
        <v>251</v>
      </c>
      <c r="B4" s="60">
        <v>43410</v>
      </c>
      <c r="C4" s="61">
        <v>97673</v>
      </c>
      <c r="D4" s="51" t="s">
        <v>11</v>
      </c>
      <c r="E4" s="51" t="s">
        <v>12</v>
      </c>
      <c r="F4" s="62">
        <v>646793</v>
      </c>
      <c r="G4" s="51" t="s">
        <v>131</v>
      </c>
      <c r="H4" s="51"/>
      <c r="I4" s="51" t="s">
        <v>14</v>
      </c>
      <c r="J4" s="51" t="s">
        <v>78</v>
      </c>
      <c r="K4" s="63">
        <v>6076</v>
      </c>
    </row>
    <row r="5" spans="1:11" ht="16" x14ac:dyDescent="0.2">
      <c r="A5" s="51" t="s">
        <v>251</v>
      </c>
      <c r="B5" s="60">
        <v>43410</v>
      </c>
      <c r="C5" s="61">
        <v>106875</v>
      </c>
      <c r="D5" s="51" t="s">
        <v>11</v>
      </c>
      <c r="E5" s="51" t="s">
        <v>12</v>
      </c>
      <c r="F5" s="62">
        <v>43688.046999999999</v>
      </c>
      <c r="G5" s="51" t="s">
        <v>132</v>
      </c>
      <c r="H5" s="51"/>
      <c r="I5" s="51" t="s">
        <v>14</v>
      </c>
      <c r="J5" s="51" t="s">
        <v>78</v>
      </c>
      <c r="K5" s="63">
        <v>6531</v>
      </c>
    </row>
    <row r="6" spans="1:11" ht="16" x14ac:dyDescent="0.2">
      <c r="A6" s="51" t="s">
        <v>251</v>
      </c>
      <c r="B6" s="60">
        <v>43410</v>
      </c>
      <c r="C6" s="61">
        <v>97674</v>
      </c>
      <c r="D6" s="51" t="s">
        <v>11</v>
      </c>
      <c r="E6" s="51" t="s">
        <v>12</v>
      </c>
      <c r="F6" s="62">
        <v>141260.88</v>
      </c>
      <c r="G6" s="51" t="s">
        <v>133</v>
      </c>
      <c r="H6" s="51"/>
      <c r="I6" s="51" t="s">
        <v>14</v>
      </c>
      <c r="J6" s="51" t="s">
        <v>79</v>
      </c>
      <c r="K6" s="63">
        <v>6076</v>
      </c>
    </row>
    <row r="7" spans="1:11" ht="16" x14ac:dyDescent="0.2">
      <c r="A7" s="51" t="s">
        <v>251</v>
      </c>
      <c r="B7" s="60">
        <v>43410</v>
      </c>
      <c r="C7" s="61">
        <v>106876</v>
      </c>
      <c r="D7" s="51" t="s">
        <v>11</v>
      </c>
      <c r="E7" s="51" t="s">
        <v>12</v>
      </c>
      <c r="F7" s="62">
        <v>49500</v>
      </c>
      <c r="G7" s="51" t="s">
        <v>134</v>
      </c>
      <c r="H7" s="51"/>
      <c r="I7" s="51" t="s">
        <v>14</v>
      </c>
      <c r="J7" s="51" t="s">
        <v>79</v>
      </c>
      <c r="K7" s="63">
        <v>6531</v>
      </c>
    </row>
    <row r="8" spans="1:11" ht="16" x14ac:dyDescent="0.2">
      <c r="A8" s="51" t="s">
        <v>251</v>
      </c>
      <c r="B8" s="60">
        <v>43410</v>
      </c>
      <c r="C8" s="61">
        <v>97244</v>
      </c>
      <c r="D8" s="51" t="s">
        <v>11</v>
      </c>
      <c r="E8" s="51" t="s">
        <v>12</v>
      </c>
      <c r="F8" s="62">
        <v>0</v>
      </c>
      <c r="G8" s="51" t="s">
        <v>13</v>
      </c>
      <c r="H8" s="51"/>
      <c r="I8" s="51" t="s">
        <v>14</v>
      </c>
      <c r="J8" s="51" t="s">
        <v>20</v>
      </c>
      <c r="K8" s="63">
        <v>6075</v>
      </c>
    </row>
    <row r="9" spans="1:11" ht="16" x14ac:dyDescent="0.2">
      <c r="A9" s="51" t="s">
        <v>251</v>
      </c>
      <c r="B9" s="60">
        <v>43410</v>
      </c>
      <c r="C9" s="61">
        <v>97245</v>
      </c>
      <c r="D9" s="51" t="s">
        <v>11</v>
      </c>
      <c r="E9" s="51" t="s">
        <v>12</v>
      </c>
      <c r="F9" s="62">
        <v>0</v>
      </c>
      <c r="G9" s="51" t="s">
        <v>13</v>
      </c>
      <c r="H9" s="51"/>
      <c r="I9" s="51" t="s">
        <v>14</v>
      </c>
      <c r="J9" s="51" t="s">
        <v>21</v>
      </c>
      <c r="K9" s="63">
        <v>6075</v>
      </c>
    </row>
    <row r="10" spans="1:11" ht="16" x14ac:dyDescent="0.2">
      <c r="A10" s="51" t="s">
        <v>251</v>
      </c>
      <c r="B10" s="60">
        <v>43410</v>
      </c>
      <c r="C10" s="61">
        <v>97246</v>
      </c>
      <c r="D10" s="51" t="s">
        <v>11</v>
      </c>
      <c r="E10" s="51" t="s">
        <v>12</v>
      </c>
      <c r="F10" s="62">
        <v>0</v>
      </c>
      <c r="G10" s="51" t="s">
        <v>13</v>
      </c>
      <c r="H10" s="51"/>
      <c r="I10" s="51" t="s">
        <v>14</v>
      </c>
      <c r="J10" s="51" t="s">
        <v>19</v>
      </c>
      <c r="K10" s="63">
        <v>6075</v>
      </c>
    </row>
    <row r="11" spans="1:11" ht="16" x14ac:dyDescent="0.2">
      <c r="A11" s="51" t="s">
        <v>251</v>
      </c>
      <c r="B11" s="60">
        <v>43410</v>
      </c>
      <c r="C11" s="61">
        <v>97247</v>
      </c>
      <c r="D11" s="51" t="s">
        <v>11</v>
      </c>
      <c r="E11" s="51" t="s">
        <v>12</v>
      </c>
      <c r="F11" s="62">
        <v>21.828780999999999</v>
      </c>
      <c r="G11" s="51" t="s">
        <v>135</v>
      </c>
      <c r="H11" s="51"/>
      <c r="I11" s="51" t="s">
        <v>14</v>
      </c>
      <c r="J11" s="51" t="s">
        <v>22</v>
      </c>
      <c r="K11" s="63">
        <v>6075</v>
      </c>
    </row>
    <row r="12" spans="1:11" ht="16" x14ac:dyDescent="0.2">
      <c r="A12" s="51" t="s">
        <v>251</v>
      </c>
      <c r="B12" s="60">
        <v>43410</v>
      </c>
      <c r="C12" s="61">
        <v>106853</v>
      </c>
      <c r="D12" s="51" t="s">
        <v>11</v>
      </c>
      <c r="E12" s="51" t="s">
        <v>12</v>
      </c>
      <c r="F12" s="62">
        <v>10.323529000000001</v>
      </c>
      <c r="G12" s="51" t="s">
        <v>111</v>
      </c>
      <c r="H12" s="51"/>
      <c r="I12" s="51" t="s">
        <v>14</v>
      </c>
      <c r="J12" s="51" t="s">
        <v>22</v>
      </c>
      <c r="K12" s="63">
        <v>6531</v>
      </c>
    </row>
    <row r="13" spans="1:11" ht="16" x14ac:dyDescent="0.2">
      <c r="A13" s="51" t="s">
        <v>251</v>
      </c>
      <c r="B13" s="60">
        <v>43410</v>
      </c>
      <c r="C13" s="61">
        <v>97248</v>
      </c>
      <c r="D13" s="51" t="s">
        <v>11</v>
      </c>
      <c r="E13" s="51" t="s">
        <v>12</v>
      </c>
      <c r="F13" s="62">
        <v>0</v>
      </c>
      <c r="G13" s="51" t="s">
        <v>13</v>
      </c>
      <c r="H13" s="51"/>
      <c r="I13" s="51" t="s">
        <v>14</v>
      </c>
      <c r="J13" s="51" t="s">
        <v>23</v>
      </c>
      <c r="K13" s="63">
        <v>6075</v>
      </c>
    </row>
    <row r="14" spans="1:11" ht="16" x14ac:dyDescent="0.2">
      <c r="A14" s="51" t="s">
        <v>251</v>
      </c>
      <c r="B14" s="60">
        <v>43410</v>
      </c>
      <c r="C14" s="61">
        <v>97249</v>
      </c>
      <c r="D14" s="51" t="s">
        <v>11</v>
      </c>
      <c r="E14" s="51" t="s">
        <v>12</v>
      </c>
      <c r="F14" s="62">
        <v>4.8216976999999996</v>
      </c>
      <c r="G14" s="51" t="s">
        <v>51</v>
      </c>
      <c r="H14" s="51"/>
      <c r="I14" s="51" t="s">
        <v>14</v>
      </c>
      <c r="J14" s="51" t="s">
        <v>24</v>
      </c>
      <c r="K14" s="63">
        <v>6075</v>
      </c>
    </row>
    <row r="15" spans="1:11" ht="16" x14ac:dyDescent="0.2">
      <c r="A15" s="51" t="s">
        <v>251</v>
      </c>
      <c r="B15" s="60">
        <v>43410</v>
      </c>
      <c r="C15" s="61">
        <v>106854</v>
      </c>
      <c r="D15" s="51" t="s">
        <v>11</v>
      </c>
      <c r="E15" s="51" t="s">
        <v>12</v>
      </c>
      <c r="F15" s="62">
        <v>1.3448894</v>
      </c>
      <c r="G15" s="51" t="s">
        <v>92</v>
      </c>
      <c r="H15" s="51"/>
      <c r="I15" s="51" t="s">
        <v>14</v>
      </c>
      <c r="J15" s="51" t="s">
        <v>24</v>
      </c>
      <c r="K15" s="63">
        <v>6531</v>
      </c>
    </row>
    <row r="16" spans="1:11" ht="16" x14ac:dyDescent="0.2">
      <c r="A16" s="51" t="s">
        <v>251</v>
      </c>
      <c r="B16" s="60">
        <v>43410</v>
      </c>
      <c r="C16" s="61">
        <v>97250</v>
      </c>
      <c r="D16" s="51" t="s">
        <v>11</v>
      </c>
      <c r="E16" s="51" t="s">
        <v>12</v>
      </c>
      <c r="F16" s="62">
        <v>0</v>
      </c>
      <c r="G16" s="51" t="s">
        <v>13</v>
      </c>
      <c r="H16" s="51"/>
      <c r="I16" s="51" t="s">
        <v>14</v>
      </c>
      <c r="J16" s="51" t="s">
        <v>25</v>
      </c>
      <c r="K16" s="63">
        <v>6075</v>
      </c>
    </row>
    <row r="17" spans="1:11" ht="16" x14ac:dyDescent="0.2">
      <c r="A17" s="51" t="s">
        <v>251</v>
      </c>
      <c r="B17" s="60">
        <v>43410</v>
      </c>
      <c r="C17" s="61">
        <v>97260</v>
      </c>
      <c r="D17" s="51" t="s">
        <v>11</v>
      </c>
      <c r="E17" s="51" t="s">
        <v>12</v>
      </c>
      <c r="F17" s="62">
        <v>6.6815534000000003</v>
      </c>
      <c r="G17" s="51" t="s">
        <v>136</v>
      </c>
      <c r="H17" s="51"/>
      <c r="I17" s="51" t="s">
        <v>14</v>
      </c>
      <c r="J17" s="51" t="s">
        <v>26</v>
      </c>
      <c r="K17" s="63">
        <v>6075</v>
      </c>
    </row>
    <row r="18" spans="1:11" ht="16" x14ac:dyDescent="0.2">
      <c r="A18" s="51" t="s">
        <v>251</v>
      </c>
      <c r="B18" s="60">
        <v>43410</v>
      </c>
      <c r="C18" s="61">
        <v>106855</v>
      </c>
      <c r="D18" s="51" t="s">
        <v>11</v>
      </c>
      <c r="E18" s="51" t="s">
        <v>12</v>
      </c>
      <c r="F18" s="62">
        <v>9.0776699999999995</v>
      </c>
      <c r="G18" s="51" t="s">
        <v>40</v>
      </c>
      <c r="H18" s="51"/>
      <c r="I18" s="51" t="s">
        <v>14</v>
      </c>
      <c r="J18" s="51" t="s">
        <v>26</v>
      </c>
      <c r="K18" s="63">
        <v>6531</v>
      </c>
    </row>
    <row r="19" spans="1:11" ht="16" x14ac:dyDescent="0.2">
      <c r="A19" s="51" t="s">
        <v>251</v>
      </c>
      <c r="B19" s="60">
        <v>43410</v>
      </c>
      <c r="C19" s="61">
        <v>97261</v>
      </c>
      <c r="D19" s="51" t="s">
        <v>11</v>
      </c>
      <c r="E19" s="51" t="s">
        <v>12</v>
      </c>
      <c r="F19" s="62">
        <v>15.867013</v>
      </c>
      <c r="G19" s="51" t="s">
        <v>137</v>
      </c>
      <c r="H19" s="51"/>
      <c r="I19" s="51" t="s">
        <v>14</v>
      </c>
      <c r="J19" s="51" t="s">
        <v>27</v>
      </c>
      <c r="K19" s="63">
        <v>6075</v>
      </c>
    </row>
    <row r="20" spans="1:11" ht="16" x14ac:dyDescent="0.2">
      <c r="A20" s="51" t="s">
        <v>251</v>
      </c>
      <c r="B20" s="60">
        <v>43410</v>
      </c>
      <c r="C20" s="61">
        <v>97262</v>
      </c>
      <c r="D20" s="51" t="s">
        <v>11</v>
      </c>
      <c r="E20" s="51" t="s">
        <v>12</v>
      </c>
      <c r="F20" s="62">
        <v>0</v>
      </c>
      <c r="G20" s="51" t="s">
        <v>13</v>
      </c>
      <c r="H20" s="51"/>
      <c r="I20" s="51" t="s">
        <v>14</v>
      </c>
      <c r="J20" s="51" t="s">
        <v>28</v>
      </c>
      <c r="K20" s="63">
        <v>6075</v>
      </c>
    </row>
    <row r="21" spans="1:11" ht="16" x14ac:dyDescent="0.2">
      <c r="A21" s="51" t="s">
        <v>251</v>
      </c>
      <c r="B21" s="60">
        <v>43410</v>
      </c>
      <c r="C21" s="61">
        <v>97665</v>
      </c>
      <c r="D21" s="51" t="s">
        <v>11</v>
      </c>
      <c r="E21" s="51" t="s">
        <v>12</v>
      </c>
      <c r="F21" s="62">
        <v>46.2</v>
      </c>
      <c r="G21" s="51" t="s">
        <v>138</v>
      </c>
      <c r="H21" s="51"/>
      <c r="I21" s="51" t="s">
        <v>14</v>
      </c>
      <c r="J21" s="51" t="s">
        <v>29</v>
      </c>
      <c r="K21" s="63">
        <v>6076</v>
      </c>
    </row>
    <row r="22" spans="1:11" ht="16" x14ac:dyDescent="0.2">
      <c r="A22" s="51" t="s">
        <v>251</v>
      </c>
      <c r="B22" s="60">
        <v>43410</v>
      </c>
      <c r="C22" s="61">
        <v>106856</v>
      </c>
      <c r="D22" s="51" t="s">
        <v>11</v>
      </c>
      <c r="E22" s="51" t="s">
        <v>12</v>
      </c>
      <c r="F22" s="62">
        <v>21.992308000000001</v>
      </c>
      <c r="G22" s="51" t="s">
        <v>139</v>
      </c>
      <c r="H22" s="57" t="s">
        <v>47</v>
      </c>
      <c r="I22" s="51" t="s">
        <v>14</v>
      </c>
      <c r="J22" s="51" t="s">
        <v>29</v>
      </c>
      <c r="K22" s="63">
        <v>6531</v>
      </c>
    </row>
    <row r="23" spans="1:11" ht="16" x14ac:dyDescent="0.2">
      <c r="A23" s="51" t="s">
        <v>251</v>
      </c>
      <c r="B23" s="60">
        <v>43410</v>
      </c>
      <c r="C23" s="61">
        <v>97666</v>
      </c>
      <c r="D23" s="51" t="s">
        <v>11</v>
      </c>
      <c r="E23" s="51" t="s">
        <v>12</v>
      </c>
      <c r="F23" s="62">
        <v>74.534164000000004</v>
      </c>
      <c r="G23" s="51" t="s">
        <v>140</v>
      </c>
      <c r="H23" s="51"/>
      <c r="I23" s="51" t="s">
        <v>14</v>
      </c>
      <c r="J23" s="51" t="s">
        <v>30</v>
      </c>
      <c r="K23" s="63">
        <v>6076</v>
      </c>
    </row>
    <row r="24" spans="1:11" ht="16" x14ac:dyDescent="0.2">
      <c r="A24" s="51" t="s">
        <v>251</v>
      </c>
      <c r="B24" s="60">
        <v>43410</v>
      </c>
      <c r="C24" s="61">
        <v>106857</v>
      </c>
      <c r="D24" s="51" t="s">
        <v>11</v>
      </c>
      <c r="E24" s="51" t="s">
        <v>12</v>
      </c>
      <c r="F24" s="62">
        <v>26.124224000000002</v>
      </c>
      <c r="G24" s="51" t="s">
        <v>141</v>
      </c>
      <c r="H24" s="51"/>
      <c r="I24" s="51" t="s">
        <v>14</v>
      </c>
      <c r="J24" s="51" t="s">
        <v>30</v>
      </c>
      <c r="K24" s="63">
        <v>6531</v>
      </c>
    </row>
    <row r="25" spans="1:11" ht="16" x14ac:dyDescent="0.2">
      <c r="A25" s="51" t="s">
        <v>251</v>
      </c>
      <c r="B25" s="60">
        <v>43410</v>
      </c>
      <c r="C25" s="61">
        <v>97667</v>
      </c>
      <c r="D25" s="51" t="s">
        <v>11</v>
      </c>
      <c r="E25" s="51" t="s">
        <v>12</v>
      </c>
      <c r="F25" s="62">
        <v>72.448134999999994</v>
      </c>
      <c r="G25" s="51" t="s">
        <v>142</v>
      </c>
      <c r="H25" s="51"/>
      <c r="I25" s="51" t="s">
        <v>14</v>
      </c>
      <c r="J25" s="51" t="s">
        <v>31</v>
      </c>
      <c r="K25" s="63">
        <v>6076</v>
      </c>
    </row>
    <row r="26" spans="1:11" ht="16" x14ac:dyDescent="0.2">
      <c r="A26" s="51" t="s">
        <v>251</v>
      </c>
      <c r="B26" s="60">
        <v>43410</v>
      </c>
      <c r="C26" s="61">
        <v>106870</v>
      </c>
      <c r="D26" s="51" t="s">
        <v>11</v>
      </c>
      <c r="E26" s="51" t="s">
        <v>12</v>
      </c>
      <c r="F26" s="62">
        <v>38.464730000000003</v>
      </c>
      <c r="G26" s="51" t="s">
        <v>143</v>
      </c>
      <c r="H26" s="57" t="s">
        <v>47</v>
      </c>
      <c r="I26" s="51" t="s">
        <v>14</v>
      </c>
      <c r="J26" s="51" t="s">
        <v>31</v>
      </c>
      <c r="K26" s="63">
        <v>6531</v>
      </c>
    </row>
    <row r="27" spans="1:11" ht="16" x14ac:dyDescent="0.2">
      <c r="A27" s="51" t="s">
        <v>251</v>
      </c>
      <c r="B27" s="60">
        <v>43410</v>
      </c>
      <c r="C27" s="61">
        <v>97668</v>
      </c>
      <c r="D27" s="51" t="s">
        <v>11</v>
      </c>
      <c r="E27" s="51" t="s">
        <v>12</v>
      </c>
      <c r="F27" s="62">
        <v>56.647060000000003</v>
      </c>
      <c r="G27" s="51" t="s">
        <v>144</v>
      </c>
      <c r="H27" s="57" t="s">
        <v>47</v>
      </c>
      <c r="I27" s="51" t="s">
        <v>14</v>
      </c>
      <c r="J27" s="51" t="s">
        <v>42</v>
      </c>
      <c r="K27" s="63">
        <v>6076</v>
      </c>
    </row>
    <row r="28" spans="1:11" ht="16" x14ac:dyDescent="0.2">
      <c r="A28" s="51" t="s">
        <v>251</v>
      </c>
      <c r="B28" s="60">
        <v>43410</v>
      </c>
      <c r="C28" s="61">
        <v>106871</v>
      </c>
      <c r="D28" s="51" t="s">
        <v>11</v>
      </c>
      <c r="E28" s="51" t="s">
        <v>12</v>
      </c>
      <c r="F28" s="62">
        <v>0</v>
      </c>
      <c r="G28" s="51" t="s">
        <v>13</v>
      </c>
      <c r="H28" s="51"/>
      <c r="I28" s="51" t="s">
        <v>14</v>
      </c>
      <c r="J28" s="51" t="s">
        <v>42</v>
      </c>
      <c r="K28" s="63">
        <v>6531</v>
      </c>
    </row>
    <row r="29" spans="1:11" ht="16" x14ac:dyDescent="0.2">
      <c r="A29" s="51" t="s">
        <v>251</v>
      </c>
      <c r="B29" s="60">
        <v>43410</v>
      </c>
      <c r="C29" s="61">
        <v>97669</v>
      </c>
      <c r="D29" s="51" t="s">
        <v>11</v>
      </c>
      <c r="E29" s="51" t="s">
        <v>12</v>
      </c>
      <c r="F29" s="62">
        <v>0</v>
      </c>
      <c r="G29" s="51" t="s">
        <v>13</v>
      </c>
      <c r="H29" s="51"/>
      <c r="I29" s="51" t="s">
        <v>14</v>
      </c>
      <c r="J29" s="51" t="s">
        <v>44</v>
      </c>
      <c r="K29" s="63">
        <v>6076</v>
      </c>
    </row>
    <row r="30" spans="1:11" ht="16" x14ac:dyDescent="0.2">
      <c r="A30" s="51" t="s">
        <v>251</v>
      </c>
      <c r="B30" s="60">
        <v>43410</v>
      </c>
      <c r="C30" s="61">
        <v>106872</v>
      </c>
      <c r="D30" s="51" t="s">
        <v>11</v>
      </c>
      <c r="E30" s="51" t="s">
        <v>12</v>
      </c>
      <c r="F30" s="62">
        <v>17.18552</v>
      </c>
      <c r="G30" s="51" t="s">
        <v>145</v>
      </c>
      <c r="H30" s="57" t="s">
        <v>47</v>
      </c>
      <c r="I30" s="51" t="s">
        <v>14</v>
      </c>
      <c r="J30" s="51" t="s">
        <v>44</v>
      </c>
      <c r="K30" s="63">
        <v>6531</v>
      </c>
    </row>
    <row r="31" spans="1:11" ht="16" x14ac:dyDescent="0.2">
      <c r="A31" s="51" t="s">
        <v>251</v>
      </c>
      <c r="B31" s="60">
        <v>43410</v>
      </c>
      <c r="C31" s="61">
        <v>97670</v>
      </c>
      <c r="D31" s="51" t="s">
        <v>11</v>
      </c>
      <c r="E31" s="51" t="s">
        <v>12</v>
      </c>
      <c r="F31" s="62">
        <v>0</v>
      </c>
      <c r="G31" s="51" t="s">
        <v>13</v>
      </c>
      <c r="H31" s="51"/>
      <c r="I31" s="51" t="s">
        <v>14</v>
      </c>
      <c r="J31" s="51" t="s">
        <v>45</v>
      </c>
      <c r="K31" s="63">
        <v>6076</v>
      </c>
    </row>
    <row r="32" spans="1:11" ht="16" x14ac:dyDescent="0.2">
      <c r="A32" s="51" t="s">
        <v>251</v>
      </c>
      <c r="B32" s="60">
        <v>43410</v>
      </c>
      <c r="C32" s="61">
        <v>97671</v>
      </c>
      <c r="D32" s="51" t="s">
        <v>11</v>
      </c>
      <c r="E32" s="51" t="s">
        <v>12</v>
      </c>
      <c r="F32" s="62">
        <v>21.869565999999999</v>
      </c>
      <c r="G32" s="51" t="s">
        <v>146</v>
      </c>
      <c r="H32" s="51"/>
      <c r="I32" s="51" t="s">
        <v>14</v>
      </c>
      <c r="J32" s="51" t="s">
        <v>48</v>
      </c>
      <c r="K32" s="63">
        <v>6076</v>
      </c>
    </row>
    <row r="33" spans="1:11" ht="16" x14ac:dyDescent="0.2">
      <c r="A33" s="51" t="s">
        <v>251</v>
      </c>
      <c r="B33" s="60">
        <v>43410</v>
      </c>
      <c r="C33" s="61">
        <v>106873</v>
      </c>
      <c r="D33" s="51" t="s">
        <v>11</v>
      </c>
      <c r="E33" s="51" t="s">
        <v>12</v>
      </c>
      <c r="F33" s="62">
        <v>10.405797</v>
      </c>
      <c r="G33" s="51" t="s">
        <v>147</v>
      </c>
      <c r="H33" s="51"/>
      <c r="I33" s="51" t="s">
        <v>14</v>
      </c>
      <c r="J33" s="51" t="s">
        <v>48</v>
      </c>
      <c r="K33" s="63">
        <v>6531</v>
      </c>
    </row>
    <row r="34" spans="1:11" ht="16" x14ac:dyDescent="0.2">
      <c r="A34" s="51" t="s">
        <v>251</v>
      </c>
      <c r="B34" s="60">
        <v>43410</v>
      </c>
      <c r="C34" s="61">
        <v>97690</v>
      </c>
      <c r="D34" s="51" t="s">
        <v>11</v>
      </c>
      <c r="E34" s="51" t="s">
        <v>12</v>
      </c>
      <c r="F34" s="62">
        <v>65454.546999999999</v>
      </c>
      <c r="G34" s="51" t="s">
        <v>148</v>
      </c>
      <c r="H34" s="51"/>
      <c r="I34" s="51" t="s">
        <v>14</v>
      </c>
      <c r="J34" s="51" t="s">
        <v>16</v>
      </c>
      <c r="K34" s="63">
        <v>6076</v>
      </c>
    </row>
    <row r="35" spans="1:11" ht="16" x14ac:dyDescent="0.2">
      <c r="A35" s="51" t="s">
        <v>251</v>
      </c>
      <c r="B35" s="60">
        <v>43410</v>
      </c>
      <c r="C35" s="61">
        <v>106878</v>
      </c>
      <c r="D35" s="51" t="s">
        <v>11</v>
      </c>
      <c r="E35" s="51" t="s">
        <v>12</v>
      </c>
      <c r="F35" s="62">
        <v>13902.439</v>
      </c>
      <c r="G35" s="51" t="s">
        <v>149</v>
      </c>
      <c r="H35" s="51"/>
      <c r="I35" s="51" t="s">
        <v>14</v>
      </c>
      <c r="J35" s="51" t="s">
        <v>16</v>
      </c>
      <c r="K35" s="63">
        <v>6531</v>
      </c>
    </row>
    <row r="36" spans="1:11" ht="16" x14ac:dyDescent="0.2">
      <c r="A36" s="51" t="s">
        <v>251</v>
      </c>
      <c r="B36" s="60">
        <v>43410</v>
      </c>
      <c r="C36" s="61">
        <v>97215</v>
      </c>
      <c r="D36" s="51" t="s">
        <v>11</v>
      </c>
      <c r="E36" s="51" t="s">
        <v>12</v>
      </c>
      <c r="F36" s="62">
        <v>9.2827249999999992</v>
      </c>
      <c r="G36" s="51" t="s">
        <v>150</v>
      </c>
      <c r="H36" s="51"/>
      <c r="I36" s="51" t="s">
        <v>14</v>
      </c>
      <c r="J36" s="51" t="s">
        <v>62</v>
      </c>
      <c r="K36" s="63">
        <v>6075</v>
      </c>
    </row>
    <row r="37" spans="1:11" ht="16" x14ac:dyDescent="0.2">
      <c r="A37" s="51" t="s">
        <v>251</v>
      </c>
      <c r="B37" s="60">
        <v>43410</v>
      </c>
      <c r="C37" s="61">
        <v>97216</v>
      </c>
      <c r="D37" s="51" t="s">
        <v>11</v>
      </c>
      <c r="E37" s="51" t="s">
        <v>12</v>
      </c>
      <c r="F37" s="62">
        <v>0</v>
      </c>
      <c r="G37" s="51" t="s">
        <v>13</v>
      </c>
      <c r="H37" s="51"/>
      <c r="I37" s="51" t="s">
        <v>14</v>
      </c>
      <c r="J37" s="51" t="s">
        <v>63</v>
      </c>
      <c r="K37" s="63">
        <v>6075</v>
      </c>
    </row>
    <row r="38" spans="1:11" ht="16" x14ac:dyDescent="0.2">
      <c r="A38" s="51" t="s">
        <v>251</v>
      </c>
      <c r="B38" s="60">
        <v>43410</v>
      </c>
      <c r="C38" s="61">
        <v>97217</v>
      </c>
      <c r="D38" s="51" t="s">
        <v>11</v>
      </c>
      <c r="E38" s="51" t="s">
        <v>12</v>
      </c>
      <c r="F38" s="62">
        <v>1.5702703</v>
      </c>
      <c r="G38" s="51" t="s">
        <v>151</v>
      </c>
      <c r="H38" s="51"/>
      <c r="I38" s="51" t="s">
        <v>14</v>
      </c>
      <c r="J38" s="51" t="s">
        <v>64</v>
      </c>
      <c r="K38" s="63">
        <v>6075</v>
      </c>
    </row>
    <row r="39" spans="1:11" ht="16" x14ac:dyDescent="0.2">
      <c r="A39" s="51" t="s">
        <v>251</v>
      </c>
      <c r="B39" s="60">
        <v>43410</v>
      </c>
      <c r="C39" s="61">
        <v>97218</v>
      </c>
      <c r="D39" s="51" t="s">
        <v>11</v>
      </c>
      <c r="E39" s="51" t="s">
        <v>12</v>
      </c>
      <c r="F39" s="62">
        <v>21.495145999999998</v>
      </c>
      <c r="G39" s="51" t="s">
        <v>152</v>
      </c>
      <c r="H39" s="51"/>
      <c r="I39" s="51" t="s">
        <v>14</v>
      </c>
      <c r="J39" s="51" t="s">
        <v>65</v>
      </c>
      <c r="K39" s="63">
        <v>6075</v>
      </c>
    </row>
    <row r="40" spans="1:11" ht="16" x14ac:dyDescent="0.2">
      <c r="A40" s="51" t="s">
        <v>251</v>
      </c>
      <c r="B40" s="60">
        <v>43410</v>
      </c>
      <c r="C40" s="61">
        <v>97219</v>
      </c>
      <c r="D40" s="51" t="s">
        <v>11</v>
      </c>
      <c r="E40" s="51" t="s">
        <v>12</v>
      </c>
      <c r="F40" s="62">
        <v>4.4555273</v>
      </c>
      <c r="G40" s="51" t="s">
        <v>53</v>
      </c>
      <c r="H40" s="51"/>
      <c r="I40" s="51" t="s">
        <v>14</v>
      </c>
      <c r="J40" s="51" t="s">
        <v>66</v>
      </c>
      <c r="K40" s="63">
        <v>6075</v>
      </c>
    </row>
    <row r="41" spans="1:11" ht="16" x14ac:dyDescent="0.2">
      <c r="A41" s="51" t="s">
        <v>251</v>
      </c>
      <c r="B41" s="60">
        <v>43410</v>
      </c>
      <c r="C41" s="61">
        <v>97220</v>
      </c>
      <c r="D41" s="51" t="s">
        <v>11</v>
      </c>
      <c r="E41" s="51" t="s">
        <v>12</v>
      </c>
      <c r="F41" s="62">
        <v>0</v>
      </c>
      <c r="G41" s="51" t="s">
        <v>13</v>
      </c>
      <c r="H41" s="51"/>
      <c r="I41" s="51" t="s">
        <v>14</v>
      </c>
      <c r="J41" s="51" t="s">
        <v>67</v>
      </c>
      <c r="K41" s="63">
        <v>6075</v>
      </c>
    </row>
    <row r="42" spans="1:11" ht="16" x14ac:dyDescent="0.2">
      <c r="A42" s="51" t="s">
        <v>251</v>
      </c>
      <c r="B42" s="60">
        <v>43410</v>
      </c>
      <c r="C42" s="61">
        <v>97221</v>
      </c>
      <c r="D42" s="51" t="s">
        <v>11</v>
      </c>
      <c r="E42" s="51" t="s">
        <v>12</v>
      </c>
      <c r="F42" s="62">
        <v>7.8819404000000004</v>
      </c>
      <c r="G42" s="51" t="s">
        <v>153</v>
      </c>
      <c r="H42" s="51"/>
      <c r="I42" s="51" t="s">
        <v>14</v>
      </c>
      <c r="J42" s="51" t="s">
        <v>68</v>
      </c>
      <c r="K42" s="63">
        <v>6075</v>
      </c>
    </row>
    <row r="43" spans="1:11" ht="16" x14ac:dyDescent="0.2">
      <c r="A43" s="51" t="s">
        <v>251</v>
      </c>
      <c r="B43" s="60">
        <v>43410</v>
      </c>
      <c r="C43" s="61">
        <v>97222</v>
      </c>
      <c r="D43" s="51" t="s">
        <v>11</v>
      </c>
      <c r="E43" s="51" t="s">
        <v>12</v>
      </c>
      <c r="F43" s="62">
        <v>6.8850449999999999</v>
      </c>
      <c r="G43" s="51" t="s">
        <v>154</v>
      </c>
      <c r="H43" s="51"/>
      <c r="I43" s="51" t="s">
        <v>14</v>
      </c>
      <c r="J43" s="51" t="s">
        <v>69</v>
      </c>
      <c r="K43" s="63">
        <v>6075</v>
      </c>
    </row>
    <row r="44" spans="1:11" ht="16" x14ac:dyDescent="0.2">
      <c r="A44" s="51" t="s">
        <v>251</v>
      </c>
      <c r="B44" s="60">
        <v>43410</v>
      </c>
      <c r="C44" s="61">
        <v>97223</v>
      </c>
      <c r="D44" s="51" t="s">
        <v>11</v>
      </c>
      <c r="E44" s="51" t="s">
        <v>12</v>
      </c>
      <c r="F44" s="62">
        <v>18.614588000000001</v>
      </c>
      <c r="G44" s="51" t="s">
        <v>155</v>
      </c>
      <c r="H44" s="51"/>
      <c r="I44" s="51" t="s">
        <v>14</v>
      </c>
      <c r="J44" s="51" t="s">
        <v>70</v>
      </c>
      <c r="K44" s="63">
        <v>6075</v>
      </c>
    </row>
    <row r="45" spans="1:11" ht="16" x14ac:dyDescent="0.2">
      <c r="A45" s="51" t="s">
        <v>251</v>
      </c>
      <c r="B45" s="60">
        <v>43410</v>
      </c>
      <c r="C45" s="61">
        <v>106850</v>
      </c>
      <c r="D45" s="51" t="s">
        <v>11</v>
      </c>
      <c r="E45" s="51" t="s">
        <v>12</v>
      </c>
      <c r="F45" s="62">
        <v>6.4671497000000002</v>
      </c>
      <c r="G45" s="51" t="s">
        <v>136</v>
      </c>
      <c r="H45" s="51"/>
      <c r="I45" s="51" t="s">
        <v>14</v>
      </c>
      <c r="J45" s="51" t="s">
        <v>70</v>
      </c>
      <c r="K45" s="63">
        <v>6531</v>
      </c>
    </row>
    <row r="46" spans="1:11" ht="16" x14ac:dyDescent="0.2">
      <c r="A46" s="51" t="s">
        <v>251</v>
      </c>
      <c r="B46" s="60">
        <v>43410</v>
      </c>
      <c r="C46" s="61">
        <v>97224</v>
      </c>
      <c r="D46" s="51" t="s">
        <v>11</v>
      </c>
      <c r="E46" s="51" t="s">
        <v>12</v>
      </c>
      <c r="F46" s="62">
        <v>4.9601274000000002</v>
      </c>
      <c r="G46" s="51" t="s">
        <v>51</v>
      </c>
      <c r="H46" s="51"/>
      <c r="I46" s="51" t="s">
        <v>14</v>
      </c>
      <c r="J46" s="51" t="s">
        <v>71</v>
      </c>
      <c r="K46" s="63">
        <v>6075</v>
      </c>
    </row>
    <row r="47" spans="1:11" ht="16" x14ac:dyDescent="0.2">
      <c r="A47" s="51" t="s">
        <v>251</v>
      </c>
      <c r="B47" s="60">
        <v>43410</v>
      </c>
      <c r="C47" s="61">
        <v>106851</v>
      </c>
      <c r="D47" s="51" t="s">
        <v>11</v>
      </c>
      <c r="E47" s="51" t="s">
        <v>12</v>
      </c>
      <c r="F47" s="62">
        <v>1.0611546000000001</v>
      </c>
      <c r="G47" s="51" t="s">
        <v>92</v>
      </c>
      <c r="H47" s="51"/>
      <c r="I47" s="51" t="s">
        <v>14</v>
      </c>
      <c r="J47" s="51" t="s">
        <v>71</v>
      </c>
      <c r="K47" s="63">
        <v>6531</v>
      </c>
    </row>
    <row r="48" spans="1:11" ht="16" x14ac:dyDescent="0.2">
      <c r="A48" s="51" t="s">
        <v>251</v>
      </c>
      <c r="B48" s="60">
        <v>43410</v>
      </c>
      <c r="C48" s="61">
        <v>97225</v>
      </c>
      <c r="D48" s="51" t="s">
        <v>11</v>
      </c>
      <c r="E48" s="51" t="s">
        <v>12</v>
      </c>
      <c r="F48" s="62">
        <v>2.2807713000000001</v>
      </c>
      <c r="G48" s="51" t="s">
        <v>58</v>
      </c>
      <c r="H48" s="51"/>
      <c r="I48" s="51" t="s">
        <v>14</v>
      </c>
      <c r="J48" s="51" t="s">
        <v>72</v>
      </c>
      <c r="K48" s="63">
        <v>6075</v>
      </c>
    </row>
    <row r="49" spans="1:11" ht="16" x14ac:dyDescent="0.2">
      <c r="A49" s="51" t="s">
        <v>251</v>
      </c>
      <c r="B49" s="60">
        <v>43410</v>
      </c>
      <c r="C49" s="61">
        <v>106852</v>
      </c>
      <c r="D49" s="51" t="s">
        <v>11</v>
      </c>
      <c r="E49" s="51" t="s">
        <v>12</v>
      </c>
      <c r="F49" s="62">
        <v>1.1845758</v>
      </c>
      <c r="G49" s="51" t="s">
        <v>92</v>
      </c>
      <c r="H49" s="51"/>
      <c r="I49" s="51" t="s">
        <v>14</v>
      </c>
      <c r="J49" s="51" t="s">
        <v>72</v>
      </c>
      <c r="K49" s="63">
        <v>6531</v>
      </c>
    </row>
    <row r="50" spans="1:11" ht="16" x14ac:dyDescent="0.2">
      <c r="A50" s="51" t="s">
        <v>251</v>
      </c>
      <c r="B50" s="60">
        <v>43410</v>
      </c>
      <c r="C50" s="61">
        <v>97226</v>
      </c>
      <c r="D50" s="51" t="s">
        <v>11</v>
      </c>
      <c r="E50" s="51" t="s">
        <v>12</v>
      </c>
      <c r="F50" s="62">
        <v>5.1512159999999998</v>
      </c>
      <c r="G50" s="51" t="s">
        <v>156</v>
      </c>
      <c r="H50" s="51"/>
      <c r="I50" s="51" t="s">
        <v>14</v>
      </c>
      <c r="J50" s="51" t="s">
        <v>73</v>
      </c>
      <c r="K50" s="63">
        <v>6075</v>
      </c>
    </row>
    <row r="51" spans="1:11" ht="16" x14ac:dyDescent="0.2">
      <c r="A51" s="51" t="s">
        <v>251</v>
      </c>
      <c r="B51" s="60">
        <v>43410</v>
      </c>
      <c r="C51" s="61">
        <v>97239</v>
      </c>
      <c r="D51" s="51" t="s">
        <v>11</v>
      </c>
      <c r="E51" s="51" t="s">
        <v>12</v>
      </c>
      <c r="F51" s="62">
        <v>0.55184330000000004</v>
      </c>
      <c r="G51" s="51" t="s">
        <v>106</v>
      </c>
      <c r="H51" s="51"/>
      <c r="I51" s="51" t="s">
        <v>14</v>
      </c>
      <c r="J51" s="51" t="s">
        <v>74</v>
      </c>
      <c r="K51" s="63">
        <v>6075</v>
      </c>
    </row>
    <row r="52" spans="1:11" ht="16" x14ac:dyDescent="0.2">
      <c r="A52" s="51" t="s">
        <v>251</v>
      </c>
      <c r="B52" s="60">
        <v>43410</v>
      </c>
      <c r="C52" s="61">
        <v>97240</v>
      </c>
      <c r="D52" s="51" t="s">
        <v>11</v>
      </c>
      <c r="E52" s="51" t="s">
        <v>12</v>
      </c>
      <c r="F52" s="62">
        <v>399.22852</v>
      </c>
      <c r="G52" s="51" t="s">
        <v>157</v>
      </c>
      <c r="H52" s="51"/>
      <c r="I52" s="51" t="s">
        <v>14</v>
      </c>
      <c r="J52" s="51" t="s">
        <v>93</v>
      </c>
      <c r="K52" s="63">
        <v>6075</v>
      </c>
    </row>
    <row r="53" spans="1:11" ht="16" x14ac:dyDescent="0.2">
      <c r="A53" s="51" t="s">
        <v>251</v>
      </c>
      <c r="B53" s="60">
        <v>43410</v>
      </c>
      <c r="C53" s="61">
        <v>97241</v>
      </c>
      <c r="D53" s="51" t="s">
        <v>11</v>
      </c>
      <c r="E53" s="51" t="s">
        <v>12</v>
      </c>
      <c r="F53" s="62">
        <v>412.42806999999999</v>
      </c>
      <c r="G53" s="51" t="s">
        <v>158</v>
      </c>
      <c r="H53" s="51"/>
      <c r="I53" s="51" t="s">
        <v>14</v>
      </c>
      <c r="J53" s="51" t="s">
        <v>94</v>
      </c>
      <c r="K53" s="63">
        <v>6075</v>
      </c>
    </row>
    <row r="54" spans="1:11" ht="16" x14ac:dyDescent="0.2">
      <c r="A54" s="51" t="s">
        <v>251</v>
      </c>
      <c r="B54" s="60">
        <v>43410</v>
      </c>
      <c r="C54" s="61">
        <v>97242</v>
      </c>
      <c r="D54" s="51" t="s">
        <v>11</v>
      </c>
      <c r="E54" s="51" t="s">
        <v>12</v>
      </c>
      <c r="F54" s="62">
        <v>6.9494014000000002</v>
      </c>
      <c r="G54" s="51" t="s">
        <v>159</v>
      </c>
      <c r="H54" s="51"/>
      <c r="I54" s="51" t="s">
        <v>14</v>
      </c>
      <c r="J54" s="51" t="s">
        <v>95</v>
      </c>
      <c r="K54" s="63">
        <v>6075</v>
      </c>
    </row>
    <row r="55" spans="1:11" ht="16" x14ac:dyDescent="0.2">
      <c r="A55" s="51" t="s">
        <v>251</v>
      </c>
      <c r="B55" s="60">
        <v>43410</v>
      </c>
      <c r="C55" s="61">
        <v>97243</v>
      </c>
      <c r="D55" s="51" t="s">
        <v>11</v>
      </c>
      <c r="E55" s="51" t="s">
        <v>12</v>
      </c>
      <c r="F55" s="62">
        <v>0.99708209999999997</v>
      </c>
      <c r="G55" s="51" t="s">
        <v>92</v>
      </c>
      <c r="H55" s="51"/>
      <c r="I55" s="51" t="s">
        <v>14</v>
      </c>
      <c r="J55" s="51" t="s">
        <v>108</v>
      </c>
      <c r="K55" s="63">
        <v>6075</v>
      </c>
    </row>
    <row r="56" spans="1:11" ht="16" x14ac:dyDescent="0.2">
      <c r="A56" s="51" t="s">
        <v>251</v>
      </c>
      <c r="B56" s="60">
        <v>43410</v>
      </c>
      <c r="C56" s="61">
        <v>97691</v>
      </c>
      <c r="D56" s="51" t="s">
        <v>11</v>
      </c>
      <c r="E56" s="51" t="s">
        <v>12</v>
      </c>
      <c r="F56" s="62">
        <v>0</v>
      </c>
      <c r="G56" s="51" t="s">
        <v>13</v>
      </c>
      <c r="H56" s="51"/>
      <c r="I56" s="51" t="s">
        <v>14</v>
      </c>
      <c r="J56" s="51" t="s">
        <v>15</v>
      </c>
      <c r="K56" s="63">
        <v>6076</v>
      </c>
    </row>
    <row r="57" spans="1:11" ht="16" x14ac:dyDescent="0.2">
      <c r="A57" s="51" t="s">
        <v>251</v>
      </c>
      <c r="B57" s="60">
        <v>43410</v>
      </c>
      <c r="C57" s="61">
        <v>97692</v>
      </c>
      <c r="D57" s="51" t="s">
        <v>11</v>
      </c>
      <c r="E57" s="51" t="s">
        <v>12</v>
      </c>
      <c r="F57" s="62">
        <v>0</v>
      </c>
      <c r="G57" s="51" t="s">
        <v>13</v>
      </c>
      <c r="H57" s="51"/>
      <c r="I57" s="51" t="s">
        <v>14</v>
      </c>
      <c r="J57" s="51" t="s">
        <v>61</v>
      </c>
      <c r="K57" s="63">
        <v>6076</v>
      </c>
    </row>
    <row r="58" spans="1:11" ht="16" x14ac:dyDescent="0.2">
      <c r="A58" s="51" t="s">
        <v>252</v>
      </c>
      <c r="B58" s="60">
        <v>43584</v>
      </c>
      <c r="C58" s="61">
        <v>110261</v>
      </c>
      <c r="D58" s="51" t="s">
        <v>11</v>
      </c>
      <c r="E58" s="51" t="s">
        <v>12</v>
      </c>
      <c r="F58" s="62">
        <v>0</v>
      </c>
      <c r="G58" s="51" t="s">
        <v>13</v>
      </c>
      <c r="H58" s="51"/>
      <c r="I58" s="51" t="s">
        <v>14</v>
      </c>
      <c r="J58" s="51" t="s">
        <v>161</v>
      </c>
      <c r="K58" s="63">
        <v>6665</v>
      </c>
    </row>
    <row r="59" spans="1:11" ht="16" x14ac:dyDescent="0.2">
      <c r="A59" s="51" t="s">
        <v>252</v>
      </c>
      <c r="B59" s="60">
        <v>43584</v>
      </c>
      <c r="C59" s="61">
        <v>110262</v>
      </c>
      <c r="D59" s="51" t="s">
        <v>11</v>
      </c>
      <c r="E59" s="51" t="s">
        <v>12</v>
      </c>
      <c r="F59" s="62">
        <v>2.2239032000000001</v>
      </c>
      <c r="G59" s="51" t="s">
        <v>57</v>
      </c>
      <c r="H59" s="51"/>
      <c r="I59" s="51" t="s">
        <v>14</v>
      </c>
      <c r="J59" s="51" t="s">
        <v>78</v>
      </c>
      <c r="K59" s="63">
        <v>6665</v>
      </c>
    </row>
    <row r="60" spans="1:11" ht="16" x14ac:dyDescent="0.2">
      <c r="A60" s="51" t="s">
        <v>252</v>
      </c>
      <c r="B60" s="60">
        <v>43584</v>
      </c>
      <c r="C60" s="61">
        <v>110263</v>
      </c>
      <c r="D60" s="51" t="s">
        <v>11</v>
      </c>
      <c r="E60" s="51" t="s">
        <v>12</v>
      </c>
      <c r="F60" s="62">
        <v>0</v>
      </c>
      <c r="G60" s="51" t="s">
        <v>13</v>
      </c>
      <c r="H60" s="51"/>
      <c r="I60" s="51" t="s">
        <v>14</v>
      </c>
      <c r="J60" s="51" t="s">
        <v>79</v>
      </c>
      <c r="K60" s="63">
        <v>6665</v>
      </c>
    </row>
    <row r="61" spans="1:11" ht="16" x14ac:dyDescent="0.2">
      <c r="A61" s="51" t="s">
        <v>252</v>
      </c>
      <c r="B61" s="60">
        <v>43584</v>
      </c>
      <c r="C61" s="61">
        <v>110274</v>
      </c>
      <c r="D61" s="51" t="s">
        <v>11</v>
      </c>
      <c r="E61" s="51" t="s">
        <v>12</v>
      </c>
      <c r="F61" s="62">
        <v>5.6743649999999999</v>
      </c>
      <c r="G61" s="51" t="s">
        <v>162</v>
      </c>
      <c r="H61" s="51"/>
      <c r="I61" s="51" t="s">
        <v>14</v>
      </c>
      <c r="J61" s="51" t="s">
        <v>80</v>
      </c>
      <c r="K61" s="63">
        <v>6665</v>
      </c>
    </row>
    <row r="62" spans="1:11" ht="16" x14ac:dyDescent="0.2">
      <c r="A62" s="51" t="s">
        <v>252</v>
      </c>
      <c r="B62" s="60">
        <v>43584</v>
      </c>
      <c r="C62" s="61">
        <v>110275</v>
      </c>
      <c r="D62" s="51" t="s">
        <v>11</v>
      </c>
      <c r="E62" s="51" t="s">
        <v>12</v>
      </c>
      <c r="F62" s="62">
        <v>0</v>
      </c>
      <c r="G62" s="51" t="s">
        <v>13</v>
      </c>
      <c r="H62" s="51"/>
      <c r="I62" s="51" t="s">
        <v>14</v>
      </c>
      <c r="J62" s="51" t="s">
        <v>81</v>
      </c>
      <c r="K62" s="63">
        <v>6665</v>
      </c>
    </row>
    <row r="63" spans="1:11" ht="16" x14ac:dyDescent="0.2">
      <c r="A63" s="51" t="s">
        <v>252</v>
      </c>
      <c r="B63" s="60">
        <v>43584</v>
      </c>
      <c r="C63" s="61">
        <v>110276</v>
      </c>
      <c r="D63" s="51" t="s">
        <v>11</v>
      </c>
      <c r="E63" s="51" t="s">
        <v>12</v>
      </c>
      <c r="F63" s="62">
        <v>0.83003837000000003</v>
      </c>
      <c r="G63" s="51" t="s">
        <v>92</v>
      </c>
      <c r="H63" s="51"/>
      <c r="I63" s="51" t="s">
        <v>14</v>
      </c>
      <c r="J63" s="51" t="s">
        <v>82</v>
      </c>
      <c r="K63" s="63">
        <v>6665</v>
      </c>
    </row>
    <row r="64" spans="1:11" ht="16" x14ac:dyDescent="0.2">
      <c r="A64" s="51" t="s">
        <v>252</v>
      </c>
      <c r="B64" s="60">
        <v>43584</v>
      </c>
      <c r="C64" s="61">
        <v>110277</v>
      </c>
      <c r="D64" s="51" t="s">
        <v>11</v>
      </c>
      <c r="E64" s="51" t="s">
        <v>12</v>
      </c>
      <c r="F64" s="62">
        <v>0</v>
      </c>
      <c r="G64" s="51" t="s">
        <v>13</v>
      </c>
      <c r="H64" s="51"/>
      <c r="I64" s="51" t="s">
        <v>14</v>
      </c>
      <c r="J64" s="51" t="s">
        <v>83</v>
      </c>
      <c r="K64" s="63">
        <v>6665</v>
      </c>
    </row>
    <row r="65" spans="1:11" ht="16" x14ac:dyDescent="0.2">
      <c r="A65" s="51" t="s">
        <v>252</v>
      </c>
      <c r="B65" s="60">
        <v>43584</v>
      </c>
      <c r="C65" s="61">
        <v>110278</v>
      </c>
      <c r="D65" s="51" t="s">
        <v>11</v>
      </c>
      <c r="E65" s="51" t="s">
        <v>12</v>
      </c>
      <c r="F65" s="62">
        <v>2.5763688</v>
      </c>
      <c r="G65" s="51" t="s">
        <v>57</v>
      </c>
      <c r="H65" s="51"/>
      <c r="I65" s="51" t="s">
        <v>14</v>
      </c>
      <c r="J65" s="51" t="s">
        <v>85</v>
      </c>
      <c r="K65" s="63">
        <v>6665</v>
      </c>
    </row>
    <row r="66" spans="1:11" ht="16" x14ac:dyDescent="0.2">
      <c r="A66" s="51" t="s">
        <v>252</v>
      </c>
      <c r="B66" s="60">
        <v>43584</v>
      </c>
      <c r="C66" s="61">
        <v>110279</v>
      </c>
      <c r="D66" s="51" t="s">
        <v>11</v>
      </c>
      <c r="E66" s="51" t="s">
        <v>12</v>
      </c>
      <c r="F66" s="62">
        <v>2.0902020000000001</v>
      </c>
      <c r="G66" s="51" t="s">
        <v>151</v>
      </c>
      <c r="H66" s="51"/>
      <c r="I66" s="51" t="s">
        <v>14</v>
      </c>
      <c r="J66" s="51" t="s">
        <v>87</v>
      </c>
      <c r="K66" s="63">
        <v>6665</v>
      </c>
    </row>
    <row r="67" spans="1:11" ht="16" x14ac:dyDescent="0.2">
      <c r="A67" s="51" t="s">
        <v>252</v>
      </c>
      <c r="B67" s="60">
        <v>43584</v>
      </c>
      <c r="C67" s="61">
        <v>110280</v>
      </c>
      <c r="D67" s="51" t="s">
        <v>11</v>
      </c>
      <c r="E67" s="51" t="s">
        <v>12</v>
      </c>
      <c r="F67" s="62">
        <v>2.2896282999999999</v>
      </c>
      <c r="G67" s="51" t="s">
        <v>151</v>
      </c>
      <c r="H67" s="51"/>
      <c r="I67" s="51" t="s">
        <v>14</v>
      </c>
      <c r="J67" s="51" t="s">
        <v>59</v>
      </c>
      <c r="K67" s="63">
        <v>6665</v>
      </c>
    </row>
    <row r="68" spans="1:11" ht="16" x14ac:dyDescent="0.2">
      <c r="A68" s="51" t="s">
        <v>252</v>
      </c>
      <c r="B68" s="60">
        <v>43584</v>
      </c>
      <c r="C68" s="61">
        <v>110281</v>
      </c>
      <c r="D68" s="51" t="s">
        <v>11</v>
      </c>
      <c r="E68" s="51" t="s">
        <v>12</v>
      </c>
      <c r="F68" s="62">
        <v>21.038961</v>
      </c>
      <c r="G68" s="51" t="s">
        <v>163</v>
      </c>
      <c r="H68" s="51"/>
      <c r="I68" s="51" t="s">
        <v>14</v>
      </c>
      <c r="J68" s="51" t="s">
        <v>88</v>
      </c>
      <c r="K68" s="63">
        <v>6665</v>
      </c>
    </row>
    <row r="69" spans="1:11" ht="16" x14ac:dyDescent="0.2">
      <c r="A69" s="51" t="s">
        <v>252</v>
      </c>
      <c r="B69" s="60">
        <v>43584</v>
      </c>
      <c r="C69" s="61">
        <v>110282</v>
      </c>
      <c r="D69" s="51" t="s">
        <v>11</v>
      </c>
      <c r="E69" s="51" t="s">
        <v>12</v>
      </c>
      <c r="F69" s="62">
        <v>1.0265131999999999</v>
      </c>
      <c r="G69" s="51" t="s">
        <v>92</v>
      </c>
      <c r="H69" s="51"/>
      <c r="I69" s="51" t="s">
        <v>14</v>
      </c>
      <c r="J69" s="51" t="s">
        <v>89</v>
      </c>
      <c r="K69" s="63">
        <v>6665</v>
      </c>
    </row>
    <row r="70" spans="1:11" ht="16" x14ac:dyDescent="0.2">
      <c r="A70" s="51" t="s">
        <v>252</v>
      </c>
      <c r="B70" s="60">
        <v>43584</v>
      </c>
      <c r="C70" s="61">
        <v>110283</v>
      </c>
      <c r="D70" s="51" t="s">
        <v>11</v>
      </c>
      <c r="E70" s="51" t="s">
        <v>12</v>
      </c>
      <c r="F70" s="62">
        <v>2.5598396999999999</v>
      </c>
      <c r="G70" s="51" t="s">
        <v>57</v>
      </c>
      <c r="H70" s="51"/>
      <c r="I70" s="51" t="s">
        <v>14</v>
      </c>
      <c r="J70" s="51" t="s">
        <v>100</v>
      </c>
      <c r="K70" s="63">
        <v>6665</v>
      </c>
    </row>
    <row r="71" spans="1:11" ht="16" x14ac:dyDescent="0.2">
      <c r="A71" s="51" t="s">
        <v>252</v>
      </c>
      <c r="B71" s="60">
        <v>43584</v>
      </c>
      <c r="C71" s="61">
        <v>110294</v>
      </c>
      <c r="D71" s="51" t="s">
        <v>11</v>
      </c>
      <c r="E71" s="51" t="s">
        <v>12</v>
      </c>
      <c r="F71" s="62">
        <v>1.2762511999999999</v>
      </c>
      <c r="G71" s="51" t="s">
        <v>164</v>
      </c>
      <c r="H71" s="57" t="s">
        <v>47</v>
      </c>
      <c r="I71" s="51" t="s">
        <v>14</v>
      </c>
      <c r="J71" s="51" t="s">
        <v>101</v>
      </c>
      <c r="K71" s="63">
        <v>6665</v>
      </c>
    </row>
    <row r="72" spans="1:11" ht="16" x14ac:dyDescent="0.2">
      <c r="A72" s="51" t="s">
        <v>252</v>
      </c>
      <c r="B72" s="60">
        <v>43584</v>
      </c>
      <c r="C72" s="61">
        <v>113206</v>
      </c>
      <c r="D72" s="51" t="s">
        <v>11</v>
      </c>
      <c r="E72" s="51" t="s">
        <v>12</v>
      </c>
      <c r="F72" s="62">
        <v>0</v>
      </c>
      <c r="G72" s="51" t="s">
        <v>18</v>
      </c>
      <c r="H72" s="51"/>
      <c r="I72" s="51" t="s">
        <v>14</v>
      </c>
      <c r="J72" s="51" t="s">
        <v>101</v>
      </c>
      <c r="K72" s="63">
        <v>6827</v>
      </c>
    </row>
    <row r="73" spans="1:11" ht="16" x14ac:dyDescent="0.2">
      <c r="A73" s="51" t="s">
        <v>252</v>
      </c>
      <c r="B73" s="60">
        <v>43584</v>
      </c>
      <c r="C73" s="61">
        <v>116364</v>
      </c>
      <c r="D73" s="51" t="s">
        <v>11</v>
      </c>
      <c r="E73" s="51" t="s">
        <v>12</v>
      </c>
      <c r="F73" s="62">
        <v>0</v>
      </c>
      <c r="G73" s="51" t="s">
        <v>13</v>
      </c>
      <c r="H73" s="51"/>
      <c r="I73" s="51" t="s">
        <v>14</v>
      </c>
      <c r="J73" s="51" t="s">
        <v>101</v>
      </c>
      <c r="K73" s="63">
        <v>6923</v>
      </c>
    </row>
    <row r="74" spans="1:11" ht="16" x14ac:dyDescent="0.2">
      <c r="A74" s="51" t="s">
        <v>252</v>
      </c>
      <c r="B74" s="60">
        <v>43584</v>
      </c>
      <c r="C74" s="61">
        <v>110215</v>
      </c>
      <c r="D74" s="51" t="s">
        <v>11</v>
      </c>
      <c r="E74" s="51" t="s">
        <v>12</v>
      </c>
      <c r="F74" s="62">
        <v>0</v>
      </c>
      <c r="G74" s="51" t="s">
        <v>13</v>
      </c>
      <c r="H74" s="51"/>
      <c r="I74" s="51" t="s">
        <v>14</v>
      </c>
      <c r="J74" s="51" t="s">
        <v>20</v>
      </c>
      <c r="K74" s="63">
        <v>6662</v>
      </c>
    </row>
    <row r="75" spans="1:11" ht="16" x14ac:dyDescent="0.2">
      <c r="A75" s="51" t="s">
        <v>252</v>
      </c>
      <c r="B75" s="60">
        <v>43584</v>
      </c>
      <c r="C75" s="61">
        <v>110216</v>
      </c>
      <c r="D75" s="51" t="s">
        <v>11</v>
      </c>
      <c r="E75" s="51" t="s">
        <v>12</v>
      </c>
      <c r="F75" s="62">
        <v>0</v>
      </c>
      <c r="G75" s="51" t="s">
        <v>13</v>
      </c>
      <c r="H75" s="51"/>
      <c r="I75" s="51" t="s">
        <v>14</v>
      </c>
      <c r="J75" s="51" t="s">
        <v>21</v>
      </c>
      <c r="K75" s="63">
        <v>6662</v>
      </c>
    </row>
    <row r="76" spans="1:11" ht="16" x14ac:dyDescent="0.2">
      <c r="A76" s="51" t="s">
        <v>252</v>
      </c>
      <c r="B76" s="60">
        <v>43584</v>
      </c>
      <c r="C76" s="61">
        <v>110217</v>
      </c>
      <c r="D76" s="51" t="s">
        <v>11</v>
      </c>
      <c r="E76" s="51" t="s">
        <v>12</v>
      </c>
      <c r="F76" s="62">
        <v>1.0795515</v>
      </c>
      <c r="G76" s="51" t="s">
        <v>92</v>
      </c>
      <c r="H76" s="51"/>
      <c r="I76" s="51" t="s">
        <v>14</v>
      </c>
      <c r="J76" s="51" t="s">
        <v>19</v>
      </c>
      <c r="K76" s="63">
        <v>6662</v>
      </c>
    </row>
    <row r="77" spans="1:11" ht="16" x14ac:dyDescent="0.2">
      <c r="A77" s="51" t="s">
        <v>252</v>
      </c>
      <c r="B77" s="60">
        <v>43584</v>
      </c>
      <c r="C77" s="61">
        <v>110218</v>
      </c>
      <c r="D77" s="51" t="s">
        <v>11</v>
      </c>
      <c r="E77" s="51" t="s">
        <v>12</v>
      </c>
      <c r="F77" s="62">
        <v>0</v>
      </c>
      <c r="G77" s="51" t="s">
        <v>13</v>
      </c>
      <c r="H77" s="51"/>
      <c r="I77" s="51" t="s">
        <v>14</v>
      </c>
      <c r="J77" s="51" t="s">
        <v>23</v>
      </c>
      <c r="K77" s="63">
        <v>6662</v>
      </c>
    </row>
    <row r="78" spans="1:11" ht="16" x14ac:dyDescent="0.2">
      <c r="A78" s="51" t="s">
        <v>252</v>
      </c>
      <c r="B78" s="60">
        <v>43584</v>
      </c>
      <c r="C78" s="61">
        <v>110219</v>
      </c>
      <c r="D78" s="51" t="s">
        <v>11</v>
      </c>
      <c r="E78" s="51" t="s">
        <v>12</v>
      </c>
      <c r="F78" s="62">
        <v>3.6873417000000002</v>
      </c>
      <c r="G78" s="51" t="s">
        <v>165</v>
      </c>
      <c r="H78" s="51"/>
      <c r="I78" s="51" t="s">
        <v>14</v>
      </c>
      <c r="J78" s="51" t="s">
        <v>24</v>
      </c>
      <c r="K78" s="63">
        <v>6662</v>
      </c>
    </row>
    <row r="79" spans="1:11" ht="16" x14ac:dyDescent="0.2">
      <c r="A79" s="51" t="s">
        <v>252</v>
      </c>
      <c r="B79" s="60">
        <v>43584</v>
      </c>
      <c r="C79" s="61">
        <v>110220</v>
      </c>
      <c r="D79" s="51" t="s">
        <v>11</v>
      </c>
      <c r="E79" s="51" t="s">
        <v>12</v>
      </c>
      <c r="F79" s="62">
        <v>0</v>
      </c>
      <c r="G79" s="51" t="s">
        <v>13</v>
      </c>
      <c r="H79" s="51"/>
      <c r="I79" s="51" t="s">
        <v>14</v>
      </c>
      <c r="J79" s="51" t="s">
        <v>25</v>
      </c>
      <c r="K79" s="63">
        <v>6662</v>
      </c>
    </row>
    <row r="80" spans="1:11" ht="16" x14ac:dyDescent="0.2">
      <c r="A80" s="51" t="s">
        <v>252</v>
      </c>
      <c r="B80" s="60">
        <v>43584</v>
      </c>
      <c r="C80" s="61">
        <v>110254</v>
      </c>
      <c r="D80" s="51" t="s">
        <v>11</v>
      </c>
      <c r="E80" s="51" t="s">
        <v>12</v>
      </c>
      <c r="F80" s="62">
        <v>9.8604880000000001</v>
      </c>
      <c r="G80" s="51" t="s">
        <v>147</v>
      </c>
      <c r="H80" s="51"/>
      <c r="I80" s="51" t="s">
        <v>14</v>
      </c>
      <c r="J80" s="51" t="s">
        <v>27</v>
      </c>
      <c r="K80" s="63">
        <v>6665</v>
      </c>
    </row>
    <row r="81" spans="1:11" ht="16" x14ac:dyDescent="0.2">
      <c r="A81" s="51" t="s">
        <v>252</v>
      </c>
      <c r="B81" s="60">
        <v>43584</v>
      </c>
      <c r="C81" s="61">
        <v>110255</v>
      </c>
      <c r="D81" s="51" t="s">
        <v>11</v>
      </c>
      <c r="E81" s="51" t="s">
        <v>12</v>
      </c>
      <c r="F81" s="62">
        <v>5.7312810000000001</v>
      </c>
      <c r="G81" s="51" t="s">
        <v>162</v>
      </c>
      <c r="H81" s="51"/>
      <c r="I81" s="51" t="s">
        <v>14</v>
      </c>
      <c r="J81" s="51" t="s">
        <v>28</v>
      </c>
      <c r="K81" s="63">
        <v>6665</v>
      </c>
    </row>
    <row r="82" spans="1:11" ht="16" x14ac:dyDescent="0.2">
      <c r="A82" s="51" t="s">
        <v>252</v>
      </c>
      <c r="B82" s="60">
        <v>43584</v>
      </c>
      <c r="C82" s="61">
        <v>110256</v>
      </c>
      <c r="D82" s="51" t="s">
        <v>11</v>
      </c>
      <c r="E82" s="51" t="s">
        <v>12</v>
      </c>
      <c r="F82" s="62">
        <v>18.215017</v>
      </c>
      <c r="G82" s="51" t="s">
        <v>166</v>
      </c>
      <c r="H82" s="51"/>
      <c r="I82" s="51" t="s">
        <v>14</v>
      </c>
      <c r="J82" s="51" t="s">
        <v>29</v>
      </c>
      <c r="K82" s="63">
        <v>6665</v>
      </c>
    </row>
    <row r="83" spans="1:11" ht="16" x14ac:dyDescent="0.2">
      <c r="A83" s="51" t="s">
        <v>252</v>
      </c>
      <c r="B83" s="60">
        <v>43584</v>
      </c>
      <c r="C83" s="61">
        <v>110257</v>
      </c>
      <c r="D83" s="51" t="s">
        <v>11</v>
      </c>
      <c r="E83" s="51" t="s">
        <v>12</v>
      </c>
      <c r="F83" s="62">
        <v>1.8042705000000001</v>
      </c>
      <c r="G83" s="51" t="s">
        <v>151</v>
      </c>
      <c r="H83" s="51"/>
      <c r="I83" s="51" t="s">
        <v>14</v>
      </c>
      <c r="J83" s="51" t="s">
        <v>30</v>
      </c>
      <c r="K83" s="63">
        <v>6665</v>
      </c>
    </row>
    <row r="84" spans="1:11" ht="16" x14ac:dyDescent="0.2">
      <c r="A84" s="51" t="s">
        <v>252</v>
      </c>
      <c r="B84" s="60">
        <v>43584</v>
      </c>
      <c r="C84" s="61">
        <v>110258</v>
      </c>
      <c r="D84" s="51" t="s">
        <v>11</v>
      </c>
      <c r="E84" s="51" t="s">
        <v>12</v>
      </c>
      <c r="F84" s="62">
        <v>15.333333</v>
      </c>
      <c r="G84" s="51" t="s">
        <v>167</v>
      </c>
      <c r="H84" s="51"/>
      <c r="I84" s="51" t="s">
        <v>14</v>
      </c>
      <c r="J84" s="51" t="s">
        <v>31</v>
      </c>
      <c r="K84" s="63">
        <v>6665</v>
      </c>
    </row>
    <row r="85" spans="1:11" ht="16" x14ac:dyDescent="0.2">
      <c r="A85" s="51" t="s">
        <v>252</v>
      </c>
      <c r="B85" s="60">
        <v>43584</v>
      </c>
      <c r="C85" s="61">
        <v>110259</v>
      </c>
      <c r="D85" s="51" t="s">
        <v>11</v>
      </c>
      <c r="E85" s="51" t="s">
        <v>12</v>
      </c>
      <c r="F85" s="62">
        <v>1.4831238</v>
      </c>
      <c r="G85" s="51" t="s">
        <v>168</v>
      </c>
      <c r="H85" s="51"/>
      <c r="I85" s="51" t="s">
        <v>14</v>
      </c>
      <c r="J85" s="51" t="s">
        <v>42</v>
      </c>
      <c r="K85" s="63">
        <v>6665</v>
      </c>
    </row>
    <row r="86" spans="1:11" ht="16" x14ac:dyDescent="0.2">
      <c r="A86" s="51" t="s">
        <v>252</v>
      </c>
      <c r="B86" s="60">
        <v>43584</v>
      </c>
      <c r="C86" s="61">
        <v>110260</v>
      </c>
      <c r="D86" s="51" t="s">
        <v>11</v>
      </c>
      <c r="E86" s="51" t="s">
        <v>12</v>
      </c>
      <c r="F86" s="62">
        <v>3.5772545</v>
      </c>
      <c r="G86" s="51" t="s">
        <v>165</v>
      </c>
      <c r="H86" s="51"/>
      <c r="I86" s="51" t="s">
        <v>14</v>
      </c>
      <c r="J86" s="51" t="s">
        <v>44</v>
      </c>
      <c r="K86" s="63">
        <v>6665</v>
      </c>
    </row>
    <row r="87" spans="1:11" ht="16" x14ac:dyDescent="0.2">
      <c r="A87" s="8" t="s">
        <v>252</v>
      </c>
      <c r="B87" s="73">
        <v>43584</v>
      </c>
      <c r="C87" s="74">
        <v>110299</v>
      </c>
      <c r="D87" s="8" t="s">
        <v>11</v>
      </c>
      <c r="E87" s="8" t="s">
        <v>12</v>
      </c>
      <c r="F87" s="75">
        <v>0</v>
      </c>
      <c r="G87" s="8" t="s">
        <v>13</v>
      </c>
      <c r="H87" s="8"/>
      <c r="I87" s="8" t="s">
        <v>14</v>
      </c>
      <c r="J87" s="8" t="s">
        <v>16</v>
      </c>
      <c r="K87" s="74">
        <v>6665</v>
      </c>
    </row>
    <row r="88" spans="1:11" ht="16" x14ac:dyDescent="0.2">
      <c r="A88" s="8" t="s">
        <v>252</v>
      </c>
      <c r="B88" s="73">
        <v>43584</v>
      </c>
      <c r="C88" s="74">
        <v>113218</v>
      </c>
      <c r="D88" s="8" t="s">
        <v>11</v>
      </c>
      <c r="E88" s="8" t="s">
        <v>12</v>
      </c>
      <c r="F88" s="75">
        <v>0</v>
      </c>
      <c r="G88" s="8" t="s">
        <v>18</v>
      </c>
      <c r="H88" s="8"/>
      <c r="I88" s="8" t="s">
        <v>14</v>
      </c>
      <c r="J88" s="8" t="s">
        <v>16</v>
      </c>
      <c r="K88" s="74">
        <v>6827</v>
      </c>
    </row>
    <row r="89" spans="1:11" ht="16" x14ac:dyDescent="0.2">
      <c r="A89" s="8" t="s">
        <v>252</v>
      </c>
      <c r="B89" s="73">
        <v>43584</v>
      </c>
      <c r="C89" s="74">
        <v>116365</v>
      </c>
      <c r="D89" s="8" t="s">
        <v>11</v>
      </c>
      <c r="E89" s="8" t="s">
        <v>12</v>
      </c>
      <c r="F89" s="75">
        <v>0</v>
      </c>
      <c r="G89" s="8" t="s">
        <v>13</v>
      </c>
      <c r="H89" s="8"/>
      <c r="I89" s="8" t="s">
        <v>14</v>
      </c>
      <c r="J89" s="8" t="s">
        <v>16</v>
      </c>
      <c r="K89" s="74">
        <v>6923</v>
      </c>
    </row>
    <row r="90" spans="1:11" ht="16" x14ac:dyDescent="0.2">
      <c r="A90" s="51" t="s">
        <v>252</v>
      </c>
      <c r="B90" s="60">
        <v>43584</v>
      </c>
      <c r="C90" s="61">
        <v>110181</v>
      </c>
      <c r="D90" s="51" t="s">
        <v>11</v>
      </c>
      <c r="E90" s="51" t="s">
        <v>12</v>
      </c>
      <c r="F90" s="62">
        <v>0</v>
      </c>
      <c r="G90" s="51" t="s">
        <v>13</v>
      </c>
      <c r="H90" s="51"/>
      <c r="I90" s="51" t="s">
        <v>14</v>
      </c>
      <c r="J90" s="51" t="s">
        <v>62</v>
      </c>
      <c r="K90" s="63">
        <v>6662</v>
      </c>
    </row>
    <row r="91" spans="1:11" ht="16" x14ac:dyDescent="0.2">
      <c r="A91" s="51" t="s">
        <v>252</v>
      </c>
      <c r="B91" s="60">
        <v>43584</v>
      </c>
      <c r="C91" s="61">
        <v>110182</v>
      </c>
      <c r="D91" s="51" t="s">
        <v>11</v>
      </c>
      <c r="E91" s="51" t="s">
        <v>12</v>
      </c>
      <c r="F91" s="62">
        <v>0</v>
      </c>
      <c r="G91" s="51" t="s">
        <v>13</v>
      </c>
      <c r="H91" s="51"/>
      <c r="I91" s="51" t="s">
        <v>14</v>
      </c>
      <c r="J91" s="51" t="s">
        <v>63</v>
      </c>
      <c r="K91" s="63">
        <v>6662</v>
      </c>
    </row>
    <row r="92" spans="1:11" ht="16" x14ac:dyDescent="0.2">
      <c r="A92" s="51" t="s">
        <v>252</v>
      </c>
      <c r="B92" s="60">
        <v>43584</v>
      </c>
      <c r="C92" s="61">
        <v>110183</v>
      </c>
      <c r="D92" s="51" t="s">
        <v>11</v>
      </c>
      <c r="E92" s="51" t="s">
        <v>12</v>
      </c>
      <c r="F92" s="62">
        <v>0</v>
      </c>
      <c r="G92" s="51" t="s">
        <v>13</v>
      </c>
      <c r="H92" s="51"/>
      <c r="I92" s="51" t="s">
        <v>14</v>
      </c>
      <c r="J92" s="51" t="s">
        <v>64</v>
      </c>
      <c r="K92" s="63">
        <v>6662</v>
      </c>
    </row>
    <row r="93" spans="1:11" ht="16" x14ac:dyDescent="0.2">
      <c r="A93" s="51" t="s">
        <v>252</v>
      </c>
      <c r="B93" s="60">
        <v>43584</v>
      </c>
      <c r="C93" s="61">
        <v>110194</v>
      </c>
      <c r="D93" s="51" t="s">
        <v>11</v>
      </c>
      <c r="E93" s="51" t="s">
        <v>12</v>
      </c>
      <c r="F93" s="62">
        <v>0</v>
      </c>
      <c r="G93" s="51" t="s">
        <v>13</v>
      </c>
      <c r="H93" s="51"/>
      <c r="I93" s="51" t="s">
        <v>14</v>
      </c>
      <c r="J93" s="51" t="s">
        <v>65</v>
      </c>
      <c r="K93" s="63">
        <v>6662</v>
      </c>
    </row>
    <row r="94" spans="1:11" ht="16" x14ac:dyDescent="0.2">
      <c r="A94" s="51" t="s">
        <v>252</v>
      </c>
      <c r="B94" s="60">
        <v>43584</v>
      </c>
      <c r="C94" s="61">
        <v>110195</v>
      </c>
      <c r="D94" s="51" t="s">
        <v>11</v>
      </c>
      <c r="E94" s="51" t="s">
        <v>12</v>
      </c>
      <c r="F94" s="62">
        <v>0</v>
      </c>
      <c r="G94" s="51" t="s">
        <v>13</v>
      </c>
      <c r="H94" s="51"/>
      <c r="I94" s="51" t="s">
        <v>14</v>
      </c>
      <c r="J94" s="51" t="s">
        <v>66</v>
      </c>
      <c r="K94" s="63">
        <v>6662</v>
      </c>
    </row>
    <row r="95" spans="1:11" ht="16" x14ac:dyDescent="0.2">
      <c r="A95" s="51" t="s">
        <v>252</v>
      </c>
      <c r="B95" s="60">
        <v>43584</v>
      </c>
      <c r="C95" s="61">
        <v>110196</v>
      </c>
      <c r="D95" s="51" t="s">
        <v>11</v>
      </c>
      <c r="E95" s="51" t="s">
        <v>12</v>
      </c>
      <c r="F95" s="62">
        <v>0</v>
      </c>
      <c r="G95" s="51" t="s">
        <v>13</v>
      </c>
      <c r="H95" s="51"/>
      <c r="I95" s="51" t="s">
        <v>14</v>
      </c>
      <c r="J95" s="51" t="s">
        <v>67</v>
      </c>
      <c r="K95" s="63">
        <v>6662</v>
      </c>
    </row>
    <row r="96" spans="1:11" ht="16" x14ac:dyDescent="0.2">
      <c r="A96" s="51" t="s">
        <v>252</v>
      </c>
      <c r="B96" s="60">
        <v>43584</v>
      </c>
      <c r="C96" s="61">
        <v>110197</v>
      </c>
      <c r="D96" s="51" t="s">
        <v>11</v>
      </c>
      <c r="E96" s="51" t="s">
        <v>12</v>
      </c>
      <c r="F96" s="62">
        <v>0</v>
      </c>
      <c r="G96" s="51" t="s">
        <v>13</v>
      </c>
      <c r="H96" s="51"/>
      <c r="I96" s="51" t="s">
        <v>14</v>
      </c>
      <c r="J96" s="51" t="s">
        <v>68</v>
      </c>
      <c r="K96" s="63">
        <v>6662</v>
      </c>
    </row>
    <row r="97" spans="1:11" ht="16" x14ac:dyDescent="0.2">
      <c r="A97" s="51" t="s">
        <v>252</v>
      </c>
      <c r="B97" s="60">
        <v>43584</v>
      </c>
      <c r="C97" s="61">
        <v>110198</v>
      </c>
      <c r="D97" s="51" t="s">
        <v>11</v>
      </c>
      <c r="E97" s="51" t="s">
        <v>12</v>
      </c>
      <c r="F97" s="62">
        <v>0</v>
      </c>
      <c r="G97" s="51" t="s">
        <v>13</v>
      </c>
      <c r="H97" s="51"/>
      <c r="I97" s="51" t="s">
        <v>14</v>
      </c>
      <c r="J97" s="51" t="s">
        <v>70</v>
      </c>
      <c r="K97" s="63">
        <v>6662</v>
      </c>
    </row>
    <row r="98" spans="1:11" ht="16" x14ac:dyDescent="0.2">
      <c r="A98" s="51" t="s">
        <v>252</v>
      </c>
      <c r="B98" s="60">
        <v>43584</v>
      </c>
      <c r="C98" s="61">
        <v>110199</v>
      </c>
      <c r="D98" s="51" t="s">
        <v>11</v>
      </c>
      <c r="E98" s="51" t="s">
        <v>12</v>
      </c>
      <c r="F98" s="62">
        <v>0</v>
      </c>
      <c r="G98" s="51" t="s">
        <v>13</v>
      </c>
      <c r="H98" s="51"/>
      <c r="I98" s="51" t="s">
        <v>14</v>
      </c>
      <c r="J98" s="51" t="s">
        <v>71</v>
      </c>
      <c r="K98" s="63">
        <v>6662</v>
      </c>
    </row>
    <row r="99" spans="1:11" ht="16" x14ac:dyDescent="0.2">
      <c r="A99" s="51" t="s">
        <v>252</v>
      </c>
      <c r="B99" s="60">
        <v>43584</v>
      </c>
      <c r="C99" s="61">
        <v>110200</v>
      </c>
      <c r="D99" s="51" t="s">
        <v>11</v>
      </c>
      <c r="E99" s="51" t="s">
        <v>12</v>
      </c>
      <c r="F99" s="62">
        <v>0</v>
      </c>
      <c r="G99" s="51" t="s">
        <v>13</v>
      </c>
      <c r="H99" s="51"/>
      <c r="I99" s="51" t="s">
        <v>14</v>
      </c>
      <c r="J99" s="51" t="s">
        <v>72</v>
      </c>
      <c r="K99" s="63">
        <v>6662</v>
      </c>
    </row>
    <row r="100" spans="1:11" ht="16" x14ac:dyDescent="0.2">
      <c r="A100" s="51" t="s">
        <v>252</v>
      </c>
      <c r="B100" s="60">
        <v>43584</v>
      </c>
      <c r="C100" s="61">
        <v>110201</v>
      </c>
      <c r="D100" s="51" t="s">
        <v>11</v>
      </c>
      <c r="E100" s="51" t="s">
        <v>12</v>
      </c>
      <c r="F100" s="62">
        <v>0.13957068</v>
      </c>
      <c r="G100" s="51" t="s">
        <v>13</v>
      </c>
      <c r="H100" s="57" t="s">
        <v>47</v>
      </c>
      <c r="I100" s="51" t="s">
        <v>14</v>
      </c>
      <c r="J100" s="51" t="s">
        <v>73</v>
      </c>
      <c r="K100" s="63">
        <v>6662</v>
      </c>
    </row>
    <row r="101" spans="1:11" ht="16" x14ac:dyDescent="0.2">
      <c r="A101" s="52" t="s">
        <v>252</v>
      </c>
      <c r="B101" s="66">
        <v>43584</v>
      </c>
      <c r="C101" s="52"/>
      <c r="D101" s="52" t="s">
        <v>11</v>
      </c>
      <c r="E101" s="52" t="s">
        <v>12</v>
      </c>
      <c r="F101" s="65">
        <v>1.77</v>
      </c>
      <c r="G101" s="52"/>
      <c r="H101" s="52"/>
      <c r="I101" s="52" t="s">
        <v>14</v>
      </c>
      <c r="J101" s="52" t="s">
        <v>73</v>
      </c>
      <c r="K101" s="54">
        <v>6827</v>
      </c>
    </row>
    <row r="102" spans="1:11" ht="16" x14ac:dyDescent="0.2">
      <c r="A102" s="52" t="s">
        <v>252</v>
      </c>
      <c r="B102" s="66">
        <v>43584</v>
      </c>
      <c r="C102" s="52"/>
      <c r="D102" s="52" t="s">
        <v>11</v>
      </c>
      <c r="E102" s="52" t="s">
        <v>12</v>
      </c>
      <c r="F102" s="65">
        <v>1.72</v>
      </c>
      <c r="G102" s="52"/>
      <c r="H102" s="52"/>
      <c r="I102" s="52" t="s">
        <v>14</v>
      </c>
      <c r="J102" s="52" t="s">
        <v>73</v>
      </c>
      <c r="K102" s="54">
        <v>6827</v>
      </c>
    </row>
    <row r="103" spans="1:11" ht="16" x14ac:dyDescent="0.2">
      <c r="A103" s="51" t="s">
        <v>252</v>
      </c>
      <c r="B103" s="60">
        <v>43584</v>
      </c>
      <c r="C103" s="61">
        <v>110202</v>
      </c>
      <c r="D103" s="51" t="s">
        <v>11</v>
      </c>
      <c r="E103" s="51" t="s">
        <v>12</v>
      </c>
      <c r="F103" s="62">
        <v>0</v>
      </c>
      <c r="G103" s="51" t="s">
        <v>13</v>
      </c>
      <c r="H103" s="51"/>
      <c r="I103" s="51" t="s">
        <v>14</v>
      </c>
      <c r="J103" s="51" t="s">
        <v>74</v>
      </c>
      <c r="K103" s="63">
        <v>6662</v>
      </c>
    </row>
    <row r="104" spans="1:11" ht="16" x14ac:dyDescent="0.2">
      <c r="A104" s="51" t="s">
        <v>252</v>
      </c>
      <c r="B104" s="60">
        <v>43584</v>
      </c>
      <c r="C104" s="61">
        <v>110203</v>
      </c>
      <c r="D104" s="51" t="s">
        <v>11</v>
      </c>
      <c r="E104" s="51" t="s">
        <v>12</v>
      </c>
      <c r="F104" s="62">
        <v>0</v>
      </c>
      <c r="G104" s="51" t="s">
        <v>13</v>
      </c>
      <c r="H104" s="51"/>
      <c r="I104" s="51" t="s">
        <v>14</v>
      </c>
      <c r="J104" s="51" t="s">
        <v>93</v>
      </c>
      <c r="K104" s="63">
        <v>6662</v>
      </c>
    </row>
    <row r="105" spans="1:11" ht="16" x14ac:dyDescent="0.2">
      <c r="A105" s="51" t="s">
        <v>252</v>
      </c>
      <c r="B105" s="60">
        <v>43584</v>
      </c>
      <c r="C105" s="61">
        <v>110214</v>
      </c>
      <c r="D105" s="51" t="s">
        <v>11</v>
      </c>
      <c r="E105" s="51" t="s">
        <v>12</v>
      </c>
      <c r="F105" s="62">
        <v>0</v>
      </c>
      <c r="G105" s="51" t="s">
        <v>13</v>
      </c>
      <c r="H105" s="51"/>
      <c r="I105" s="51" t="s">
        <v>14</v>
      </c>
      <c r="J105" s="51" t="s">
        <v>94</v>
      </c>
      <c r="K105" s="63">
        <v>6662</v>
      </c>
    </row>
    <row r="106" spans="1:11" ht="16" x14ac:dyDescent="0.2">
      <c r="A106" s="8" t="s">
        <v>252</v>
      </c>
      <c r="B106" s="73">
        <v>43584</v>
      </c>
      <c r="C106" s="74">
        <v>110300</v>
      </c>
      <c r="D106" s="8" t="s">
        <v>11</v>
      </c>
      <c r="E106" s="8" t="s">
        <v>12</v>
      </c>
      <c r="F106" s="75">
        <v>0</v>
      </c>
      <c r="G106" s="8" t="s">
        <v>13</v>
      </c>
      <c r="H106" s="8"/>
      <c r="I106" s="8" t="s">
        <v>14</v>
      </c>
      <c r="J106" s="8" t="s">
        <v>15</v>
      </c>
      <c r="K106" s="74">
        <v>6665</v>
      </c>
    </row>
    <row r="107" spans="1:11" ht="16" x14ac:dyDescent="0.2">
      <c r="A107" s="51" t="s">
        <v>252</v>
      </c>
      <c r="B107" s="60">
        <v>43584</v>
      </c>
      <c r="C107" s="61">
        <v>110582</v>
      </c>
      <c r="D107" s="51" t="s">
        <v>11</v>
      </c>
      <c r="E107" s="51" t="s">
        <v>12</v>
      </c>
      <c r="F107" s="62">
        <v>0</v>
      </c>
      <c r="G107" s="51" t="s">
        <v>13</v>
      </c>
      <c r="H107" s="51"/>
      <c r="I107" s="51" t="s">
        <v>14</v>
      </c>
      <c r="J107" s="51" t="s">
        <v>61</v>
      </c>
      <c r="K107" s="63">
        <v>6679</v>
      </c>
    </row>
    <row r="108" spans="1:11" ht="16" x14ac:dyDescent="0.2">
      <c r="A108" s="51" t="s">
        <v>253</v>
      </c>
      <c r="B108" s="60">
        <v>43662</v>
      </c>
      <c r="C108" s="61">
        <v>116422</v>
      </c>
      <c r="D108" s="51" t="s">
        <v>11</v>
      </c>
      <c r="E108" s="51" t="s">
        <v>12</v>
      </c>
      <c r="F108" s="62">
        <v>0</v>
      </c>
      <c r="G108" s="51" t="s">
        <v>18</v>
      </c>
      <c r="H108" s="51"/>
      <c r="I108" s="51" t="s">
        <v>14</v>
      </c>
      <c r="J108" s="51" t="s">
        <v>77</v>
      </c>
      <c r="K108" s="63">
        <v>6923</v>
      </c>
    </row>
    <row r="109" spans="1:11" ht="16" x14ac:dyDescent="0.2">
      <c r="A109" s="51" t="s">
        <v>253</v>
      </c>
      <c r="B109" s="60">
        <v>43662</v>
      </c>
      <c r="C109" s="61">
        <v>117612</v>
      </c>
      <c r="D109" s="51" t="s">
        <v>11</v>
      </c>
      <c r="E109" s="51" t="s">
        <v>12</v>
      </c>
      <c r="F109" s="62">
        <v>0</v>
      </c>
      <c r="G109" s="51" t="s">
        <v>13</v>
      </c>
      <c r="H109" s="51"/>
      <c r="I109" s="51" t="s">
        <v>14</v>
      </c>
      <c r="J109" s="51" t="s">
        <v>77</v>
      </c>
      <c r="K109" s="63">
        <v>7025</v>
      </c>
    </row>
    <row r="110" spans="1:11" ht="16" x14ac:dyDescent="0.2">
      <c r="A110" s="51" t="s">
        <v>253</v>
      </c>
      <c r="B110" s="60">
        <v>43662</v>
      </c>
      <c r="C110" s="61">
        <v>120932</v>
      </c>
      <c r="D110" s="51" t="s">
        <v>11</v>
      </c>
      <c r="E110" s="51" t="s">
        <v>12</v>
      </c>
      <c r="F110" s="62">
        <v>0</v>
      </c>
      <c r="G110" s="51" t="s">
        <v>18</v>
      </c>
      <c r="H110" s="51"/>
      <c r="I110" s="51" t="s">
        <v>14</v>
      </c>
      <c r="J110" s="51" t="s">
        <v>77</v>
      </c>
      <c r="K110" s="63">
        <v>7122</v>
      </c>
    </row>
    <row r="111" spans="1:11" ht="16" x14ac:dyDescent="0.2">
      <c r="A111" s="52" t="s">
        <v>253</v>
      </c>
      <c r="B111" s="64">
        <v>43662</v>
      </c>
      <c r="C111" s="52"/>
      <c r="D111" s="52" t="s">
        <v>11</v>
      </c>
      <c r="E111" s="52" t="s">
        <v>12</v>
      </c>
      <c r="F111" s="65">
        <v>8.6217008797653968E-2</v>
      </c>
      <c r="G111" s="65"/>
      <c r="H111" s="57" t="s">
        <v>47</v>
      </c>
      <c r="I111" s="52" t="s">
        <v>14</v>
      </c>
      <c r="J111" s="52" t="s">
        <v>78</v>
      </c>
      <c r="K111" s="54" t="s">
        <v>120</v>
      </c>
    </row>
    <row r="112" spans="1:11" ht="16" x14ac:dyDescent="0.2">
      <c r="A112" s="52" t="s">
        <v>253</v>
      </c>
      <c r="B112" s="64">
        <v>43662</v>
      </c>
      <c r="C112" s="52"/>
      <c r="D112" s="52" t="s">
        <v>11</v>
      </c>
      <c r="E112" s="52" t="s">
        <v>12</v>
      </c>
      <c r="F112" s="65">
        <v>0</v>
      </c>
      <c r="G112" s="52"/>
      <c r="H112" s="57" t="s">
        <v>47</v>
      </c>
      <c r="I112" s="52" t="s">
        <v>14</v>
      </c>
      <c r="J112" s="52" t="s">
        <v>78</v>
      </c>
      <c r="K112" s="54" t="s">
        <v>120</v>
      </c>
    </row>
    <row r="113" spans="1:11" ht="16" x14ac:dyDescent="0.2">
      <c r="A113" s="52" t="s">
        <v>253</v>
      </c>
      <c r="B113" s="64">
        <v>43662</v>
      </c>
      <c r="C113" s="52"/>
      <c r="D113" s="52" t="s">
        <v>11</v>
      </c>
      <c r="E113" s="52" t="s">
        <v>12</v>
      </c>
      <c r="F113" s="65">
        <v>3.6765395894428154</v>
      </c>
      <c r="G113" s="65"/>
      <c r="H113" s="52"/>
      <c r="I113" s="52" t="s">
        <v>14</v>
      </c>
      <c r="J113" s="52" t="s">
        <v>78</v>
      </c>
      <c r="K113" s="54" t="s">
        <v>121</v>
      </c>
    </row>
    <row r="114" spans="1:11" ht="16" x14ac:dyDescent="0.2">
      <c r="A114" s="52" t="s">
        <v>253</v>
      </c>
      <c r="B114" s="64">
        <v>43662</v>
      </c>
      <c r="C114" s="52"/>
      <c r="D114" s="52" t="s">
        <v>11</v>
      </c>
      <c r="E114" s="52" t="s">
        <v>12</v>
      </c>
      <c r="F114" s="65">
        <v>2.7079178885630499</v>
      </c>
      <c r="G114" s="65"/>
      <c r="H114" s="52"/>
      <c r="I114" s="52" t="s">
        <v>14</v>
      </c>
      <c r="J114" s="52" t="s">
        <v>78</v>
      </c>
      <c r="K114" s="54" t="s">
        <v>121</v>
      </c>
    </row>
    <row r="115" spans="1:11" ht="16" x14ac:dyDescent="0.2">
      <c r="A115" s="52" t="s">
        <v>253</v>
      </c>
      <c r="B115" s="64">
        <v>43662</v>
      </c>
      <c r="C115" s="52"/>
      <c r="D115" s="52" t="s">
        <v>11</v>
      </c>
      <c r="E115" s="52" t="s">
        <v>12</v>
      </c>
      <c r="F115" s="65">
        <v>1.5123167155425221</v>
      </c>
      <c r="G115" s="65"/>
      <c r="H115" s="52"/>
      <c r="I115" s="52" t="s">
        <v>14</v>
      </c>
      <c r="J115" s="52" t="s">
        <v>78</v>
      </c>
      <c r="K115" s="54" t="s">
        <v>122</v>
      </c>
    </row>
    <row r="116" spans="1:11" ht="16" x14ac:dyDescent="0.2">
      <c r="A116" s="52" t="s">
        <v>253</v>
      </c>
      <c r="B116" s="64">
        <v>43662</v>
      </c>
      <c r="C116" s="52"/>
      <c r="D116" s="52" t="s">
        <v>11</v>
      </c>
      <c r="E116" s="52" t="s">
        <v>12</v>
      </c>
      <c r="F116" s="65">
        <v>1.4621700879765398</v>
      </c>
      <c r="G116" s="65"/>
      <c r="H116" s="52"/>
      <c r="I116" s="52" t="s">
        <v>14</v>
      </c>
      <c r="J116" s="52" t="s">
        <v>78</v>
      </c>
      <c r="K116" s="54" t="s">
        <v>122</v>
      </c>
    </row>
    <row r="117" spans="1:11" ht="16" x14ac:dyDescent="0.2">
      <c r="A117" s="51" t="s">
        <v>253</v>
      </c>
      <c r="B117" s="60">
        <v>43662</v>
      </c>
      <c r="C117" s="61">
        <v>116414</v>
      </c>
      <c r="D117" s="51" t="s">
        <v>11</v>
      </c>
      <c r="E117" s="51" t="s">
        <v>12</v>
      </c>
      <c r="F117" s="62">
        <v>0</v>
      </c>
      <c r="G117" s="51" t="s">
        <v>18</v>
      </c>
      <c r="H117" s="51"/>
      <c r="I117" s="51" t="s">
        <v>14</v>
      </c>
      <c r="J117" s="51" t="s">
        <v>79</v>
      </c>
      <c r="K117" s="63">
        <v>6923</v>
      </c>
    </row>
    <row r="118" spans="1:11" ht="16" x14ac:dyDescent="0.2">
      <c r="A118" s="51" t="s">
        <v>253</v>
      </c>
      <c r="B118" s="60">
        <v>43662</v>
      </c>
      <c r="C118" s="61">
        <v>117614</v>
      </c>
      <c r="D118" s="51" t="s">
        <v>11</v>
      </c>
      <c r="E118" s="51" t="s">
        <v>12</v>
      </c>
      <c r="F118" s="62">
        <v>0</v>
      </c>
      <c r="G118" s="51" t="s">
        <v>13</v>
      </c>
      <c r="H118" s="51"/>
      <c r="I118" s="51" t="s">
        <v>14</v>
      </c>
      <c r="J118" s="51" t="s">
        <v>79</v>
      </c>
      <c r="K118" s="63">
        <v>7025</v>
      </c>
    </row>
    <row r="119" spans="1:11" ht="16" x14ac:dyDescent="0.2">
      <c r="A119" s="51" t="s">
        <v>253</v>
      </c>
      <c r="B119" s="60">
        <v>43662</v>
      </c>
      <c r="C119" s="61">
        <v>120934</v>
      </c>
      <c r="D119" s="51" t="s">
        <v>11</v>
      </c>
      <c r="E119" s="51" t="s">
        <v>12</v>
      </c>
      <c r="F119" s="62">
        <v>0</v>
      </c>
      <c r="G119" s="51" t="s">
        <v>13</v>
      </c>
      <c r="H119" s="51"/>
      <c r="I119" s="51" t="s">
        <v>14</v>
      </c>
      <c r="J119" s="51" t="s">
        <v>79</v>
      </c>
      <c r="K119" s="63">
        <v>7122</v>
      </c>
    </row>
    <row r="120" spans="1:11" ht="16" x14ac:dyDescent="0.2">
      <c r="A120" s="52" t="s">
        <v>253</v>
      </c>
      <c r="B120" s="64">
        <v>43662</v>
      </c>
      <c r="C120" s="52"/>
      <c r="D120" s="52" t="s">
        <v>11</v>
      </c>
      <c r="E120" s="52" t="s">
        <v>12</v>
      </c>
      <c r="F120" s="65">
        <v>0.18558070866141732</v>
      </c>
      <c r="G120" s="65"/>
      <c r="H120" s="52"/>
      <c r="I120" s="52" t="s">
        <v>14</v>
      </c>
      <c r="J120" s="52" t="s">
        <v>80</v>
      </c>
      <c r="K120" s="54" t="s">
        <v>120</v>
      </c>
    </row>
    <row r="121" spans="1:11" ht="16" x14ac:dyDescent="0.2">
      <c r="A121" s="52" t="s">
        <v>253</v>
      </c>
      <c r="B121" s="64">
        <v>43662</v>
      </c>
      <c r="C121" s="52"/>
      <c r="D121" s="52" t="s">
        <v>11</v>
      </c>
      <c r="E121" s="52" t="s">
        <v>12</v>
      </c>
      <c r="F121" s="65">
        <v>0.11914370078740157</v>
      </c>
      <c r="G121" s="65"/>
      <c r="H121" s="52"/>
      <c r="I121" s="52" t="s">
        <v>14</v>
      </c>
      <c r="J121" s="52" t="s">
        <v>80</v>
      </c>
      <c r="K121" s="54" t="s">
        <v>120</v>
      </c>
    </row>
    <row r="122" spans="1:11" ht="16" x14ac:dyDescent="0.2">
      <c r="A122" s="51" t="s">
        <v>253</v>
      </c>
      <c r="B122" s="60">
        <v>43662</v>
      </c>
      <c r="C122" s="61">
        <v>117615</v>
      </c>
      <c r="D122" s="51" t="s">
        <v>11</v>
      </c>
      <c r="E122" s="51" t="s">
        <v>12</v>
      </c>
      <c r="F122" s="62">
        <v>0</v>
      </c>
      <c r="G122" s="51" t="s">
        <v>13</v>
      </c>
      <c r="H122" s="51"/>
      <c r="I122" s="51" t="s">
        <v>14</v>
      </c>
      <c r="J122" s="51" t="s">
        <v>80</v>
      </c>
      <c r="K122" s="63">
        <v>7025</v>
      </c>
    </row>
    <row r="123" spans="1:11" ht="16" x14ac:dyDescent="0.2">
      <c r="A123" s="52" t="s">
        <v>253</v>
      </c>
      <c r="B123" s="64">
        <v>43662</v>
      </c>
      <c r="C123" s="52"/>
      <c r="D123" s="52" t="s">
        <v>11</v>
      </c>
      <c r="E123" s="52" t="s">
        <v>12</v>
      </c>
      <c r="F123" s="65">
        <v>0</v>
      </c>
      <c r="G123" s="52"/>
      <c r="H123" s="52"/>
      <c r="I123" s="52" t="s">
        <v>14</v>
      </c>
      <c r="J123" s="52" t="s">
        <v>80</v>
      </c>
      <c r="K123" s="54" t="s">
        <v>121</v>
      </c>
    </row>
    <row r="124" spans="1:11" ht="16" x14ac:dyDescent="0.2">
      <c r="A124" s="52" t="s">
        <v>253</v>
      </c>
      <c r="B124" s="64">
        <v>43662</v>
      </c>
      <c r="C124" s="52"/>
      <c r="D124" s="52" t="s">
        <v>11</v>
      </c>
      <c r="E124" s="52" t="s">
        <v>12</v>
      </c>
      <c r="F124" s="65">
        <v>0</v>
      </c>
      <c r="G124" s="52"/>
      <c r="H124" s="52"/>
      <c r="I124" s="52" t="s">
        <v>14</v>
      </c>
      <c r="J124" s="52" t="s">
        <v>80</v>
      </c>
      <c r="K124" s="54" t="s">
        <v>121</v>
      </c>
    </row>
    <row r="125" spans="1:11" ht="16" x14ac:dyDescent="0.2">
      <c r="A125" s="52" t="s">
        <v>253</v>
      </c>
      <c r="B125" s="64">
        <v>43662</v>
      </c>
      <c r="C125" s="52"/>
      <c r="D125" s="52" t="s">
        <v>11</v>
      </c>
      <c r="E125" s="52" t="s">
        <v>12</v>
      </c>
      <c r="F125" s="65">
        <v>0.81363188976377954</v>
      </c>
      <c r="G125" s="65"/>
      <c r="H125" s="52"/>
      <c r="I125" s="52" t="s">
        <v>14</v>
      </c>
      <c r="J125" s="52" t="s">
        <v>80</v>
      </c>
      <c r="K125" s="54" t="s">
        <v>122</v>
      </c>
    </row>
    <row r="126" spans="1:11" ht="16" x14ac:dyDescent="0.2">
      <c r="A126" s="52" t="s">
        <v>253</v>
      </c>
      <c r="B126" s="64">
        <v>43662</v>
      </c>
      <c r="C126" s="52"/>
      <c r="D126" s="52" t="s">
        <v>11</v>
      </c>
      <c r="E126" s="52" t="s">
        <v>12</v>
      </c>
      <c r="F126" s="65">
        <v>0.4287844488188976</v>
      </c>
      <c r="G126" s="65"/>
      <c r="H126" s="52"/>
      <c r="I126" s="52" t="s">
        <v>14</v>
      </c>
      <c r="J126" s="52" t="s">
        <v>80</v>
      </c>
      <c r="K126" s="54" t="s">
        <v>122</v>
      </c>
    </row>
    <row r="127" spans="1:11" ht="16" x14ac:dyDescent="0.2">
      <c r="A127" s="51" t="s">
        <v>253</v>
      </c>
      <c r="B127" s="60">
        <v>43662</v>
      </c>
      <c r="C127" s="61">
        <v>116426</v>
      </c>
      <c r="D127" s="51" t="s">
        <v>11</v>
      </c>
      <c r="E127" s="51" t="s">
        <v>12</v>
      </c>
      <c r="F127" s="62">
        <v>0</v>
      </c>
      <c r="G127" s="51" t="s">
        <v>13</v>
      </c>
      <c r="H127" s="51"/>
      <c r="I127" s="51" t="s">
        <v>14</v>
      </c>
      <c r="J127" s="51" t="s">
        <v>81</v>
      </c>
      <c r="K127" s="63">
        <v>6923</v>
      </c>
    </row>
    <row r="128" spans="1:11" ht="16" x14ac:dyDescent="0.2">
      <c r="A128" s="51" t="s">
        <v>253</v>
      </c>
      <c r="B128" s="60">
        <v>43662</v>
      </c>
      <c r="C128" s="61">
        <v>116417</v>
      </c>
      <c r="D128" s="51" t="s">
        <v>11</v>
      </c>
      <c r="E128" s="51" t="s">
        <v>12</v>
      </c>
      <c r="F128" s="62">
        <v>0</v>
      </c>
      <c r="G128" s="51" t="s">
        <v>18</v>
      </c>
      <c r="H128" s="51"/>
      <c r="I128" s="51" t="s">
        <v>14</v>
      </c>
      <c r="J128" s="51" t="s">
        <v>82</v>
      </c>
      <c r="K128" s="63">
        <v>6923</v>
      </c>
    </row>
    <row r="129" spans="1:11" ht="16" x14ac:dyDescent="0.2">
      <c r="A129" s="51" t="s">
        <v>253</v>
      </c>
      <c r="B129" s="60">
        <v>43662</v>
      </c>
      <c r="C129" s="61">
        <v>117616</v>
      </c>
      <c r="D129" s="51" t="s">
        <v>11</v>
      </c>
      <c r="E129" s="51" t="s">
        <v>12</v>
      </c>
      <c r="F129" s="62">
        <v>0</v>
      </c>
      <c r="G129" s="51" t="s">
        <v>13</v>
      </c>
      <c r="H129" s="51"/>
      <c r="I129" s="51" t="s">
        <v>14</v>
      </c>
      <c r="J129" s="51" t="s">
        <v>82</v>
      </c>
      <c r="K129" s="63">
        <v>7025</v>
      </c>
    </row>
    <row r="130" spans="1:11" ht="16" x14ac:dyDescent="0.2">
      <c r="A130" s="51" t="s">
        <v>253</v>
      </c>
      <c r="B130" s="60">
        <v>43662</v>
      </c>
      <c r="C130" s="61">
        <v>120936</v>
      </c>
      <c r="D130" s="51" t="s">
        <v>11</v>
      </c>
      <c r="E130" s="51" t="s">
        <v>12</v>
      </c>
      <c r="F130" s="62">
        <v>0</v>
      </c>
      <c r="G130" s="51" t="s">
        <v>13</v>
      </c>
      <c r="H130" s="51"/>
      <c r="I130" s="51" t="s">
        <v>14</v>
      </c>
      <c r="J130" s="51" t="s">
        <v>82</v>
      </c>
      <c r="K130" s="63">
        <v>7122</v>
      </c>
    </row>
    <row r="131" spans="1:11" ht="16" x14ac:dyDescent="0.2">
      <c r="A131" s="51" t="s">
        <v>253</v>
      </c>
      <c r="B131" s="60">
        <v>43662</v>
      </c>
      <c r="C131" s="61">
        <v>116428</v>
      </c>
      <c r="D131" s="51" t="s">
        <v>11</v>
      </c>
      <c r="E131" s="51" t="s">
        <v>12</v>
      </c>
      <c r="F131" s="62">
        <v>0</v>
      </c>
      <c r="G131" s="51" t="s">
        <v>13</v>
      </c>
      <c r="H131" s="51"/>
      <c r="I131" s="51" t="s">
        <v>14</v>
      </c>
      <c r="J131" s="51" t="s">
        <v>83</v>
      </c>
      <c r="K131" s="63">
        <v>6923</v>
      </c>
    </row>
    <row r="132" spans="1:11" ht="16" x14ac:dyDescent="0.2">
      <c r="A132" s="51" t="s">
        <v>253</v>
      </c>
      <c r="B132" s="60">
        <v>43662</v>
      </c>
      <c r="C132" s="61">
        <v>116584</v>
      </c>
      <c r="D132" s="51" t="s">
        <v>11</v>
      </c>
      <c r="E132" s="51" t="s">
        <v>12</v>
      </c>
      <c r="F132" s="62">
        <v>0</v>
      </c>
      <c r="G132" s="51" t="s">
        <v>13</v>
      </c>
      <c r="H132" s="51"/>
      <c r="I132" s="51" t="s">
        <v>14</v>
      </c>
      <c r="J132" s="51" t="s">
        <v>84</v>
      </c>
      <c r="K132" s="63">
        <v>6924</v>
      </c>
    </row>
    <row r="133" spans="1:11" ht="16" x14ac:dyDescent="0.2">
      <c r="A133" s="51" t="s">
        <v>253</v>
      </c>
      <c r="B133" s="60">
        <v>43662</v>
      </c>
      <c r="C133" s="61">
        <v>116585</v>
      </c>
      <c r="D133" s="51" t="s">
        <v>11</v>
      </c>
      <c r="E133" s="51" t="s">
        <v>12</v>
      </c>
      <c r="F133" s="62">
        <v>0</v>
      </c>
      <c r="G133" s="51" t="s">
        <v>13</v>
      </c>
      <c r="H133" s="51"/>
      <c r="I133" s="51" t="s">
        <v>14</v>
      </c>
      <c r="J133" s="51" t="s">
        <v>114</v>
      </c>
      <c r="K133" s="63">
        <v>6924</v>
      </c>
    </row>
    <row r="134" spans="1:11" ht="16" x14ac:dyDescent="0.2">
      <c r="A134" s="51" t="s">
        <v>253</v>
      </c>
      <c r="B134" s="60">
        <v>43662</v>
      </c>
      <c r="C134" s="61">
        <v>116608</v>
      </c>
      <c r="D134" s="51" t="s">
        <v>11</v>
      </c>
      <c r="E134" s="51" t="s">
        <v>12</v>
      </c>
      <c r="F134" s="62">
        <v>0</v>
      </c>
      <c r="G134" s="51" t="s">
        <v>13</v>
      </c>
      <c r="H134" s="51"/>
      <c r="I134" s="51" t="s">
        <v>14</v>
      </c>
      <c r="J134" s="51" t="s">
        <v>20</v>
      </c>
      <c r="K134" s="63">
        <v>6924</v>
      </c>
    </row>
    <row r="135" spans="1:11" ht="16" x14ac:dyDescent="0.2">
      <c r="A135" s="52" t="s">
        <v>253</v>
      </c>
      <c r="B135" s="64">
        <v>43662</v>
      </c>
      <c r="C135" s="52"/>
      <c r="D135" s="52" t="s">
        <v>11</v>
      </c>
      <c r="E135" s="52" t="s">
        <v>12</v>
      </c>
      <c r="F135" s="65">
        <v>65.289940828402365</v>
      </c>
      <c r="G135" s="65"/>
      <c r="H135" s="52"/>
      <c r="I135" s="52" t="s">
        <v>14</v>
      </c>
      <c r="J135" s="52" t="s">
        <v>21</v>
      </c>
      <c r="K135" s="54" t="s">
        <v>123</v>
      </c>
    </row>
    <row r="136" spans="1:11" ht="16" x14ac:dyDescent="0.2">
      <c r="A136" s="52" t="s">
        <v>253</v>
      </c>
      <c r="B136" s="64">
        <v>43662</v>
      </c>
      <c r="C136" s="52"/>
      <c r="D136" s="52" t="s">
        <v>11</v>
      </c>
      <c r="E136" s="52" t="s">
        <v>12</v>
      </c>
      <c r="F136" s="65">
        <v>61.349112426035504</v>
      </c>
      <c r="G136" s="65"/>
      <c r="H136" s="52"/>
      <c r="I136" s="52" t="s">
        <v>14</v>
      </c>
      <c r="J136" s="52" t="s">
        <v>21</v>
      </c>
      <c r="K136" s="54" t="s">
        <v>123</v>
      </c>
    </row>
    <row r="137" spans="1:11" ht="16" x14ac:dyDescent="0.2">
      <c r="A137" s="52" t="s">
        <v>253</v>
      </c>
      <c r="B137" s="64">
        <v>43662</v>
      </c>
      <c r="C137" s="52"/>
      <c r="D137" s="52" t="s">
        <v>11</v>
      </c>
      <c r="E137" s="52" t="s">
        <v>12</v>
      </c>
      <c r="F137" s="65">
        <v>32.80473372781065</v>
      </c>
      <c r="G137" s="65"/>
      <c r="H137" s="52"/>
      <c r="I137" s="52" t="s">
        <v>14</v>
      </c>
      <c r="J137" s="52" t="s">
        <v>21</v>
      </c>
      <c r="K137" s="54" t="s">
        <v>121</v>
      </c>
    </row>
    <row r="138" spans="1:11" ht="16" x14ac:dyDescent="0.2">
      <c r="A138" s="52" t="s">
        <v>253</v>
      </c>
      <c r="B138" s="64">
        <v>43662</v>
      </c>
      <c r="C138" s="52"/>
      <c r="D138" s="52" t="s">
        <v>11</v>
      </c>
      <c r="E138" s="52" t="s">
        <v>12</v>
      </c>
      <c r="F138" s="65">
        <v>30.078106508875738</v>
      </c>
      <c r="G138" s="65"/>
      <c r="H138" s="52"/>
      <c r="I138" s="52" t="s">
        <v>14</v>
      </c>
      <c r="J138" s="52" t="s">
        <v>21</v>
      </c>
      <c r="K138" s="54" t="s">
        <v>121</v>
      </c>
    </row>
    <row r="139" spans="1:11" ht="16" x14ac:dyDescent="0.2">
      <c r="A139" s="52" t="s">
        <v>253</v>
      </c>
      <c r="B139" s="64">
        <v>43662</v>
      </c>
      <c r="C139" s="52"/>
      <c r="D139" s="52" t="s">
        <v>11</v>
      </c>
      <c r="E139" s="52" t="s">
        <v>12</v>
      </c>
      <c r="F139" s="65">
        <v>16.136094674556212</v>
      </c>
      <c r="G139" s="65"/>
      <c r="H139" s="52"/>
      <c r="I139" s="52" t="s">
        <v>14</v>
      </c>
      <c r="J139" s="52" t="s">
        <v>21</v>
      </c>
      <c r="K139" s="54" t="s">
        <v>122</v>
      </c>
    </row>
    <row r="140" spans="1:11" ht="16" x14ac:dyDescent="0.2">
      <c r="A140" s="52" t="s">
        <v>253</v>
      </c>
      <c r="B140" s="64">
        <v>43662</v>
      </c>
      <c r="C140" s="52"/>
      <c r="D140" s="52" t="s">
        <v>11</v>
      </c>
      <c r="E140" s="52" t="s">
        <v>12</v>
      </c>
      <c r="F140" s="65">
        <v>15.081656804733727</v>
      </c>
      <c r="G140" s="65"/>
      <c r="H140" s="52"/>
      <c r="I140" s="52" t="s">
        <v>14</v>
      </c>
      <c r="J140" s="52" t="s">
        <v>21</v>
      </c>
      <c r="K140" s="54" t="s">
        <v>122</v>
      </c>
    </row>
    <row r="141" spans="1:11" ht="16" x14ac:dyDescent="0.2">
      <c r="A141" s="51" t="s">
        <v>253</v>
      </c>
      <c r="B141" s="60">
        <v>43662</v>
      </c>
      <c r="C141" s="61">
        <v>116610</v>
      </c>
      <c r="D141" s="51" t="s">
        <v>11</v>
      </c>
      <c r="E141" s="51" t="s">
        <v>12</v>
      </c>
      <c r="F141" s="62">
        <v>0</v>
      </c>
      <c r="G141" s="51" t="s">
        <v>13</v>
      </c>
      <c r="H141" s="51"/>
      <c r="I141" s="51" t="s">
        <v>14</v>
      </c>
      <c r="J141" s="51" t="s">
        <v>19</v>
      </c>
      <c r="K141" s="63">
        <v>6924</v>
      </c>
    </row>
    <row r="142" spans="1:11" ht="16" x14ac:dyDescent="0.2">
      <c r="A142" s="52" t="s">
        <v>253</v>
      </c>
      <c r="B142" s="66">
        <v>43662</v>
      </c>
      <c r="C142" s="52"/>
      <c r="D142" s="52" t="s">
        <v>11</v>
      </c>
      <c r="E142" s="52" t="s">
        <v>12</v>
      </c>
      <c r="F142" s="65">
        <v>0.3</v>
      </c>
      <c r="G142" s="52"/>
      <c r="H142" s="57" t="s">
        <v>47</v>
      </c>
      <c r="I142" s="52" t="s">
        <v>14</v>
      </c>
      <c r="J142" s="52" t="s">
        <v>22</v>
      </c>
      <c r="K142" s="54">
        <v>6924</v>
      </c>
    </row>
    <row r="143" spans="1:11" ht="16" x14ac:dyDescent="0.2">
      <c r="A143" s="52" t="s">
        <v>253</v>
      </c>
      <c r="B143" s="66">
        <v>43662</v>
      </c>
      <c r="C143" s="52"/>
      <c r="D143" s="52" t="s">
        <v>11</v>
      </c>
      <c r="E143" s="52" t="s">
        <v>12</v>
      </c>
      <c r="F143" s="65">
        <v>0</v>
      </c>
      <c r="G143" s="52"/>
      <c r="H143" s="57" t="s">
        <v>47</v>
      </c>
      <c r="I143" s="52" t="s">
        <v>14</v>
      </c>
      <c r="J143" s="52" t="s">
        <v>22</v>
      </c>
      <c r="K143" s="54">
        <v>6924</v>
      </c>
    </row>
    <row r="144" spans="1:11" ht="16" x14ac:dyDescent="0.2">
      <c r="A144" s="52" t="s">
        <v>253</v>
      </c>
      <c r="B144" s="66">
        <v>43662</v>
      </c>
      <c r="C144" s="52"/>
      <c r="D144" s="52" t="s">
        <v>11</v>
      </c>
      <c r="E144" s="52" t="s">
        <v>12</v>
      </c>
      <c r="F144" s="65">
        <v>0.34</v>
      </c>
      <c r="G144" s="52"/>
      <c r="H144" s="52"/>
      <c r="I144" s="52" t="s">
        <v>14</v>
      </c>
      <c r="J144" s="52" t="s">
        <v>22</v>
      </c>
      <c r="K144" s="54">
        <v>7025</v>
      </c>
    </row>
    <row r="145" spans="1:11" ht="16" x14ac:dyDescent="0.2">
      <c r="A145" s="52" t="s">
        <v>253</v>
      </c>
      <c r="B145" s="66">
        <v>43662</v>
      </c>
      <c r="C145" s="52"/>
      <c r="D145" s="52" t="s">
        <v>11</v>
      </c>
      <c r="E145" s="52" t="s">
        <v>12</v>
      </c>
      <c r="F145" s="65">
        <v>0.21</v>
      </c>
      <c r="G145" s="52"/>
      <c r="H145" s="52"/>
      <c r="I145" s="52" t="s">
        <v>14</v>
      </c>
      <c r="J145" s="52" t="s">
        <v>22</v>
      </c>
      <c r="K145" s="54">
        <v>7025</v>
      </c>
    </row>
    <row r="146" spans="1:11" ht="16" x14ac:dyDescent="0.2">
      <c r="A146" s="52" t="s">
        <v>253</v>
      </c>
      <c r="B146" s="66">
        <v>43662</v>
      </c>
      <c r="C146" s="52"/>
      <c r="D146" s="52" t="s">
        <v>11</v>
      </c>
      <c r="E146" s="52" t="s">
        <v>12</v>
      </c>
      <c r="F146" s="65">
        <v>0.16</v>
      </c>
      <c r="G146" s="52"/>
      <c r="H146" s="57" t="s">
        <v>47</v>
      </c>
      <c r="I146" s="52" t="s">
        <v>14</v>
      </c>
      <c r="J146" s="52" t="s">
        <v>22</v>
      </c>
      <c r="K146" s="54">
        <v>7025</v>
      </c>
    </row>
    <row r="147" spans="1:11" ht="16" x14ac:dyDescent="0.2">
      <c r="A147" s="52" t="s">
        <v>253</v>
      </c>
      <c r="B147" s="66">
        <v>43662</v>
      </c>
      <c r="C147" s="52"/>
      <c r="D147" s="52" t="s">
        <v>11</v>
      </c>
      <c r="E147" s="52" t="s">
        <v>12</v>
      </c>
      <c r="F147" s="65">
        <v>0</v>
      </c>
      <c r="G147" s="52"/>
      <c r="H147" s="57" t="s">
        <v>47</v>
      </c>
      <c r="I147" s="52" t="s">
        <v>14</v>
      </c>
      <c r="J147" s="52" t="s">
        <v>22</v>
      </c>
      <c r="K147" s="54">
        <v>7025</v>
      </c>
    </row>
    <row r="148" spans="1:11" ht="16" x14ac:dyDescent="0.2">
      <c r="A148" s="52" t="s">
        <v>253</v>
      </c>
      <c r="B148" s="66">
        <v>43662</v>
      </c>
      <c r="C148" s="52"/>
      <c r="D148" s="52" t="s">
        <v>11</v>
      </c>
      <c r="E148" s="52" t="s">
        <v>12</v>
      </c>
      <c r="F148" s="65">
        <v>0.03</v>
      </c>
      <c r="G148" s="52"/>
      <c r="H148" s="57" t="s">
        <v>47</v>
      </c>
      <c r="I148" s="52" t="s">
        <v>14</v>
      </c>
      <c r="J148" s="52" t="s">
        <v>22</v>
      </c>
      <c r="K148" s="54">
        <v>7122</v>
      </c>
    </row>
    <row r="149" spans="1:11" ht="16" x14ac:dyDescent="0.2">
      <c r="A149" s="52" t="s">
        <v>253</v>
      </c>
      <c r="B149" s="66">
        <v>43662</v>
      </c>
      <c r="C149" s="52"/>
      <c r="D149" s="52" t="s">
        <v>11</v>
      </c>
      <c r="E149" s="52" t="s">
        <v>12</v>
      </c>
      <c r="F149" s="65">
        <v>0</v>
      </c>
      <c r="G149" s="52"/>
      <c r="H149" s="57" t="s">
        <v>47</v>
      </c>
      <c r="I149" s="52" t="s">
        <v>14</v>
      </c>
      <c r="J149" s="52" t="s">
        <v>22</v>
      </c>
      <c r="K149" s="54">
        <v>7122</v>
      </c>
    </row>
    <row r="150" spans="1:11" ht="16" x14ac:dyDescent="0.2">
      <c r="A150" s="51" t="s">
        <v>253</v>
      </c>
      <c r="B150" s="60">
        <v>43662</v>
      </c>
      <c r="C150" s="61">
        <v>116612</v>
      </c>
      <c r="D150" s="51" t="s">
        <v>11</v>
      </c>
      <c r="E150" s="51" t="s">
        <v>12</v>
      </c>
      <c r="F150" s="62">
        <v>0</v>
      </c>
      <c r="G150" s="51" t="s">
        <v>13</v>
      </c>
      <c r="H150" s="51"/>
      <c r="I150" s="51" t="s">
        <v>14</v>
      </c>
      <c r="J150" s="51" t="s">
        <v>23</v>
      </c>
      <c r="K150" s="63">
        <v>6924</v>
      </c>
    </row>
    <row r="151" spans="1:11" ht="16" x14ac:dyDescent="0.2">
      <c r="A151" s="51" t="s">
        <v>253</v>
      </c>
      <c r="B151" s="60">
        <v>43662</v>
      </c>
      <c r="C151" s="61">
        <v>116603</v>
      </c>
      <c r="D151" s="51" t="s">
        <v>11</v>
      </c>
      <c r="E151" s="51" t="s">
        <v>12</v>
      </c>
      <c r="F151" s="62">
        <v>0</v>
      </c>
      <c r="G151" s="51" t="s">
        <v>18</v>
      </c>
      <c r="H151" s="51"/>
      <c r="I151" s="51" t="s">
        <v>14</v>
      </c>
      <c r="J151" s="51" t="s">
        <v>24</v>
      </c>
      <c r="K151" s="63">
        <v>6924</v>
      </c>
    </row>
    <row r="152" spans="1:11" ht="16" x14ac:dyDescent="0.2">
      <c r="A152" s="51" t="s">
        <v>253</v>
      </c>
      <c r="B152" s="60">
        <v>43662</v>
      </c>
      <c r="C152" s="61">
        <v>117639</v>
      </c>
      <c r="D152" s="51" t="s">
        <v>11</v>
      </c>
      <c r="E152" s="51" t="s">
        <v>12</v>
      </c>
      <c r="F152" s="62">
        <v>0</v>
      </c>
      <c r="G152" s="51" t="s">
        <v>13</v>
      </c>
      <c r="H152" s="51"/>
      <c r="I152" s="51" t="s">
        <v>14</v>
      </c>
      <c r="J152" s="51" t="s">
        <v>24</v>
      </c>
      <c r="K152" s="63">
        <v>7025</v>
      </c>
    </row>
    <row r="153" spans="1:11" ht="16" x14ac:dyDescent="0.2">
      <c r="A153" s="51" t="s">
        <v>253</v>
      </c>
      <c r="B153" s="60">
        <v>43662</v>
      </c>
      <c r="C153" s="61">
        <v>116624</v>
      </c>
      <c r="D153" s="51" t="s">
        <v>11</v>
      </c>
      <c r="E153" s="51" t="s">
        <v>12</v>
      </c>
      <c r="F153" s="62">
        <v>0</v>
      </c>
      <c r="G153" s="51" t="s">
        <v>13</v>
      </c>
      <c r="H153" s="51"/>
      <c r="I153" s="51" t="s">
        <v>14</v>
      </c>
      <c r="J153" s="51" t="s">
        <v>25</v>
      </c>
      <c r="K153" s="63">
        <v>6924</v>
      </c>
    </row>
    <row r="154" spans="1:11" ht="16" x14ac:dyDescent="0.2">
      <c r="A154" s="51" t="s">
        <v>253</v>
      </c>
      <c r="B154" s="60">
        <v>43662</v>
      </c>
      <c r="C154" s="61">
        <v>116625</v>
      </c>
      <c r="D154" s="51" t="s">
        <v>11</v>
      </c>
      <c r="E154" s="51" t="s">
        <v>12</v>
      </c>
      <c r="F154" s="62">
        <v>0</v>
      </c>
      <c r="G154" s="51" t="s">
        <v>18</v>
      </c>
      <c r="H154" s="51"/>
      <c r="I154" s="51" t="s">
        <v>14</v>
      </c>
      <c r="J154" s="51" t="s">
        <v>26</v>
      </c>
      <c r="K154" s="63">
        <v>6924</v>
      </c>
    </row>
    <row r="155" spans="1:11" ht="16" x14ac:dyDescent="0.2">
      <c r="A155" s="51" t="s">
        <v>253</v>
      </c>
      <c r="B155" s="60">
        <v>43662</v>
      </c>
      <c r="C155" s="61">
        <v>117640</v>
      </c>
      <c r="D155" s="51" t="s">
        <v>11</v>
      </c>
      <c r="E155" s="51" t="s">
        <v>12</v>
      </c>
      <c r="F155" s="62">
        <v>0</v>
      </c>
      <c r="G155" s="51" t="s">
        <v>13</v>
      </c>
      <c r="H155" s="51"/>
      <c r="I155" s="51" t="s">
        <v>14</v>
      </c>
      <c r="J155" s="51" t="s">
        <v>26</v>
      </c>
      <c r="K155" s="63">
        <v>7025</v>
      </c>
    </row>
    <row r="156" spans="1:11" ht="16" x14ac:dyDescent="0.2">
      <c r="A156" s="51" t="s">
        <v>253</v>
      </c>
      <c r="B156" s="60">
        <v>43662</v>
      </c>
      <c r="C156" s="61">
        <v>116626</v>
      </c>
      <c r="D156" s="51" t="s">
        <v>11</v>
      </c>
      <c r="E156" s="51" t="s">
        <v>12</v>
      </c>
      <c r="F156" s="62">
        <v>0</v>
      </c>
      <c r="G156" s="51" t="s">
        <v>13</v>
      </c>
      <c r="H156" s="51"/>
      <c r="I156" s="51" t="s">
        <v>14</v>
      </c>
      <c r="J156" s="51" t="s">
        <v>56</v>
      </c>
      <c r="K156" s="63">
        <v>6924</v>
      </c>
    </row>
    <row r="157" spans="1:11" ht="16" x14ac:dyDescent="0.2">
      <c r="A157" s="52" t="s">
        <v>253</v>
      </c>
      <c r="B157" s="64">
        <v>43662</v>
      </c>
      <c r="C157" s="52"/>
      <c r="D157" s="52" t="s">
        <v>11</v>
      </c>
      <c r="E157" s="52" t="s">
        <v>12</v>
      </c>
      <c r="F157" s="65">
        <v>80.205047318611989</v>
      </c>
      <c r="G157" s="65"/>
      <c r="H157" s="52"/>
      <c r="I157" s="52" t="s">
        <v>14</v>
      </c>
      <c r="J157" s="52" t="s">
        <v>124</v>
      </c>
      <c r="K157" s="54" t="s">
        <v>123</v>
      </c>
    </row>
    <row r="158" spans="1:11" ht="16" x14ac:dyDescent="0.2">
      <c r="A158" s="52" t="s">
        <v>253</v>
      </c>
      <c r="B158" s="64">
        <v>43662</v>
      </c>
      <c r="C158" s="52"/>
      <c r="D158" s="52" t="s">
        <v>11</v>
      </c>
      <c r="E158" s="52" t="s">
        <v>12</v>
      </c>
      <c r="F158" s="65">
        <v>74.526813880126184</v>
      </c>
      <c r="G158" s="65"/>
      <c r="H158" s="52"/>
      <c r="I158" s="52" t="s">
        <v>14</v>
      </c>
      <c r="J158" s="52" t="s">
        <v>124</v>
      </c>
      <c r="K158" s="54" t="s">
        <v>123</v>
      </c>
    </row>
    <row r="159" spans="1:11" ht="16" x14ac:dyDescent="0.2">
      <c r="A159" s="52" t="s">
        <v>253</v>
      </c>
      <c r="B159" s="64">
        <v>43662</v>
      </c>
      <c r="C159" s="52"/>
      <c r="D159" s="52" t="s">
        <v>11</v>
      </c>
      <c r="E159" s="52" t="s">
        <v>12</v>
      </c>
      <c r="F159" s="65">
        <v>20.171924290220819</v>
      </c>
      <c r="G159" s="65"/>
      <c r="H159" s="52"/>
      <c r="I159" s="52" t="s">
        <v>14</v>
      </c>
      <c r="J159" s="52" t="s">
        <v>124</v>
      </c>
      <c r="K159" s="54" t="s">
        <v>121</v>
      </c>
    </row>
    <row r="160" spans="1:11" ht="16" x14ac:dyDescent="0.2">
      <c r="A160" s="52" t="s">
        <v>253</v>
      </c>
      <c r="B160" s="64">
        <v>43662</v>
      </c>
      <c r="C160" s="52"/>
      <c r="D160" s="52" t="s">
        <v>11</v>
      </c>
      <c r="E160" s="52" t="s">
        <v>12</v>
      </c>
      <c r="F160" s="65">
        <v>16.864353312302839</v>
      </c>
      <c r="G160" s="65"/>
      <c r="H160" s="52"/>
      <c r="I160" s="52" t="s">
        <v>14</v>
      </c>
      <c r="J160" s="52" t="s">
        <v>124</v>
      </c>
      <c r="K160" s="54" t="s">
        <v>121</v>
      </c>
    </row>
    <row r="161" spans="1:11" ht="16" x14ac:dyDescent="0.2">
      <c r="A161" s="52" t="s">
        <v>253</v>
      </c>
      <c r="B161" s="64">
        <v>43662</v>
      </c>
      <c r="C161" s="52"/>
      <c r="D161" s="52" t="s">
        <v>11</v>
      </c>
      <c r="E161" s="52" t="s">
        <v>12</v>
      </c>
      <c r="F161" s="65">
        <v>14.365930599369086</v>
      </c>
      <c r="G161" s="65"/>
      <c r="H161" s="52"/>
      <c r="I161" s="52" t="s">
        <v>14</v>
      </c>
      <c r="J161" s="52" t="s">
        <v>124</v>
      </c>
      <c r="K161" s="54" t="s">
        <v>122</v>
      </c>
    </row>
    <row r="162" spans="1:11" ht="16" x14ac:dyDescent="0.2">
      <c r="A162" s="52" t="s">
        <v>253</v>
      </c>
      <c r="B162" s="64">
        <v>43662</v>
      </c>
      <c r="C162" s="52"/>
      <c r="D162" s="52" t="s">
        <v>11</v>
      </c>
      <c r="E162" s="52" t="s">
        <v>12</v>
      </c>
      <c r="F162" s="65">
        <v>11.271293375394324</v>
      </c>
      <c r="G162" s="65"/>
      <c r="H162" s="52"/>
      <c r="I162" s="52" t="s">
        <v>14</v>
      </c>
      <c r="J162" s="52" t="s">
        <v>124</v>
      </c>
      <c r="K162" s="54" t="s">
        <v>122</v>
      </c>
    </row>
    <row r="163" spans="1:11" ht="16" x14ac:dyDescent="0.2">
      <c r="A163" s="52" t="s">
        <v>253</v>
      </c>
      <c r="B163" s="64">
        <v>43662</v>
      </c>
      <c r="C163" s="52"/>
      <c r="D163" s="52" t="s">
        <v>11</v>
      </c>
      <c r="E163" s="52" t="s">
        <v>12</v>
      </c>
      <c r="F163" s="65">
        <v>44.453441295546554</v>
      </c>
      <c r="G163" s="65"/>
      <c r="H163" s="52"/>
      <c r="I163" s="52" t="s">
        <v>14</v>
      </c>
      <c r="J163" s="52" t="s">
        <v>125</v>
      </c>
      <c r="K163" s="54" t="s">
        <v>123</v>
      </c>
    </row>
    <row r="164" spans="1:11" ht="16" x14ac:dyDescent="0.2">
      <c r="A164" s="52" t="s">
        <v>253</v>
      </c>
      <c r="B164" s="64">
        <v>43662</v>
      </c>
      <c r="C164" s="52"/>
      <c r="D164" s="52" t="s">
        <v>11</v>
      </c>
      <c r="E164" s="52" t="s">
        <v>12</v>
      </c>
      <c r="F164" s="65">
        <v>40.882591093117405</v>
      </c>
      <c r="G164" s="65"/>
      <c r="H164" s="52"/>
      <c r="I164" s="52" t="s">
        <v>14</v>
      </c>
      <c r="J164" s="52" t="s">
        <v>125</v>
      </c>
      <c r="K164" s="54" t="s">
        <v>123</v>
      </c>
    </row>
    <row r="165" spans="1:11" ht="16" x14ac:dyDescent="0.2">
      <c r="A165" s="52" t="s">
        <v>253</v>
      </c>
      <c r="B165" s="64">
        <v>43662</v>
      </c>
      <c r="C165" s="52"/>
      <c r="D165" s="52" t="s">
        <v>11</v>
      </c>
      <c r="E165" s="52" t="s">
        <v>12</v>
      </c>
      <c r="F165" s="65">
        <v>20.987854251012145</v>
      </c>
      <c r="G165" s="65"/>
      <c r="H165" s="52"/>
      <c r="I165" s="52" t="s">
        <v>14</v>
      </c>
      <c r="J165" s="52" t="s">
        <v>125</v>
      </c>
      <c r="K165" s="54" t="s">
        <v>121</v>
      </c>
    </row>
    <row r="166" spans="1:11" ht="16" x14ac:dyDescent="0.2">
      <c r="A166" s="52" t="s">
        <v>253</v>
      </c>
      <c r="B166" s="64">
        <v>43662</v>
      </c>
      <c r="C166" s="52"/>
      <c r="D166" s="52" t="s">
        <v>11</v>
      </c>
      <c r="E166" s="52" t="s">
        <v>12</v>
      </c>
      <c r="F166" s="65">
        <v>17.31497975708502</v>
      </c>
      <c r="G166" s="65"/>
      <c r="H166" s="52"/>
      <c r="I166" s="52" t="s">
        <v>14</v>
      </c>
      <c r="J166" s="52" t="s">
        <v>125</v>
      </c>
      <c r="K166" s="54" t="s">
        <v>121</v>
      </c>
    </row>
    <row r="167" spans="1:11" ht="16" x14ac:dyDescent="0.2">
      <c r="A167" s="52" t="s">
        <v>253</v>
      </c>
      <c r="B167" s="64">
        <v>43662</v>
      </c>
      <c r="C167" s="52"/>
      <c r="D167" s="52" t="s">
        <v>11</v>
      </c>
      <c r="E167" s="52" t="s">
        <v>12</v>
      </c>
      <c r="F167" s="65">
        <v>15.573279352226718</v>
      </c>
      <c r="G167" s="65"/>
      <c r="H167" s="52"/>
      <c r="I167" s="52" t="s">
        <v>14</v>
      </c>
      <c r="J167" s="52" t="s">
        <v>125</v>
      </c>
      <c r="K167" s="54" t="s">
        <v>122</v>
      </c>
    </row>
    <row r="168" spans="1:11" ht="16" x14ac:dyDescent="0.2">
      <c r="A168" s="52" t="s">
        <v>253</v>
      </c>
      <c r="B168" s="64">
        <v>43662</v>
      </c>
      <c r="C168" s="52"/>
      <c r="D168" s="52" t="s">
        <v>11</v>
      </c>
      <c r="E168" s="52" t="s">
        <v>12</v>
      </c>
      <c r="F168" s="65">
        <v>6.0187044534412957</v>
      </c>
      <c r="G168" s="65"/>
      <c r="H168" s="52"/>
      <c r="I168" s="52" t="s">
        <v>14</v>
      </c>
      <c r="J168" s="52" t="s">
        <v>125</v>
      </c>
      <c r="K168" s="54" t="s">
        <v>122</v>
      </c>
    </row>
    <row r="169" spans="1:11" ht="16" x14ac:dyDescent="0.2">
      <c r="A169" s="52" t="s">
        <v>253</v>
      </c>
      <c r="B169" s="64">
        <v>43662</v>
      </c>
      <c r="C169" s="52"/>
      <c r="D169" s="52" t="s">
        <v>11</v>
      </c>
      <c r="E169" s="52" t="s">
        <v>12</v>
      </c>
      <c r="F169" s="65">
        <v>1.7763157894736843</v>
      </c>
      <c r="G169" s="65"/>
      <c r="H169" s="52"/>
      <c r="I169" s="52" t="s">
        <v>14</v>
      </c>
      <c r="J169" s="52" t="s">
        <v>126</v>
      </c>
      <c r="K169" s="54" t="s">
        <v>123</v>
      </c>
    </row>
    <row r="170" spans="1:11" ht="16" x14ac:dyDescent="0.2">
      <c r="A170" s="52" t="s">
        <v>253</v>
      </c>
      <c r="B170" s="64">
        <v>43662</v>
      </c>
      <c r="C170" s="52"/>
      <c r="D170" s="52" t="s">
        <v>11</v>
      </c>
      <c r="E170" s="52" t="s">
        <v>12</v>
      </c>
      <c r="F170" s="65">
        <v>0.874493927125506</v>
      </c>
      <c r="G170" s="65"/>
      <c r="H170" s="52"/>
      <c r="I170" s="52" t="s">
        <v>14</v>
      </c>
      <c r="J170" s="52" t="s">
        <v>126</v>
      </c>
      <c r="K170" s="54" t="s">
        <v>123</v>
      </c>
    </row>
    <row r="171" spans="1:11" ht="16" x14ac:dyDescent="0.2">
      <c r="A171" s="52" t="s">
        <v>253</v>
      </c>
      <c r="B171" s="64">
        <v>43662</v>
      </c>
      <c r="C171" s="52"/>
      <c r="D171" s="52" t="s">
        <v>11</v>
      </c>
      <c r="E171" s="52" t="s">
        <v>12</v>
      </c>
      <c r="F171" s="65">
        <v>0.41001012145748988</v>
      </c>
      <c r="G171" s="65"/>
      <c r="H171" s="52"/>
      <c r="I171" s="52" t="s">
        <v>14</v>
      </c>
      <c r="J171" s="52" t="s">
        <v>126</v>
      </c>
      <c r="K171" s="54" t="s">
        <v>121</v>
      </c>
    </row>
    <row r="172" spans="1:11" ht="16" x14ac:dyDescent="0.2">
      <c r="A172" s="52" t="s">
        <v>253</v>
      </c>
      <c r="B172" s="64">
        <v>43662</v>
      </c>
      <c r="C172" s="52"/>
      <c r="D172" s="52" t="s">
        <v>11</v>
      </c>
      <c r="E172" s="52" t="s">
        <v>12</v>
      </c>
      <c r="F172" s="65">
        <v>0.31208502024291501</v>
      </c>
      <c r="G172" s="65"/>
      <c r="H172" s="52"/>
      <c r="I172" s="52" t="s">
        <v>14</v>
      </c>
      <c r="J172" s="52" t="s">
        <v>126</v>
      </c>
      <c r="K172" s="54" t="s">
        <v>121</v>
      </c>
    </row>
    <row r="173" spans="1:11" ht="16" x14ac:dyDescent="0.2">
      <c r="A173" s="52" t="s">
        <v>253</v>
      </c>
      <c r="B173" s="64">
        <v>43662</v>
      </c>
      <c r="C173" s="52"/>
      <c r="D173" s="52" t="s">
        <v>11</v>
      </c>
      <c r="E173" s="52" t="s">
        <v>12</v>
      </c>
      <c r="F173" s="65">
        <v>0.23087550607287449</v>
      </c>
      <c r="G173" s="65"/>
      <c r="H173" s="52"/>
      <c r="I173" s="52" t="s">
        <v>14</v>
      </c>
      <c r="J173" s="52" t="s">
        <v>126</v>
      </c>
      <c r="K173" s="54" t="s">
        <v>122</v>
      </c>
    </row>
    <row r="174" spans="1:11" ht="16" x14ac:dyDescent="0.2">
      <c r="A174" s="52" t="s">
        <v>253</v>
      </c>
      <c r="B174" s="64">
        <v>43662</v>
      </c>
      <c r="C174" s="52"/>
      <c r="D174" s="52" t="s">
        <v>11</v>
      </c>
      <c r="E174" s="52" t="s">
        <v>12</v>
      </c>
      <c r="F174" s="65">
        <v>0.19503036437246962</v>
      </c>
      <c r="G174" s="65"/>
      <c r="H174" s="52"/>
      <c r="I174" s="52" t="s">
        <v>14</v>
      </c>
      <c r="J174" s="52" t="s">
        <v>126</v>
      </c>
      <c r="K174" s="54" t="s">
        <v>122</v>
      </c>
    </row>
    <row r="175" spans="1:11" ht="16" x14ac:dyDescent="0.2">
      <c r="A175" s="51" t="s">
        <v>253</v>
      </c>
      <c r="B175" s="60">
        <v>43662</v>
      </c>
      <c r="C175" s="61">
        <v>116589</v>
      </c>
      <c r="D175" s="51" t="s">
        <v>11</v>
      </c>
      <c r="E175" s="51" t="s">
        <v>12</v>
      </c>
      <c r="F175" s="62">
        <v>0</v>
      </c>
      <c r="G175" s="51" t="s">
        <v>13</v>
      </c>
      <c r="H175" s="51"/>
      <c r="I175" s="51" t="s">
        <v>14</v>
      </c>
      <c r="J175" s="51" t="s">
        <v>62</v>
      </c>
      <c r="K175" s="63">
        <v>6924</v>
      </c>
    </row>
    <row r="176" spans="1:11" ht="16" x14ac:dyDescent="0.2">
      <c r="A176" s="51" t="s">
        <v>253</v>
      </c>
      <c r="B176" s="60">
        <v>43662</v>
      </c>
      <c r="C176" s="61">
        <v>116590</v>
      </c>
      <c r="D176" s="51" t="s">
        <v>11</v>
      </c>
      <c r="E176" s="51" t="s">
        <v>12</v>
      </c>
      <c r="F176" s="62">
        <v>0</v>
      </c>
      <c r="G176" s="51" t="s">
        <v>13</v>
      </c>
      <c r="H176" s="51"/>
      <c r="I176" s="51" t="s">
        <v>14</v>
      </c>
      <c r="J176" s="51" t="s">
        <v>63</v>
      </c>
      <c r="K176" s="63">
        <v>6924</v>
      </c>
    </row>
    <row r="177" spans="1:11" ht="16" x14ac:dyDescent="0.2">
      <c r="A177" s="51" t="s">
        <v>253</v>
      </c>
      <c r="B177" s="60">
        <v>43662</v>
      </c>
      <c r="C177" s="61">
        <v>116591</v>
      </c>
      <c r="D177" s="51" t="s">
        <v>11</v>
      </c>
      <c r="E177" s="51" t="s">
        <v>12</v>
      </c>
      <c r="F177" s="62">
        <v>0</v>
      </c>
      <c r="G177" s="51" t="s">
        <v>13</v>
      </c>
      <c r="H177" s="51"/>
      <c r="I177" s="51" t="s">
        <v>14</v>
      </c>
      <c r="J177" s="51" t="s">
        <v>64</v>
      </c>
      <c r="K177" s="63">
        <v>6924</v>
      </c>
    </row>
    <row r="178" spans="1:11" ht="16" x14ac:dyDescent="0.2">
      <c r="A178" s="51" t="s">
        <v>253</v>
      </c>
      <c r="B178" s="60">
        <v>43662</v>
      </c>
      <c r="C178" s="61">
        <v>116592</v>
      </c>
      <c r="D178" s="51" t="s">
        <v>11</v>
      </c>
      <c r="E178" s="51" t="s">
        <v>12</v>
      </c>
      <c r="F178" s="62">
        <v>0</v>
      </c>
      <c r="G178" s="51" t="s">
        <v>13</v>
      </c>
      <c r="H178" s="51"/>
      <c r="I178" s="51" t="s">
        <v>14</v>
      </c>
      <c r="J178" s="51" t="s">
        <v>65</v>
      </c>
      <c r="K178" s="63">
        <v>6924</v>
      </c>
    </row>
    <row r="179" spans="1:11" ht="16" x14ac:dyDescent="0.2">
      <c r="A179" s="51" t="s">
        <v>253</v>
      </c>
      <c r="B179" s="60">
        <v>43662</v>
      </c>
      <c r="C179" s="61">
        <v>116593</v>
      </c>
      <c r="D179" s="51" t="s">
        <v>11</v>
      </c>
      <c r="E179" s="51" t="s">
        <v>12</v>
      </c>
      <c r="F179" s="62">
        <v>0</v>
      </c>
      <c r="G179" s="51" t="s">
        <v>13</v>
      </c>
      <c r="H179" s="51"/>
      <c r="I179" s="51" t="s">
        <v>14</v>
      </c>
      <c r="J179" s="51" t="s">
        <v>66</v>
      </c>
      <c r="K179" s="63">
        <v>6924</v>
      </c>
    </row>
    <row r="180" spans="1:11" ht="16" x14ac:dyDescent="0.2">
      <c r="A180" s="51" t="s">
        <v>253</v>
      </c>
      <c r="B180" s="60">
        <v>43662</v>
      </c>
      <c r="C180" s="61">
        <v>116604</v>
      </c>
      <c r="D180" s="51" t="s">
        <v>11</v>
      </c>
      <c r="E180" s="51" t="s">
        <v>12</v>
      </c>
      <c r="F180" s="62">
        <v>0</v>
      </c>
      <c r="G180" s="51" t="s">
        <v>18</v>
      </c>
      <c r="H180" s="51"/>
      <c r="I180" s="51" t="s">
        <v>14</v>
      </c>
      <c r="J180" s="51" t="s">
        <v>67</v>
      </c>
      <c r="K180" s="63">
        <v>6924</v>
      </c>
    </row>
    <row r="181" spans="1:11" ht="16" x14ac:dyDescent="0.2">
      <c r="A181" s="51" t="s">
        <v>253</v>
      </c>
      <c r="B181" s="60">
        <v>43662</v>
      </c>
      <c r="C181" s="61">
        <v>117635</v>
      </c>
      <c r="D181" s="51" t="s">
        <v>11</v>
      </c>
      <c r="E181" s="51" t="s">
        <v>12</v>
      </c>
      <c r="F181" s="62">
        <v>0</v>
      </c>
      <c r="G181" s="51" t="s">
        <v>13</v>
      </c>
      <c r="H181" s="51"/>
      <c r="I181" s="51" t="s">
        <v>14</v>
      </c>
      <c r="J181" s="51" t="s">
        <v>67</v>
      </c>
      <c r="K181" s="63">
        <v>7025</v>
      </c>
    </row>
    <row r="182" spans="1:11" ht="16" x14ac:dyDescent="0.2">
      <c r="A182" s="51" t="s">
        <v>253</v>
      </c>
      <c r="B182" s="60">
        <v>43662</v>
      </c>
      <c r="C182" s="61">
        <v>120953</v>
      </c>
      <c r="D182" s="51" t="s">
        <v>11</v>
      </c>
      <c r="E182" s="51" t="s">
        <v>12</v>
      </c>
      <c r="F182" s="62">
        <v>0</v>
      </c>
      <c r="G182" s="51" t="s">
        <v>13</v>
      </c>
      <c r="H182" s="51"/>
      <c r="I182" s="51" t="s">
        <v>14</v>
      </c>
      <c r="J182" s="51" t="s">
        <v>67</v>
      </c>
      <c r="K182" s="63">
        <v>7122</v>
      </c>
    </row>
    <row r="183" spans="1:11" ht="16" x14ac:dyDescent="0.2">
      <c r="A183" s="51" t="s">
        <v>253</v>
      </c>
      <c r="B183" s="60">
        <v>43662</v>
      </c>
      <c r="C183" s="61">
        <v>116605</v>
      </c>
      <c r="D183" s="51" t="s">
        <v>11</v>
      </c>
      <c r="E183" s="51" t="s">
        <v>12</v>
      </c>
      <c r="F183" s="62">
        <v>0</v>
      </c>
      <c r="G183" s="51" t="s">
        <v>13</v>
      </c>
      <c r="H183" s="51"/>
      <c r="I183" s="51" t="s">
        <v>14</v>
      </c>
      <c r="J183" s="51" t="s">
        <v>68</v>
      </c>
      <c r="K183" s="63">
        <v>6924</v>
      </c>
    </row>
    <row r="184" spans="1:11" ht="16" x14ac:dyDescent="0.2">
      <c r="A184" s="51" t="s">
        <v>253</v>
      </c>
      <c r="B184" s="60">
        <v>43662</v>
      </c>
      <c r="C184" s="61">
        <v>116606</v>
      </c>
      <c r="D184" s="51" t="s">
        <v>11</v>
      </c>
      <c r="E184" s="51" t="s">
        <v>12</v>
      </c>
      <c r="F184" s="62">
        <v>0</v>
      </c>
      <c r="G184" s="51" t="s">
        <v>13</v>
      </c>
      <c r="H184" s="51"/>
      <c r="I184" s="51" t="s">
        <v>14</v>
      </c>
      <c r="J184" s="51" t="s">
        <v>69</v>
      </c>
      <c r="K184" s="63">
        <v>6924</v>
      </c>
    </row>
    <row r="185" spans="1:11" ht="16" x14ac:dyDescent="0.2">
      <c r="A185" s="52" t="s">
        <v>253</v>
      </c>
      <c r="B185" s="64">
        <v>43662</v>
      </c>
      <c r="C185" s="52"/>
      <c r="D185" s="52" t="s">
        <v>11</v>
      </c>
      <c r="E185" s="52" t="s">
        <v>12</v>
      </c>
      <c r="F185" s="65">
        <v>29.644329896907216</v>
      </c>
      <c r="G185" s="65"/>
      <c r="H185" s="52"/>
      <c r="I185" s="52" t="s">
        <v>14</v>
      </c>
      <c r="J185" s="52" t="s">
        <v>115</v>
      </c>
      <c r="K185" s="54" t="s">
        <v>123</v>
      </c>
    </row>
    <row r="186" spans="1:11" ht="16" x14ac:dyDescent="0.2">
      <c r="A186" s="52" t="s">
        <v>253</v>
      </c>
      <c r="B186" s="64">
        <v>43662</v>
      </c>
      <c r="C186" s="52"/>
      <c r="D186" s="52" t="s">
        <v>11</v>
      </c>
      <c r="E186" s="52" t="s">
        <v>12</v>
      </c>
      <c r="F186" s="65">
        <v>25.005154639175259</v>
      </c>
      <c r="G186" s="65"/>
      <c r="H186" s="52"/>
      <c r="I186" s="52" t="s">
        <v>14</v>
      </c>
      <c r="J186" s="52" t="s">
        <v>115</v>
      </c>
      <c r="K186" s="54" t="s">
        <v>123</v>
      </c>
    </row>
    <row r="187" spans="1:11" ht="16" x14ac:dyDescent="0.2">
      <c r="A187" s="52" t="s">
        <v>253</v>
      </c>
      <c r="B187" s="64">
        <v>43662</v>
      </c>
      <c r="C187" s="52"/>
      <c r="D187" s="52" t="s">
        <v>11</v>
      </c>
      <c r="E187" s="52" t="s">
        <v>12</v>
      </c>
      <c r="F187" s="65">
        <v>9.3340206185567016</v>
      </c>
      <c r="G187" s="65"/>
      <c r="H187" s="52"/>
      <c r="I187" s="52" t="s">
        <v>14</v>
      </c>
      <c r="J187" s="52" t="s">
        <v>115</v>
      </c>
      <c r="K187" s="54" t="s">
        <v>121</v>
      </c>
    </row>
    <row r="188" spans="1:11" ht="16" x14ac:dyDescent="0.2">
      <c r="A188" s="52" t="s">
        <v>253</v>
      </c>
      <c r="B188" s="64">
        <v>43662</v>
      </c>
      <c r="C188" s="52"/>
      <c r="D188" s="52" t="s">
        <v>11</v>
      </c>
      <c r="E188" s="52" t="s">
        <v>12</v>
      </c>
      <c r="F188" s="65">
        <v>8.3338144329896906</v>
      </c>
      <c r="G188" s="65"/>
      <c r="H188" s="52"/>
      <c r="I188" s="52" t="s">
        <v>14</v>
      </c>
      <c r="J188" s="52" t="s">
        <v>115</v>
      </c>
      <c r="K188" s="54" t="s">
        <v>121</v>
      </c>
    </row>
    <row r="189" spans="1:11" ht="16" x14ac:dyDescent="0.2">
      <c r="A189" s="52" t="s">
        <v>253</v>
      </c>
      <c r="B189" s="64">
        <v>43662</v>
      </c>
      <c r="C189" s="52"/>
      <c r="D189" s="52" t="s">
        <v>11</v>
      </c>
      <c r="E189" s="52" t="s">
        <v>12</v>
      </c>
      <c r="F189" s="65">
        <v>4.3255670103092783</v>
      </c>
      <c r="G189" s="65"/>
      <c r="H189" s="52"/>
      <c r="I189" s="52" t="s">
        <v>14</v>
      </c>
      <c r="J189" s="52" t="s">
        <v>115</v>
      </c>
      <c r="K189" s="54" t="s">
        <v>122</v>
      </c>
    </row>
    <row r="190" spans="1:11" ht="16" x14ac:dyDescent="0.2">
      <c r="A190" s="52" t="s">
        <v>253</v>
      </c>
      <c r="B190" s="64">
        <v>43662</v>
      </c>
      <c r="C190" s="52"/>
      <c r="D190" s="52" t="s">
        <v>11</v>
      </c>
      <c r="E190" s="52" t="s">
        <v>12</v>
      </c>
      <c r="F190" s="65">
        <v>4.2675773195876285</v>
      </c>
      <c r="G190" s="65"/>
      <c r="H190" s="52"/>
      <c r="I190" s="52" t="s">
        <v>14</v>
      </c>
      <c r="J190" s="52" t="s">
        <v>115</v>
      </c>
      <c r="K190" s="54" t="s">
        <v>122</v>
      </c>
    </row>
    <row r="191" spans="1:11" ht="16" x14ac:dyDescent="0.2">
      <c r="A191" s="51" t="s">
        <v>253</v>
      </c>
      <c r="B191" s="60">
        <v>43662</v>
      </c>
      <c r="C191" s="61">
        <v>116627</v>
      </c>
      <c r="D191" s="51" t="s">
        <v>11</v>
      </c>
      <c r="E191" s="51" t="s">
        <v>12</v>
      </c>
      <c r="F191" s="62">
        <v>0</v>
      </c>
      <c r="G191" s="51" t="s">
        <v>13</v>
      </c>
      <c r="H191" s="51"/>
      <c r="I191" s="51" t="s">
        <v>14</v>
      </c>
      <c r="J191" s="51" t="s">
        <v>15</v>
      </c>
      <c r="K191" s="63">
        <v>6924</v>
      </c>
    </row>
    <row r="192" spans="1:11" ht="16" x14ac:dyDescent="0.2">
      <c r="A192" s="51" t="s">
        <v>253</v>
      </c>
      <c r="B192" s="60">
        <v>43662</v>
      </c>
      <c r="C192" s="61">
        <v>116628</v>
      </c>
      <c r="D192" s="51" t="s">
        <v>11</v>
      </c>
      <c r="E192" s="51" t="s">
        <v>12</v>
      </c>
      <c r="F192" s="62">
        <v>0</v>
      </c>
      <c r="G192" s="51" t="s">
        <v>13</v>
      </c>
      <c r="H192" s="51"/>
      <c r="I192" s="51" t="s">
        <v>14</v>
      </c>
      <c r="J192" s="51" t="s">
        <v>61</v>
      </c>
      <c r="K192" s="63">
        <v>6924</v>
      </c>
    </row>
    <row r="193" spans="1:11" ht="16" x14ac:dyDescent="0.2">
      <c r="A193" s="52" t="s">
        <v>254</v>
      </c>
      <c r="B193" s="64">
        <v>43752</v>
      </c>
      <c r="C193" s="52"/>
      <c r="D193" s="52" t="s">
        <v>11</v>
      </c>
      <c r="E193" s="52" t="s">
        <v>12</v>
      </c>
      <c r="F193" s="65">
        <v>0.8761857214178731</v>
      </c>
      <c r="G193" s="65"/>
      <c r="H193" s="52"/>
      <c r="I193" s="52" t="s">
        <v>14</v>
      </c>
      <c r="J193" s="52" t="s">
        <v>77</v>
      </c>
      <c r="K193" s="54" t="s">
        <v>171</v>
      </c>
    </row>
    <row r="194" spans="1:11" ht="16" x14ac:dyDescent="0.2">
      <c r="A194" s="52" t="s">
        <v>254</v>
      </c>
      <c r="B194" s="64">
        <v>43752</v>
      </c>
      <c r="C194" s="52"/>
      <c r="D194" s="52" t="s">
        <v>11</v>
      </c>
      <c r="E194" s="52" t="s">
        <v>12</v>
      </c>
      <c r="F194" s="65">
        <v>1.6279081377933098</v>
      </c>
      <c r="G194" s="65"/>
      <c r="H194" s="52"/>
      <c r="I194" s="52" t="s">
        <v>14</v>
      </c>
      <c r="J194" s="52" t="s">
        <v>77</v>
      </c>
      <c r="K194" s="54" t="s">
        <v>171</v>
      </c>
    </row>
    <row r="195" spans="1:11" ht="16" x14ac:dyDescent="0.2">
      <c r="A195" s="52" t="s">
        <v>254</v>
      </c>
      <c r="B195" s="64">
        <v>43752</v>
      </c>
      <c r="C195" s="52"/>
      <c r="D195" s="52" t="s">
        <v>11</v>
      </c>
      <c r="E195" s="52" t="s">
        <v>12</v>
      </c>
      <c r="F195" s="65">
        <v>0.8851722416375436</v>
      </c>
      <c r="G195" s="65"/>
      <c r="H195" s="52"/>
      <c r="I195" s="52" t="s">
        <v>14</v>
      </c>
      <c r="J195" s="52" t="s">
        <v>77</v>
      </c>
      <c r="K195" s="54" t="s">
        <v>172</v>
      </c>
    </row>
    <row r="196" spans="1:11" ht="16" x14ac:dyDescent="0.2">
      <c r="A196" s="52" t="s">
        <v>254</v>
      </c>
      <c r="B196" s="64">
        <v>43752</v>
      </c>
      <c r="C196" s="52"/>
      <c r="D196" s="52" t="s">
        <v>11</v>
      </c>
      <c r="E196" s="52" t="s">
        <v>12</v>
      </c>
      <c r="F196" s="65">
        <v>0.48527209186220666</v>
      </c>
      <c r="G196" s="65"/>
      <c r="H196" s="52"/>
      <c r="I196" s="52" t="s">
        <v>14</v>
      </c>
      <c r="J196" s="52" t="s">
        <v>77</v>
      </c>
      <c r="K196" s="54" t="s">
        <v>172</v>
      </c>
    </row>
    <row r="197" spans="1:11" ht="16" x14ac:dyDescent="0.2">
      <c r="A197" s="52" t="s">
        <v>254</v>
      </c>
      <c r="B197" s="64">
        <v>43752</v>
      </c>
      <c r="C197" s="52"/>
      <c r="D197" s="52" t="s">
        <v>11</v>
      </c>
      <c r="E197" s="52" t="s">
        <v>12</v>
      </c>
      <c r="F197" s="65">
        <v>0.8312531203195207</v>
      </c>
      <c r="G197" s="65"/>
      <c r="H197" s="52"/>
      <c r="I197" s="52" t="s">
        <v>14</v>
      </c>
      <c r="J197" s="52" t="s">
        <v>77</v>
      </c>
      <c r="K197" s="54" t="s">
        <v>173</v>
      </c>
    </row>
    <row r="198" spans="1:11" ht="16" x14ac:dyDescent="0.2">
      <c r="A198" s="52" t="s">
        <v>254</v>
      </c>
      <c r="B198" s="64">
        <v>43752</v>
      </c>
      <c r="C198" s="52"/>
      <c r="D198" s="52" t="s">
        <v>11</v>
      </c>
      <c r="E198" s="52" t="s">
        <v>12</v>
      </c>
      <c r="F198" s="65">
        <v>0.8761857214178731</v>
      </c>
      <c r="G198" s="65"/>
      <c r="H198" s="52"/>
      <c r="I198" s="52" t="s">
        <v>14</v>
      </c>
      <c r="J198" s="52" t="s">
        <v>77</v>
      </c>
      <c r="K198" s="54" t="s">
        <v>173</v>
      </c>
    </row>
    <row r="199" spans="1:11" ht="16" x14ac:dyDescent="0.2">
      <c r="A199" s="52" t="s">
        <v>254</v>
      </c>
      <c r="B199" s="64">
        <v>43752</v>
      </c>
      <c r="C199" s="52"/>
      <c r="D199" s="52" t="s">
        <v>11</v>
      </c>
      <c r="E199" s="52" t="s">
        <v>12</v>
      </c>
      <c r="F199" s="65">
        <v>4.1652521218172742</v>
      </c>
      <c r="G199" s="65"/>
      <c r="H199" s="52"/>
      <c r="I199" s="52" t="s">
        <v>14</v>
      </c>
      <c r="J199" s="52" t="s">
        <v>77</v>
      </c>
      <c r="K199" s="54" t="s">
        <v>174</v>
      </c>
    </row>
    <row r="200" spans="1:11" ht="16" x14ac:dyDescent="0.2">
      <c r="A200" s="52" t="s">
        <v>254</v>
      </c>
      <c r="B200" s="64">
        <v>43752</v>
      </c>
      <c r="C200" s="52"/>
      <c r="D200" s="52" t="s">
        <v>11</v>
      </c>
      <c r="E200" s="52" t="s">
        <v>12</v>
      </c>
      <c r="F200" s="65">
        <v>0.15816275586620068</v>
      </c>
      <c r="G200" s="65"/>
      <c r="H200" s="52"/>
      <c r="I200" s="52" t="s">
        <v>14</v>
      </c>
      <c r="J200" s="52" t="s">
        <v>77</v>
      </c>
      <c r="K200" s="54" t="s">
        <v>174</v>
      </c>
    </row>
    <row r="201" spans="1:11" ht="16" x14ac:dyDescent="0.2">
      <c r="A201" s="51" t="s">
        <v>254</v>
      </c>
      <c r="B201" s="60">
        <v>43752</v>
      </c>
      <c r="C201" s="61">
        <v>121195</v>
      </c>
      <c r="D201" s="51" t="s">
        <v>11</v>
      </c>
      <c r="E201" s="51" t="s">
        <v>12</v>
      </c>
      <c r="F201" s="62">
        <v>0</v>
      </c>
      <c r="G201" s="51" t="s">
        <v>13</v>
      </c>
      <c r="H201" s="51"/>
      <c r="I201" s="51" t="s">
        <v>14</v>
      </c>
      <c r="J201" s="51" t="s">
        <v>78</v>
      </c>
      <c r="K201" s="63">
        <v>7195</v>
      </c>
    </row>
    <row r="202" spans="1:11" ht="16" x14ac:dyDescent="0.2">
      <c r="A202" s="51" t="s">
        <v>254</v>
      </c>
      <c r="B202" s="60">
        <v>43752</v>
      </c>
      <c r="C202" s="61">
        <v>121196</v>
      </c>
      <c r="D202" s="51" t="s">
        <v>11</v>
      </c>
      <c r="E202" s="51" t="s">
        <v>12</v>
      </c>
      <c r="F202" s="62">
        <v>0</v>
      </c>
      <c r="G202" s="51" t="s">
        <v>13</v>
      </c>
      <c r="H202" s="51"/>
      <c r="I202" s="51" t="s">
        <v>14</v>
      </c>
      <c r="J202" s="51" t="s">
        <v>79</v>
      </c>
      <c r="K202" s="63">
        <v>7195</v>
      </c>
    </row>
    <row r="203" spans="1:11" ht="16" x14ac:dyDescent="0.2">
      <c r="A203" s="52" t="s">
        <v>254</v>
      </c>
      <c r="B203" s="66">
        <v>43752</v>
      </c>
      <c r="C203" s="52"/>
      <c r="D203" s="52" t="s">
        <v>11</v>
      </c>
      <c r="E203" s="52" t="s">
        <v>12</v>
      </c>
      <c r="F203" s="65">
        <v>1.61</v>
      </c>
      <c r="G203" s="52"/>
      <c r="H203" s="52"/>
      <c r="I203" s="52" t="s">
        <v>14</v>
      </c>
      <c r="J203" s="52" t="s">
        <v>80</v>
      </c>
      <c r="K203" s="54">
        <v>7195</v>
      </c>
    </row>
    <row r="204" spans="1:11" ht="16" x14ac:dyDescent="0.2">
      <c r="A204" s="52" t="s">
        <v>254</v>
      </c>
      <c r="B204" s="66">
        <v>43752</v>
      </c>
      <c r="C204" s="52"/>
      <c r="D204" s="52" t="s">
        <v>11</v>
      </c>
      <c r="E204" s="52" t="s">
        <v>12</v>
      </c>
      <c r="F204" s="65">
        <v>1.78</v>
      </c>
      <c r="G204" s="52"/>
      <c r="H204" s="52"/>
      <c r="I204" s="52" t="s">
        <v>14</v>
      </c>
      <c r="J204" s="52" t="s">
        <v>80</v>
      </c>
      <c r="K204" s="54">
        <v>7195</v>
      </c>
    </row>
    <row r="205" spans="1:11" ht="16" x14ac:dyDescent="0.2">
      <c r="A205" s="52" t="s">
        <v>254</v>
      </c>
      <c r="B205" s="66">
        <v>43752</v>
      </c>
      <c r="C205" s="52"/>
      <c r="D205" s="52" t="s">
        <v>11</v>
      </c>
      <c r="E205" s="52" t="s">
        <v>12</v>
      </c>
      <c r="F205" s="65">
        <v>1.76</v>
      </c>
      <c r="G205" s="52"/>
      <c r="H205" s="52"/>
      <c r="I205" s="52" t="s">
        <v>14</v>
      </c>
      <c r="J205" s="52" t="s">
        <v>80</v>
      </c>
      <c r="K205" s="54">
        <v>7240</v>
      </c>
    </row>
    <row r="206" spans="1:11" ht="16" x14ac:dyDescent="0.2">
      <c r="A206" s="52" t="s">
        <v>254</v>
      </c>
      <c r="B206" s="66">
        <v>43752</v>
      </c>
      <c r="C206" s="52"/>
      <c r="D206" s="52" t="s">
        <v>11</v>
      </c>
      <c r="E206" s="52" t="s">
        <v>12</v>
      </c>
      <c r="F206" s="65">
        <v>2.08</v>
      </c>
      <c r="G206" s="52"/>
      <c r="H206" s="52"/>
      <c r="I206" s="52" t="s">
        <v>14</v>
      </c>
      <c r="J206" s="52" t="s">
        <v>80</v>
      </c>
      <c r="K206" s="54">
        <v>7240</v>
      </c>
    </row>
    <row r="207" spans="1:11" ht="16" x14ac:dyDescent="0.2">
      <c r="A207" s="52" t="s">
        <v>254</v>
      </c>
      <c r="B207" s="66">
        <v>43752</v>
      </c>
      <c r="C207" s="52"/>
      <c r="D207" s="52" t="s">
        <v>11</v>
      </c>
      <c r="E207" s="52" t="s">
        <v>12</v>
      </c>
      <c r="F207" s="65">
        <v>0.84</v>
      </c>
      <c r="G207" s="52"/>
      <c r="H207" s="52"/>
      <c r="I207" s="52" t="s">
        <v>14</v>
      </c>
      <c r="J207" s="52" t="s">
        <v>80</v>
      </c>
      <c r="K207" s="54">
        <v>7246</v>
      </c>
    </row>
    <row r="208" spans="1:11" ht="16" x14ac:dyDescent="0.2">
      <c r="A208" s="52" t="s">
        <v>254</v>
      </c>
      <c r="B208" s="66">
        <v>43752</v>
      </c>
      <c r="C208" s="52"/>
      <c r="D208" s="52" t="s">
        <v>11</v>
      </c>
      <c r="E208" s="52" t="s">
        <v>12</v>
      </c>
      <c r="F208" s="65">
        <v>1.77</v>
      </c>
      <c r="G208" s="52"/>
      <c r="H208" s="52"/>
      <c r="I208" s="52" t="s">
        <v>14</v>
      </c>
      <c r="J208" s="52" t="s">
        <v>80</v>
      </c>
      <c r="K208" s="54">
        <v>7246</v>
      </c>
    </row>
    <row r="209" spans="1:11" ht="16" x14ac:dyDescent="0.2">
      <c r="A209" s="52" t="s">
        <v>254</v>
      </c>
      <c r="B209" s="66">
        <v>43752</v>
      </c>
      <c r="C209" s="52"/>
      <c r="D209" s="52" t="s">
        <v>11</v>
      </c>
      <c r="E209" s="52" t="s">
        <v>12</v>
      </c>
      <c r="F209" s="65">
        <v>6.67</v>
      </c>
      <c r="G209" s="52"/>
      <c r="H209" s="52"/>
      <c r="I209" s="52" t="s">
        <v>14</v>
      </c>
      <c r="J209" s="52" t="s">
        <v>80</v>
      </c>
      <c r="K209" s="54">
        <v>7254</v>
      </c>
    </row>
    <row r="210" spans="1:11" ht="16" x14ac:dyDescent="0.2">
      <c r="A210" s="52" t="s">
        <v>254</v>
      </c>
      <c r="B210" s="66">
        <v>43752</v>
      </c>
      <c r="C210" s="52"/>
      <c r="D210" s="52" t="s">
        <v>11</v>
      </c>
      <c r="E210" s="52" t="s">
        <v>12</v>
      </c>
      <c r="F210" s="65">
        <v>5.89</v>
      </c>
      <c r="G210" s="52"/>
      <c r="H210" s="52"/>
      <c r="I210" s="52" t="s">
        <v>14</v>
      </c>
      <c r="J210" s="52" t="s">
        <v>80</v>
      </c>
      <c r="K210" s="54">
        <v>7254</v>
      </c>
    </row>
    <row r="211" spans="1:11" ht="16" x14ac:dyDescent="0.2">
      <c r="A211" s="51" t="s">
        <v>254</v>
      </c>
      <c r="B211" s="60">
        <v>43752</v>
      </c>
      <c r="C211" s="61">
        <v>121198</v>
      </c>
      <c r="D211" s="51" t="s">
        <v>11</v>
      </c>
      <c r="E211" s="51" t="s">
        <v>12</v>
      </c>
      <c r="F211" s="62">
        <v>0</v>
      </c>
      <c r="G211" s="51" t="s">
        <v>13</v>
      </c>
      <c r="H211" s="51"/>
      <c r="I211" s="51" t="s">
        <v>14</v>
      </c>
      <c r="J211" s="51" t="s">
        <v>81</v>
      </c>
      <c r="K211" s="63">
        <v>7195</v>
      </c>
    </row>
    <row r="212" spans="1:11" ht="16" x14ac:dyDescent="0.2">
      <c r="A212" s="51" t="s">
        <v>254</v>
      </c>
      <c r="B212" s="60">
        <v>43752</v>
      </c>
      <c r="C212" s="61">
        <v>121209</v>
      </c>
      <c r="D212" s="51" t="s">
        <v>11</v>
      </c>
      <c r="E212" s="51" t="s">
        <v>12</v>
      </c>
      <c r="F212" s="62">
        <v>0</v>
      </c>
      <c r="G212" s="51" t="s">
        <v>13</v>
      </c>
      <c r="H212" s="51"/>
      <c r="I212" s="51" t="s">
        <v>14</v>
      </c>
      <c r="J212" s="51" t="s">
        <v>82</v>
      </c>
      <c r="K212" s="63">
        <v>7195</v>
      </c>
    </row>
    <row r="213" spans="1:11" ht="16" x14ac:dyDescent="0.2">
      <c r="A213" s="51" t="s">
        <v>254</v>
      </c>
      <c r="B213" s="60">
        <v>43752</v>
      </c>
      <c r="C213" s="61">
        <v>121210</v>
      </c>
      <c r="D213" s="51" t="s">
        <v>11</v>
      </c>
      <c r="E213" s="51" t="s">
        <v>12</v>
      </c>
      <c r="F213" s="62">
        <v>0</v>
      </c>
      <c r="G213" s="51" t="s">
        <v>13</v>
      </c>
      <c r="H213" s="51"/>
      <c r="I213" s="51" t="s">
        <v>14</v>
      </c>
      <c r="J213" s="51" t="s">
        <v>83</v>
      </c>
      <c r="K213" s="63">
        <v>7195</v>
      </c>
    </row>
    <row r="214" spans="1:11" ht="16" x14ac:dyDescent="0.2">
      <c r="A214" s="51" t="s">
        <v>254</v>
      </c>
      <c r="B214" s="60">
        <v>43752</v>
      </c>
      <c r="C214" s="61">
        <v>121211</v>
      </c>
      <c r="D214" s="51" t="s">
        <v>11</v>
      </c>
      <c r="E214" s="51" t="s">
        <v>12</v>
      </c>
      <c r="F214" s="62">
        <v>0</v>
      </c>
      <c r="G214" s="51" t="s">
        <v>13</v>
      </c>
      <c r="H214" s="51"/>
      <c r="I214" s="51" t="s">
        <v>14</v>
      </c>
      <c r="J214" s="51" t="s">
        <v>84</v>
      </c>
      <c r="K214" s="63">
        <v>7195</v>
      </c>
    </row>
    <row r="215" spans="1:11" ht="16" x14ac:dyDescent="0.2">
      <c r="A215" s="52" t="s">
        <v>254</v>
      </c>
      <c r="B215" s="64">
        <v>43752</v>
      </c>
      <c r="C215" s="52"/>
      <c r="D215" s="52" t="s">
        <v>11</v>
      </c>
      <c r="E215" s="52" t="s">
        <v>12</v>
      </c>
      <c r="F215" s="65">
        <v>1.655076923076923E-2</v>
      </c>
      <c r="G215" s="65"/>
      <c r="H215" s="52"/>
      <c r="I215" s="52" t="s">
        <v>14</v>
      </c>
      <c r="J215" s="52" t="s">
        <v>114</v>
      </c>
      <c r="K215" s="54" t="s">
        <v>171</v>
      </c>
    </row>
    <row r="216" spans="1:11" ht="16" x14ac:dyDescent="0.2">
      <c r="A216" s="52" t="s">
        <v>254</v>
      </c>
      <c r="B216" s="64">
        <v>43752</v>
      </c>
      <c r="C216" s="52"/>
      <c r="D216" s="52" t="s">
        <v>11</v>
      </c>
      <c r="E216" s="52" t="s">
        <v>12</v>
      </c>
      <c r="F216" s="65">
        <v>4.0398461538461536E-2</v>
      </c>
      <c r="G216" s="65"/>
      <c r="H216" s="52"/>
      <c r="I216" s="52" t="s">
        <v>14</v>
      </c>
      <c r="J216" s="52" t="s">
        <v>114</v>
      </c>
      <c r="K216" s="54" t="s">
        <v>171</v>
      </c>
    </row>
    <row r="217" spans="1:11" ht="16" x14ac:dyDescent="0.2">
      <c r="A217" s="51" t="s">
        <v>254</v>
      </c>
      <c r="B217" s="60">
        <v>43752</v>
      </c>
      <c r="C217" s="61">
        <v>122003</v>
      </c>
      <c r="D217" s="51" t="s">
        <v>11</v>
      </c>
      <c r="E217" s="51" t="s">
        <v>12</v>
      </c>
      <c r="F217" s="62">
        <v>0</v>
      </c>
      <c r="G217" s="51" t="s">
        <v>13</v>
      </c>
      <c r="H217" s="51"/>
      <c r="I217" s="51" t="s">
        <v>14</v>
      </c>
      <c r="J217" s="51" t="s">
        <v>114</v>
      </c>
      <c r="K217" s="63">
        <v>7240</v>
      </c>
    </row>
    <row r="218" spans="1:11" ht="16" x14ac:dyDescent="0.2">
      <c r="A218" s="52" t="s">
        <v>254</v>
      </c>
      <c r="B218" s="64">
        <v>43752</v>
      </c>
      <c r="C218" s="52"/>
      <c r="D218" s="52" t="s">
        <v>11</v>
      </c>
      <c r="E218" s="52" t="s">
        <v>12</v>
      </c>
      <c r="F218" s="65">
        <v>0.42323076923076924</v>
      </c>
      <c r="G218" s="65"/>
      <c r="H218" s="57" t="s">
        <v>47</v>
      </c>
      <c r="I218" s="52" t="s">
        <v>14</v>
      </c>
      <c r="J218" s="52" t="s">
        <v>114</v>
      </c>
      <c r="K218" s="54" t="s">
        <v>173</v>
      </c>
    </row>
    <row r="219" spans="1:11" ht="16" x14ac:dyDescent="0.2">
      <c r="A219" s="52" t="s">
        <v>254</v>
      </c>
      <c r="B219" s="64">
        <v>43752</v>
      </c>
      <c r="C219" s="52"/>
      <c r="D219" s="52" t="s">
        <v>11</v>
      </c>
      <c r="E219" s="52" t="s">
        <v>12</v>
      </c>
      <c r="F219" s="65">
        <v>0</v>
      </c>
      <c r="G219" s="52"/>
      <c r="H219" s="57" t="s">
        <v>47</v>
      </c>
      <c r="I219" s="52" t="s">
        <v>14</v>
      </c>
      <c r="J219" s="52" t="s">
        <v>114</v>
      </c>
      <c r="K219" s="54" t="s">
        <v>173</v>
      </c>
    </row>
    <row r="220" spans="1:11" ht="16" x14ac:dyDescent="0.2">
      <c r="A220" s="52" t="s">
        <v>254</v>
      </c>
      <c r="B220" s="64">
        <v>43752</v>
      </c>
      <c r="C220" s="52"/>
      <c r="D220" s="52" t="s">
        <v>11</v>
      </c>
      <c r="E220" s="52" t="s">
        <v>12</v>
      </c>
      <c r="F220" s="65">
        <v>6.323076923076924E-31</v>
      </c>
      <c r="G220" s="65"/>
      <c r="H220" s="52"/>
      <c r="I220" s="52" t="s">
        <v>14</v>
      </c>
      <c r="J220" s="52" t="s">
        <v>114</v>
      </c>
      <c r="K220" s="54" t="s">
        <v>174</v>
      </c>
    </row>
    <row r="221" spans="1:11" ht="16" x14ac:dyDescent="0.2">
      <c r="A221" s="52" t="s">
        <v>254</v>
      </c>
      <c r="B221" s="64">
        <v>43752</v>
      </c>
      <c r="C221" s="52"/>
      <c r="D221" s="52" t="s">
        <v>11</v>
      </c>
      <c r="E221" s="52" t="s">
        <v>12</v>
      </c>
      <c r="F221" s="65">
        <v>1.3107692307692309E-23</v>
      </c>
      <c r="G221" s="65"/>
      <c r="H221" s="52"/>
      <c r="I221" s="52" t="s">
        <v>14</v>
      </c>
      <c r="J221" s="52" t="s">
        <v>114</v>
      </c>
      <c r="K221" s="54" t="s">
        <v>174</v>
      </c>
    </row>
    <row r="222" spans="1:11" ht="16" x14ac:dyDescent="0.2">
      <c r="A222" s="51" t="s">
        <v>254</v>
      </c>
      <c r="B222" s="60">
        <v>43752</v>
      </c>
      <c r="C222" s="61">
        <v>121213</v>
      </c>
      <c r="D222" s="51" t="s">
        <v>11</v>
      </c>
      <c r="E222" s="51" t="s">
        <v>12</v>
      </c>
      <c r="F222" s="62">
        <v>0</v>
      </c>
      <c r="G222" s="51" t="s">
        <v>13</v>
      </c>
      <c r="H222" s="51"/>
      <c r="I222" s="51" t="s">
        <v>14</v>
      </c>
      <c r="J222" s="51" t="s">
        <v>175</v>
      </c>
      <c r="K222" s="63">
        <v>7195</v>
      </c>
    </row>
    <row r="223" spans="1:11" ht="16" x14ac:dyDescent="0.2">
      <c r="A223" s="52" t="s">
        <v>254</v>
      </c>
      <c r="B223" s="66">
        <v>43752</v>
      </c>
      <c r="C223" s="52"/>
      <c r="D223" s="52" t="s">
        <v>11</v>
      </c>
      <c r="E223" s="52" t="s">
        <v>12</v>
      </c>
      <c r="F223" s="65">
        <v>0.17</v>
      </c>
      <c r="G223" s="52"/>
      <c r="H223" s="52"/>
      <c r="I223" s="52" t="s">
        <v>14</v>
      </c>
      <c r="J223" s="52" t="s">
        <v>85</v>
      </c>
      <c r="K223" s="54">
        <v>7195</v>
      </c>
    </row>
    <row r="224" spans="1:11" ht="16" x14ac:dyDescent="0.2">
      <c r="A224" s="52" t="s">
        <v>254</v>
      </c>
      <c r="B224" s="66">
        <v>43752</v>
      </c>
      <c r="C224" s="52"/>
      <c r="D224" s="52" t="s">
        <v>11</v>
      </c>
      <c r="E224" s="52" t="s">
        <v>12</v>
      </c>
      <c r="F224" s="65">
        <v>0.28999999999999998</v>
      </c>
      <c r="G224" s="52"/>
      <c r="H224" s="52"/>
      <c r="I224" s="52" t="s">
        <v>14</v>
      </c>
      <c r="J224" s="52" t="s">
        <v>85</v>
      </c>
      <c r="K224" s="54">
        <v>7195</v>
      </c>
    </row>
    <row r="225" spans="1:11" ht="16" x14ac:dyDescent="0.2">
      <c r="A225" s="52" t="s">
        <v>254</v>
      </c>
      <c r="B225" s="66">
        <v>43752</v>
      </c>
      <c r="C225" s="52"/>
      <c r="D225" s="52" t="s">
        <v>11</v>
      </c>
      <c r="E225" s="52" t="s">
        <v>12</v>
      </c>
      <c r="F225" s="65">
        <v>0</v>
      </c>
      <c r="G225" s="52"/>
      <c r="H225" s="57" t="s">
        <v>47</v>
      </c>
      <c r="I225" s="52" t="s">
        <v>14</v>
      </c>
      <c r="J225" s="52" t="s">
        <v>85</v>
      </c>
      <c r="K225" s="54">
        <v>7240</v>
      </c>
    </row>
    <row r="226" spans="1:11" ht="16" x14ac:dyDescent="0.2">
      <c r="A226" s="52" t="s">
        <v>254</v>
      </c>
      <c r="B226" s="66">
        <v>43752</v>
      </c>
      <c r="C226" s="52"/>
      <c r="D226" s="52" t="s">
        <v>11</v>
      </c>
      <c r="E226" s="52" t="s">
        <v>12</v>
      </c>
      <c r="F226" s="65">
        <v>1.22</v>
      </c>
      <c r="G226" s="52"/>
      <c r="H226" s="57" t="s">
        <v>47</v>
      </c>
      <c r="I226" s="52" t="s">
        <v>14</v>
      </c>
      <c r="J226" s="52" t="s">
        <v>85</v>
      </c>
      <c r="K226" s="54">
        <v>7240</v>
      </c>
    </row>
    <row r="227" spans="1:11" ht="16" x14ac:dyDescent="0.2">
      <c r="A227" s="52" t="s">
        <v>254</v>
      </c>
      <c r="B227" s="66">
        <v>43752</v>
      </c>
      <c r="C227" s="52"/>
      <c r="D227" s="52" t="s">
        <v>11</v>
      </c>
      <c r="E227" s="52" t="s">
        <v>12</v>
      </c>
      <c r="F227" s="65">
        <v>2.36</v>
      </c>
      <c r="G227" s="52"/>
      <c r="H227" s="57" t="s">
        <v>47</v>
      </c>
      <c r="I227" s="52" t="s">
        <v>14</v>
      </c>
      <c r="J227" s="52" t="s">
        <v>85</v>
      </c>
      <c r="K227" s="54">
        <v>7246</v>
      </c>
    </row>
    <row r="228" spans="1:11" ht="16" x14ac:dyDescent="0.2">
      <c r="A228" s="52" t="s">
        <v>254</v>
      </c>
      <c r="B228" s="66">
        <v>43752</v>
      </c>
      <c r="C228" s="52"/>
      <c r="D228" s="52" t="s">
        <v>11</v>
      </c>
      <c r="E228" s="52" t="s">
        <v>12</v>
      </c>
      <c r="F228" s="65">
        <v>0</v>
      </c>
      <c r="G228" s="52"/>
      <c r="H228" s="57" t="s">
        <v>47</v>
      </c>
      <c r="I228" s="52" t="s">
        <v>14</v>
      </c>
      <c r="J228" s="52" t="s">
        <v>85</v>
      </c>
      <c r="K228" s="54">
        <v>7246</v>
      </c>
    </row>
    <row r="229" spans="1:11" ht="16" x14ac:dyDescent="0.2">
      <c r="A229" s="51" t="s">
        <v>254</v>
      </c>
      <c r="B229" s="60">
        <v>43752</v>
      </c>
      <c r="C229" s="61">
        <v>122408</v>
      </c>
      <c r="D229" s="51" t="s">
        <v>11</v>
      </c>
      <c r="E229" s="51" t="s">
        <v>12</v>
      </c>
      <c r="F229" s="62">
        <v>0</v>
      </c>
      <c r="G229" s="51" t="s">
        <v>13</v>
      </c>
      <c r="H229" s="51"/>
      <c r="I229" s="51" t="s">
        <v>14</v>
      </c>
      <c r="J229" s="51" t="s">
        <v>85</v>
      </c>
      <c r="K229" s="63">
        <v>7254</v>
      </c>
    </row>
    <row r="230" spans="1:11" ht="16" x14ac:dyDescent="0.2">
      <c r="A230" s="52" t="s">
        <v>254</v>
      </c>
      <c r="B230" s="64">
        <v>43752</v>
      </c>
      <c r="C230" s="52"/>
      <c r="D230" s="52" t="s">
        <v>11</v>
      </c>
      <c r="E230" s="52" t="s">
        <v>12</v>
      </c>
      <c r="F230" s="65">
        <v>7.1759154929577464</v>
      </c>
      <c r="G230" s="65"/>
      <c r="H230" s="52"/>
      <c r="I230" s="52" t="s">
        <v>14</v>
      </c>
      <c r="J230" s="52" t="s">
        <v>87</v>
      </c>
      <c r="K230" s="54" t="s">
        <v>171</v>
      </c>
    </row>
    <row r="231" spans="1:11" ht="16" x14ac:dyDescent="0.2">
      <c r="A231" s="52" t="s">
        <v>254</v>
      </c>
      <c r="B231" s="64">
        <v>43752</v>
      </c>
      <c r="C231" s="52"/>
      <c r="D231" s="52" t="s">
        <v>11</v>
      </c>
      <c r="E231" s="52" t="s">
        <v>12</v>
      </c>
      <c r="F231" s="65">
        <v>4.1843661971830981</v>
      </c>
      <c r="G231" s="65"/>
      <c r="H231" s="52"/>
      <c r="I231" s="52" t="s">
        <v>14</v>
      </c>
      <c r="J231" s="52" t="s">
        <v>87</v>
      </c>
      <c r="K231" s="54" t="s">
        <v>171</v>
      </c>
    </row>
    <row r="232" spans="1:11" ht="16" x14ac:dyDescent="0.2">
      <c r="A232" s="52" t="s">
        <v>254</v>
      </c>
      <c r="B232" s="64">
        <v>43752</v>
      </c>
      <c r="C232" s="52"/>
      <c r="D232" s="52" t="s">
        <v>11</v>
      </c>
      <c r="E232" s="52" t="s">
        <v>12</v>
      </c>
      <c r="F232" s="65">
        <v>13.816901408450704</v>
      </c>
      <c r="G232" s="65"/>
      <c r="H232" s="52"/>
      <c r="I232" s="52" t="s">
        <v>14</v>
      </c>
      <c r="J232" s="52" t="s">
        <v>87</v>
      </c>
      <c r="K232" s="54" t="s">
        <v>172</v>
      </c>
    </row>
    <row r="233" spans="1:11" ht="16" x14ac:dyDescent="0.2">
      <c r="A233" s="52" t="s">
        <v>254</v>
      </c>
      <c r="B233" s="64">
        <v>43752</v>
      </c>
      <c r="C233" s="52"/>
      <c r="D233" s="52" t="s">
        <v>11</v>
      </c>
      <c r="E233" s="52" t="s">
        <v>12</v>
      </c>
      <c r="F233" s="65">
        <v>11.991549295774647</v>
      </c>
      <c r="G233" s="65"/>
      <c r="H233" s="52"/>
      <c r="I233" s="52" t="s">
        <v>14</v>
      </c>
      <c r="J233" s="52" t="s">
        <v>87</v>
      </c>
      <c r="K233" s="54" t="s">
        <v>172</v>
      </c>
    </row>
    <row r="234" spans="1:11" ht="16" x14ac:dyDescent="0.2">
      <c r="A234" s="52" t="s">
        <v>254</v>
      </c>
      <c r="B234" s="64">
        <v>43752</v>
      </c>
      <c r="C234" s="52"/>
      <c r="D234" s="52" t="s">
        <v>11</v>
      </c>
      <c r="E234" s="52" t="s">
        <v>12</v>
      </c>
      <c r="F234" s="65">
        <v>9.7985915492957734</v>
      </c>
      <c r="G234" s="65"/>
      <c r="H234" s="52"/>
      <c r="I234" s="52" t="s">
        <v>14</v>
      </c>
      <c r="J234" s="52" t="s">
        <v>87</v>
      </c>
      <c r="K234" s="54" t="s">
        <v>173</v>
      </c>
    </row>
    <row r="235" spans="1:11" ht="16" x14ac:dyDescent="0.2">
      <c r="A235" s="52" t="s">
        <v>254</v>
      </c>
      <c r="B235" s="64">
        <v>43752</v>
      </c>
      <c r="C235" s="52"/>
      <c r="D235" s="52" t="s">
        <v>11</v>
      </c>
      <c r="E235" s="52" t="s">
        <v>12</v>
      </c>
      <c r="F235" s="65">
        <v>11.966197183098592</v>
      </c>
      <c r="G235" s="65"/>
      <c r="H235" s="52"/>
      <c r="I235" s="52" t="s">
        <v>14</v>
      </c>
      <c r="J235" s="52" t="s">
        <v>87</v>
      </c>
      <c r="K235" s="54" t="s">
        <v>173</v>
      </c>
    </row>
    <row r="236" spans="1:11" ht="16" x14ac:dyDescent="0.2">
      <c r="A236" s="52" t="s">
        <v>254</v>
      </c>
      <c r="B236" s="64">
        <v>43752</v>
      </c>
      <c r="C236" s="52"/>
      <c r="D236" s="52" t="s">
        <v>11</v>
      </c>
      <c r="E236" s="52" t="s">
        <v>12</v>
      </c>
      <c r="F236" s="65">
        <v>32.450704225352112</v>
      </c>
      <c r="G236" s="65"/>
      <c r="H236" s="52"/>
      <c r="I236" s="52" t="s">
        <v>14</v>
      </c>
      <c r="J236" s="52" t="s">
        <v>87</v>
      </c>
      <c r="K236" s="54" t="s">
        <v>174</v>
      </c>
    </row>
    <row r="237" spans="1:11" ht="16" x14ac:dyDescent="0.2">
      <c r="A237" s="52" t="s">
        <v>254</v>
      </c>
      <c r="B237" s="64">
        <v>43752</v>
      </c>
      <c r="C237" s="52"/>
      <c r="D237" s="52" t="s">
        <v>11</v>
      </c>
      <c r="E237" s="52" t="s">
        <v>12</v>
      </c>
      <c r="F237" s="65">
        <v>29.408450704225352</v>
      </c>
      <c r="G237" s="65"/>
      <c r="H237" s="52"/>
      <c r="I237" s="52" t="s">
        <v>14</v>
      </c>
      <c r="J237" s="52" t="s">
        <v>87</v>
      </c>
      <c r="K237" s="54" t="s">
        <v>174</v>
      </c>
    </row>
    <row r="238" spans="1:11" ht="16" x14ac:dyDescent="0.2">
      <c r="A238" s="52" t="s">
        <v>254</v>
      </c>
      <c r="B238" s="64">
        <v>43752</v>
      </c>
      <c r="C238" s="52"/>
      <c r="D238" s="52" t="s">
        <v>11</v>
      </c>
      <c r="E238" s="52" t="s">
        <v>12</v>
      </c>
      <c r="F238" s="65">
        <v>3.3550025393600817</v>
      </c>
      <c r="G238" s="65"/>
      <c r="H238" s="52"/>
      <c r="I238" s="52" t="s">
        <v>14</v>
      </c>
      <c r="J238" s="52" t="s">
        <v>59</v>
      </c>
      <c r="K238" s="54" t="s">
        <v>176</v>
      </c>
    </row>
    <row r="239" spans="1:11" ht="16" x14ac:dyDescent="0.2">
      <c r="A239" s="52" t="s">
        <v>254</v>
      </c>
      <c r="B239" s="64">
        <v>43752</v>
      </c>
      <c r="C239" s="52"/>
      <c r="D239" s="52" t="s">
        <v>11</v>
      </c>
      <c r="E239" s="52" t="s">
        <v>12</v>
      </c>
      <c r="F239" s="65">
        <v>3.496698831894363</v>
      </c>
      <c r="G239" s="65"/>
      <c r="H239" s="52"/>
      <c r="I239" s="52" t="s">
        <v>14</v>
      </c>
      <c r="J239" s="52" t="s">
        <v>59</v>
      </c>
      <c r="K239" s="54" t="s">
        <v>176</v>
      </c>
    </row>
    <row r="240" spans="1:11" ht="16" x14ac:dyDescent="0.2">
      <c r="A240" s="52" t="s">
        <v>254</v>
      </c>
      <c r="B240" s="64">
        <v>43752</v>
      </c>
      <c r="C240" s="52"/>
      <c r="D240" s="52" t="s">
        <v>11</v>
      </c>
      <c r="E240" s="52" t="s">
        <v>12</v>
      </c>
      <c r="F240" s="65">
        <v>0.78161503301168123</v>
      </c>
      <c r="G240" s="65"/>
      <c r="H240" s="52"/>
      <c r="I240" s="52" t="s">
        <v>14</v>
      </c>
      <c r="J240" s="52" t="s">
        <v>59</v>
      </c>
      <c r="K240" s="54" t="s">
        <v>172</v>
      </c>
    </row>
    <row r="241" spans="1:11" ht="16" x14ac:dyDescent="0.2">
      <c r="A241" s="52" t="s">
        <v>254</v>
      </c>
      <c r="B241" s="64">
        <v>43752</v>
      </c>
      <c r="C241" s="52"/>
      <c r="D241" s="52" t="s">
        <v>11</v>
      </c>
      <c r="E241" s="52" t="s">
        <v>12</v>
      </c>
      <c r="F241" s="65">
        <v>0.95530726256983245</v>
      </c>
      <c r="G241" s="65"/>
      <c r="H241" s="52"/>
      <c r="I241" s="52" t="s">
        <v>14</v>
      </c>
      <c r="J241" s="52" t="s">
        <v>59</v>
      </c>
      <c r="K241" s="54" t="s">
        <v>172</v>
      </c>
    </row>
    <row r="242" spans="1:11" ht="16" x14ac:dyDescent="0.2">
      <c r="A242" s="52" t="s">
        <v>254</v>
      </c>
      <c r="B242" s="64">
        <v>43752</v>
      </c>
      <c r="C242" s="52"/>
      <c r="D242" s="52" t="s">
        <v>11</v>
      </c>
      <c r="E242" s="52" t="s">
        <v>12</v>
      </c>
      <c r="F242" s="65">
        <v>1.2204164550533265</v>
      </c>
      <c r="G242" s="65"/>
      <c r="H242" s="52"/>
      <c r="I242" s="52" t="s">
        <v>14</v>
      </c>
      <c r="J242" s="52" t="s">
        <v>59</v>
      </c>
      <c r="K242" s="54" t="s">
        <v>173</v>
      </c>
    </row>
    <row r="243" spans="1:11" ht="16" x14ac:dyDescent="0.2">
      <c r="A243" s="52" t="s">
        <v>254</v>
      </c>
      <c r="B243" s="64">
        <v>43752</v>
      </c>
      <c r="C243" s="52"/>
      <c r="D243" s="52" t="s">
        <v>11</v>
      </c>
      <c r="E243" s="52" t="s">
        <v>12</v>
      </c>
      <c r="F243" s="65">
        <v>1.1472828847130525</v>
      </c>
      <c r="G243" s="65"/>
      <c r="H243" s="52"/>
      <c r="I243" s="52" t="s">
        <v>14</v>
      </c>
      <c r="J243" s="52" t="s">
        <v>59</v>
      </c>
      <c r="K243" s="54" t="s">
        <v>173</v>
      </c>
    </row>
    <row r="244" spans="1:11" ht="16" x14ac:dyDescent="0.2">
      <c r="A244" s="52" t="s">
        <v>254</v>
      </c>
      <c r="B244" s="64">
        <v>43752</v>
      </c>
      <c r="C244" s="52"/>
      <c r="D244" s="52" t="s">
        <v>11</v>
      </c>
      <c r="E244" s="52" t="s">
        <v>12</v>
      </c>
      <c r="F244" s="65">
        <v>5.6221432199085832</v>
      </c>
      <c r="G244" s="65"/>
      <c r="H244" s="52"/>
      <c r="I244" s="52" t="s">
        <v>14</v>
      </c>
      <c r="J244" s="52" t="s">
        <v>59</v>
      </c>
      <c r="K244" s="54" t="s">
        <v>174</v>
      </c>
    </row>
    <row r="245" spans="1:11" ht="16" x14ac:dyDescent="0.2">
      <c r="A245" s="52" t="s">
        <v>254</v>
      </c>
      <c r="B245" s="64">
        <v>43752</v>
      </c>
      <c r="C245" s="52"/>
      <c r="D245" s="52" t="s">
        <v>11</v>
      </c>
      <c r="E245" s="52" t="s">
        <v>12</v>
      </c>
      <c r="F245" s="65">
        <v>8.7303199593702399</v>
      </c>
      <c r="G245" s="65"/>
      <c r="H245" s="52"/>
      <c r="I245" s="52" t="s">
        <v>14</v>
      </c>
      <c r="J245" s="52" t="s">
        <v>59</v>
      </c>
      <c r="K245" s="54" t="s">
        <v>174</v>
      </c>
    </row>
    <row r="246" spans="1:11" ht="16" x14ac:dyDescent="0.2">
      <c r="A246" s="52" t="s">
        <v>254</v>
      </c>
      <c r="B246" s="64">
        <v>43752</v>
      </c>
      <c r="C246" s="52"/>
      <c r="D246" s="52" t="s">
        <v>11</v>
      </c>
      <c r="E246" s="52" t="s">
        <v>12</v>
      </c>
      <c r="F246" s="65">
        <v>3.5243810952738182</v>
      </c>
      <c r="G246" s="65"/>
      <c r="H246" s="57" t="s">
        <v>47</v>
      </c>
      <c r="I246" s="52" t="s">
        <v>14</v>
      </c>
      <c r="J246" s="52" t="s">
        <v>88</v>
      </c>
      <c r="K246" s="54" t="s">
        <v>176</v>
      </c>
    </row>
    <row r="247" spans="1:11" ht="16" x14ac:dyDescent="0.2">
      <c r="A247" s="52" t="s">
        <v>254</v>
      </c>
      <c r="B247" s="64">
        <v>43752</v>
      </c>
      <c r="C247" s="52"/>
      <c r="D247" s="52" t="s">
        <v>11</v>
      </c>
      <c r="E247" s="52" t="s">
        <v>12</v>
      </c>
      <c r="F247" s="65">
        <v>0</v>
      </c>
      <c r="G247" s="52"/>
      <c r="H247" s="57" t="s">
        <v>47</v>
      </c>
      <c r="I247" s="52" t="s">
        <v>14</v>
      </c>
      <c r="J247" s="52" t="s">
        <v>88</v>
      </c>
      <c r="K247" s="54" t="s">
        <v>176</v>
      </c>
    </row>
    <row r="248" spans="1:11" ht="16" x14ac:dyDescent="0.2">
      <c r="A248" s="52" t="s">
        <v>254</v>
      </c>
      <c r="B248" s="64">
        <v>43752</v>
      </c>
      <c r="C248" s="52"/>
      <c r="D248" s="52" t="s">
        <v>11</v>
      </c>
      <c r="E248" s="52" t="s">
        <v>12</v>
      </c>
      <c r="F248" s="65">
        <v>2.0457614403600899</v>
      </c>
      <c r="G248" s="65"/>
      <c r="H248" s="52"/>
      <c r="I248" s="52" t="s">
        <v>14</v>
      </c>
      <c r="J248" s="52" t="s">
        <v>88</v>
      </c>
      <c r="K248" s="54" t="s">
        <v>172</v>
      </c>
    </row>
    <row r="249" spans="1:11" ht="16" x14ac:dyDescent="0.2">
      <c r="A249" s="52" t="s">
        <v>254</v>
      </c>
      <c r="B249" s="64">
        <v>43752</v>
      </c>
      <c r="C249" s="52"/>
      <c r="D249" s="52" t="s">
        <v>11</v>
      </c>
      <c r="E249" s="52" t="s">
        <v>12</v>
      </c>
      <c r="F249" s="65">
        <v>1.0127531882970742</v>
      </c>
      <c r="G249" s="65"/>
      <c r="H249" s="52"/>
      <c r="I249" s="52" t="s">
        <v>14</v>
      </c>
      <c r="J249" s="52" t="s">
        <v>88</v>
      </c>
      <c r="K249" s="54" t="s">
        <v>172</v>
      </c>
    </row>
    <row r="250" spans="1:11" ht="16" x14ac:dyDescent="0.2">
      <c r="A250" s="52" t="s">
        <v>254</v>
      </c>
      <c r="B250" s="64">
        <v>43752</v>
      </c>
      <c r="C250" s="52"/>
      <c r="D250" s="52" t="s">
        <v>11</v>
      </c>
      <c r="E250" s="52" t="s">
        <v>12</v>
      </c>
      <c r="F250" s="65">
        <v>0</v>
      </c>
      <c r="G250" s="52"/>
      <c r="H250" s="57" t="s">
        <v>47</v>
      </c>
      <c r="I250" s="52" t="s">
        <v>14</v>
      </c>
      <c r="J250" s="52" t="s">
        <v>88</v>
      </c>
      <c r="K250" s="54" t="s">
        <v>173</v>
      </c>
    </row>
    <row r="251" spans="1:11" ht="16" x14ac:dyDescent="0.2">
      <c r="A251" s="52" t="s">
        <v>254</v>
      </c>
      <c r="B251" s="64">
        <v>43752</v>
      </c>
      <c r="C251" s="52"/>
      <c r="D251" s="52" t="s">
        <v>11</v>
      </c>
      <c r="E251" s="52" t="s">
        <v>12</v>
      </c>
      <c r="F251" s="65">
        <v>1.0667666916729182</v>
      </c>
      <c r="G251" s="65"/>
      <c r="H251" s="57" t="s">
        <v>47</v>
      </c>
      <c r="I251" s="52" t="s">
        <v>14</v>
      </c>
      <c r="J251" s="52" t="s">
        <v>88</v>
      </c>
      <c r="K251" s="54" t="s">
        <v>173</v>
      </c>
    </row>
    <row r="252" spans="1:11" ht="16" x14ac:dyDescent="0.2">
      <c r="A252" s="52" t="s">
        <v>254</v>
      </c>
      <c r="B252" s="64">
        <v>43752</v>
      </c>
      <c r="C252" s="52"/>
      <c r="D252" s="52" t="s">
        <v>11</v>
      </c>
      <c r="E252" s="52" t="s">
        <v>12</v>
      </c>
      <c r="F252" s="65">
        <v>9.317329332333081</v>
      </c>
      <c r="G252" s="65"/>
      <c r="H252" s="52"/>
      <c r="I252" s="52" t="s">
        <v>14</v>
      </c>
      <c r="J252" s="52" t="s">
        <v>88</v>
      </c>
      <c r="K252" s="54" t="s">
        <v>174</v>
      </c>
    </row>
    <row r="253" spans="1:11" ht="16" x14ac:dyDescent="0.2">
      <c r="A253" s="52" t="s">
        <v>254</v>
      </c>
      <c r="B253" s="64">
        <v>43752</v>
      </c>
      <c r="C253" s="52"/>
      <c r="D253" s="52" t="s">
        <v>11</v>
      </c>
      <c r="E253" s="52" t="s">
        <v>12</v>
      </c>
      <c r="F253" s="65">
        <v>9.0472618154538615</v>
      </c>
      <c r="G253" s="65"/>
      <c r="H253" s="52"/>
      <c r="I253" s="52" t="s">
        <v>14</v>
      </c>
      <c r="J253" s="52" t="s">
        <v>88</v>
      </c>
      <c r="K253" s="54" t="s">
        <v>174</v>
      </c>
    </row>
    <row r="254" spans="1:11" ht="16" x14ac:dyDescent="0.2">
      <c r="A254" s="51" t="s">
        <v>254</v>
      </c>
      <c r="B254" s="60">
        <v>43752</v>
      </c>
      <c r="C254" s="61">
        <v>121705</v>
      </c>
      <c r="D254" s="51" t="s">
        <v>11</v>
      </c>
      <c r="E254" s="51" t="s">
        <v>12</v>
      </c>
      <c r="F254" s="62">
        <v>0</v>
      </c>
      <c r="G254" s="51" t="s">
        <v>13</v>
      </c>
      <c r="H254" s="51"/>
      <c r="I254" s="51" t="s">
        <v>14</v>
      </c>
      <c r="J254" s="51" t="s">
        <v>89</v>
      </c>
      <c r="K254" s="63">
        <v>7230</v>
      </c>
    </row>
    <row r="255" spans="1:11" ht="16" x14ac:dyDescent="0.2">
      <c r="A255" s="52" t="s">
        <v>254</v>
      </c>
      <c r="B255" s="64">
        <v>43752</v>
      </c>
      <c r="C255" s="52"/>
      <c r="D255" s="52" t="s">
        <v>11</v>
      </c>
      <c r="E255" s="52" t="s">
        <v>12</v>
      </c>
      <c r="F255" s="65">
        <v>0</v>
      </c>
      <c r="G255" s="52"/>
      <c r="H255" s="57" t="s">
        <v>47</v>
      </c>
      <c r="I255" s="52" t="s">
        <v>14</v>
      </c>
      <c r="J255" s="52" t="s">
        <v>100</v>
      </c>
      <c r="K255" s="54" t="s">
        <v>176</v>
      </c>
    </row>
    <row r="256" spans="1:11" ht="16" x14ac:dyDescent="0.2">
      <c r="A256" s="52" t="s">
        <v>254</v>
      </c>
      <c r="B256" s="64">
        <v>43752</v>
      </c>
      <c r="C256" s="52"/>
      <c r="D256" s="52" t="s">
        <v>11</v>
      </c>
      <c r="E256" s="52" t="s">
        <v>12</v>
      </c>
      <c r="F256" s="65">
        <v>5.2676338169084538</v>
      </c>
      <c r="G256" s="65"/>
      <c r="H256" s="57" t="s">
        <v>47</v>
      </c>
      <c r="I256" s="52" t="s">
        <v>14</v>
      </c>
      <c r="J256" s="52" t="s">
        <v>100</v>
      </c>
      <c r="K256" s="54" t="s">
        <v>176</v>
      </c>
    </row>
    <row r="257" spans="1:11" ht="16" x14ac:dyDescent="0.2">
      <c r="A257" s="52" t="s">
        <v>254</v>
      </c>
      <c r="B257" s="64">
        <v>43752</v>
      </c>
      <c r="C257" s="52"/>
      <c r="D257" s="52" t="s">
        <v>11</v>
      </c>
      <c r="E257" s="52" t="s">
        <v>12</v>
      </c>
      <c r="F257" s="65">
        <v>1.706353176588294</v>
      </c>
      <c r="G257" s="65"/>
      <c r="H257" s="52"/>
      <c r="I257" s="52" t="s">
        <v>14</v>
      </c>
      <c r="J257" s="52" t="s">
        <v>100</v>
      </c>
      <c r="K257" s="54" t="s">
        <v>172</v>
      </c>
    </row>
    <row r="258" spans="1:11" ht="16" x14ac:dyDescent="0.2">
      <c r="A258" s="52" t="s">
        <v>254</v>
      </c>
      <c r="B258" s="64">
        <v>43752</v>
      </c>
      <c r="C258" s="52"/>
      <c r="D258" s="52" t="s">
        <v>11</v>
      </c>
      <c r="E258" s="52" t="s">
        <v>12</v>
      </c>
      <c r="F258" s="65">
        <v>0.61230615307653824</v>
      </c>
      <c r="G258" s="65"/>
      <c r="H258" s="52"/>
      <c r="I258" s="52" t="s">
        <v>14</v>
      </c>
      <c r="J258" s="52" t="s">
        <v>100</v>
      </c>
      <c r="K258" s="54" t="s">
        <v>172</v>
      </c>
    </row>
    <row r="259" spans="1:11" ht="16" x14ac:dyDescent="0.2">
      <c r="A259" s="52" t="s">
        <v>254</v>
      </c>
      <c r="B259" s="64">
        <v>43752</v>
      </c>
      <c r="C259" s="52"/>
      <c r="D259" s="52" t="s">
        <v>11</v>
      </c>
      <c r="E259" s="52" t="s">
        <v>12</v>
      </c>
      <c r="F259" s="65">
        <v>1.7693846923461729</v>
      </c>
      <c r="G259" s="65"/>
      <c r="H259" s="52"/>
      <c r="I259" s="52" t="s">
        <v>14</v>
      </c>
      <c r="J259" s="52" t="s">
        <v>100</v>
      </c>
      <c r="K259" s="54" t="s">
        <v>173</v>
      </c>
    </row>
    <row r="260" spans="1:11" ht="16" x14ac:dyDescent="0.2">
      <c r="A260" s="52" t="s">
        <v>254</v>
      </c>
      <c r="B260" s="64">
        <v>43752</v>
      </c>
      <c r="C260" s="52"/>
      <c r="D260" s="52" t="s">
        <v>11</v>
      </c>
      <c r="E260" s="52" t="s">
        <v>12</v>
      </c>
      <c r="F260" s="65">
        <v>1.0310155077538767</v>
      </c>
      <c r="G260" s="65"/>
      <c r="H260" s="52"/>
      <c r="I260" s="52" t="s">
        <v>14</v>
      </c>
      <c r="J260" s="52" t="s">
        <v>100</v>
      </c>
      <c r="K260" s="54" t="s">
        <v>173</v>
      </c>
    </row>
    <row r="261" spans="1:11" ht="16" x14ac:dyDescent="0.2">
      <c r="A261" s="52" t="s">
        <v>254</v>
      </c>
      <c r="B261" s="64">
        <v>43752</v>
      </c>
      <c r="C261" s="52"/>
      <c r="D261" s="52" t="s">
        <v>11</v>
      </c>
      <c r="E261" s="52" t="s">
        <v>12</v>
      </c>
      <c r="F261" s="65">
        <v>8.4642321160580281</v>
      </c>
      <c r="G261" s="65"/>
      <c r="H261" s="52"/>
      <c r="I261" s="52" t="s">
        <v>14</v>
      </c>
      <c r="J261" s="52" t="s">
        <v>100</v>
      </c>
      <c r="K261" s="54" t="s">
        <v>174</v>
      </c>
    </row>
    <row r="262" spans="1:11" ht="16" x14ac:dyDescent="0.2">
      <c r="A262" s="52" t="s">
        <v>254</v>
      </c>
      <c r="B262" s="64">
        <v>43752</v>
      </c>
      <c r="C262" s="52"/>
      <c r="D262" s="52" t="s">
        <v>11</v>
      </c>
      <c r="E262" s="52" t="s">
        <v>12</v>
      </c>
      <c r="F262" s="65">
        <v>6.6633316658329163</v>
      </c>
      <c r="G262" s="65"/>
      <c r="H262" s="52"/>
      <c r="I262" s="52" t="s">
        <v>14</v>
      </c>
      <c r="J262" s="52" t="s">
        <v>100</v>
      </c>
      <c r="K262" s="54" t="s">
        <v>174</v>
      </c>
    </row>
    <row r="263" spans="1:11" ht="16" x14ac:dyDescent="0.2">
      <c r="A263" s="52" t="s">
        <v>254</v>
      </c>
      <c r="B263" s="64">
        <v>43752</v>
      </c>
      <c r="C263" s="52"/>
      <c r="D263" s="52" t="s">
        <v>11</v>
      </c>
      <c r="E263" s="52" t="s">
        <v>12</v>
      </c>
      <c r="F263" s="65">
        <v>11.932168550873588</v>
      </c>
      <c r="G263" s="65"/>
      <c r="H263" s="52"/>
      <c r="I263" s="52" t="s">
        <v>14</v>
      </c>
      <c r="J263" s="52" t="s">
        <v>101</v>
      </c>
      <c r="K263" s="54" t="s">
        <v>176</v>
      </c>
    </row>
    <row r="264" spans="1:11" ht="16" x14ac:dyDescent="0.2">
      <c r="A264" s="52" t="s">
        <v>254</v>
      </c>
      <c r="B264" s="64">
        <v>43752</v>
      </c>
      <c r="C264" s="52"/>
      <c r="D264" s="52" t="s">
        <v>11</v>
      </c>
      <c r="E264" s="52" t="s">
        <v>12</v>
      </c>
      <c r="F264" s="65">
        <v>11.793422404933196</v>
      </c>
      <c r="G264" s="65"/>
      <c r="H264" s="52"/>
      <c r="I264" s="52" t="s">
        <v>14</v>
      </c>
      <c r="J264" s="52" t="s">
        <v>101</v>
      </c>
      <c r="K264" s="54" t="s">
        <v>176</v>
      </c>
    </row>
    <row r="265" spans="1:11" ht="16" x14ac:dyDescent="0.2">
      <c r="A265" s="52" t="s">
        <v>254</v>
      </c>
      <c r="B265" s="64">
        <v>43752</v>
      </c>
      <c r="C265" s="52"/>
      <c r="D265" s="52" t="s">
        <v>11</v>
      </c>
      <c r="E265" s="52" t="s">
        <v>12</v>
      </c>
      <c r="F265" s="65">
        <v>4.0190133607399794</v>
      </c>
      <c r="G265" s="65"/>
      <c r="H265" s="52"/>
      <c r="I265" s="52" t="s">
        <v>14</v>
      </c>
      <c r="J265" s="52" t="s">
        <v>101</v>
      </c>
      <c r="K265" s="54" t="s">
        <v>172</v>
      </c>
    </row>
    <row r="266" spans="1:11" ht="16" x14ac:dyDescent="0.2">
      <c r="A266" s="52" t="s">
        <v>254</v>
      </c>
      <c r="B266" s="64">
        <v>43752</v>
      </c>
      <c r="C266" s="52"/>
      <c r="D266" s="52" t="s">
        <v>11</v>
      </c>
      <c r="E266" s="52" t="s">
        <v>12</v>
      </c>
      <c r="F266" s="65">
        <v>4.0421377183967113</v>
      </c>
      <c r="G266" s="65"/>
      <c r="H266" s="52"/>
      <c r="I266" s="52" t="s">
        <v>14</v>
      </c>
      <c r="J266" s="52" t="s">
        <v>101</v>
      </c>
      <c r="K266" s="54" t="s">
        <v>172</v>
      </c>
    </row>
    <row r="267" spans="1:11" ht="16" x14ac:dyDescent="0.2">
      <c r="A267" s="52" t="s">
        <v>254</v>
      </c>
      <c r="B267" s="64">
        <v>43752</v>
      </c>
      <c r="C267" s="52"/>
      <c r="D267" s="52" t="s">
        <v>11</v>
      </c>
      <c r="E267" s="52" t="s">
        <v>12</v>
      </c>
      <c r="F267" s="65">
        <v>6.9373072970195269</v>
      </c>
      <c r="G267" s="65"/>
      <c r="H267" s="52"/>
      <c r="I267" s="52" t="s">
        <v>14</v>
      </c>
      <c r="J267" s="52" t="s">
        <v>101</v>
      </c>
      <c r="K267" s="54" t="s">
        <v>173</v>
      </c>
    </row>
    <row r="268" spans="1:11" ht="16" x14ac:dyDescent="0.2">
      <c r="A268" s="52" t="s">
        <v>254</v>
      </c>
      <c r="B268" s="64">
        <v>43752</v>
      </c>
      <c r="C268" s="52"/>
      <c r="D268" s="52" t="s">
        <v>11</v>
      </c>
      <c r="E268" s="52" t="s">
        <v>12</v>
      </c>
      <c r="F268" s="65">
        <v>5.1798561151079134</v>
      </c>
      <c r="G268" s="65"/>
      <c r="H268" s="52"/>
      <c r="I268" s="52" t="s">
        <v>14</v>
      </c>
      <c r="J268" s="52" t="s">
        <v>101</v>
      </c>
      <c r="K268" s="54" t="s">
        <v>173</v>
      </c>
    </row>
    <row r="269" spans="1:11" ht="16" x14ac:dyDescent="0.2">
      <c r="A269" s="52" t="s">
        <v>254</v>
      </c>
      <c r="B269" s="64">
        <v>43752</v>
      </c>
      <c r="C269" s="52"/>
      <c r="D269" s="52" t="s">
        <v>11</v>
      </c>
      <c r="E269" s="52" t="s">
        <v>12</v>
      </c>
      <c r="F269" s="65">
        <v>14.059609455292909</v>
      </c>
      <c r="G269" s="65"/>
      <c r="H269" s="52"/>
      <c r="I269" s="52" t="s">
        <v>14</v>
      </c>
      <c r="J269" s="52" t="s">
        <v>101</v>
      </c>
      <c r="K269" s="54" t="s">
        <v>174</v>
      </c>
    </row>
    <row r="270" spans="1:11" ht="16" x14ac:dyDescent="0.2">
      <c r="A270" s="52" t="s">
        <v>254</v>
      </c>
      <c r="B270" s="64">
        <v>43752</v>
      </c>
      <c r="C270" s="52"/>
      <c r="D270" s="52" t="s">
        <v>11</v>
      </c>
      <c r="E270" s="52" t="s">
        <v>12</v>
      </c>
      <c r="F270" s="65">
        <v>14.47584789311408</v>
      </c>
      <c r="G270" s="65"/>
      <c r="H270" s="52"/>
      <c r="I270" s="52" t="s">
        <v>14</v>
      </c>
      <c r="J270" s="52" t="s">
        <v>101</v>
      </c>
      <c r="K270" s="54" t="s">
        <v>174</v>
      </c>
    </row>
    <row r="271" spans="1:11" ht="16" x14ac:dyDescent="0.2">
      <c r="A271" s="51" t="s">
        <v>254</v>
      </c>
      <c r="B271" s="60">
        <v>43752</v>
      </c>
      <c r="C271" s="61">
        <v>121708</v>
      </c>
      <c r="D271" s="51" t="s">
        <v>11</v>
      </c>
      <c r="E271" s="51" t="s">
        <v>12</v>
      </c>
      <c r="F271" s="62">
        <v>0</v>
      </c>
      <c r="G271" s="51" t="s">
        <v>13</v>
      </c>
      <c r="H271" s="51"/>
      <c r="I271" s="51" t="s">
        <v>14</v>
      </c>
      <c r="J271" s="51" t="s">
        <v>102</v>
      </c>
      <c r="K271" s="63">
        <v>7230</v>
      </c>
    </row>
    <row r="272" spans="1:11" ht="16" x14ac:dyDescent="0.2">
      <c r="A272" s="51" t="s">
        <v>254</v>
      </c>
      <c r="B272" s="60">
        <v>43752</v>
      </c>
      <c r="C272" s="61">
        <v>121709</v>
      </c>
      <c r="D272" s="51" t="s">
        <v>11</v>
      </c>
      <c r="E272" s="51" t="s">
        <v>12</v>
      </c>
      <c r="F272" s="62">
        <v>0</v>
      </c>
      <c r="G272" s="51" t="s">
        <v>13</v>
      </c>
      <c r="H272" s="51"/>
      <c r="I272" s="51" t="s">
        <v>14</v>
      </c>
      <c r="J272" s="51" t="s">
        <v>103</v>
      </c>
      <c r="K272" s="63">
        <v>7230</v>
      </c>
    </row>
    <row r="273" spans="1:11" ht="16" x14ac:dyDescent="0.2">
      <c r="A273" s="51" t="s">
        <v>254</v>
      </c>
      <c r="B273" s="60">
        <v>43752</v>
      </c>
      <c r="C273" s="61">
        <v>122240</v>
      </c>
      <c r="D273" s="51" t="s">
        <v>11</v>
      </c>
      <c r="E273" s="51" t="s">
        <v>12</v>
      </c>
      <c r="F273" s="62">
        <v>0</v>
      </c>
      <c r="G273" s="51" t="s">
        <v>13</v>
      </c>
      <c r="H273" s="51"/>
      <c r="I273" s="51" t="s">
        <v>14</v>
      </c>
      <c r="J273" s="51" t="s">
        <v>20</v>
      </c>
      <c r="K273" s="63">
        <v>7249</v>
      </c>
    </row>
    <row r="274" spans="1:11" ht="16" x14ac:dyDescent="0.2">
      <c r="A274" s="51" t="s">
        <v>254</v>
      </c>
      <c r="B274" s="60">
        <v>43752</v>
      </c>
      <c r="C274" s="61">
        <v>122231</v>
      </c>
      <c r="D274" s="51" t="s">
        <v>11</v>
      </c>
      <c r="E274" s="51" t="s">
        <v>12</v>
      </c>
      <c r="F274" s="62">
        <v>0</v>
      </c>
      <c r="G274" s="51" t="s">
        <v>18</v>
      </c>
      <c r="H274" s="51"/>
      <c r="I274" s="51" t="s">
        <v>14</v>
      </c>
      <c r="J274" s="51" t="s">
        <v>21</v>
      </c>
      <c r="K274" s="63">
        <v>7249</v>
      </c>
    </row>
    <row r="275" spans="1:11" ht="16" x14ac:dyDescent="0.2">
      <c r="A275" s="51" t="s">
        <v>254</v>
      </c>
      <c r="B275" s="60">
        <v>43752</v>
      </c>
      <c r="C275" s="61">
        <v>123669</v>
      </c>
      <c r="D275" s="51" t="s">
        <v>11</v>
      </c>
      <c r="E275" s="51" t="s">
        <v>12</v>
      </c>
      <c r="F275" s="62">
        <v>0</v>
      </c>
      <c r="G275" s="51" t="s">
        <v>13</v>
      </c>
      <c r="H275" s="51"/>
      <c r="I275" s="51" t="s">
        <v>14</v>
      </c>
      <c r="J275" s="51" t="s">
        <v>21</v>
      </c>
      <c r="K275" s="63">
        <v>7297</v>
      </c>
    </row>
    <row r="276" spans="1:11" ht="16" x14ac:dyDescent="0.2">
      <c r="A276" s="51" t="s">
        <v>254</v>
      </c>
      <c r="B276" s="60">
        <v>43752</v>
      </c>
      <c r="C276" s="61">
        <v>122242</v>
      </c>
      <c r="D276" s="51" t="s">
        <v>11</v>
      </c>
      <c r="E276" s="51" t="s">
        <v>12</v>
      </c>
      <c r="F276" s="62">
        <v>0</v>
      </c>
      <c r="G276" s="51" t="s">
        <v>13</v>
      </c>
      <c r="H276" s="51"/>
      <c r="I276" s="51" t="s">
        <v>14</v>
      </c>
      <c r="J276" s="51" t="s">
        <v>19</v>
      </c>
      <c r="K276" s="63">
        <v>7249</v>
      </c>
    </row>
    <row r="277" spans="1:11" ht="16" x14ac:dyDescent="0.2">
      <c r="A277" s="51" t="s">
        <v>254</v>
      </c>
      <c r="B277" s="60">
        <v>43752</v>
      </c>
      <c r="C277" s="61">
        <v>123670</v>
      </c>
      <c r="D277" s="51" t="s">
        <v>11</v>
      </c>
      <c r="E277" s="51" t="s">
        <v>12</v>
      </c>
      <c r="F277" s="62">
        <v>71.926230000000004</v>
      </c>
      <c r="G277" s="51" t="s">
        <v>177</v>
      </c>
      <c r="H277" s="51"/>
      <c r="I277" s="51" t="s">
        <v>14</v>
      </c>
      <c r="J277" s="51" t="s">
        <v>22</v>
      </c>
      <c r="K277" s="63">
        <v>7297</v>
      </c>
    </row>
    <row r="278" spans="1:11" ht="16" x14ac:dyDescent="0.2">
      <c r="A278" s="51" t="s">
        <v>254</v>
      </c>
      <c r="B278" s="60">
        <v>43752</v>
      </c>
      <c r="C278" s="61">
        <v>122244</v>
      </c>
      <c r="D278" s="51" t="s">
        <v>11</v>
      </c>
      <c r="E278" s="51" t="s">
        <v>12</v>
      </c>
      <c r="F278" s="62">
        <v>0</v>
      </c>
      <c r="G278" s="51" t="s">
        <v>13</v>
      </c>
      <c r="H278" s="51"/>
      <c r="I278" s="51" t="s">
        <v>14</v>
      </c>
      <c r="J278" s="51" t="s">
        <v>23</v>
      </c>
      <c r="K278" s="63">
        <v>7249</v>
      </c>
    </row>
    <row r="279" spans="1:11" ht="16" x14ac:dyDescent="0.2">
      <c r="A279" s="51" t="s">
        <v>254</v>
      </c>
      <c r="B279" s="60">
        <v>43752</v>
      </c>
      <c r="C279" s="61">
        <v>123671</v>
      </c>
      <c r="D279" s="51" t="s">
        <v>11</v>
      </c>
      <c r="E279" s="51" t="s">
        <v>12</v>
      </c>
      <c r="F279" s="62">
        <v>46.956519999999998</v>
      </c>
      <c r="G279" s="51" t="s">
        <v>178</v>
      </c>
      <c r="H279" s="51"/>
      <c r="I279" s="51" t="s">
        <v>14</v>
      </c>
      <c r="J279" s="51" t="s">
        <v>24</v>
      </c>
      <c r="K279" s="63">
        <v>7297</v>
      </c>
    </row>
    <row r="280" spans="1:11" ht="16" x14ac:dyDescent="0.2">
      <c r="A280" s="51" t="s">
        <v>254</v>
      </c>
      <c r="B280" s="60">
        <v>43752</v>
      </c>
      <c r="C280" s="61">
        <v>122246</v>
      </c>
      <c r="D280" s="51" t="s">
        <v>11</v>
      </c>
      <c r="E280" s="51" t="s">
        <v>12</v>
      </c>
      <c r="F280" s="62">
        <v>0</v>
      </c>
      <c r="G280" s="51" t="s">
        <v>13</v>
      </c>
      <c r="H280" s="51"/>
      <c r="I280" s="51" t="s">
        <v>14</v>
      </c>
      <c r="J280" s="51" t="s">
        <v>25</v>
      </c>
      <c r="K280" s="63">
        <v>7249</v>
      </c>
    </row>
    <row r="281" spans="1:11" ht="16" x14ac:dyDescent="0.2">
      <c r="A281" s="51" t="s">
        <v>254</v>
      </c>
      <c r="B281" s="60">
        <v>43752</v>
      </c>
      <c r="C281" s="61">
        <v>122247</v>
      </c>
      <c r="D281" s="51" t="s">
        <v>11</v>
      </c>
      <c r="E281" s="51" t="s">
        <v>12</v>
      </c>
      <c r="F281" s="62">
        <v>0</v>
      </c>
      <c r="G281" s="51" t="s">
        <v>13</v>
      </c>
      <c r="H281" s="51"/>
      <c r="I281" s="51" t="s">
        <v>14</v>
      </c>
      <c r="J281" s="51" t="s">
        <v>26</v>
      </c>
      <c r="K281" s="63">
        <v>7249</v>
      </c>
    </row>
    <row r="282" spans="1:11" ht="16" x14ac:dyDescent="0.2">
      <c r="A282" s="51" t="s">
        <v>254</v>
      </c>
      <c r="B282" s="60">
        <v>43752</v>
      </c>
      <c r="C282" s="61">
        <v>123672</v>
      </c>
      <c r="D282" s="51" t="s">
        <v>11</v>
      </c>
      <c r="E282" s="51" t="s">
        <v>12</v>
      </c>
      <c r="F282" s="62">
        <v>2.5952381999999998</v>
      </c>
      <c r="G282" s="51" t="s">
        <v>57</v>
      </c>
      <c r="H282" s="51"/>
      <c r="I282" s="51" t="s">
        <v>14</v>
      </c>
      <c r="J282" s="51" t="s">
        <v>56</v>
      </c>
      <c r="K282" s="63">
        <v>7297</v>
      </c>
    </row>
    <row r="283" spans="1:11" ht="16" x14ac:dyDescent="0.2">
      <c r="A283" s="51" t="s">
        <v>254</v>
      </c>
      <c r="B283" s="60">
        <v>43752</v>
      </c>
      <c r="C283" s="61">
        <v>122259</v>
      </c>
      <c r="D283" s="51" t="s">
        <v>11</v>
      </c>
      <c r="E283" s="51" t="s">
        <v>12</v>
      </c>
      <c r="F283" s="62">
        <v>0</v>
      </c>
      <c r="G283" s="51" t="s">
        <v>13</v>
      </c>
      <c r="H283" s="51"/>
      <c r="I283" s="51" t="s">
        <v>14</v>
      </c>
      <c r="J283" s="51" t="s">
        <v>179</v>
      </c>
      <c r="K283" s="63">
        <v>7249</v>
      </c>
    </row>
    <row r="284" spans="1:11" ht="16" x14ac:dyDescent="0.2">
      <c r="A284" s="51" t="s">
        <v>254</v>
      </c>
      <c r="B284" s="60">
        <v>43752</v>
      </c>
      <c r="C284" s="61">
        <v>123673</v>
      </c>
      <c r="D284" s="51" t="s">
        <v>11</v>
      </c>
      <c r="E284" s="51" t="s">
        <v>12</v>
      </c>
      <c r="F284" s="62">
        <v>13.0875</v>
      </c>
      <c r="G284" s="51" t="s">
        <v>180</v>
      </c>
      <c r="H284" s="51"/>
      <c r="I284" s="51" t="s">
        <v>14</v>
      </c>
      <c r="J284" s="51" t="s">
        <v>27</v>
      </c>
      <c r="K284" s="63">
        <v>7297</v>
      </c>
    </row>
    <row r="285" spans="1:11" ht="16" x14ac:dyDescent="0.2">
      <c r="A285" s="51" t="s">
        <v>254</v>
      </c>
      <c r="B285" s="60">
        <v>43752</v>
      </c>
      <c r="C285" s="61">
        <v>122261</v>
      </c>
      <c r="D285" s="51" t="s">
        <v>11</v>
      </c>
      <c r="E285" s="51" t="s">
        <v>12</v>
      </c>
      <c r="F285" s="62">
        <v>0</v>
      </c>
      <c r="G285" s="51" t="s">
        <v>13</v>
      </c>
      <c r="H285" s="51"/>
      <c r="I285" s="51" t="s">
        <v>14</v>
      </c>
      <c r="J285" s="51" t="s">
        <v>28</v>
      </c>
      <c r="K285" s="63">
        <v>7249</v>
      </c>
    </row>
    <row r="286" spans="1:11" ht="16" x14ac:dyDescent="0.2">
      <c r="A286" s="51" t="s">
        <v>254</v>
      </c>
      <c r="B286" s="60">
        <v>43752</v>
      </c>
      <c r="C286" s="61">
        <v>122262</v>
      </c>
      <c r="D286" s="51" t="s">
        <v>11</v>
      </c>
      <c r="E286" s="51" t="s">
        <v>12</v>
      </c>
      <c r="F286" s="62">
        <v>0</v>
      </c>
      <c r="G286" s="51" t="s">
        <v>13</v>
      </c>
      <c r="H286" s="51"/>
      <c r="I286" s="51" t="s">
        <v>14</v>
      </c>
      <c r="J286" s="51" t="s">
        <v>29</v>
      </c>
      <c r="K286" s="63">
        <v>7249</v>
      </c>
    </row>
    <row r="287" spans="1:11" ht="16" x14ac:dyDescent="0.2">
      <c r="A287" s="51" t="s">
        <v>254</v>
      </c>
      <c r="B287" s="60">
        <v>43752</v>
      </c>
      <c r="C287" s="61">
        <v>122263</v>
      </c>
      <c r="D287" s="51" t="s">
        <v>11</v>
      </c>
      <c r="E287" s="51" t="s">
        <v>12</v>
      </c>
      <c r="F287" s="62">
        <v>0</v>
      </c>
      <c r="G287" s="51" t="s">
        <v>13</v>
      </c>
      <c r="H287" s="51"/>
      <c r="I287" s="51" t="s">
        <v>14</v>
      </c>
      <c r="J287" s="51" t="s">
        <v>30</v>
      </c>
      <c r="K287" s="63">
        <v>7249</v>
      </c>
    </row>
    <row r="288" spans="1:11" ht="16" x14ac:dyDescent="0.2">
      <c r="A288" s="51" t="s">
        <v>254</v>
      </c>
      <c r="B288" s="60">
        <v>43752</v>
      </c>
      <c r="C288" s="61">
        <v>123674</v>
      </c>
      <c r="D288" s="51" t="s">
        <v>11</v>
      </c>
      <c r="E288" s="51" t="s">
        <v>12</v>
      </c>
      <c r="F288" s="62">
        <v>5.2141055999999999</v>
      </c>
      <c r="G288" s="51" t="s">
        <v>162</v>
      </c>
      <c r="H288" s="51"/>
      <c r="I288" s="51" t="s">
        <v>14</v>
      </c>
      <c r="J288" s="51" t="s">
        <v>31</v>
      </c>
      <c r="K288" s="63">
        <v>7297</v>
      </c>
    </row>
    <row r="289" spans="1:11" ht="16" x14ac:dyDescent="0.2">
      <c r="A289" s="51" t="s">
        <v>254</v>
      </c>
      <c r="B289" s="60">
        <v>43752</v>
      </c>
      <c r="C289" s="61">
        <v>122265</v>
      </c>
      <c r="D289" s="51" t="s">
        <v>11</v>
      </c>
      <c r="E289" s="51" t="s">
        <v>12</v>
      </c>
      <c r="F289" s="62">
        <v>0</v>
      </c>
      <c r="G289" s="51" t="s">
        <v>13</v>
      </c>
      <c r="H289" s="51"/>
      <c r="I289" s="51" t="s">
        <v>14</v>
      </c>
      <c r="J289" s="51" t="s">
        <v>42</v>
      </c>
      <c r="K289" s="63">
        <v>7249</v>
      </c>
    </row>
    <row r="290" spans="1:11" ht="16" x14ac:dyDescent="0.2">
      <c r="A290" s="51" t="s">
        <v>254</v>
      </c>
      <c r="B290" s="60">
        <v>43752</v>
      </c>
      <c r="C290" s="61">
        <v>123675</v>
      </c>
      <c r="D290" s="51" t="s">
        <v>11</v>
      </c>
      <c r="E290" s="51" t="s">
        <v>12</v>
      </c>
      <c r="F290" s="62">
        <v>4844.7583000000004</v>
      </c>
      <c r="G290" s="51" t="s">
        <v>181</v>
      </c>
      <c r="H290" s="51"/>
      <c r="I290" s="51" t="s">
        <v>14</v>
      </c>
      <c r="J290" s="51" t="s">
        <v>44</v>
      </c>
      <c r="K290" s="63">
        <v>7297</v>
      </c>
    </row>
    <row r="291" spans="1:11" ht="16" x14ac:dyDescent="0.2">
      <c r="A291" s="51" t="s">
        <v>254</v>
      </c>
      <c r="B291" s="60">
        <v>43752</v>
      </c>
      <c r="C291" s="61">
        <v>122257</v>
      </c>
      <c r="D291" s="51" t="s">
        <v>11</v>
      </c>
      <c r="E291" s="51" t="s">
        <v>12</v>
      </c>
      <c r="F291" s="62">
        <v>0</v>
      </c>
      <c r="G291" s="51" t="s">
        <v>18</v>
      </c>
      <c r="H291" s="51"/>
      <c r="I291" s="51" t="s">
        <v>14</v>
      </c>
      <c r="J291" s="51" t="s">
        <v>45</v>
      </c>
      <c r="K291" s="63">
        <v>7249</v>
      </c>
    </row>
    <row r="292" spans="1:11" ht="16" x14ac:dyDescent="0.2">
      <c r="A292" s="51" t="s">
        <v>254</v>
      </c>
      <c r="B292" s="60">
        <v>43752</v>
      </c>
      <c r="C292" s="61">
        <v>123676</v>
      </c>
      <c r="D292" s="51" t="s">
        <v>11</v>
      </c>
      <c r="E292" s="51" t="s">
        <v>12</v>
      </c>
      <c r="F292" s="62">
        <v>0</v>
      </c>
      <c r="G292" s="51" t="s">
        <v>13</v>
      </c>
      <c r="H292" s="51"/>
      <c r="I292" s="51" t="s">
        <v>14</v>
      </c>
      <c r="J292" s="51" t="s">
        <v>45</v>
      </c>
      <c r="K292" s="63">
        <v>7297</v>
      </c>
    </row>
    <row r="293" spans="1:11" ht="16" x14ac:dyDescent="0.2">
      <c r="A293" s="51" t="s">
        <v>254</v>
      </c>
      <c r="B293" s="60">
        <v>43752</v>
      </c>
      <c r="C293" s="61">
        <v>122268</v>
      </c>
      <c r="D293" s="51" t="s">
        <v>11</v>
      </c>
      <c r="E293" s="51" t="s">
        <v>12</v>
      </c>
      <c r="F293" s="62">
        <v>0</v>
      </c>
      <c r="G293" s="51" t="s">
        <v>18</v>
      </c>
      <c r="H293" s="51"/>
      <c r="I293" s="51" t="s">
        <v>14</v>
      </c>
      <c r="J293" s="51" t="s">
        <v>48</v>
      </c>
      <c r="K293" s="63">
        <v>7249</v>
      </c>
    </row>
    <row r="294" spans="1:11" ht="16" x14ac:dyDescent="0.2">
      <c r="A294" s="51" t="s">
        <v>254</v>
      </c>
      <c r="B294" s="60">
        <v>43752</v>
      </c>
      <c r="C294" s="61">
        <v>123680</v>
      </c>
      <c r="D294" s="51" t="s">
        <v>11</v>
      </c>
      <c r="E294" s="51" t="s">
        <v>12</v>
      </c>
      <c r="F294" s="62">
        <v>0.43905300000000003</v>
      </c>
      <c r="G294" s="51" t="s">
        <v>106</v>
      </c>
      <c r="H294" s="51"/>
      <c r="I294" s="51" t="s">
        <v>14</v>
      </c>
      <c r="J294" s="51" t="s">
        <v>48</v>
      </c>
      <c r="K294" s="63">
        <v>7297</v>
      </c>
    </row>
    <row r="295" spans="1:11" ht="16" x14ac:dyDescent="0.2">
      <c r="A295" s="51" t="s">
        <v>254</v>
      </c>
      <c r="B295" s="60">
        <v>43752</v>
      </c>
      <c r="C295" s="61">
        <v>121710</v>
      </c>
      <c r="D295" s="51" t="s">
        <v>11</v>
      </c>
      <c r="E295" s="51" t="s">
        <v>12</v>
      </c>
      <c r="F295" s="62">
        <v>0</v>
      </c>
      <c r="G295" s="51" t="s">
        <v>13</v>
      </c>
      <c r="H295" s="51"/>
      <c r="I295" s="51" t="s">
        <v>14</v>
      </c>
      <c r="J295" s="51" t="s">
        <v>124</v>
      </c>
      <c r="K295" s="63">
        <v>7230</v>
      </c>
    </row>
    <row r="296" spans="1:11" ht="16" x14ac:dyDescent="0.2">
      <c r="A296" s="52" t="s">
        <v>254</v>
      </c>
      <c r="B296" s="66">
        <v>43752</v>
      </c>
      <c r="C296" s="52"/>
      <c r="D296" s="52" t="s">
        <v>11</v>
      </c>
      <c r="E296" s="52" t="s">
        <v>12</v>
      </c>
      <c r="F296" s="65">
        <v>0</v>
      </c>
      <c r="G296" s="52"/>
      <c r="H296" s="57" t="s">
        <v>47</v>
      </c>
      <c r="I296" s="52" t="s">
        <v>14</v>
      </c>
      <c r="J296" s="52" t="s">
        <v>125</v>
      </c>
      <c r="K296" s="54">
        <v>7230</v>
      </c>
    </row>
    <row r="297" spans="1:11" ht="16" x14ac:dyDescent="0.2">
      <c r="A297" s="52" t="s">
        <v>254</v>
      </c>
      <c r="B297" s="66">
        <v>43752</v>
      </c>
      <c r="C297" s="52"/>
      <c r="D297" s="52" t="s">
        <v>11</v>
      </c>
      <c r="E297" s="52" t="s">
        <v>12</v>
      </c>
      <c r="F297" s="65">
        <v>1.63</v>
      </c>
      <c r="G297" s="52"/>
      <c r="H297" s="57" t="s">
        <v>47</v>
      </c>
      <c r="I297" s="52" t="s">
        <v>14</v>
      </c>
      <c r="J297" s="52" t="s">
        <v>125</v>
      </c>
      <c r="K297" s="54">
        <v>7230</v>
      </c>
    </row>
    <row r="298" spans="1:11" ht="16" x14ac:dyDescent="0.2">
      <c r="A298" s="52" t="s">
        <v>254</v>
      </c>
      <c r="B298" s="66">
        <v>43752</v>
      </c>
      <c r="C298" s="52"/>
      <c r="D298" s="52" t="s">
        <v>11</v>
      </c>
      <c r="E298" s="52" t="s">
        <v>12</v>
      </c>
      <c r="F298" s="65">
        <v>0.28000000000000003</v>
      </c>
      <c r="G298" s="52"/>
      <c r="H298" s="52"/>
      <c r="I298" s="52" t="s">
        <v>14</v>
      </c>
      <c r="J298" s="52" t="s">
        <v>125</v>
      </c>
      <c r="K298" s="54">
        <v>7240</v>
      </c>
    </row>
    <row r="299" spans="1:11" ht="16" x14ac:dyDescent="0.2">
      <c r="A299" s="52" t="s">
        <v>254</v>
      </c>
      <c r="B299" s="66">
        <v>43752</v>
      </c>
      <c r="C299" s="52"/>
      <c r="D299" s="52" t="s">
        <v>11</v>
      </c>
      <c r="E299" s="52" t="s">
        <v>12</v>
      </c>
      <c r="F299" s="65">
        <v>0.09</v>
      </c>
      <c r="G299" s="52"/>
      <c r="H299" s="52"/>
      <c r="I299" s="52" t="s">
        <v>14</v>
      </c>
      <c r="J299" s="52" t="s">
        <v>125</v>
      </c>
      <c r="K299" s="54">
        <v>7240</v>
      </c>
    </row>
    <row r="300" spans="1:11" ht="16" x14ac:dyDescent="0.2">
      <c r="A300" s="52" t="s">
        <v>254</v>
      </c>
      <c r="B300" s="66">
        <v>43752</v>
      </c>
      <c r="C300" s="52"/>
      <c r="D300" s="52" t="s">
        <v>11</v>
      </c>
      <c r="E300" s="52" t="s">
        <v>12</v>
      </c>
      <c r="F300" s="65">
        <v>0.5</v>
      </c>
      <c r="G300" s="52"/>
      <c r="H300" s="52"/>
      <c r="I300" s="52" t="s">
        <v>14</v>
      </c>
      <c r="J300" s="52" t="s">
        <v>125</v>
      </c>
      <c r="K300" s="54">
        <v>7246</v>
      </c>
    </row>
    <row r="301" spans="1:11" ht="16" x14ac:dyDescent="0.2">
      <c r="A301" s="52" t="s">
        <v>254</v>
      </c>
      <c r="B301" s="66">
        <v>43752</v>
      </c>
      <c r="C301" s="52"/>
      <c r="D301" s="52" t="s">
        <v>11</v>
      </c>
      <c r="E301" s="52" t="s">
        <v>12</v>
      </c>
      <c r="F301" s="65">
        <v>0.72</v>
      </c>
      <c r="G301" s="52"/>
      <c r="H301" s="52"/>
      <c r="I301" s="52" t="s">
        <v>14</v>
      </c>
      <c r="J301" s="52" t="s">
        <v>125</v>
      </c>
      <c r="K301" s="54">
        <v>7246</v>
      </c>
    </row>
    <row r="302" spans="1:11" ht="16" x14ac:dyDescent="0.2">
      <c r="A302" s="52" t="s">
        <v>254</v>
      </c>
      <c r="B302" s="66">
        <v>43752</v>
      </c>
      <c r="C302" s="52"/>
      <c r="D302" s="52" t="s">
        <v>11</v>
      </c>
      <c r="E302" s="52" t="s">
        <v>12</v>
      </c>
      <c r="F302" s="65">
        <v>1.5</v>
      </c>
      <c r="G302" s="52"/>
      <c r="H302" s="57" t="s">
        <v>47</v>
      </c>
      <c r="I302" s="52" t="s">
        <v>14</v>
      </c>
      <c r="J302" s="52" t="s">
        <v>125</v>
      </c>
      <c r="K302" s="54">
        <v>7254</v>
      </c>
    </row>
    <row r="303" spans="1:11" ht="16" x14ac:dyDescent="0.2">
      <c r="A303" s="52" t="s">
        <v>254</v>
      </c>
      <c r="B303" s="66">
        <v>43752</v>
      </c>
      <c r="C303" s="52"/>
      <c r="D303" s="52" t="s">
        <v>11</v>
      </c>
      <c r="E303" s="52" t="s">
        <v>12</v>
      </c>
      <c r="F303" s="65">
        <v>0</v>
      </c>
      <c r="G303" s="52"/>
      <c r="H303" s="57" t="s">
        <v>47</v>
      </c>
      <c r="I303" s="52" t="s">
        <v>14</v>
      </c>
      <c r="J303" s="52" t="s">
        <v>125</v>
      </c>
      <c r="K303" s="54">
        <v>7254</v>
      </c>
    </row>
    <row r="304" spans="1:11" ht="16" x14ac:dyDescent="0.2">
      <c r="A304" s="51" t="s">
        <v>254</v>
      </c>
      <c r="B304" s="60">
        <v>43752</v>
      </c>
      <c r="C304" s="61">
        <v>121712</v>
      </c>
      <c r="D304" s="51" t="s">
        <v>11</v>
      </c>
      <c r="E304" s="51" t="s">
        <v>12</v>
      </c>
      <c r="F304" s="62">
        <v>0</v>
      </c>
      <c r="G304" s="51" t="s">
        <v>13</v>
      </c>
      <c r="H304" s="51"/>
      <c r="I304" s="51" t="s">
        <v>14</v>
      </c>
      <c r="J304" s="51" t="s">
        <v>62</v>
      </c>
      <c r="K304" s="63">
        <v>7230</v>
      </c>
    </row>
    <row r="305" spans="1:11" ht="16" x14ac:dyDescent="0.2">
      <c r="A305" s="51" t="s">
        <v>254</v>
      </c>
      <c r="B305" s="60">
        <v>43752</v>
      </c>
      <c r="C305" s="61">
        <v>121723</v>
      </c>
      <c r="D305" s="51" t="s">
        <v>11</v>
      </c>
      <c r="E305" s="51" t="s">
        <v>12</v>
      </c>
      <c r="F305" s="62">
        <v>0</v>
      </c>
      <c r="G305" s="51" t="s">
        <v>13</v>
      </c>
      <c r="H305" s="51"/>
      <c r="I305" s="51" t="s">
        <v>14</v>
      </c>
      <c r="J305" s="51" t="s">
        <v>63</v>
      </c>
      <c r="K305" s="63">
        <v>7230</v>
      </c>
    </row>
    <row r="306" spans="1:11" ht="16" x14ac:dyDescent="0.2">
      <c r="A306" s="51" t="s">
        <v>254</v>
      </c>
      <c r="B306" s="60">
        <v>43752</v>
      </c>
      <c r="C306" s="61">
        <v>121724</v>
      </c>
      <c r="D306" s="51" t="s">
        <v>11</v>
      </c>
      <c r="E306" s="51" t="s">
        <v>12</v>
      </c>
      <c r="F306" s="62">
        <v>0</v>
      </c>
      <c r="G306" s="51" t="s">
        <v>13</v>
      </c>
      <c r="H306" s="51"/>
      <c r="I306" s="51" t="s">
        <v>14</v>
      </c>
      <c r="J306" s="51" t="s">
        <v>64</v>
      </c>
      <c r="K306" s="63">
        <v>7230</v>
      </c>
    </row>
    <row r="307" spans="1:11" ht="16" x14ac:dyDescent="0.2">
      <c r="A307" s="51" t="s">
        <v>254</v>
      </c>
      <c r="B307" s="60">
        <v>43752</v>
      </c>
      <c r="C307" s="61">
        <v>121725</v>
      </c>
      <c r="D307" s="51" t="s">
        <v>11</v>
      </c>
      <c r="E307" s="51" t="s">
        <v>12</v>
      </c>
      <c r="F307" s="62">
        <v>0</v>
      </c>
      <c r="G307" s="51" t="s">
        <v>13</v>
      </c>
      <c r="H307" s="51"/>
      <c r="I307" s="51" t="s">
        <v>14</v>
      </c>
      <c r="J307" s="51" t="s">
        <v>65</v>
      </c>
      <c r="K307" s="63">
        <v>7230</v>
      </c>
    </row>
    <row r="308" spans="1:11" ht="16" x14ac:dyDescent="0.2">
      <c r="A308" s="52" t="s">
        <v>254</v>
      </c>
      <c r="B308" s="64">
        <v>43752</v>
      </c>
      <c r="C308" s="52"/>
      <c r="D308" s="52" t="s">
        <v>11</v>
      </c>
      <c r="E308" s="52" t="s">
        <v>12</v>
      </c>
      <c r="F308" s="65">
        <v>3.1788177339901482</v>
      </c>
      <c r="G308" s="65"/>
      <c r="H308" s="52"/>
      <c r="I308" s="52" t="s">
        <v>14</v>
      </c>
      <c r="J308" s="52" t="s">
        <v>66</v>
      </c>
      <c r="K308" s="54" t="s">
        <v>176</v>
      </c>
    </row>
    <row r="309" spans="1:11" ht="16" x14ac:dyDescent="0.2">
      <c r="A309" s="52" t="s">
        <v>254</v>
      </c>
      <c r="B309" s="64">
        <v>43752</v>
      </c>
      <c r="C309" s="52"/>
      <c r="D309" s="52" t="s">
        <v>11</v>
      </c>
      <c r="E309" s="52" t="s">
        <v>12</v>
      </c>
      <c r="F309" s="65">
        <v>3.1477832512315271</v>
      </c>
      <c r="G309" s="65"/>
      <c r="H309" s="52"/>
      <c r="I309" s="52" t="s">
        <v>14</v>
      </c>
      <c r="J309" s="52" t="s">
        <v>66</v>
      </c>
      <c r="K309" s="54" t="s">
        <v>176</v>
      </c>
    </row>
    <row r="310" spans="1:11" ht="16" x14ac:dyDescent="0.2">
      <c r="A310" s="52" t="s">
        <v>254</v>
      </c>
      <c r="B310" s="64">
        <v>43752</v>
      </c>
      <c r="C310" s="52"/>
      <c r="D310" s="52" t="s">
        <v>11</v>
      </c>
      <c r="E310" s="52" t="s">
        <v>12</v>
      </c>
      <c r="F310" s="65">
        <v>2.3852216748768473</v>
      </c>
      <c r="G310" s="65"/>
      <c r="H310" s="52"/>
      <c r="I310" s="52" t="s">
        <v>14</v>
      </c>
      <c r="J310" s="52" t="s">
        <v>66</v>
      </c>
      <c r="K310" s="54" t="s">
        <v>172</v>
      </c>
    </row>
    <row r="311" spans="1:11" ht="16" x14ac:dyDescent="0.2">
      <c r="A311" s="52" t="s">
        <v>254</v>
      </c>
      <c r="B311" s="64">
        <v>43752</v>
      </c>
      <c r="C311" s="52"/>
      <c r="D311" s="52" t="s">
        <v>11</v>
      </c>
      <c r="E311" s="52" t="s">
        <v>12</v>
      </c>
      <c r="F311" s="65">
        <v>2.5492610837438425</v>
      </c>
      <c r="G311" s="65"/>
      <c r="H311" s="52"/>
      <c r="I311" s="52" t="s">
        <v>14</v>
      </c>
      <c r="J311" s="52" t="s">
        <v>66</v>
      </c>
      <c r="K311" s="54" t="s">
        <v>172</v>
      </c>
    </row>
    <row r="312" spans="1:11" ht="16" x14ac:dyDescent="0.2">
      <c r="A312" s="52" t="s">
        <v>254</v>
      </c>
      <c r="B312" s="64">
        <v>43752</v>
      </c>
      <c r="C312" s="52"/>
      <c r="D312" s="52" t="s">
        <v>11</v>
      </c>
      <c r="E312" s="52" t="s">
        <v>12</v>
      </c>
      <c r="F312" s="65">
        <v>2.0083743842364532</v>
      </c>
      <c r="G312" s="65"/>
      <c r="H312" s="52"/>
      <c r="I312" s="52" t="s">
        <v>14</v>
      </c>
      <c r="J312" s="52" t="s">
        <v>66</v>
      </c>
      <c r="K312" s="54" t="s">
        <v>173</v>
      </c>
    </row>
    <row r="313" spans="1:11" ht="16" x14ac:dyDescent="0.2">
      <c r="A313" s="52" t="s">
        <v>254</v>
      </c>
      <c r="B313" s="64">
        <v>43752</v>
      </c>
      <c r="C313" s="52"/>
      <c r="D313" s="52" t="s">
        <v>11</v>
      </c>
      <c r="E313" s="52" t="s">
        <v>12</v>
      </c>
      <c r="F313" s="65">
        <v>1.9285714285714286</v>
      </c>
      <c r="G313" s="65"/>
      <c r="H313" s="52"/>
      <c r="I313" s="52" t="s">
        <v>14</v>
      </c>
      <c r="J313" s="52" t="s">
        <v>66</v>
      </c>
      <c r="K313" s="54" t="s">
        <v>173</v>
      </c>
    </row>
    <row r="314" spans="1:11" ht="16" x14ac:dyDescent="0.2">
      <c r="A314" s="52" t="s">
        <v>254</v>
      </c>
      <c r="B314" s="64">
        <v>43752</v>
      </c>
      <c r="C314" s="52"/>
      <c r="D314" s="52" t="s">
        <v>11</v>
      </c>
      <c r="E314" s="52" t="s">
        <v>12</v>
      </c>
      <c r="F314" s="65">
        <v>11.216748768472907</v>
      </c>
      <c r="G314" s="65"/>
      <c r="H314" s="52"/>
      <c r="I314" s="52" t="s">
        <v>14</v>
      </c>
      <c r="J314" s="52" t="s">
        <v>66</v>
      </c>
      <c r="K314" s="54" t="s">
        <v>174</v>
      </c>
    </row>
    <row r="315" spans="1:11" ht="16" x14ac:dyDescent="0.2">
      <c r="A315" s="52" t="s">
        <v>254</v>
      </c>
      <c r="B315" s="64">
        <v>43752</v>
      </c>
      <c r="C315" s="52"/>
      <c r="D315" s="52" t="s">
        <v>11</v>
      </c>
      <c r="E315" s="52" t="s">
        <v>12</v>
      </c>
      <c r="F315" s="65">
        <v>7.1822660098522171</v>
      </c>
      <c r="G315" s="65"/>
      <c r="H315" s="52"/>
      <c r="I315" s="52" t="s">
        <v>14</v>
      </c>
      <c r="J315" s="52" t="s">
        <v>66</v>
      </c>
      <c r="K315" s="54" t="s">
        <v>174</v>
      </c>
    </row>
    <row r="316" spans="1:11" ht="16" x14ac:dyDescent="0.2">
      <c r="A316" s="51" t="s">
        <v>254</v>
      </c>
      <c r="B316" s="60">
        <v>43752</v>
      </c>
      <c r="C316" s="61">
        <v>121727</v>
      </c>
      <c r="D316" s="51" t="s">
        <v>11</v>
      </c>
      <c r="E316" s="51" t="s">
        <v>12</v>
      </c>
      <c r="F316" s="62">
        <v>0</v>
      </c>
      <c r="G316" s="51" t="s">
        <v>13</v>
      </c>
      <c r="H316" s="51"/>
      <c r="I316" s="51" t="s">
        <v>14</v>
      </c>
      <c r="J316" s="51" t="s">
        <v>67</v>
      </c>
      <c r="K316" s="63">
        <v>7230</v>
      </c>
    </row>
    <row r="317" spans="1:11" ht="16" x14ac:dyDescent="0.2">
      <c r="A317" s="51" t="s">
        <v>254</v>
      </c>
      <c r="B317" s="60">
        <v>43752</v>
      </c>
      <c r="C317" s="61">
        <v>121728</v>
      </c>
      <c r="D317" s="51" t="s">
        <v>11</v>
      </c>
      <c r="E317" s="51" t="s">
        <v>12</v>
      </c>
      <c r="F317" s="62">
        <v>0</v>
      </c>
      <c r="G317" s="51" t="s">
        <v>13</v>
      </c>
      <c r="H317" s="51"/>
      <c r="I317" s="51" t="s">
        <v>14</v>
      </c>
      <c r="J317" s="51" t="s">
        <v>68</v>
      </c>
      <c r="K317" s="63">
        <v>7230</v>
      </c>
    </row>
    <row r="318" spans="1:11" ht="16" x14ac:dyDescent="0.2">
      <c r="A318" s="51" t="s">
        <v>254</v>
      </c>
      <c r="B318" s="60">
        <v>43752</v>
      </c>
      <c r="C318" s="61">
        <v>121729</v>
      </c>
      <c r="D318" s="51" t="s">
        <v>11</v>
      </c>
      <c r="E318" s="51" t="s">
        <v>12</v>
      </c>
      <c r="F318" s="62">
        <v>0</v>
      </c>
      <c r="G318" s="51" t="s">
        <v>13</v>
      </c>
      <c r="H318" s="51"/>
      <c r="I318" s="51" t="s">
        <v>14</v>
      </c>
      <c r="J318" s="51" t="s">
        <v>69</v>
      </c>
      <c r="K318" s="63">
        <v>7230</v>
      </c>
    </row>
    <row r="319" spans="1:11" ht="16" x14ac:dyDescent="0.2">
      <c r="A319" s="51" t="s">
        <v>254</v>
      </c>
      <c r="B319" s="60">
        <v>43752</v>
      </c>
      <c r="C319" s="61">
        <v>121730</v>
      </c>
      <c r="D319" s="51" t="s">
        <v>11</v>
      </c>
      <c r="E319" s="51" t="s">
        <v>12</v>
      </c>
      <c r="F319" s="62">
        <v>0</v>
      </c>
      <c r="G319" s="51" t="s">
        <v>13</v>
      </c>
      <c r="H319" s="51"/>
      <c r="I319" s="51" t="s">
        <v>14</v>
      </c>
      <c r="J319" s="51" t="s">
        <v>115</v>
      </c>
      <c r="K319" s="63">
        <v>7230</v>
      </c>
    </row>
    <row r="320" spans="1:11" ht="16" x14ac:dyDescent="0.2">
      <c r="A320" s="51" t="s">
        <v>254</v>
      </c>
      <c r="B320" s="60">
        <v>43752</v>
      </c>
      <c r="C320" s="61">
        <v>121731</v>
      </c>
      <c r="D320" s="51" t="s">
        <v>11</v>
      </c>
      <c r="E320" s="51" t="s">
        <v>12</v>
      </c>
      <c r="F320" s="62">
        <v>0</v>
      </c>
      <c r="G320" s="51" t="s">
        <v>13</v>
      </c>
      <c r="H320" s="51"/>
      <c r="I320" s="51" t="s">
        <v>14</v>
      </c>
      <c r="J320" s="51" t="s">
        <v>183</v>
      </c>
      <c r="K320" s="63">
        <v>7230</v>
      </c>
    </row>
    <row r="321" spans="1:11" ht="16" x14ac:dyDescent="0.2">
      <c r="A321" s="51" t="s">
        <v>254</v>
      </c>
      <c r="B321" s="60">
        <v>43752</v>
      </c>
      <c r="C321" s="61">
        <v>121732</v>
      </c>
      <c r="D321" s="51" t="s">
        <v>11</v>
      </c>
      <c r="E321" s="51" t="s">
        <v>12</v>
      </c>
      <c r="F321" s="62">
        <v>0</v>
      </c>
      <c r="G321" s="51" t="s">
        <v>13</v>
      </c>
      <c r="H321" s="51"/>
      <c r="I321" s="51" t="s">
        <v>14</v>
      </c>
      <c r="J321" s="51" t="s">
        <v>70</v>
      </c>
      <c r="K321" s="63">
        <v>7230</v>
      </c>
    </row>
    <row r="322" spans="1:11" ht="16" x14ac:dyDescent="0.2">
      <c r="A322" s="51" t="s">
        <v>254</v>
      </c>
      <c r="B322" s="60">
        <v>43752</v>
      </c>
      <c r="C322" s="61">
        <v>121743</v>
      </c>
      <c r="D322" s="51" t="s">
        <v>11</v>
      </c>
      <c r="E322" s="51" t="s">
        <v>12</v>
      </c>
      <c r="F322" s="62">
        <v>0</v>
      </c>
      <c r="G322" s="51" t="s">
        <v>13</v>
      </c>
      <c r="H322" s="51"/>
      <c r="I322" s="51" t="s">
        <v>14</v>
      </c>
      <c r="J322" s="51" t="s">
        <v>71</v>
      </c>
      <c r="K322" s="63">
        <v>7230</v>
      </c>
    </row>
    <row r="323" spans="1:11" ht="16" x14ac:dyDescent="0.2">
      <c r="A323" s="51" t="s">
        <v>254</v>
      </c>
      <c r="B323" s="60">
        <v>43752</v>
      </c>
      <c r="C323" s="61">
        <v>121744</v>
      </c>
      <c r="D323" s="51" t="s">
        <v>11</v>
      </c>
      <c r="E323" s="51" t="s">
        <v>12</v>
      </c>
      <c r="F323" s="62">
        <v>0</v>
      </c>
      <c r="G323" s="51" t="s">
        <v>13</v>
      </c>
      <c r="H323" s="51"/>
      <c r="I323" s="51" t="s">
        <v>14</v>
      </c>
      <c r="J323" s="51" t="s">
        <v>72</v>
      </c>
      <c r="K323" s="63">
        <v>7230</v>
      </c>
    </row>
    <row r="324" spans="1:11" ht="16" x14ac:dyDescent="0.2">
      <c r="A324" s="51" t="s">
        <v>254</v>
      </c>
      <c r="B324" s="60">
        <v>43752</v>
      </c>
      <c r="C324" s="61">
        <v>121745</v>
      </c>
      <c r="D324" s="51" t="s">
        <v>11</v>
      </c>
      <c r="E324" s="51" t="s">
        <v>12</v>
      </c>
      <c r="F324" s="62">
        <v>0</v>
      </c>
      <c r="G324" s="51" t="s">
        <v>13</v>
      </c>
      <c r="H324" s="51"/>
      <c r="I324" s="51" t="s">
        <v>14</v>
      </c>
      <c r="J324" s="51" t="s">
        <v>73</v>
      </c>
      <c r="K324" s="63">
        <v>7230</v>
      </c>
    </row>
    <row r="325" spans="1:11" ht="16" x14ac:dyDescent="0.2">
      <c r="A325" s="51" t="s">
        <v>254</v>
      </c>
      <c r="B325" s="60">
        <v>43752</v>
      </c>
      <c r="C325" s="61">
        <v>121746</v>
      </c>
      <c r="D325" s="51" t="s">
        <v>11</v>
      </c>
      <c r="E325" s="51" t="s">
        <v>12</v>
      </c>
      <c r="F325" s="62">
        <v>0</v>
      </c>
      <c r="G325" s="51" t="s">
        <v>13</v>
      </c>
      <c r="H325" s="51"/>
      <c r="I325" s="51" t="s">
        <v>14</v>
      </c>
      <c r="J325" s="51" t="s">
        <v>74</v>
      </c>
      <c r="K325" s="63">
        <v>7230</v>
      </c>
    </row>
    <row r="326" spans="1:11" ht="16" x14ac:dyDescent="0.2">
      <c r="A326" s="52" t="s">
        <v>254</v>
      </c>
      <c r="B326" s="64">
        <v>43752</v>
      </c>
      <c r="C326" s="52"/>
      <c r="D326" s="52" t="s">
        <v>11</v>
      </c>
      <c r="E326" s="52" t="s">
        <v>12</v>
      </c>
      <c r="F326" s="65">
        <v>6.7624810892586984E-2</v>
      </c>
      <c r="G326" s="65"/>
      <c r="H326" s="52"/>
      <c r="I326" s="52" t="s">
        <v>14</v>
      </c>
      <c r="J326" s="52" t="s">
        <v>93</v>
      </c>
      <c r="K326" s="54" t="s">
        <v>176</v>
      </c>
    </row>
    <row r="327" spans="1:11" ht="16" x14ac:dyDescent="0.2">
      <c r="A327" s="52" t="s">
        <v>254</v>
      </c>
      <c r="B327" s="64">
        <v>43752</v>
      </c>
      <c r="C327" s="52"/>
      <c r="D327" s="52" t="s">
        <v>11</v>
      </c>
      <c r="E327" s="52" t="s">
        <v>12</v>
      </c>
      <c r="F327" s="65">
        <v>3.7170953101361572E-2</v>
      </c>
      <c r="G327" s="65"/>
      <c r="H327" s="52"/>
      <c r="I327" s="52" t="s">
        <v>14</v>
      </c>
      <c r="J327" s="52" t="s">
        <v>93</v>
      </c>
      <c r="K327" s="54" t="s">
        <v>176</v>
      </c>
    </row>
    <row r="328" spans="1:11" ht="16" x14ac:dyDescent="0.2">
      <c r="A328" s="52" t="s">
        <v>254</v>
      </c>
      <c r="B328" s="64">
        <v>43752</v>
      </c>
      <c r="C328" s="52"/>
      <c r="D328" s="52" t="s">
        <v>11</v>
      </c>
      <c r="E328" s="52" t="s">
        <v>12</v>
      </c>
      <c r="F328" s="65">
        <v>1.3933434190620271E-2</v>
      </c>
      <c r="G328" s="65"/>
      <c r="H328" s="52"/>
      <c r="I328" s="52" t="s">
        <v>14</v>
      </c>
      <c r="J328" s="52" t="s">
        <v>93</v>
      </c>
      <c r="K328" s="54" t="s">
        <v>172</v>
      </c>
    </row>
    <row r="329" spans="1:11" ht="16" x14ac:dyDescent="0.2">
      <c r="A329" s="52" t="s">
        <v>254</v>
      </c>
      <c r="B329" s="64">
        <v>43752</v>
      </c>
      <c r="C329" s="52"/>
      <c r="D329" s="52" t="s">
        <v>11</v>
      </c>
      <c r="E329" s="52" t="s">
        <v>12</v>
      </c>
      <c r="F329" s="65">
        <v>1.1346444780635401E-3</v>
      </c>
      <c r="G329" s="65"/>
      <c r="H329" s="52"/>
      <c r="I329" s="52" t="s">
        <v>14</v>
      </c>
      <c r="J329" s="52" t="s">
        <v>93</v>
      </c>
      <c r="K329" s="54" t="s">
        <v>172</v>
      </c>
    </row>
    <row r="330" spans="1:11" ht="16" x14ac:dyDescent="0.2">
      <c r="A330" s="52" t="s">
        <v>254</v>
      </c>
      <c r="B330" s="64">
        <v>43752</v>
      </c>
      <c r="C330" s="52"/>
      <c r="D330" s="52" t="s">
        <v>11</v>
      </c>
      <c r="E330" s="52" t="s">
        <v>12</v>
      </c>
      <c r="F330" s="65">
        <v>7.2617246596066568E-2</v>
      </c>
      <c r="G330" s="65"/>
      <c r="H330" s="52"/>
      <c r="I330" s="52" t="s">
        <v>14</v>
      </c>
      <c r="J330" s="52" t="s">
        <v>93</v>
      </c>
      <c r="K330" s="54" t="s">
        <v>173</v>
      </c>
    </row>
    <row r="331" spans="1:11" ht="16" x14ac:dyDescent="0.2">
      <c r="A331" s="52" t="s">
        <v>254</v>
      </c>
      <c r="B331" s="64">
        <v>43752</v>
      </c>
      <c r="C331" s="52"/>
      <c r="D331" s="52" t="s">
        <v>11</v>
      </c>
      <c r="E331" s="52" t="s">
        <v>12</v>
      </c>
      <c r="F331" s="65">
        <v>7.8971255673222385E-2</v>
      </c>
      <c r="G331" s="65"/>
      <c r="H331" s="52"/>
      <c r="I331" s="52" t="s">
        <v>14</v>
      </c>
      <c r="J331" s="52" t="s">
        <v>93</v>
      </c>
      <c r="K331" s="54" t="s">
        <v>173</v>
      </c>
    </row>
    <row r="332" spans="1:11" ht="16" x14ac:dyDescent="0.2">
      <c r="A332" s="52" t="s">
        <v>254</v>
      </c>
      <c r="B332" s="64">
        <v>43752</v>
      </c>
      <c r="C332" s="52"/>
      <c r="D332" s="52" t="s">
        <v>11</v>
      </c>
      <c r="E332" s="52" t="s">
        <v>12</v>
      </c>
      <c r="F332" s="65">
        <v>7.2163388804841149E-80</v>
      </c>
      <c r="G332" s="65"/>
      <c r="H332" s="52"/>
      <c r="I332" s="52" t="s">
        <v>14</v>
      </c>
      <c r="J332" s="52" t="s">
        <v>93</v>
      </c>
      <c r="K332" s="54" t="s">
        <v>174</v>
      </c>
    </row>
    <row r="333" spans="1:11" ht="16" x14ac:dyDescent="0.2">
      <c r="A333" s="52" t="s">
        <v>254</v>
      </c>
      <c r="B333" s="64">
        <v>43752</v>
      </c>
      <c r="C333" s="52"/>
      <c r="D333" s="52" t="s">
        <v>11</v>
      </c>
      <c r="E333" s="52" t="s">
        <v>12</v>
      </c>
      <c r="F333" s="65">
        <v>5.6278366111951587E-20</v>
      </c>
      <c r="G333" s="65"/>
      <c r="H333" s="52"/>
      <c r="I333" s="52" t="s">
        <v>14</v>
      </c>
      <c r="J333" s="52" t="s">
        <v>93</v>
      </c>
      <c r="K333" s="54" t="s">
        <v>174</v>
      </c>
    </row>
    <row r="334" spans="1:11" ht="16" x14ac:dyDescent="0.2">
      <c r="A334" s="52" t="s">
        <v>254</v>
      </c>
      <c r="B334" s="64">
        <v>43752</v>
      </c>
      <c r="C334" s="52"/>
      <c r="D334" s="52" t="s">
        <v>11</v>
      </c>
      <c r="E334" s="52" t="s">
        <v>12</v>
      </c>
      <c r="F334" s="65">
        <v>20.109725685785538</v>
      </c>
      <c r="G334" s="65"/>
      <c r="H334" s="52"/>
      <c r="I334" s="52" t="s">
        <v>14</v>
      </c>
      <c r="J334" s="52" t="s">
        <v>94</v>
      </c>
      <c r="K334" s="54" t="s">
        <v>176</v>
      </c>
    </row>
    <row r="335" spans="1:11" ht="16" x14ac:dyDescent="0.2">
      <c r="A335" s="52" t="s">
        <v>254</v>
      </c>
      <c r="B335" s="64">
        <v>43752</v>
      </c>
      <c r="C335" s="52"/>
      <c r="D335" s="52" t="s">
        <v>11</v>
      </c>
      <c r="E335" s="52" t="s">
        <v>12</v>
      </c>
      <c r="F335" s="65">
        <v>27.112219451371573</v>
      </c>
      <c r="G335" s="65"/>
      <c r="H335" s="52"/>
      <c r="I335" s="52" t="s">
        <v>14</v>
      </c>
      <c r="J335" s="52" t="s">
        <v>94</v>
      </c>
      <c r="K335" s="54" t="s">
        <v>176</v>
      </c>
    </row>
    <row r="336" spans="1:11" ht="16" x14ac:dyDescent="0.2">
      <c r="A336" s="52" t="s">
        <v>254</v>
      </c>
      <c r="B336" s="64">
        <v>43752</v>
      </c>
      <c r="C336" s="52"/>
      <c r="D336" s="52" t="s">
        <v>11</v>
      </c>
      <c r="E336" s="52" t="s">
        <v>12</v>
      </c>
      <c r="F336" s="65">
        <v>19.526184538653368</v>
      </c>
      <c r="G336" s="65"/>
      <c r="H336" s="52"/>
      <c r="I336" s="52" t="s">
        <v>14</v>
      </c>
      <c r="J336" s="52" t="s">
        <v>94</v>
      </c>
      <c r="K336" s="54" t="s">
        <v>172</v>
      </c>
    </row>
    <row r="337" spans="1:11" ht="16" x14ac:dyDescent="0.2">
      <c r="A337" s="52" t="s">
        <v>254</v>
      </c>
      <c r="B337" s="64">
        <v>43752</v>
      </c>
      <c r="C337" s="52"/>
      <c r="D337" s="52" t="s">
        <v>11</v>
      </c>
      <c r="E337" s="52" t="s">
        <v>12</v>
      </c>
      <c r="F337" s="65">
        <v>15.800498753117207</v>
      </c>
      <c r="G337" s="65"/>
      <c r="H337" s="52"/>
      <c r="I337" s="52" t="s">
        <v>14</v>
      </c>
      <c r="J337" s="52" t="s">
        <v>94</v>
      </c>
      <c r="K337" s="54" t="s">
        <v>172</v>
      </c>
    </row>
    <row r="338" spans="1:11" ht="16" x14ac:dyDescent="0.2">
      <c r="A338" s="52" t="s">
        <v>254</v>
      </c>
      <c r="B338" s="64">
        <v>43752</v>
      </c>
      <c r="C338" s="52"/>
      <c r="D338" s="52" t="s">
        <v>11</v>
      </c>
      <c r="E338" s="52" t="s">
        <v>12</v>
      </c>
      <c r="F338" s="65">
        <v>17.236907730673316</v>
      </c>
      <c r="G338" s="65"/>
      <c r="H338" s="52"/>
      <c r="I338" s="52" t="s">
        <v>14</v>
      </c>
      <c r="J338" s="52" t="s">
        <v>94</v>
      </c>
      <c r="K338" s="54" t="s">
        <v>173</v>
      </c>
    </row>
    <row r="339" spans="1:11" ht="16" x14ac:dyDescent="0.2">
      <c r="A339" s="52" t="s">
        <v>254</v>
      </c>
      <c r="B339" s="64">
        <v>43752</v>
      </c>
      <c r="C339" s="52"/>
      <c r="D339" s="52" t="s">
        <v>11</v>
      </c>
      <c r="E339" s="52" t="s">
        <v>12</v>
      </c>
      <c r="F339" s="65">
        <v>10.728179551122194</v>
      </c>
      <c r="G339" s="65"/>
      <c r="H339" s="52"/>
      <c r="I339" s="52" t="s">
        <v>14</v>
      </c>
      <c r="J339" s="52" t="s">
        <v>94</v>
      </c>
      <c r="K339" s="54" t="s">
        <v>173</v>
      </c>
    </row>
    <row r="340" spans="1:11" ht="16" x14ac:dyDescent="0.2">
      <c r="A340" s="52" t="s">
        <v>254</v>
      </c>
      <c r="B340" s="64">
        <v>43752</v>
      </c>
      <c r="C340" s="52"/>
      <c r="D340" s="52" t="s">
        <v>11</v>
      </c>
      <c r="E340" s="52" t="s">
        <v>12</v>
      </c>
      <c r="F340" s="65">
        <v>40.758104738154614</v>
      </c>
      <c r="G340" s="65"/>
      <c r="H340" s="52"/>
      <c r="I340" s="52" t="s">
        <v>14</v>
      </c>
      <c r="J340" s="52" t="s">
        <v>94</v>
      </c>
      <c r="K340" s="54" t="s">
        <v>174</v>
      </c>
    </row>
    <row r="341" spans="1:11" ht="16" x14ac:dyDescent="0.2">
      <c r="A341" s="52" t="s">
        <v>254</v>
      </c>
      <c r="B341" s="64">
        <v>43752</v>
      </c>
      <c r="C341" s="52"/>
      <c r="D341" s="52" t="s">
        <v>11</v>
      </c>
      <c r="E341" s="52" t="s">
        <v>12</v>
      </c>
      <c r="F341" s="65">
        <v>39.81546134663342</v>
      </c>
      <c r="G341" s="65"/>
      <c r="H341" s="52"/>
      <c r="I341" s="52" t="s">
        <v>14</v>
      </c>
      <c r="J341" s="52" t="s">
        <v>94</v>
      </c>
      <c r="K341" s="54" t="s">
        <v>174</v>
      </c>
    </row>
    <row r="342" spans="1:11" ht="16" x14ac:dyDescent="0.2">
      <c r="A342" s="52" t="s">
        <v>254</v>
      </c>
      <c r="B342" s="64">
        <v>43752</v>
      </c>
      <c r="C342" s="52"/>
      <c r="D342" s="52" t="s">
        <v>11</v>
      </c>
      <c r="E342" s="52" t="s">
        <v>12</v>
      </c>
      <c r="F342" s="65">
        <v>0.25378937007874014</v>
      </c>
      <c r="G342" s="65"/>
      <c r="H342" s="52"/>
      <c r="I342" s="52" t="s">
        <v>14</v>
      </c>
      <c r="J342" s="52" t="s">
        <v>95</v>
      </c>
      <c r="K342" s="54" t="s">
        <v>176</v>
      </c>
    </row>
    <row r="343" spans="1:11" ht="16" x14ac:dyDescent="0.2">
      <c r="A343" s="52" t="s">
        <v>254</v>
      </c>
      <c r="B343" s="64">
        <v>43752</v>
      </c>
      <c r="C343" s="52"/>
      <c r="D343" s="52" t="s">
        <v>11</v>
      </c>
      <c r="E343" s="52" t="s">
        <v>12</v>
      </c>
      <c r="F343" s="65">
        <v>0.60236220472440938</v>
      </c>
      <c r="G343" s="65"/>
      <c r="H343" s="52"/>
      <c r="I343" s="52" t="s">
        <v>14</v>
      </c>
      <c r="J343" s="52" t="s">
        <v>95</v>
      </c>
      <c r="K343" s="54" t="s">
        <v>176</v>
      </c>
    </row>
    <row r="344" spans="1:11" ht="16" x14ac:dyDescent="0.2">
      <c r="A344" s="52" t="s">
        <v>254</v>
      </c>
      <c r="B344" s="64">
        <v>43752</v>
      </c>
      <c r="C344" s="52"/>
      <c r="D344" s="52" t="s">
        <v>11</v>
      </c>
      <c r="E344" s="52" t="s">
        <v>12</v>
      </c>
      <c r="F344" s="65">
        <v>0.18735236220472443</v>
      </c>
      <c r="G344" s="65"/>
      <c r="H344" s="52"/>
      <c r="I344" s="52" t="s">
        <v>14</v>
      </c>
      <c r="J344" s="52" t="s">
        <v>95</v>
      </c>
      <c r="K344" s="54" t="s">
        <v>172</v>
      </c>
    </row>
    <row r="345" spans="1:11" ht="16" x14ac:dyDescent="0.2">
      <c r="A345" s="52" t="s">
        <v>254</v>
      </c>
      <c r="B345" s="64">
        <v>43752</v>
      </c>
      <c r="C345" s="52"/>
      <c r="D345" s="52" t="s">
        <v>11</v>
      </c>
      <c r="E345" s="52" t="s">
        <v>12</v>
      </c>
      <c r="F345" s="65">
        <v>7.0423228346456687E-2</v>
      </c>
      <c r="G345" s="65"/>
      <c r="H345" s="52"/>
      <c r="I345" s="52" t="s">
        <v>14</v>
      </c>
      <c r="J345" s="52" t="s">
        <v>95</v>
      </c>
      <c r="K345" s="54" t="s">
        <v>172</v>
      </c>
    </row>
    <row r="346" spans="1:11" ht="16" x14ac:dyDescent="0.2">
      <c r="A346" s="52" t="s">
        <v>254</v>
      </c>
      <c r="B346" s="64">
        <v>43752</v>
      </c>
      <c r="C346" s="52"/>
      <c r="D346" s="52" t="s">
        <v>11</v>
      </c>
      <c r="E346" s="52" t="s">
        <v>12</v>
      </c>
      <c r="F346" s="65">
        <v>0.35034448818897634</v>
      </c>
      <c r="G346" s="65"/>
      <c r="H346" s="52"/>
      <c r="I346" s="52" t="s">
        <v>14</v>
      </c>
      <c r="J346" s="52" t="s">
        <v>95</v>
      </c>
      <c r="K346" s="54" t="s">
        <v>173</v>
      </c>
    </row>
    <row r="347" spans="1:11" ht="16" x14ac:dyDescent="0.2">
      <c r="A347" s="52" t="s">
        <v>254</v>
      </c>
      <c r="B347" s="64">
        <v>43752</v>
      </c>
      <c r="C347" s="52"/>
      <c r="D347" s="52" t="s">
        <v>11</v>
      </c>
      <c r="E347" s="52" t="s">
        <v>12</v>
      </c>
      <c r="F347" s="65">
        <v>0.34857283464566929</v>
      </c>
      <c r="G347" s="65"/>
      <c r="H347" s="52"/>
      <c r="I347" s="52" t="s">
        <v>14</v>
      </c>
      <c r="J347" s="52" t="s">
        <v>95</v>
      </c>
      <c r="K347" s="54" t="s">
        <v>173</v>
      </c>
    </row>
    <row r="348" spans="1:11" ht="16" x14ac:dyDescent="0.2">
      <c r="A348" s="52" t="s">
        <v>254</v>
      </c>
      <c r="B348" s="64">
        <v>43752</v>
      </c>
      <c r="C348" s="52"/>
      <c r="D348" s="52" t="s">
        <v>11</v>
      </c>
      <c r="E348" s="52" t="s">
        <v>12</v>
      </c>
      <c r="F348" s="65">
        <v>1.9842519685039369E-21</v>
      </c>
      <c r="G348" s="65"/>
      <c r="H348" s="57" t="s">
        <v>47</v>
      </c>
      <c r="I348" s="52" t="s">
        <v>14</v>
      </c>
      <c r="J348" s="52" t="s">
        <v>95</v>
      </c>
      <c r="K348" s="54" t="s">
        <v>174</v>
      </c>
    </row>
    <row r="349" spans="1:11" ht="16" x14ac:dyDescent="0.2">
      <c r="A349" s="52" t="s">
        <v>254</v>
      </c>
      <c r="B349" s="64">
        <v>43752</v>
      </c>
      <c r="C349" s="52"/>
      <c r="D349" s="52" t="s">
        <v>11</v>
      </c>
      <c r="E349" s="52" t="s">
        <v>12</v>
      </c>
      <c r="F349" s="65">
        <v>2.8302165354330708</v>
      </c>
      <c r="G349" s="65"/>
      <c r="H349" s="57" t="s">
        <v>47</v>
      </c>
      <c r="I349" s="52" t="s">
        <v>14</v>
      </c>
      <c r="J349" s="52" t="s">
        <v>95</v>
      </c>
      <c r="K349" s="54" t="s">
        <v>174</v>
      </c>
    </row>
    <row r="350" spans="1:11" ht="16" x14ac:dyDescent="0.2">
      <c r="A350" s="51" t="s">
        <v>254</v>
      </c>
      <c r="B350" s="60">
        <v>43752</v>
      </c>
      <c r="C350" s="61">
        <v>122239</v>
      </c>
      <c r="D350" s="51" t="s">
        <v>11</v>
      </c>
      <c r="E350" s="51" t="s">
        <v>12</v>
      </c>
      <c r="F350" s="62">
        <v>0</v>
      </c>
      <c r="G350" s="51" t="s">
        <v>18</v>
      </c>
      <c r="H350" s="51"/>
      <c r="I350" s="51" t="s">
        <v>14</v>
      </c>
      <c r="J350" s="51" t="s">
        <v>108</v>
      </c>
      <c r="K350" s="63">
        <v>7249</v>
      </c>
    </row>
    <row r="351" spans="1:11" ht="16" x14ac:dyDescent="0.2">
      <c r="A351" s="51" t="s">
        <v>254</v>
      </c>
      <c r="B351" s="60">
        <v>43752</v>
      </c>
      <c r="C351" s="61">
        <v>123668</v>
      </c>
      <c r="D351" s="51" t="s">
        <v>11</v>
      </c>
      <c r="E351" s="51" t="s">
        <v>12</v>
      </c>
      <c r="F351" s="62">
        <v>0</v>
      </c>
      <c r="G351" s="51" t="s">
        <v>13</v>
      </c>
      <c r="H351" s="51"/>
      <c r="I351" s="51" t="s">
        <v>14</v>
      </c>
      <c r="J351" s="51" t="s">
        <v>108</v>
      </c>
      <c r="K351" s="63">
        <v>7297</v>
      </c>
    </row>
    <row r="352" spans="1:11" ht="16" x14ac:dyDescent="0.2">
      <c r="A352" s="51" t="s">
        <v>254</v>
      </c>
      <c r="B352" s="60">
        <v>43752</v>
      </c>
      <c r="C352" s="61">
        <v>122279</v>
      </c>
      <c r="D352" s="51" t="s">
        <v>11</v>
      </c>
      <c r="E352" s="51" t="s">
        <v>12</v>
      </c>
      <c r="F352" s="62">
        <v>0</v>
      </c>
      <c r="G352" s="51" t="s">
        <v>13</v>
      </c>
      <c r="H352" s="51"/>
      <c r="I352" s="51" t="s">
        <v>14</v>
      </c>
      <c r="J352" s="51" t="s">
        <v>184</v>
      </c>
      <c r="K352" s="63">
        <v>7249</v>
      </c>
    </row>
    <row r="353" spans="1:11" ht="16" x14ac:dyDescent="0.2">
      <c r="A353" s="51" t="s">
        <v>254</v>
      </c>
      <c r="B353" s="60">
        <v>43752</v>
      </c>
      <c r="C353" s="61">
        <v>122280</v>
      </c>
      <c r="D353" s="51" t="s">
        <v>11</v>
      </c>
      <c r="E353" s="51" t="s">
        <v>12</v>
      </c>
      <c r="F353" s="62">
        <v>0</v>
      </c>
      <c r="G353" s="51" t="s">
        <v>13</v>
      </c>
      <c r="H353" s="51"/>
      <c r="I353" s="51" t="s">
        <v>14</v>
      </c>
      <c r="J353" s="51" t="s">
        <v>61</v>
      </c>
      <c r="K353" s="63">
        <v>7249</v>
      </c>
    </row>
  </sheetData>
  <autoFilter ref="A1:K349" xr:uid="{7BA6D4AF-1459-6044-8B15-78D384EF3D4E}"/>
  <sortState xmlns:xlrd2="http://schemas.microsoft.com/office/spreadsheetml/2017/richdata2" ref="A2:K353">
    <sortCondition ref="A2:A353"/>
    <sortCondition ref="J2:J353"/>
    <sortCondition ref="K2:K3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3BBC1-B159-1A40-AF1F-0DCB93DA89F5}">
  <dimension ref="A1:EK17"/>
  <sheetViews>
    <sheetView workbookViewId="0">
      <pane xSplit="1" topLeftCell="B1" activePane="topRight" state="frozen"/>
      <selection pane="topRight" activeCell="I23" sqref="I23"/>
    </sheetView>
  </sheetViews>
  <sheetFormatPr baseColWidth="10" defaultRowHeight="15" x14ac:dyDescent="0.2"/>
  <cols>
    <col min="1" max="1" width="22" bestFit="1" customWidth="1"/>
  </cols>
  <sheetData>
    <row r="1" spans="1:141" s="11" customFormat="1" ht="32" customHeight="1" thickBot="1" x14ac:dyDescent="0.3">
      <c r="A1" s="26"/>
      <c r="B1" s="77" t="s">
        <v>251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80"/>
      <c r="S1" s="77" t="s">
        <v>252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9"/>
      <c r="AG1" s="81" t="s">
        <v>253</v>
      </c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9"/>
      <c r="AW1" s="82" t="s">
        <v>254</v>
      </c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4"/>
    </row>
    <row r="2" spans="1:141" s="16" customFormat="1" ht="16" x14ac:dyDescent="0.2">
      <c r="A2" s="27" t="s">
        <v>55</v>
      </c>
      <c r="B2" s="37">
        <f>AVERAGE(553.7418, 1532.3958)</f>
        <v>1043.0688</v>
      </c>
      <c r="C2" s="37">
        <f>AVERAGE(43688.047, 646793)</f>
        <v>345240.52350000001</v>
      </c>
      <c r="D2" s="37">
        <f>AVERAGE(49500, 141260.88)</f>
        <v>95380.44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>
        <v>0</v>
      </c>
      <c r="T2" s="39">
        <v>2.2239</v>
      </c>
      <c r="U2" s="39">
        <v>0</v>
      </c>
      <c r="V2" s="39">
        <v>5.6744000000000003</v>
      </c>
      <c r="W2" s="39">
        <v>0</v>
      </c>
      <c r="X2" s="39">
        <v>0.83</v>
      </c>
      <c r="Y2" s="39">
        <v>0</v>
      </c>
      <c r="Z2" s="39">
        <v>2.5764</v>
      </c>
      <c r="AA2" s="39">
        <v>2.0901999999999998</v>
      </c>
      <c r="AB2" s="39">
        <v>2.2896000000000001</v>
      </c>
      <c r="AC2" s="39">
        <v>21.039000000000001</v>
      </c>
      <c r="AD2" s="39">
        <v>1.0265</v>
      </c>
      <c r="AE2" s="39">
        <v>2.5598000000000001</v>
      </c>
      <c r="AF2" s="40">
        <v>0</v>
      </c>
      <c r="AG2" s="16">
        <v>0</v>
      </c>
      <c r="AH2" s="41">
        <f>AVERAGE(3.68, 2.71, 1.51, 1.46)</f>
        <v>2.34</v>
      </c>
      <c r="AI2" s="39">
        <v>0</v>
      </c>
      <c r="AJ2" s="41">
        <f>AVERAGE(0, 0, 0.81, 0.43, 0.19, 0.12)</f>
        <v>0.2583333333333333</v>
      </c>
      <c r="AK2" s="39">
        <v>0</v>
      </c>
      <c r="AL2" s="39">
        <v>0</v>
      </c>
      <c r="AM2" s="39">
        <v>0</v>
      </c>
      <c r="AN2" s="39">
        <v>0</v>
      </c>
      <c r="AO2" s="39">
        <v>0</v>
      </c>
      <c r="AP2" s="39"/>
      <c r="AQ2" s="14"/>
      <c r="AR2" s="14"/>
      <c r="AS2" s="14"/>
      <c r="AT2" s="14"/>
      <c r="AU2" s="14"/>
      <c r="AV2" s="15"/>
      <c r="AW2" s="42">
        <f>AVERAGE(1.252, 0.6852, 0.8537, 2.1617)</f>
        <v>1.2381500000000001</v>
      </c>
      <c r="AX2" s="39">
        <v>0</v>
      </c>
      <c r="AY2" s="39">
        <v>0</v>
      </c>
      <c r="AZ2" s="41">
        <f>AVERAGE(1.695, 1.92, 1.305, 6.28)</f>
        <v>2.8</v>
      </c>
      <c r="BA2" s="39">
        <v>0</v>
      </c>
      <c r="BB2" s="39">
        <v>0</v>
      </c>
      <c r="BC2" s="39">
        <v>0</v>
      </c>
      <c r="BD2" s="39">
        <v>0</v>
      </c>
      <c r="BE2" s="41">
        <f>AVERAGE(0.0285, 0, 0)</f>
        <v>9.4999999999999998E-3</v>
      </c>
      <c r="BF2" s="14">
        <v>0</v>
      </c>
      <c r="BG2" s="49">
        <f>AVERAGE(0.23, 0)</f>
        <v>0.115</v>
      </c>
      <c r="BH2" s="47">
        <f>AVERAGE(5.6801,12.9042, 10.8824, 30.9296)</f>
        <v>15.099074999999999</v>
      </c>
      <c r="BI2" s="47">
        <f>AVERAGE(3.4259, 0.8685, 1.1838, 7.1762)</f>
        <v>3.1635999999999997</v>
      </c>
      <c r="BJ2" s="47">
        <f>AVERAGE( 1.5293, 9.1823)</f>
        <v>5.3558000000000003</v>
      </c>
      <c r="BK2" s="48">
        <v>0</v>
      </c>
      <c r="BL2" s="47">
        <f>AVERAGE(1.1593, 1.4002, 7.5638)</f>
        <v>3.3744333333333336</v>
      </c>
      <c r="BM2" s="47">
        <f>AVERAGE(11.8628, 4.0306, 6.0586, 14.2677)</f>
        <v>9.054924999999999</v>
      </c>
      <c r="BN2" s="14">
        <v>0</v>
      </c>
      <c r="BO2" s="15">
        <v>0</v>
      </c>
    </row>
    <row r="3" spans="1:141" s="16" customFormat="1" ht="16" x14ac:dyDescent="0.2">
      <c r="A3" s="28" t="s">
        <v>116</v>
      </c>
      <c r="B3" s="37">
        <v>0</v>
      </c>
      <c r="C3" s="37">
        <v>0</v>
      </c>
      <c r="D3" s="37">
        <v>0</v>
      </c>
      <c r="E3" s="37">
        <f>AVERAGE(10.3235, 21.8288)</f>
        <v>16.076149999999998</v>
      </c>
      <c r="F3" s="37">
        <v>0</v>
      </c>
      <c r="G3" s="37">
        <f>AVERAGE(1.3449, 4.8217)</f>
        <v>3.0832999999999999</v>
      </c>
      <c r="H3" s="37">
        <v>0</v>
      </c>
      <c r="I3" s="37">
        <f>AVERAGE(9.0777, 6.6816)</f>
        <v>7.8796499999999998</v>
      </c>
      <c r="J3" s="37">
        <v>15.9</v>
      </c>
      <c r="K3" s="37">
        <v>0</v>
      </c>
      <c r="L3" s="37">
        <v>46.2</v>
      </c>
      <c r="M3" s="37">
        <f>AVERAGE(26.1242, 74.5342)</f>
        <v>50.3292</v>
      </c>
      <c r="N3" s="37">
        <v>72.448134999999994</v>
      </c>
      <c r="O3" s="37">
        <v>0</v>
      </c>
      <c r="P3" s="37">
        <v>0</v>
      </c>
      <c r="Q3" s="37">
        <v>0</v>
      </c>
      <c r="R3" s="37">
        <f>AVERAGE(10.4058, 21.8696)</f>
        <v>16.137699999999999</v>
      </c>
      <c r="S3" s="38">
        <v>0</v>
      </c>
      <c r="T3" s="39">
        <v>0</v>
      </c>
      <c r="U3" s="39">
        <v>1.0795999999999999</v>
      </c>
      <c r="V3" s="25"/>
      <c r="W3" s="39">
        <v>0</v>
      </c>
      <c r="X3" s="39">
        <v>3.6873</v>
      </c>
      <c r="Y3" s="39">
        <v>0</v>
      </c>
      <c r="Z3" s="39">
        <v>9.8605</v>
      </c>
      <c r="AA3" s="39">
        <v>5.7313000000000001</v>
      </c>
      <c r="AB3" s="39">
        <v>18.215</v>
      </c>
      <c r="AC3" s="39">
        <v>1.8043</v>
      </c>
      <c r="AD3" s="39">
        <v>15.333299999999999</v>
      </c>
      <c r="AE3" s="39">
        <v>1.4831000000000001</v>
      </c>
      <c r="AF3" s="40">
        <v>3.5773000000000001</v>
      </c>
      <c r="AG3" s="16">
        <v>0</v>
      </c>
      <c r="AH3" s="41">
        <f>AVERAGE(65.29, 61.35, 32.8, 30.08, 16.14, 15.08)</f>
        <v>36.79</v>
      </c>
      <c r="AI3" s="39">
        <v>0</v>
      </c>
      <c r="AJ3" s="41">
        <f>AVERAGE(0.34,  0.21)</f>
        <v>0.27500000000000002</v>
      </c>
      <c r="AK3" s="39">
        <v>0</v>
      </c>
      <c r="AL3" s="39">
        <v>0</v>
      </c>
      <c r="AM3" s="39">
        <v>0</v>
      </c>
      <c r="AN3" s="39">
        <v>0</v>
      </c>
      <c r="AO3" s="39"/>
      <c r="AP3" s="39"/>
      <c r="AQ3" s="14"/>
      <c r="AR3" s="14"/>
      <c r="AS3" s="14"/>
      <c r="AT3" s="14"/>
      <c r="AU3" s="14"/>
      <c r="AV3" s="15"/>
      <c r="AW3" s="38">
        <v>0</v>
      </c>
      <c r="AX3" s="39">
        <v>0</v>
      </c>
      <c r="AY3" s="39">
        <v>0</v>
      </c>
      <c r="AZ3" s="39">
        <v>71.926199999999994</v>
      </c>
      <c r="BA3" s="39">
        <v>0</v>
      </c>
      <c r="BB3" s="39">
        <v>46.956499999999998</v>
      </c>
      <c r="BC3" s="39">
        <v>0</v>
      </c>
      <c r="BD3" s="39">
        <v>0</v>
      </c>
      <c r="BE3" s="39">
        <v>2.5952000000000002</v>
      </c>
      <c r="BF3" s="14">
        <v>0</v>
      </c>
      <c r="BG3" s="14">
        <v>13.0875</v>
      </c>
      <c r="BH3" s="14">
        <v>0</v>
      </c>
      <c r="BI3" s="14">
        <v>0</v>
      </c>
      <c r="BJ3" s="14">
        <v>0</v>
      </c>
      <c r="BK3" s="14">
        <v>5.2141000000000002</v>
      </c>
      <c r="BL3" s="14">
        <v>0</v>
      </c>
      <c r="BM3" s="14">
        <v>4844.7583000000004</v>
      </c>
      <c r="BN3" s="14">
        <v>0</v>
      </c>
      <c r="BO3" s="15">
        <f>AVERAGE(0,0.4391)</f>
        <v>0.21955</v>
      </c>
    </row>
    <row r="4" spans="1:141" s="16" customFormat="1" ht="16" x14ac:dyDescent="0.2">
      <c r="A4" s="28" t="s">
        <v>119</v>
      </c>
      <c r="B4" s="37">
        <v>9.2827249999999992</v>
      </c>
      <c r="C4" s="37">
        <v>0</v>
      </c>
      <c r="D4" s="37">
        <v>1.5702703</v>
      </c>
      <c r="E4" s="37">
        <v>21.495145999999998</v>
      </c>
      <c r="F4" s="37">
        <v>4.4555273</v>
      </c>
      <c r="G4" s="37">
        <v>0</v>
      </c>
      <c r="H4" s="37">
        <v>7.8819404000000004</v>
      </c>
      <c r="I4" s="37">
        <v>6.8849999999999998</v>
      </c>
      <c r="J4" s="37">
        <f>AVERAGE(6.4671,18.6146)</f>
        <v>12.540849999999999</v>
      </c>
      <c r="K4" s="37">
        <f>AVERAGE(1.0612, 4.9601)</f>
        <v>3.01065</v>
      </c>
      <c r="L4" s="37">
        <f>AVERAGE(1.1846, 2.2808)</f>
        <v>1.7327000000000001</v>
      </c>
      <c r="M4" s="37">
        <v>5.1512000000000002</v>
      </c>
      <c r="N4" s="37">
        <v>0.55179999999999996</v>
      </c>
      <c r="O4" s="37">
        <v>399.22852</v>
      </c>
      <c r="P4" s="37">
        <v>412.42806999999999</v>
      </c>
      <c r="Q4" s="37">
        <v>6.9494014000000002</v>
      </c>
      <c r="R4" s="37">
        <v>0.99708209999999997</v>
      </c>
      <c r="S4" s="38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41">
        <f>AVERAGE(1.77,1.72)</f>
        <v>1.7450000000000001</v>
      </c>
      <c r="AD4" s="39">
        <v>0</v>
      </c>
      <c r="AE4" s="39">
        <v>0</v>
      </c>
      <c r="AF4" s="40">
        <v>0</v>
      </c>
      <c r="AG4" s="16">
        <v>0</v>
      </c>
      <c r="AH4" s="39">
        <v>0</v>
      </c>
      <c r="AI4" s="39">
        <v>0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41">
        <f>AVERAGE(29.64, 25.01, 9.33, 8.33, 4.33, 4.27)</f>
        <v>13.484999999999999</v>
      </c>
      <c r="AP4" s="39"/>
      <c r="AQ4" s="14"/>
      <c r="AR4" s="14"/>
      <c r="AS4" s="14"/>
      <c r="AT4" s="14"/>
      <c r="AU4" s="14"/>
      <c r="AV4" s="15"/>
      <c r="AW4" s="46">
        <v>0</v>
      </c>
      <c r="AX4" s="39">
        <v>0</v>
      </c>
      <c r="AY4" s="39">
        <v>0</v>
      </c>
      <c r="AZ4" s="39">
        <v>0</v>
      </c>
      <c r="BA4" s="41">
        <f>AVERAGE(3.1633,2.4672,1.9685,9.1995)</f>
        <v>4.1996250000000002</v>
      </c>
      <c r="BB4" s="39">
        <v>0</v>
      </c>
      <c r="BC4" s="39">
        <v>0</v>
      </c>
      <c r="BD4" s="39">
        <v>0</v>
      </c>
      <c r="BE4" s="39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47">
        <f>AVERAGE(0.0524, 0.0075, 0.0758, 0)</f>
        <v>3.3925000000000004E-2</v>
      </c>
      <c r="BM4" s="47">
        <f>AVERAGE(
23.611, 17.6633, 13.9825, 40.2868)</f>
        <v>23.885899999999999</v>
      </c>
      <c r="BN4" s="47">
        <f>AVERAGE(0.4281, 0.1289, 0.3495)</f>
        <v>0.30216666666666664</v>
      </c>
      <c r="BO4" s="15">
        <v>0</v>
      </c>
    </row>
    <row r="5" spans="1:141" s="16" customFormat="1" ht="16" x14ac:dyDescent="0.2">
      <c r="A5" s="28" t="s">
        <v>16</v>
      </c>
      <c r="B5" s="37">
        <f>AVERAGE(13902.439, 65454.547)</f>
        <v>39678.493000000002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>
        <v>0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0"/>
      <c r="AG5" s="41">
        <f>AVERAGE(80.21, 74.53, 20.17, 16.86, 14.37, 11.27)</f>
        <v>36.235000000000007</v>
      </c>
      <c r="AH5" s="41">
        <f>AVERAGE(44.45, 40.88, 20.99, 17.31, 15.57, 6.02)</f>
        <v>24.203333333333337</v>
      </c>
      <c r="AI5" s="41">
        <f>AVERAGE(1.78, 0.87, 0.41, 0.31, 0.23, 0.2)</f>
        <v>0.63333333333333341</v>
      </c>
      <c r="AJ5" s="39"/>
      <c r="AK5" s="39"/>
      <c r="AL5" s="39"/>
      <c r="AM5" s="39"/>
      <c r="AN5" s="39"/>
      <c r="AO5" s="39"/>
      <c r="AP5" s="39"/>
      <c r="AQ5" s="14"/>
      <c r="AR5" s="14"/>
      <c r="AS5" s="14"/>
      <c r="AT5" s="14"/>
      <c r="AU5" s="14"/>
      <c r="AV5" s="15"/>
      <c r="AW5" s="46">
        <v>0</v>
      </c>
      <c r="AX5" s="41">
        <f>AVERAGE(0.185, 0.61)</f>
        <v>0.39749999999999996</v>
      </c>
      <c r="AY5" s="50"/>
      <c r="AZ5" s="39"/>
      <c r="BA5" s="39"/>
      <c r="BB5" s="39"/>
      <c r="BC5" s="39"/>
      <c r="BD5" s="39"/>
      <c r="BE5" s="39"/>
      <c r="BF5" s="14"/>
      <c r="BG5" s="14"/>
      <c r="BH5" s="14"/>
      <c r="BI5" s="14"/>
      <c r="BJ5" s="14"/>
      <c r="BK5" s="14"/>
      <c r="BL5" s="14"/>
      <c r="BM5" s="14"/>
      <c r="BN5" s="14"/>
      <c r="BO5" s="15"/>
    </row>
    <row r="6" spans="1:141" s="16" customFormat="1" ht="16" x14ac:dyDescent="0.2">
      <c r="A6" s="28" t="s">
        <v>118</v>
      </c>
      <c r="B6" s="37">
        <v>0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8">
        <v>0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40"/>
      <c r="AG6" s="39">
        <v>0</v>
      </c>
      <c r="AH6" s="39"/>
      <c r="AI6" s="39"/>
      <c r="AJ6" s="39"/>
      <c r="AK6" s="39"/>
      <c r="AL6" s="39"/>
      <c r="AM6" s="39"/>
      <c r="AN6" s="39"/>
      <c r="AO6" s="39"/>
      <c r="AP6" s="39"/>
      <c r="AQ6" s="14"/>
      <c r="AR6" s="14"/>
      <c r="AS6" s="14"/>
      <c r="AT6" s="14"/>
      <c r="AU6" s="14"/>
      <c r="AV6" s="15"/>
      <c r="AW6" s="38">
        <v>0</v>
      </c>
      <c r="AX6" s="39"/>
      <c r="AY6" s="39"/>
      <c r="AZ6" s="39"/>
      <c r="BA6" s="39"/>
      <c r="BB6" s="39"/>
      <c r="BC6" s="39"/>
      <c r="BD6" s="39"/>
      <c r="BE6" s="39"/>
      <c r="BF6" s="14"/>
      <c r="BG6" s="14"/>
      <c r="BH6" s="14"/>
      <c r="BI6" s="14"/>
      <c r="BJ6" s="14"/>
      <c r="BK6" s="14"/>
      <c r="BL6" s="14"/>
      <c r="BM6" s="14"/>
      <c r="BN6" s="14"/>
      <c r="BO6" s="15"/>
    </row>
    <row r="7" spans="1:141" s="16" customFormat="1" ht="17" thickBot="1" x14ac:dyDescent="0.25">
      <c r="A7" s="29" t="s">
        <v>15</v>
      </c>
      <c r="B7" s="37">
        <v>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3">
        <v>0</v>
      </c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  <c r="AG7" s="44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18"/>
      <c r="AR7" s="18"/>
      <c r="AS7" s="18"/>
      <c r="AT7" s="18"/>
      <c r="AU7" s="18"/>
      <c r="AV7" s="19"/>
      <c r="AW7" s="38">
        <v>0</v>
      </c>
      <c r="AX7" s="39"/>
      <c r="AY7" s="39"/>
      <c r="AZ7" s="39"/>
      <c r="BA7" s="39"/>
      <c r="BB7" s="39"/>
      <c r="BC7" s="39"/>
      <c r="BD7" s="39"/>
      <c r="BE7" s="39"/>
      <c r="BF7" s="14"/>
      <c r="BG7" s="14"/>
      <c r="BH7" s="14"/>
      <c r="BI7" s="14"/>
      <c r="BJ7" s="14"/>
      <c r="BK7" s="14"/>
      <c r="BL7" s="14"/>
      <c r="BM7" s="14"/>
      <c r="BN7" s="14"/>
      <c r="BO7" s="15"/>
    </row>
    <row r="8" spans="1:141" s="24" customFormat="1" x14ac:dyDescent="0.2">
      <c r="A8" s="20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1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  <c r="AW8" s="21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3"/>
    </row>
    <row r="12" spans="1:141" ht="16" x14ac:dyDescent="0.2">
      <c r="B12" s="37"/>
      <c r="C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>
        <v>0.77</v>
      </c>
      <c r="DD12" s="9">
        <v>0</v>
      </c>
      <c r="DE12" s="9">
        <v>0</v>
      </c>
      <c r="DF12" s="9">
        <v>1.64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1.01</v>
      </c>
      <c r="DN12" s="9">
        <v>9.82</v>
      </c>
      <c r="DO12" s="9">
        <v>1.83</v>
      </c>
      <c r="DP12" s="9">
        <v>1.91</v>
      </c>
      <c r="DQ12" s="9">
        <v>0</v>
      </c>
      <c r="DR12" s="9">
        <v>2.08</v>
      </c>
      <c r="DS12" s="9">
        <v>7.32</v>
      </c>
      <c r="DT12" s="9">
        <v>0</v>
      </c>
      <c r="DU12" s="9">
        <v>0</v>
      </c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</row>
    <row r="13" spans="1:141" ht="16" x14ac:dyDescent="0.2">
      <c r="B13" s="37"/>
      <c r="C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>
        <v>0</v>
      </c>
      <c r="DD13" s="9">
        <v>33.049999999999997</v>
      </c>
      <c r="DE13" s="9">
        <v>0</v>
      </c>
      <c r="DF13" s="9">
        <v>66.150000000000006</v>
      </c>
      <c r="DG13" s="9">
        <v>0</v>
      </c>
      <c r="DH13" s="9">
        <v>20.9</v>
      </c>
      <c r="DI13" s="9">
        <v>0</v>
      </c>
      <c r="DJ13" s="9">
        <v>0</v>
      </c>
      <c r="DK13" s="9">
        <v>5.66</v>
      </c>
      <c r="DL13" s="9">
        <v>0</v>
      </c>
      <c r="DM13" s="9">
        <v>11.63</v>
      </c>
      <c r="DN13" s="9">
        <v>0</v>
      </c>
      <c r="DO13" s="9">
        <v>0</v>
      </c>
      <c r="DP13" s="9">
        <v>0</v>
      </c>
      <c r="DQ13" s="9">
        <v>2556.33</v>
      </c>
      <c r="DR13" s="9">
        <v>0</v>
      </c>
      <c r="DS13" s="9">
        <v>2290.83</v>
      </c>
      <c r="DT13" s="9">
        <v>0</v>
      </c>
      <c r="DU13" s="9">
        <v>0.44</v>
      </c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</row>
    <row r="14" spans="1:141" ht="16" x14ac:dyDescent="0.2">
      <c r="B14" s="37"/>
      <c r="C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>
        <v>2.5299999999999998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18.420000000000002</v>
      </c>
      <c r="DN14" s="9">
        <v>0.05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</row>
    <row r="15" spans="1:141" ht="16" x14ac:dyDescent="0.2">
      <c r="B15" s="37"/>
      <c r="C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>
        <v>0</v>
      </c>
      <c r="DD15" s="9">
        <v>0.65</v>
      </c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</row>
    <row r="16" spans="1:141" ht="16" x14ac:dyDescent="0.2">
      <c r="B16" s="37"/>
      <c r="C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>
        <v>0</v>
      </c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</row>
    <row r="17" spans="2:141" ht="16" x14ac:dyDescent="0.2">
      <c r="B17" s="37"/>
      <c r="C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>
        <v>0</v>
      </c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</row>
  </sheetData>
  <mergeCells count="4">
    <mergeCell ref="B1:R1"/>
    <mergeCell ref="S1:AF1"/>
    <mergeCell ref="AG1:AV1"/>
    <mergeCell ref="AW1:BO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8A3C-E696-1742-AD74-94720C70ECAF}">
  <dimension ref="A1:E9"/>
  <sheetViews>
    <sheetView tabSelected="1" workbookViewId="0">
      <selection activeCell="O38" sqref="O38"/>
    </sheetView>
  </sheetViews>
  <sheetFormatPr baseColWidth="10" defaultRowHeight="15" x14ac:dyDescent="0.2"/>
  <sheetData>
    <row r="1" spans="1:5" ht="16" x14ac:dyDescent="0.2">
      <c r="A1" s="85" t="s">
        <v>265</v>
      </c>
      <c r="B1" s="85" t="s">
        <v>266</v>
      </c>
      <c r="C1" s="85" t="s">
        <v>267</v>
      </c>
      <c r="D1" s="85" t="s">
        <v>268</v>
      </c>
      <c r="E1" s="85" t="s">
        <v>269</v>
      </c>
    </row>
    <row r="2" spans="1:5" ht="16" x14ac:dyDescent="0.2">
      <c r="A2" s="85" t="s">
        <v>262</v>
      </c>
      <c r="B2" s="85" t="s">
        <v>270</v>
      </c>
      <c r="C2" s="85">
        <v>0.25</v>
      </c>
      <c r="D2" s="85">
        <v>0.28000000000000003</v>
      </c>
      <c r="E2" s="85">
        <v>0.26500000000000001</v>
      </c>
    </row>
    <row r="3" spans="1:5" ht="16" x14ac:dyDescent="0.2">
      <c r="A3" s="85" t="s">
        <v>259</v>
      </c>
      <c r="B3" s="85" t="s">
        <v>270</v>
      </c>
      <c r="C3" s="85">
        <v>0.27</v>
      </c>
      <c r="D3" s="85">
        <v>0.27</v>
      </c>
      <c r="E3" s="85">
        <v>0.27</v>
      </c>
    </row>
    <row r="4" spans="1:5" ht="16" x14ac:dyDescent="0.2">
      <c r="A4" s="85" t="s">
        <v>260</v>
      </c>
      <c r="B4" s="85" t="s">
        <v>270</v>
      </c>
      <c r="C4" s="85">
        <v>0.27</v>
      </c>
      <c r="D4" s="85">
        <v>0.24</v>
      </c>
      <c r="E4" s="85">
        <v>0.255</v>
      </c>
    </row>
    <row r="5" spans="1:5" ht="16" x14ac:dyDescent="0.2">
      <c r="A5" s="85" t="s">
        <v>261</v>
      </c>
      <c r="B5" s="85" t="s">
        <v>270</v>
      </c>
      <c r="C5" s="85">
        <v>0.28999999999999998</v>
      </c>
      <c r="D5" s="85">
        <v>0.25</v>
      </c>
      <c r="E5" s="85">
        <v>0.27</v>
      </c>
    </row>
    <row r="6" spans="1:5" ht="16" x14ac:dyDescent="0.2">
      <c r="A6" s="85" t="s">
        <v>251</v>
      </c>
      <c r="B6" s="85" t="s">
        <v>271</v>
      </c>
      <c r="C6" s="85">
        <v>0.5</v>
      </c>
      <c r="D6" s="85">
        <v>0.55000000000000004</v>
      </c>
      <c r="E6" s="85">
        <v>0.52500000000000002</v>
      </c>
    </row>
    <row r="7" spans="1:5" ht="16" x14ac:dyDescent="0.2">
      <c r="A7" s="85" t="s">
        <v>251</v>
      </c>
      <c r="B7" s="85" t="s">
        <v>272</v>
      </c>
      <c r="C7" s="85">
        <v>10.46</v>
      </c>
      <c r="D7" s="85">
        <v>8.99</v>
      </c>
      <c r="E7" s="85">
        <v>9.7249999999999996</v>
      </c>
    </row>
    <row r="8" spans="1:5" ht="16" x14ac:dyDescent="0.2">
      <c r="A8" s="85" t="s">
        <v>273</v>
      </c>
      <c r="B8" s="85" t="s">
        <v>274</v>
      </c>
      <c r="C8" s="85">
        <v>3.46</v>
      </c>
      <c r="D8" s="85"/>
      <c r="E8" s="85"/>
    </row>
    <row r="9" spans="1:5" ht="16" x14ac:dyDescent="0.2">
      <c r="A9" s="85" t="s">
        <v>275</v>
      </c>
      <c r="B9" s="85" t="s">
        <v>274</v>
      </c>
      <c r="C9" s="85">
        <v>0.46</v>
      </c>
      <c r="D9" s="85"/>
      <c r="E9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01D-B34F-344B-8E9B-C84D0855618F}">
  <dimension ref="A1:L22"/>
  <sheetViews>
    <sheetView workbookViewId="0">
      <selection activeCell="J26" sqref="J26"/>
    </sheetView>
  </sheetViews>
  <sheetFormatPr baseColWidth="10" defaultRowHeight="15" x14ac:dyDescent="0.2"/>
  <cols>
    <col min="1" max="1" width="14.1640625" bestFit="1" customWidth="1"/>
    <col min="4" max="4" width="20" bestFit="1" customWidth="1"/>
    <col min="5" max="5" width="13.33203125" bestFit="1" customWidth="1"/>
    <col min="6" max="6" width="11.6640625" bestFit="1" customWidth="1"/>
    <col min="7" max="7" width="19.83203125" bestFit="1" customWidth="1"/>
    <col min="10" max="10" width="25" bestFit="1" customWidth="1"/>
    <col min="11" max="11" width="19.5" bestFit="1" customWidth="1"/>
  </cols>
  <sheetData>
    <row r="1" spans="1:12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1"/>
    </row>
    <row r="2" spans="1:12" ht="16" x14ac:dyDescent="0.2">
      <c r="A2" t="s">
        <v>255</v>
      </c>
      <c r="B2" s="76">
        <v>43451</v>
      </c>
      <c r="C2">
        <v>102613</v>
      </c>
      <c r="D2" t="s">
        <v>11</v>
      </c>
      <c r="E2" t="s">
        <v>12</v>
      </c>
      <c r="F2" s="4">
        <v>0</v>
      </c>
      <c r="G2" t="s">
        <v>13</v>
      </c>
      <c r="I2" t="s">
        <v>185</v>
      </c>
      <c r="J2" s="1" t="s">
        <v>250</v>
      </c>
      <c r="K2">
        <v>6366</v>
      </c>
      <c r="L2" s="32"/>
    </row>
    <row r="3" spans="1:12" x14ac:dyDescent="0.2">
      <c r="A3" s="12" t="s">
        <v>255</v>
      </c>
      <c r="B3" s="36">
        <v>43451</v>
      </c>
      <c r="C3" s="31">
        <v>103270</v>
      </c>
      <c r="D3" s="31" t="s">
        <v>11</v>
      </c>
      <c r="E3" s="31" t="s">
        <v>12</v>
      </c>
      <c r="F3" s="35">
        <v>0</v>
      </c>
      <c r="G3" s="31" t="s">
        <v>13</v>
      </c>
      <c r="H3" s="31"/>
      <c r="I3" s="31" t="s">
        <v>14</v>
      </c>
      <c r="J3" s="31" t="s">
        <v>17</v>
      </c>
      <c r="K3" s="31">
        <v>6347</v>
      </c>
      <c r="L3" s="31"/>
    </row>
    <row r="4" spans="1:12" ht="16" x14ac:dyDescent="0.2">
      <c r="A4" s="32" t="s">
        <v>255</v>
      </c>
      <c r="B4" s="33">
        <v>43451</v>
      </c>
      <c r="C4" s="34">
        <v>103273</v>
      </c>
      <c r="D4" s="32" t="s">
        <v>11</v>
      </c>
      <c r="E4" s="32" t="s">
        <v>12</v>
      </c>
      <c r="F4" s="35">
        <v>163584</v>
      </c>
      <c r="G4" s="32" t="s">
        <v>35</v>
      </c>
      <c r="H4" s="31"/>
      <c r="I4" s="32" t="s">
        <v>14</v>
      </c>
      <c r="J4" s="32" t="s">
        <v>36</v>
      </c>
      <c r="K4" s="34">
        <v>6347</v>
      </c>
      <c r="L4" s="32"/>
    </row>
    <row r="5" spans="1:12" ht="16" x14ac:dyDescent="0.2">
      <c r="A5" s="1" t="s">
        <v>255</v>
      </c>
      <c r="B5" s="2">
        <v>43451</v>
      </c>
      <c r="C5" s="3">
        <v>102612</v>
      </c>
      <c r="D5" s="1" t="s">
        <v>11</v>
      </c>
      <c r="E5" s="1" t="s">
        <v>12</v>
      </c>
      <c r="F5" s="4">
        <v>0</v>
      </c>
      <c r="G5" s="1" t="s">
        <v>13</v>
      </c>
      <c r="I5" s="1" t="s">
        <v>185</v>
      </c>
      <c r="J5" s="1" t="s">
        <v>190</v>
      </c>
      <c r="K5" s="3">
        <v>6366</v>
      </c>
      <c r="L5" s="31"/>
    </row>
    <row r="6" spans="1:12" ht="16" x14ac:dyDescent="0.2">
      <c r="A6" s="1" t="s">
        <v>256</v>
      </c>
      <c r="B6" s="2">
        <v>43447</v>
      </c>
      <c r="C6" s="3">
        <v>105352</v>
      </c>
      <c r="D6" s="1" t="s">
        <v>11</v>
      </c>
      <c r="E6" s="1" t="s">
        <v>12</v>
      </c>
      <c r="F6" s="4">
        <v>0</v>
      </c>
      <c r="G6" s="1" t="s">
        <v>13</v>
      </c>
      <c r="I6" s="1" t="s">
        <v>185</v>
      </c>
      <c r="J6" s="1" t="s">
        <v>250</v>
      </c>
      <c r="K6" s="3">
        <v>6175</v>
      </c>
      <c r="L6" s="31"/>
    </row>
    <row r="7" spans="1:12" ht="16" x14ac:dyDescent="0.2">
      <c r="A7" s="1" t="s">
        <v>256</v>
      </c>
      <c r="B7" s="2">
        <v>43447</v>
      </c>
      <c r="C7" s="3">
        <v>105687</v>
      </c>
      <c r="D7" s="1" t="s">
        <v>11</v>
      </c>
      <c r="E7" s="1" t="s">
        <v>12</v>
      </c>
      <c r="F7" s="4">
        <v>0</v>
      </c>
      <c r="G7" s="1" t="s">
        <v>13</v>
      </c>
      <c r="I7" s="1" t="s">
        <v>185</v>
      </c>
      <c r="J7" s="1" t="s">
        <v>250</v>
      </c>
      <c r="K7" s="3">
        <v>6472</v>
      </c>
      <c r="L7" s="31"/>
    </row>
    <row r="8" spans="1:12" x14ac:dyDescent="0.2">
      <c r="A8" s="12" t="s">
        <v>256</v>
      </c>
      <c r="B8" s="36">
        <v>43447</v>
      </c>
      <c r="C8" s="31">
        <v>104413</v>
      </c>
      <c r="D8" s="31" t="s">
        <v>11</v>
      </c>
      <c r="E8" s="31" t="s">
        <v>12</v>
      </c>
      <c r="F8" s="35">
        <v>0</v>
      </c>
      <c r="G8" s="31" t="s">
        <v>13</v>
      </c>
      <c r="H8" s="31"/>
      <c r="I8" s="31" t="s">
        <v>14</v>
      </c>
      <c r="J8" s="31" t="s">
        <v>17</v>
      </c>
      <c r="K8" s="31">
        <v>6390</v>
      </c>
      <c r="L8" s="31"/>
    </row>
    <row r="9" spans="1:12" ht="16" x14ac:dyDescent="0.2">
      <c r="A9" s="32" t="s">
        <v>256</v>
      </c>
      <c r="B9" s="33">
        <v>43447</v>
      </c>
      <c r="C9" s="34">
        <v>104424</v>
      </c>
      <c r="D9" s="32" t="s">
        <v>11</v>
      </c>
      <c r="E9" s="32" t="s">
        <v>12</v>
      </c>
      <c r="F9" s="35">
        <v>0</v>
      </c>
      <c r="G9" s="32" t="s">
        <v>13</v>
      </c>
      <c r="H9" s="31"/>
      <c r="I9" s="32" t="s">
        <v>14</v>
      </c>
      <c r="J9" s="32" t="s">
        <v>36</v>
      </c>
      <c r="K9" s="34">
        <v>6390</v>
      </c>
      <c r="L9" s="31"/>
    </row>
    <row r="10" spans="1:12" ht="16" x14ac:dyDescent="0.2">
      <c r="A10" s="1" t="s">
        <v>256</v>
      </c>
      <c r="B10" s="2">
        <v>43447</v>
      </c>
      <c r="C10" s="3">
        <v>105274</v>
      </c>
      <c r="D10" s="1" t="s">
        <v>11</v>
      </c>
      <c r="E10" s="1" t="s">
        <v>12</v>
      </c>
      <c r="F10" s="4">
        <v>0</v>
      </c>
      <c r="G10" s="1" t="s">
        <v>13</v>
      </c>
      <c r="I10" s="1" t="s">
        <v>185</v>
      </c>
      <c r="J10" s="1" t="s">
        <v>190</v>
      </c>
      <c r="K10" s="3">
        <v>6167</v>
      </c>
    </row>
    <row r="11" spans="1:12" ht="16" x14ac:dyDescent="0.2">
      <c r="A11" s="1" t="s">
        <v>257</v>
      </c>
      <c r="B11" s="2">
        <v>43439</v>
      </c>
      <c r="C11" s="3">
        <v>105289</v>
      </c>
      <c r="D11" s="1" t="s">
        <v>11</v>
      </c>
      <c r="E11" s="1" t="s">
        <v>12</v>
      </c>
      <c r="F11" s="4">
        <v>0</v>
      </c>
      <c r="G11" s="1" t="s">
        <v>13</v>
      </c>
      <c r="I11" s="1" t="s">
        <v>185</v>
      </c>
      <c r="J11" s="1" t="s">
        <v>250</v>
      </c>
      <c r="K11" s="3">
        <v>6167</v>
      </c>
    </row>
    <row r="12" spans="1:12" x14ac:dyDescent="0.2">
      <c r="A12" s="12" t="s">
        <v>257</v>
      </c>
      <c r="B12" s="36">
        <v>43439</v>
      </c>
      <c r="C12" s="31">
        <v>102102</v>
      </c>
      <c r="D12" s="31" t="s">
        <v>11</v>
      </c>
      <c r="E12" s="31" t="s">
        <v>12</v>
      </c>
      <c r="F12" s="35">
        <v>0</v>
      </c>
      <c r="G12" s="31" t="s">
        <v>13</v>
      </c>
      <c r="H12" s="31"/>
      <c r="I12" s="31" t="s">
        <v>14</v>
      </c>
      <c r="J12" s="31" t="s">
        <v>17</v>
      </c>
      <c r="K12" s="31">
        <v>6342</v>
      </c>
    </row>
    <row r="13" spans="1:12" ht="16" x14ac:dyDescent="0.2">
      <c r="A13" s="32" t="s">
        <v>257</v>
      </c>
      <c r="B13" s="33">
        <v>43439</v>
      </c>
      <c r="C13" s="34">
        <v>102099</v>
      </c>
      <c r="D13" s="32" t="s">
        <v>11</v>
      </c>
      <c r="E13" s="32" t="s">
        <v>12</v>
      </c>
      <c r="F13" s="35">
        <v>0</v>
      </c>
      <c r="G13" s="32" t="s">
        <v>13</v>
      </c>
      <c r="H13" s="31"/>
      <c r="I13" s="32" t="s">
        <v>14</v>
      </c>
      <c r="J13" s="32" t="s">
        <v>36</v>
      </c>
      <c r="K13" s="34">
        <v>6342</v>
      </c>
    </row>
    <row r="14" spans="1:12" ht="16" x14ac:dyDescent="0.2">
      <c r="A14" s="1" t="s">
        <v>257</v>
      </c>
      <c r="B14" s="2">
        <v>43439</v>
      </c>
      <c r="C14" s="3">
        <v>105288</v>
      </c>
      <c r="D14" s="1" t="s">
        <v>11</v>
      </c>
      <c r="E14" s="1" t="s">
        <v>12</v>
      </c>
      <c r="F14" s="4">
        <v>0</v>
      </c>
      <c r="G14" s="1" t="s">
        <v>13</v>
      </c>
      <c r="I14" s="1" t="s">
        <v>185</v>
      </c>
      <c r="J14" s="1" t="s">
        <v>190</v>
      </c>
      <c r="K14" s="3">
        <v>6167</v>
      </c>
    </row>
    <row r="15" spans="1:12" ht="16" x14ac:dyDescent="0.2">
      <c r="A15" s="1" t="s">
        <v>258</v>
      </c>
      <c r="B15" s="2">
        <v>43432</v>
      </c>
      <c r="C15" s="3">
        <v>105351</v>
      </c>
      <c r="D15" s="1" t="s">
        <v>11</v>
      </c>
      <c r="E15" s="1" t="s">
        <v>12</v>
      </c>
      <c r="F15" s="4">
        <v>0</v>
      </c>
      <c r="G15" s="1" t="s">
        <v>13</v>
      </c>
      <c r="I15" s="1" t="s">
        <v>185</v>
      </c>
      <c r="J15" s="1" t="s">
        <v>250</v>
      </c>
      <c r="K15" s="3">
        <v>6175</v>
      </c>
    </row>
    <row r="16" spans="1:12" x14ac:dyDescent="0.2">
      <c r="A16" s="12" t="s">
        <v>258</v>
      </c>
      <c r="B16" s="36">
        <v>43432</v>
      </c>
      <c r="C16" s="31">
        <v>100650</v>
      </c>
      <c r="D16" s="31" t="s">
        <v>11</v>
      </c>
      <c r="E16" s="31" t="s">
        <v>12</v>
      </c>
      <c r="F16" s="35">
        <v>0</v>
      </c>
      <c r="G16" s="31" t="s">
        <v>13</v>
      </c>
      <c r="H16" s="31"/>
      <c r="I16" s="31" t="s">
        <v>14</v>
      </c>
      <c r="J16" s="31" t="s">
        <v>17</v>
      </c>
      <c r="K16" s="31">
        <v>6248</v>
      </c>
    </row>
    <row r="17" spans="1:11" ht="16" x14ac:dyDescent="0.2">
      <c r="A17" s="32" t="s">
        <v>258</v>
      </c>
      <c r="B17" s="33">
        <v>43432</v>
      </c>
      <c r="C17" s="34">
        <v>100646</v>
      </c>
      <c r="D17" s="32" t="s">
        <v>11</v>
      </c>
      <c r="E17" s="32" t="s">
        <v>12</v>
      </c>
      <c r="F17" s="35">
        <v>0</v>
      </c>
      <c r="G17" s="32" t="s">
        <v>13</v>
      </c>
      <c r="H17" s="31"/>
      <c r="I17" s="32" t="s">
        <v>14</v>
      </c>
      <c r="J17" s="32" t="s">
        <v>36</v>
      </c>
      <c r="K17" s="34">
        <v>6248</v>
      </c>
    </row>
    <row r="18" spans="1:11" ht="16" x14ac:dyDescent="0.2">
      <c r="A18" s="1" t="s">
        <v>258</v>
      </c>
      <c r="B18" s="2">
        <v>43432</v>
      </c>
      <c r="C18" s="3">
        <v>98377</v>
      </c>
      <c r="D18" s="1" t="s">
        <v>11</v>
      </c>
      <c r="E18" s="1" t="s">
        <v>12</v>
      </c>
      <c r="F18" s="4">
        <v>0</v>
      </c>
      <c r="G18" s="1" t="s">
        <v>13</v>
      </c>
      <c r="I18" s="1" t="s">
        <v>185</v>
      </c>
      <c r="J18" s="1" t="s">
        <v>190</v>
      </c>
      <c r="K18" s="3">
        <v>6104</v>
      </c>
    </row>
    <row r="19" spans="1:11" ht="16" x14ac:dyDescent="0.2">
      <c r="A19" s="1" t="s">
        <v>258</v>
      </c>
      <c r="B19" s="2">
        <v>43432</v>
      </c>
      <c r="C19" s="3">
        <v>114081</v>
      </c>
      <c r="D19" s="1" t="s">
        <v>11</v>
      </c>
      <c r="E19" s="1" t="s">
        <v>12</v>
      </c>
      <c r="F19" s="4">
        <v>0</v>
      </c>
      <c r="G19" s="1" t="s">
        <v>13</v>
      </c>
      <c r="I19" s="1" t="s">
        <v>185</v>
      </c>
      <c r="J19" s="1" t="s">
        <v>190</v>
      </c>
      <c r="K19" s="3">
        <v>6882</v>
      </c>
    </row>
    <row r="20" spans="1:11" ht="16" x14ac:dyDescent="0.2">
      <c r="A20" s="1" t="s">
        <v>263</v>
      </c>
      <c r="B20" s="2">
        <v>43447</v>
      </c>
      <c r="C20" s="3">
        <v>114072</v>
      </c>
      <c r="D20" s="1" t="s">
        <v>11</v>
      </c>
      <c r="E20" s="1" t="s">
        <v>12</v>
      </c>
      <c r="F20" s="4">
        <v>0</v>
      </c>
      <c r="G20" s="1" t="s">
        <v>18</v>
      </c>
      <c r="I20" s="1" t="s">
        <v>188</v>
      </c>
      <c r="J20" s="1" t="s">
        <v>189</v>
      </c>
      <c r="K20" s="3">
        <v>6882</v>
      </c>
    </row>
    <row r="21" spans="1:11" ht="16" x14ac:dyDescent="0.2">
      <c r="A21" s="1" t="s">
        <v>263</v>
      </c>
      <c r="B21" s="2">
        <v>43447</v>
      </c>
      <c r="C21" s="3">
        <v>114166</v>
      </c>
      <c r="D21" s="1" t="s">
        <v>11</v>
      </c>
      <c r="E21" s="1" t="s">
        <v>12</v>
      </c>
      <c r="F21" s="4">
        <v>0</v>
      </c>
      <c r="G21" s="1" t="s">
        <v>13</v>
      </c>
      <c r="I21" s="1" t="s">
        <v>188</v>
      </c>
      <c r="J21" s="1" t="s">
        <v>189</v>
      </c>
      <c r="K21" s="3">
        <v>6887</v>
      </c>
    </row>
    <row r="22" spans="1:11" ht="16" x14ac:dyDescent="0.2">
      <c r="A22" s="1" t="s">
        <v>264</v>
      </c>
      <c r="B22" s="2">
        <v>43432</v>
      </c>
      <c r="C22" s="3">
        <v>98576</v>
      </c>
      <c r="D22" s="1" t="s">
        <v>11</v>
      </c>
      <c r="E22" s="1" t="s">
        <v>12</v>
      </c>
      <c r="F22" s="4">
        <v>0</v>
      </c>
      <c r="G22" s="1" t="s">
        <v>13</v>
      </c>
      <c r="I22" s="1" t="s">
        <v>186</v>
      </c>
      <c r="J22" s="1" t="s">
        <v>247</v>
      </c>
      <c r="K22" s="3">
        <v>6139</v>
      </c>
    </row>
  </sheetData>
  <autoFilter ref="A1:K9" xr:uid="{396DF6EA-D914-AE44-97A7-C2F88B7D06A0}">
    <sortState xmlns:xlrd2="http://schemas.microsoft.com/office/spreadsheetml/2017/richdata2" ref="A2:K22">
      <sortCondition ref="J1:J22"/>
    </sortState>
  </autoFilter>
  <sortState xmlns:xlrd2="http://schemas.microsoft.com/office/spreadsheetml/2017/richdata2" ref="A2:K22">
    <sortCondition ref="A2:A22"/>
    <sortCondition ref="J2:J22"/>
    <sortCondition ref="K2:K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4343-A133-7147-8D6E-3B0DB3819F8A}">
  <dimension ref="A1:L253"/>
  <sheetViews>
    <sheetView workbookViewId="0"/>
  </sheetViews>
  <sheetFormatPr baseColWidth="10" defaultRowHeight="15" x14ac:dyDescent="0.2"/>
  <cols>
    <col min="1" max="1" width="14.5" style="1" customWidth="1"/>
    <col min="2" max="2" width="14.5" style="1" bestFit="1" customWidth="1"/>
    <col min="3" max="3" width="11" style="1" bestFit="1" customWidth="1"/>
    <col min="4" max="4" width="20" style="1" bestFit="1" customWidth="1"/>
    <col min="5" max="5" width="14.5" style="1" bestFit="1" customWidth="1"/>
    <col min="6" max="6" width="11" style="1" customWidth="1"/>
    <col min="7" max="7" width="20.1640625" style="1" customWidth="1"/>
    <col min="8" max="8" width="10.83203125" style="1"/>
    <col min="9" max="9" width="11" style="1" bestFit="1" customWidth="1"/>
    <col min="10" max="10" width="24.1640625" style="1" customWidth="1"/>
    <col min="11" max="16384" width="10.83203125" style="1"/>
  </cols>
  <sheetData>
    <row r="1" spans="1:11" ht="32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 ht="32" x14ac:dyDescent="0.2">
      <c r="A2" s="1" t="s">
        <v>251</v>
      </c>
      <c r="B2" s="2">
        <v>43410</v>
      </c>
      <c r="C2" s="3">
        <v>98353</v>
      </c>
      <c r="D2" s="1" t="s">
        <v>11</v>
      </c>
      <c r="E2" s="1" t="s">
        <v>12</v>
      </c>
      <c r="F2" s="4">
        <v>0</v>
      </c>
      <c r="G2" s="1" t="s">
        <v>13</v>
      </c>
      <c r="H2"/>
      <c r="I2" s="1" t="s">
        <v>249</v>
      </c>
      <c r="J2" s="1" t="s">
        <v>250</v>
      </c>
      <c r="K2" s="3">
        <v>6104</v>
      </c>
    </row>
    <row r="3" spans="1:11" ht="16" x14ac:dyDescent="0.2">
      <c r="A3" s="51" t="s">
        <v>251</v>
      </c>
      <c r="B3" s="60">
        <v>43410</v>
      </c>
      <c r="C3" s="61">
        <v>97676</v>
      </c>
      <c r="D3" s="51" t="s">
        <v>11</v>
      </c>
      <c r="E3" s="51" t="s">
        <v>12</v>
      </c>
      <c r="F3" s="62">
        <v>0</v>
      </c>
      <c r="G3" s="51" t="s">
        <v>13</v>
      </c>
      <c r="H3" s="51"/>
      <c r="I3" s="51" t="s">
        <v>14</v>
      </c>
      <c r="J3" s="51" t="s">
        <v>127</v>
      </c>
      <c r="K3" s="63">
        <v>6076</v>
      </c>
    </row>
    <row r="4" spans="1:11" ht="16" x14ac:dyDescent="0.2">
      <c r="A4" s="51" t="s">
        <v>251</v>
      </c>
      <c r="B4" s="60">
        <v>43410</v>
      </c>
      <c r="C4" s="61">
        <v>97689</v>
      </c>
      <c r="D4" s="51" t="s">
        <v>11</v>
      </c>
      <c r="E4" s="51" t="s">
        <v>12</v>
      </c>
      <c r="F4" s="62">
        <v>0</v>
      </c>
      <c r="G4" s="51" t="s">
        <v>13</v>
      </c>
      <c r="H4" s="51"/>
      <c r="I4" s="51" t="s">
        <v>14</v>
      </c>
      <c r="J4" s="51" t="s">
        <v>36</v>
      </c>
      <c r="K4" s="63">
        <v>6076</v>
      </c>
    </row>
    <row r="5" spans="1:11" ht="16" x14ac:dyDescent="0.2">
      <c r="A5" s="1" t="s">
        <v>251</v>
      </c>
      <c r="B5" s="2">
        <v>43410</v>
      </c>
      <c r="C5" s="3">
        <v>98355</v>
      </c>
      <c r="D5" s="1" t="s">
        <v>11</v>
      </c>
      <c r="E5" s="1" t="s">
        <v>12</v>
      </c>
      <c r="F5" s="4">
        <v>0</v>
      </c>
      <c r="G5" s="1" t="s">
        <v>13</v>
      </c>
      <c r="H5"/>
      <c r="I5" s="1" t="s">
        <v>186</v>
      </c>
      <c r="J5" s="1" t="s">
        <v>186</v>
      </c>
      <c r="K5" s="3">
        <v>6104</v>
      </c>
    </row>
    <row r="6" spans="1:11" ht="16" x14ac:dyDescent="0.2">
      <c r="A6" s="51" t="s">
        <v>251</v>
      </c>
      <c r="B6" s="60">
        <v>43410</v>
      </c>
      <c r="C6" s="61">
        <v>97675</v>
      </c>
      <c r="D6" s="51" t="s">
        <v>11</v>
      </c>
      <c r="E6" s="51" t="s">
        <v>12</v>
      </c>
      <c r="F6" s="62">
        <v>0</v>
      </c>
      <c r="G6" s="51" t="s">
        <v>13</v>
      </c>
      <c r="H6" s="51"/>
      <c r="I6" s="51" t="s">
        <v>14</v>
      </c>
      <c r="J6" s="51" t="s">
        <v>128</v>
      </c>
      <c r="K6" s="63">
        <v>6076</v>
      </c>
    </row>
    <row r="7" spans="1:11" ht="16" x14ac:dyDescent="0.2">
      <c r="A7" s="51" t="s">
        <v>251</v>
      </c>
      <c r="B7" s="60">
        <v>43410</v>
      </c>
      <c r="C7" s="61">
        <v>106877</v>
      </c>
      <c r="D7" s="51" t="s">
        <v>11</v>
      </c>
      <c r="E7" s="51" t="s">
        <v>12</v>
      </c>
      <c r="F7" s="62">
        <v>2.0563229999999999</v>
      </c>
      <c r="G7" s="51" t="s">
        <v>113</v>
      </c>
      <c r="H7" s="57" t="s">
        <v>47</v>
      </c>
      <c r="I7" s="51" t="s">
        <v>14</v>
      </c>
      <c r="J7" s="51" t="s">
        <v>128</v>
      </c>
      <c r="K7" s="63">
        <v>6531</v>
      </c>
    </row>
    <row r="8" spans="1:11" ht="16" x14ac:dyDescent="0.2">
      <c r="A8" s="1" t="s">
        <v>251</v>
      </c>
      <c r="B8" s="2">
        <v>43410</v>
      </c>
      <c r="C8" s="3">
        <v>98354</v>
      </c>
      <c r="D8" s="1" t="s">
        <v>11</v>
      </c>
      <c r="E8" s="1" t="s">
        <v>12</v>
      </c>
      <c r="F8" s="4">
        <v>0</v>
      </c>
      <c r="G8" s="1" t="s">
        <v>13</v>
      </c>
      <c r="H8"/>
      <c r="I8" s="1" t="s">
        <v>186</v>
      </c>
      <c r="J8" s="1" t="s">
        <v>190</v>
      </c>
      <c r="K8" s="3">
        <v>6104</v>
      </c>
    </row>
    <row r="9" spans="1:11" ht="32" x14ac:dyDescent="0.2">
      <c r="A9" s="1" t="s">
        <v>252</v>
      </c>
      <c r="B9" s="2">
        <v>43584</v>
      </c>
      <c r="C9" s="3">
        <v>109951</v>
      </c>
      <c r="D9" s="1" t="s">
        <v>11</v>
      </c>
      <c r="E9" s="1" t="s">
        <v>12</v>
      </c>
      <c r="F9" s="4">
        <v>0</v>
      </c>
      <c r="G9" s="1" t="s">
        <v>13</v>
      </c>
      <c r="H9"/>
      <c r="I9" s="1" t="s">
        <v>249</v>
      </c>
      <c r="J9" s="1" t="s">
        <v>250</v>
      </c>
      <c r="K9" s="3">
        <v>6650</v>
      </c>
    </row>
    <row r="10" spans="1:11" ht="16" x14ac:dyDescent="0.2">
      <c r="A10" s="51" t="s">
        <v>252</v>
      </c>
      <c r="B10" s="60">
        <v>43584</v>
      </c>
      <c r="C10" s="61">
        <v>110297</v>
      </c>
      <c r="D10" s="51" t="s">
        <v>11</v>
      </c>
      <c r="E10" s="51" t="s">
        <v>12</v>
      </c>
      <c r="F10" s="62">
        <v>0</v>
      </c>
      <c r="G10" s="51" t="s">
        <v>13</v>
      </c>
      <c r="H10" s="51"/>
      <c r="I10" s="51" t="s">
        <v>14</v>
      </c>
      <c r="J10" s="51" t="s">
        <v>127</v>
      </c>
      <c r="K10" s="63">
        <v>6665</v>
      </c>
    </row>
    <row r="11" spans="1:11" ht="16" x14ac:dyDescent="0.2">
      <c r="A11" s="51" t="s">
        <v>252</v>
      </c>
      <c r="B11" s="60">
        <v>43584</v>
      </c>
      <c r="C11" s="61">
        <v>110298</v>
      </c>
      <c r="D11" s="51" t="s">
        <v>11</v>
      </c>
      <c r="E11" s="51" t="s">
        <v>12</v>
      </c>
      <c r="F11" s="62">
        <v>187.3125</v>
      </c>
      <c r="G11" s="51" t="s">
        <v>169</v>
      </c>
      <c r="H11" s="51"/>
      <c r="I11" s="51" t="s">
        <v>14</v>
      </c>
      <c r="J11" s="51" t="s">
        <v>36</v>
      </c>
      <c r="K11" s="63">
        <v>6665</v>
      </c>
    </row>
    <row r="12" spans="1:11" ht="16" x14ac:dyDescent="0.2">
      <c r="A12" s="1" t="s">
        <v>252</v>
      </c>
      <c r="B12" s="2">
        <v>43584</v>
      </c>
      <c r="C12" s="3">
        <v>109949</v>
      </c>
      <c r="D12" s="1" t="s">
        <v>11</v>
      </c>
      <c r="E12" s="1" t="s">
        <v>12</v>
      </c>
      <c r="F12" s="4">
        <v>0</v>
      </c>
      <c r="G12" s="1" t="s">
        <v>13</v>
      </c>
      <c r="H12"/>
      <c r="I12" s="1" t="s">
        <v>186</v>
      </c>
      <c r="J12" s="1" t="s">
        <v>187</v>
      </c>
      <c r="K12" s="3">
        <v>6650</v>
      </c>
    </row>
    <row r="13" spans="1:11" ht="16" x14ac:dyDescent="0.2">
      <c r="A13" s="51" t="s">
        <v>252</v>
      </c>
      <c r="B13" s="60">
        <v>43584</v>
      </c>
      <c r="C13" s="61">
        <v>110296</v>
      </c>
      <c r="D13" s="51" t="s">
        <v>11</v>
      </c>
      <c r="E13" s="51" t="s">
        <v>12</v>
      </c>
      <c r="F13" s="62">
        <v>3.0499166999999998</v>
      </c>
      <c r="G13" s="51" t="s">
        <v>170</v>
      </c>
      <c r="H13" s="51"/>
      <c r="I13" s="51" t="s">
        <v>14</v>
      </c>
      <c r="J13" s="51" t="s">
        <v>128</v>
      </c>
      <c r="K13" s="63">
        <v>6665</v>
      </c>
    </row>
    <row r="14" spans="1:11" ht="16" x14ac:dyDescent="0.2">
      <c r="A14" s="1" t="s">
        <v>252</v>
      </c>
      <c r="B14" s="2">
        <v>43584</v>
      </c>
      <c r="C14" s="3">
        <v>109950</v>
      </c>
      <c r="D14" s="1" t="s">
        <v>11</v>
      </c>
      <c r="E14" s="1" t="s">
        <v>12</v>
      </c>
      <c r="F14" s="4">
        <v>0</v>
      </c>
      <c r="G14" s="1" t="s">
        <v>13</v>
      </c>
      <c r="H14"/>
      <c r="I14" s="1" t="s">
        <v>186</v>
      </c>
      <c r="J14" s="1" t="s">
        <v>190</v>
      </c>
      <c r="K14" s="3">
        <v>6650</v>
      </c>
    </row>
    <row r="15" spans="1:11" ht="32" x14ac:dyDescent="0.2">
      <c r="A15" s="1" t="s">
        <v>253</v>
      </c>
      <c r="B15" s="2">
        <v>43662</v>
      </c>
      <c r="C15" s="3">
        <v>115448</v>
      </c>
      <c r="D15" s="1" t="s">
        <v>11</v>
      </c>
      <c r="E15" s="1" t="s">
        <v>12</v>
      </c>
      <c r="F15" s="4">
        <v>0</v>
      </c>
      <c r="G15" s="1" t="s">
        <v>13</v>
      </c>
      <c r="H15"/>
      <c r="I15" s="1" t="s">
        <v>249</v>
      </c>
      <c r="J15" s="1" t="s">
        <v>250</v>
      </c>
      <c r="K15" s="3">
        <v>6919</v>
      </c>
    </row>
    <row r="16" spans="1:11" ht="16" x14ac:dyDescent="0.2">
      <c r="A16" s="51" t="s">
        <v>253</v>
      </c>
      <c r="B16" s="60">
        <v>43662</v>
      </c>
      <c r="C16" s="61">
        <v>117610</v>
      </c>
      <c r="D16" s="51" t="s">
        <v>11</v>
      </c>
      <c r="E16" s="51" t="s">
        <v>12</v>
      </c>
      <c r="F16" s="62">
        <v>0</v>
      </c>
      <c r="G16" s="51" t="s">
        <v>13</v>
      </c>
      <c r="H16" s="51"/>
      <c r="I16" s="51" t="s">
        <v>14</v>
      </c>
      <c r="J16" s="51" t="s">
        <v>127</v>
      </c>
      <c r="K16" s="63">
        <v>7025</v>
      </c>
    </row>
    <row r="17" spans="1:11" ht="16" x14ac:dyDescent="0.2">
      <c r="A17" s="51" t="s">
        <v>253</v>
      </c>
      <c r="B17" s="60">
        <v>43662</v>
      </c>
      <c r="C17" s="61">
        <v>120930</v>
      </c>
      <c r="D17" s="51" t="s">
        <v>11</v>
      </c>
      <c r="E17" s="51" t="s">
        <v>12</v>
      </c>
      <c r="F17" s="62">
        <v>0</v>
      </c>
      <c r="G17" s="51" t="s">
        <v>13</v>
      </c>
      <c r="H17" s="51"/>
      <c r="I17" s="51" t="s">
        <v>14</v>
      </c>
      <c r="J17" s="51" t="s">
        <v>127</v>
      </c>
      <c r="K17" s="63">
        <v>7122</v>
      </c>
    </row>
    <row r="18" spans="1:11" ht="16" x14ac:dyDescent="0.2">
      <c r="A18" s="51" t="s">
        <v>253</v>
      </c>
      <c r="B18" s="60">
        <v>43662</v>
      </c>
      <c r="C18" s="61">
        <v>116410</v>
      </c>
      <c r="D18" s="51" t="s">
        <v>11</v>
      </c>
      <c r="E18" s="51" t="s">
        <v>12</v>
      </c>
      <c r="F18" s="62">
        <v>0</v>
      </c>
      <c r="G18" s="51" t="s">
        <v>18</v>
      </c>
      <c r="H18" s="51"/>
      <c r="I18" s="51" t="s">
        <v>14</v>
      </c>
      <c r="J18" s="51" t="s">
        <v>36</v>
      </c>
      <c r="K18" s="63">
        <v>6923</v>
      </c>
    </row>
    <row r="19" spans="1:11" ht="16" x14ac:dyDescent="0.2">
      <c r="A19" s="51" t="s">
        <v>253</v>
      </c>
      <c r="B19" s="60">
        <v>43662</v>
      </c>
      <c r="C19" s="61">
        <v>117611</v>
      </c>
      <c r="D19" s="51" t="s">
        <v>11</v>
      </c>
      <c r="E19" s="51" t="s">
        <v>12</v>
      </c>
      <c r="F19" s="62">
        <v>0</v>
      </c>
      <c r="G19" s="51" t="s">
        <v>13</v>
      </c>
      <c r="H19" s="51"/>
      <c r="I19" s="51" t="s">
        <v>14</v>
      </c>
      <c r="J19" s="51" t="s">
        <v>36</v>
      </c>
      <c r="K19" s="63">
        <v>7025</v>
      </c>
    </row>
    <row r="20" spans="1:11" ht="16" x14ac:dyDescent="0.2">
      <c r="A20" s="51" t="s">
        <v>253</v>
      </c>
      <c r="B20" s="60">
        <v>43662</v>
      </c>
      <c r="C20" s="61">
        <v>120931</v>
      </c>
      <c r="D20" s="51" t="s">
        <v>11</v>
      </c>
      <c r="E20" s="51" t="s">
        <v>12</v>
      </c>
      <c r="F20" s="62">
        <v>0</v>
      </c>
      <c r="G20" s="51" t="s">
        <v>13</v>
      </c>
      <c r="H20" s="51"/>
      <c r="I20" s="51" t="s">
        <v>14</v>
      </c>
      <c r="J20" s="51" t="s">
        <v>36</v>
      </c>
      <c r="K20" s="63">
        <v>7122</v>
      </c>
    </row>
    <row r="21" spans="1:11" ht="16" x14ac:dyDescent="0.2">
      <c r="A21" s="1" t="s">
        <v>253</v>
      </c>
      <c r="B21" s="2">
        <v>43584</v>
      </c>
      <c r="C21" s="3">
        <v>109968</v>
      </c>
      <c r="D21" s="1" t="s">
        <v>11</v>
      </c>
      <c r="E21" s="1" t="s">
        <v>12</v>
      </c>
      <c r="F21" s="4">
        <v>0</v>
      </c>
      <c r="G21" s="1" t="s">
        <v>13</v>
      </c>
      <c r="H21"/>
      <c r="I21" s="1" t="s">
        <v>186</v>
      </c>
      <c r="J21" s="1" t="s">
        <v>187</v>
      </c>
      <c r="K21" s="3">
        <v>6650</v>
      </c>
    </row>
    <row r="22" spans="1:11" ht="16" x14ac:dyDescent="0.2">
      <c r="A22" s="1" t="s">
        <v>253</v>
      </c>
      <c r="B22" s="2">
        <v>43662</v>
      </c>
      <c r="C22" s="3">
        <v>115447</v>
      </c>
      <c r="D22" s="1" t="s">
        <v>11</v>
      </c>
      <c r="E22" s="1" t="s">
        <v>12</v>
      </c>
      <c r="F22" s="4">
        <v>0</v>
      </c>
      <c r="G22" s="1" t="s">
        <v>13</v>
      </c>
      <c r="H22"/>
      <c r="I22" s="1" t="s">
        <v>186</v>
      </c>
      <c r="J22" s="1" t="s">
        <v>187</v>
      </c>
      <c r="K22" s="3">
        <v>6919</v>
      </c>
    </row>
    <row r="23" spans="1:11" ht="16" x14ac:dyDescent="0.2">
      <c r="A23" s="51" t="s">
        <v>253</v>
      </c>
      <c r="B23" s="60">
        <v>43662</v>
      </c>
      <c r="C23" s="61">
        <v>117609</v>
      </c>
      <c r="D23" s="51" t="s">
        <v>11</v>
      </c>
      <c r="E23" s="51" t="s">
        <v>12</v>
      </c>
      <c r="F23" s="62">
        <v>0</v>
      </c>
      <c r="G23" s="51" t="s">
        <v>13</v>
      </c>
      <c r="H23" s="51"/>
      <c r="I23" s="51" t="s">
        <v>14</v>
      </c>
      <c r="J23" s="51" t="s">
        <v>128</v>
      </c>
      <c r="K23" s="63">
        <v>7025</v>
      </c>
    </row>
    <row r="24" spans="1:11" ht="16" x14ac:dyDescent="0.2">
      <c r="A24" s="1" t="s">
        <v>253</v>
      </c>
      <c r="B24" s="2">
        <v>43662</v>
      </c>
      <c r="C24" s="3">
        <v>115449</v>
      </c>
      <c r="D24" s="1" t="s">
        <v>11</v>
      </c>
      <c r="E24" s="1" t="s">
        <v>12</v>
      </c>
      <c r="F24" s="4">
        <v>0</v>
      </c>
      <c r="G24" s="1" t="s">
        <v>13</v>
      </c>
      <c r="H24"/>
      <c r="I24" s="1" t="s">
        <v>186</v>
      </c>
      <c r="J24" s="1" t="s">
        <v>190</v>
      </c>
      <c r="K24" s="3">
        <v>6919</v>
      </c>
    </row>
    <row r="25" spans="1:11" ht="32" x14ac:dyDescent="0.2">
      <c r="A25" s="1" t="s">
        <v>254</v>
      </c>
      <c r="B25" s="2">
        <v>43752</v>
      </c>
      <c r="C25" s="3">
        <v>121579</v>
      </c>
      <c r="D25" s="1" t="s">
        <v>11</v>
      </c>
      <c r="E25" s="1" t="s">
        <v>12</v>
      </c>
      <c r="F25" s="4">
        <v>0</v>
      </c>
      <c r="G25" s="1" t="s">
        <v>13</v>
      </c>
      <c r="H25"/>
      <c r="I25" s="1" t="s">
        <v>249</v>
      </c>
      <c r="J25" s="1" t="s">
        <v>250</v>
      </c>
      <c r="K25" s="3">
        <v>7224</v>
      </c>
    </row>
    <row r="26" spans="1:11" ht="16" x14ac:dyDescent="0.2">
      <c r="A26" s="51" t="s">
        <v>254</v>
      </c>
      <c r="B26" s="60">
        <v>43752</v>
      </c>
      <c r="C26" s="61">
        <v>121192</v>
      </c>
      <c r="D26" s="51" t="s">
        <v>11</v>
      </c>
      <c r="E26" s="51" t="s">
        <v>12</v>
      </c>
      <c r="F26" s="62">
        <v>0</v>
      </c>
      <c r="G26" s="51" t="s">
        <v>13</v>
      </c>
      <c r="H26" s="51"/>
      <c r="I26" s="51" t="s">
        <v>14</v>
      </c>
      <c r="J26" s="51" t="s">
        <v>182</v>
      </c>
      <c r="K26" s="63">
        <v>7195</v>
      </c>
    </row>
    <row r="27" spans="1:11" ht="16" x14ac:dyDescent="0.2">
      <c r="A27" s="51" t="s">
        <v>254</v>
      </c>
      <c r="B27" s="60">
        <v>43752</v>
      </c>
      <c r="C27" s="61">
        <v>121193</v>
      </c>
      <c r="D27" s="51" t="s">
        <v>11</v>
      </c>
      <c r="E27" s="51" t="s">
        <v>12</v>
      </c>
      <c r="F27" s="62">
        <v>0</v>
      </c>
      <c r="G27" s="51" t="s">
        <v>13</v>
      </c>
      <c r="H27" s="51"/>
      <c r="I27" s="51" t="s">
        <v>14</v>
      </c>
      <c r="J27" s="51" t="s">
        <v>36</v>
      </c>
      <c r="K27" s="63">
        <v>7195</v>
      </c>
    </row>
    <row r="28" spans="1:11" ht="16" x14ac:dyDescent="0.2">
      <c r="A28" s="1" t="s">
        <v>254</v>
      </c>
      <c r="B28" s="2">
        <v>43752</v>
      </c>
      <c r="C28" s="3">
        <v>121578</v>
      </c>
      <c r="D28" s="1" t="s">
        <v>11</v>
      </c>
      <c r="E28" s="1" t="s">
        <v>12</v>
      </c>
      <c r="F28" s="4">
        <v>0</v>
      </c>
      <c r="G28" s="1" t="s">
        <v>13</v>
      </c>
      <c r="H28"/>
      <c r="I28" s="1" t="s">
        <v>186</v>
      </c>
      <c r="J28" s="1" t="s">
        <v>187</v>
      </c>
      <c r="K28" s="3">
        <v>7224</v>
      </c>
    </row>
    <row r="29" spans="1:11" x14ac:dyDescent="0.2">
      <c r="A29" s="55" t="s">
        <v>254</v>
      </c>
      <c r="B29" s="56">
        <v>43752</v>
      </c>
      <c r="C29" s="52"/>
      <c r="D29" s="55" t="s">
        <v>11</v>
      </c>
      <c r="E29" s="55" t="s">
        <v>12</v>
      </c>
      <c r="F29" s="55">
        <v>8.52</v>
      </c>
      <c r="G29" s="52"/>
      <c r="H29" s="55"/>
      <c r="I29" s="55" t="s">
        <v>14</v>
      </c>
      <c r="J29" s="55" t="s">
        <v>128</v>
      </c>
      <c r="K29" s="55">
        <v>7195</v>
      </c>
    </row>
    <row r="30" spans="1:11" x14ac:dyDescent="0.2">
      <c r="A30" s="55" t="s">
        <v>254</v>
      </c>
      <c r="B30" s="56">
        <v>43752</v>
      </c>
      <c r="C30" s="52"/>
      <c r="D30" s="55" t="s">
        <v>11</v>
      </c>
      <c r="E30" s="55" t="s">
        <v>12</v>
      </c>
      <c r="F30" s="55">
        <v>9.93</v>
      </c>
      <c r="G30" s="52"/>
      <c r="H30" s="55"/>
      <c r="I30" s="55" t="s">
        <v>14</v>
      </c>
      <c r="J30" s="55" t="s">
        <v>128</v>
      </c>
      <c r="K30" s="55">
        <v>7195</v>
      </c>
    </row>
    <row r="31" spans="1:11" x14ac:dyDescent="0.2">
      <c r="A31" s="55" t="s">
        <v>254</v>
      </c>
      <c r="B31" s="56">
        <v>43752</v>
      </c>
      <c r="C31" s="52"/>
      <c r="D31" s="55" t="s">
        <v>11</v>
      </c>
      <c r="E31" s="55" t="s">
        <v>12</v>
      </c>
      <c r="F31" s="55">
        <v>11.7</v>
      </c>
      <c r="G31" s="52"/>
      <c r="H31" s="55"/>
      <c r="I31" s="55" t="s">
        <v>14</v>
      </c>
      <c r="J31" s="55" t="s">
        <v>128</v>
      </c>
      <c r="K31" s="55">
        <v>7240</v>
      </c>
    </row>
    <row r="32" spans="1:11" x14ac:dyDescent="0.2">
      <c r="A32" s="55" t="s">
        <v>254</v>
      </c>
      <c r="B32" s="56">
        <v>43752</v>
      </c>
      <c r="C32" s="52"/>
      <c r="D32" s="55" t="s">
        <v>11</v>
      </c>
      <c r="E32" s="55" t="s">
        <v>12</v>
      </c>
      <c r="F32" s="55">
        <v>30.05</v>
      </c>
      <c r="G32" s="52"/>
      <c r="H32" s="55"/>
      <c r="I32" s="55" t="s">
        <v>14</v>
      </c>
      <c r="J32" s="55" t="s">
        <v>128</v>
      </c>
      <c r="K32" s="55">
        <v>7240</v>
      </c>
    </row>
    <row r="33" spans="1:11" x14ac:dyDescent="0.2">
      <c r="A33" s="55" t="s">
        <v>254</v>
      </c>
      <c r="B33" s="56">
        <v>43752</v>
      </c>
      <c r="C33" s="52"/>
      <c r="D33" s="55" t="s">
        <v>11</v>
      </c>
      <c r="E33" s="55" t="s">
        <v>12</v>
      </c>
      <c r="F33" s="55">
        <v>12.72</v>
      </c>
      <c r="G33" s="52"/>
      <c r="H33" s="55"/>
      <c r="I33" s="55" t="s">
        <v>14</v>
      </c>
      <c r="J33" s="55" t="s">
        <v>128</v>
      </c>
      <c r="K33" s="55">
        <v>7246</v>
      </c>
    </row>
    <row r="34" spans="1:11" x14ac:dyDescent="0.2">
      <c r="A34" s="55" t="s">
        <v>254</v>
      </c>
      <c r="B34" s="56">
        <v>43752</v>
      </c>
      <c r="C34" s="52"/>
      <c r="D34" s="55" t="s">
        <v>11</v>
      </c>
      <c r="E34" s="55" t="s">
        <v>12</v>
      </c>
      <c r="F34" s="55">
        <v>13.35</v>
      </c>
      <c r="G34" s="52"/>
      <c r="H34" s="55"/>
      <c r="I34" s="55" t="s">
        <v>14</v>
      </c>
      <c r="J34" s="55" t="s">
        <v>128</v>
      </c>
      <c r="K34" s="55">
        <v>7246</v>
      </c>
    </row>
    <row r="35" spans="1:11" x14ac:dyDescent="0.2">
      <c r="A35" s="55" t="s">
        <v>254</v>
      </c>
      <c r="B35" s="56">
        <v>43752</v>
      </c>
      <c r="C35" s="52"/>
      <c r="D35" s="55" t="s">
        <v>11</v>
      </c>
      <c r="E35" s="55" t="s">
        <v>12</v>
      </c>
      <c r="F35" s="55">
        <v>40.729999999999997</v>
      </c>
      <c r="G35" s="52"/>
      <c r="H35" s="55"/>
      <c r="I35" s="55" t="s">
        <v>14</v>
      </c>
      <c r="J35" s="55" t="s">
        <v>128</v>
      </c>
      <c r="K35" s="55">
        <v>7254</v>
      </c>
    </row>
    <row r="36" spans="1:11" x14ac:dyDescent="0.2">
      <c r="A36" s="55" t="s">
        <v>254</v>
      </c>
      <c r="B36" s="56">
        <v>43752</v>
      </c>
      <c r="C36" s="52"/>
      <c r="D36" s="55" t="s">
        <v>11</v>
      </c>
      <c r="E36" s="55" t="s">
        <v>12</v>
      </c>
      <c r="F36" s="55">
        <v>40.880000000000003</v>
      </c>
      <c r="G36" s="52"/>
      <c r="H36" s="55"/>
      <c r="I36" s="55" t="s">
        <v>14</v>
      </c>
      <c r="J36" s="55" t="s">
        <v>128</v>
      </c>
      <c r="K36" s="55">
        <v>7254</v>
      </c>
    </row>
    <row r="37" spans="1:11" ht="16" x14ac:dyDescent="0.2">
      <c r="A37" s="1" t="s">
        <v>254</v>
      </c>
      <c r="B37" s="2">
        <v>43752</v>
      </c>
      <c r="C37" s="3">
        <v>121580</v>
      </c>
      <c r="D37" s="1" t="s">
        <v>11</v>
      </c>
      <c r="E37" s="1" t="s">
        <v>12</v>
      </c>
      <c r="F37" s="4">
        <v>0</v>
      </c>
      <c r="G37" s="1" t="s">
        <v>13</v>
      </c>
      <c r="H37"/>
      <c r="I37" s="1" t="s">
        <v>186</v>
      </c>
      <c r="J37" s="1" t="s">
        <v>190</v>
      </c>
      <c r="K37" s="3">
        <v>7224</v>
      </c>
    </row>
    <row r="38" spans="1:11" ht="16" x14ac:dyDescent="0.2">
      <c r="A38" s="1" t="s">
        <v>262</v>
      </c>
      <c r="B38" s="70">
        <v>43410</v>
      </c>
      <c r="C38" s="71">
        <v>97977</v>
      </c>
      <c r="D38" s="1" t="s">
        <v>11</v>
      </c>
      <c r="E38" s="1" t="s">
        <v>12</v>
      </c>
      <c r="F38" s="72">
        <v>0</v>
      </c>
      <c r="G38" s="1" t="s">
        <v>13</v>
      </c>
      <c r="I38" s="1" t="s">
        <v>14</v>
      </c>
      <c r="J38" s="1" t="s">
        <v>213</v>
      </c>
      <c r="K38" s="71">
        <v>6108</v>
      </c>
    </row>
    <row r="39" spans="1:11" ht="16" x14ac:dyDescent="0.2">
      <c r="A39" s="1" t="s">
        <v>262</v>
      </c>
      <c r="B39" s="70">
        <v>43410</v>
      </c>
      <c r="C39" s="71">
        <v>98431</v>
      </c>
      <c r="D39" s="1" t="s">
        <v>11</v>
      </c>
      <c r="E39" s="1" t="s">
        <v>12</v>
      </c>
      <c r="F39" s="72">
        <v>0</v>
      </c>
      <c r="G39" s="1" t="s">
        <v>13</v>
      </c>
      <c r="I39" s="1" t="s">
        <v>14</v>
      </c>
      <c r="J39" s="1" t="s">
        <v>237</v>
      </c>
      <c r="K39" s="71">
        <v>6107</v>
      </c>
    </row>
    <row r="40" spans="1:11" ht="16" x14ac:dyDescent="0.2">
      <c r="A40" s="1" t="s">
        <v>262</v>
      </c>
      <c r="B40" s="70">
        <v>43410</v>
      </c>
      <c r="C40" s="71">
        <v>97960</v>
      </c>
      <c r="D40" s="1" t="s">
        <v>11</v>
      </c>
      <c r="E40" s="1" t="s">
        <v>12</v>
      </c>
      <c r="F40" s="72">
        <v>0</v>
      </c>
      <c r="G40" s="1" t="s">
        <v>13</v>
      </c>
      <c r="I40" s="1" t="s">
        <v>14</v>
      </c>
      <c r="J40" s="1" t="s">
        <v>208</v>
      </c>
      <c r="K40" s="71">
        <v>6108</v>
      </c>
    </row>
    <row r="41" spans="1:11" ht="16" x14ac:dyDescent="0.2">
      <c r="A41" s="1" t="s">
        <v>262</v>
      </c>
      <c r="B41" s="70">
        <v>43411</v>
      </c>
      <c r="C41" s="71">
        <v>105343</v>
      </c>
      <c r="D41" s="1" t="s">
        <v>11</v>
      </c>
      <c r="E41" s="1" t="s">
        <v>12</v>
      </c>
      <c r="F41" s="72">
        <v>0</v>
      </c>
      <c r="G41" s="1" t="s">
        <v>13</v>
      </c>
      <c r="I41" s="1" t="s">
        <v>185</v>
      </c>
      <c r="J41" s="1" t="s">
        <v>239</v>
      </c>
      <c r="K41" s="71">
        <v>6175</v>
      </c>
    </row>
    <row r="42" spans="1:11" ht="16" x14ac:dyDescent="0.2">
      <c r="A42" s="1" t="s">
        <v>262</v>
      </c>
      <c r="B42" s="70">
        <v>43410</v>
      </c>
      <c r="C42" s="71">
        <v>97976</v>
      </c>
      <c r="D42" s="1" t="s">
        <v>11</v>
      </c>
      <c r="E42" s="1" t="s">
        <v>12</v>
      </c>
      <c r="F42" s="72">
        <v>0</v>
      </c>
      <c r="G42" s="1" t="s">
        <v>13</v>
      </c>
      <c r="I42" s="1" t="s">
        <v>14</v>
      </c>
      <c r="J42" s="1" t="s">
        <v>212</v>
      </c>
      <c r="K42" s="71">
        <v>6108</v>
      </c>
    </row>
    <row r="43" spans="1:11" ht="16" x14ac:dyDescent="0.2">
      <c r="A43" s="1" t="s">
        <v>262</v>
      </c>
      <c r="B43" s="70">
        <v>43410</v>
      </c>
      <c r="C43" s="71">
        <v>97986</v>
      </c>
      <c r="D43" s="1" t="s">
        <v>11</v>
      </c>
      <c r="E43" s="1" t="s">
        <v>12</v>
      </c>
      <c r="F43" s="72">
        <v>0</v>
      </c>
      <c r="G43" s="1" t="s">
        <v>13</v>
      </c>
      <c r="I43" s="1" t="s">
        <v>14</v>
      </c>
      <c r="J43" s="1" t="s">
        <v>219</v>
      </c>
      <c r="K43" s="71">
        <v>6108</v>
      </c>
    </row>
    <row r="44" spans="1:11" ht="16" x14ac:dyDescent="0.2">
      <c r="A44" s="1" t="s">
        <v>262</v>
      </c>
      <c r="B44" s="70">
        <v>43410</v>
      </c>
      <c r="C44" s="71">
        <v>98031</v>
      </c>
      <c r="D44" s="1" t="s">
        <v>11</v>
      </c>
      <c r="E44" s="1" t="s">
        <v>12</v>
      </c>
      <c r="F44" s="72">
        <v>0</v>
      </c>
      <c r="G44" s="1" t="s">
        <v>13</v>
      </c>
      <c r="I44" s="1" t="s">
        <v>14</v>
      </c>
      <c r="J44" s="1" t="s">
        <v>160</v>
      </c>
      <c r="K44" s="71">
        <v>6110</v>
      </c>
    </row>
    <row r="45" spans="1:11" ht="16" x14ac:dyDescent="0.2">
      <c r="A45" s="1" t="s">
        <v>262</v>
      </c>
      <c r="B45" s="70">
        <v>43410</v>
      </c>
      <c r="C45" s="71">
        <v>98414</v>
      </c>
      <c r="D45" s="1" t="s">
        <v>11</v>
      </c>
      <c r="E45" s="1" t="s">
        <v>12</v>
      </c>
      <c r="F45" s="72">
        <v>0</v>
      </c>
      <c r="G45" s="1" t="s">
        <v>13</v>
      </c>
      <c r="I45" s="1" t="s">
        <v>14</v>
      </c>
      <c r="J45" s="1" t="s">
        <v>231</v>
      </c>
      <c r="K45" s="71">
        <v>6107</v>
      </c>
    </row>
    <row r="46" spans="1:11" ht="16" x14ac:dyDescent="0.2">
      <c r="A46" s="1" t="s">
        <v>262</v>
      </c>
      <c r="B46" s="70">
        <v>43410</v>
      </c>
      <c r="C46" s="71">
        <v>97952</v>
      </c>
      <c r="D46" s="1" t="s">
        <v>11</v>
      </c>
      <c r="E46" s="1" t="s">
        <v>12</v>
      </c>
      <c r="F46" s="72">
        <v>0</v>
      </c>
      <c r="G46" s="1" t="s">
        <v>13</v>
      </c>
      <c r="I46" s="1" t="s">
        <v>14</v>
      </c>
      <c r="J46" s="1" t="s">
        <v>200</v>
      </c>
      <c r="K46" s="71">
        <v>6108</v>
      </c>
    </row>
    <row r="47" spans="1:11" ht="16" x14ac:dyDescent="0.2">
      <c r="A47" s="1" t="s">
        <v>262</v>
      </c>
      <c r="B47" s="70">
        <v>43410</v>
      </c>
      <c r="C47" s="71">
        <v>97953</v>
      </c>
      <c r="D47" s="1" t="s">
        <v>11</v>
      </c>
      <c r="E47" s="1" t="s">
        <v>12</v>
      </c>
      <c r="F47" s="72">
        <v>0</v>
      </c>
      <c r="G47" s="1" t="s">
        <v>13</v>
      </c>
      <c r="I47" s="1" t="s">
        <v>14</v>
      </c>
      <c r="J47" s="1" t="s">
        <v>201</v>
      </c>
      <c r="K47" s="71">
        <v>6108</v>
      </c>
    </row>
    <row r="48" spans="1:11" ht="16" x14ac:dyDescent="0.2">
      <c r="A48" s="1" t="s">
        <v>262</v>
      </c>
      <c r="B48" s="70">
        <v>43410</v>
      </c>
      <c r="C48" s="71">
        <v>97698</v>
      </c>
      <c r="D48" s="1" t="s">
        <v>11</v>
      </c>
      <c r="E48" s="1" t="s">
        <v>12</v>
      </c>
      <c r="F48" s="72">
        <v>0</v>
      </c>
      <c r="G48" s="1" t="s">
        <v>13</v>
      </c>
      <c r="I48" s="1" t="s">
        <v>14</v>
      </c>
      <c r="J48" s="1" t="s">
        <v>193</v>
      </c>
      <c r="K48" s="71">
        <v>6076</v>
      </c>
    </row>
    <row r="49" spans="1:11" ht="16" x14ac:dyDescent="0.2">
      <c r="A49" s="1" t="s">
        <v>262</v>
      </c>
      <c r="B49" s="70">
        <v>43410</v>
      </c>
      <c r="C49" s="71">
        <v>97951</v>
      </c>
      <c r="D49" s="1" t="s">
        <v>11</v>
      </c>
      <c r="E49" s="1" t="s">
        <v>12</v>
      </c>
      <c r="F49" s="72">
        <v>0</v>
      </c>
      <c r="G49" s="1" t="s">
        <v>13</v>
      </c>
      <c r="I49" s="1" t="s">
        <v>14</v>
      </c>
      <c r="J49" s="1" t="s">
        <v>199</v>
      </c>
      <c r="K49" s="71">
        <v>6108</v>
      </c>
    </row>
    <row r="50" spans="1:11" ht="16" x14ac:dyDescent="0.2">
      <c r="A50" s="1" t="s">
        <v>262</v>
      </c>
      <c r="B50" s="70">
        <v>43410</v>
      </c>
      <c r="C50" s="71">
        <v>97699</v>
      </c>
      <c r="D50" s="1" t="s">
        <v>11</v>
      </c>
      <c r="E50" s="1" t="s">
        <v>12</v>
      </c>
      <c r="F50" s="72">
        <v>0</v>
      </c>
      <c r="G50" s="1" t="s">
        <v>13</v>
      </c>
      <c r="I50" s="1" t="s">
        <v>14</v>
      </c>
      <c r="J50" s="1" t="s">
        <v>194</v>
      </c>
      <c r="K50" s="71">
        <v>6076</v>
      </c>
    </row>
    <row r="51" spans="1:11" ht="16" x14ac:dyDescent="0.2">
      <c r="A51" s="1" t="s">
        <v>262</v>
      </c>
      <c r="B51" s="70">
        <v>43410</v>
      </c>
      <c r="C51" s="71">
        <v>97700</v>
      </c>
      <c r="D51" s="1" t="s">
        <v>11</v>
      </c>
      <c r="E51" s="1" t="s">
        <v>12</v>
      </c>
      <c r="F51" s="72">
        <v>0</v>
      </c>
      <c r="G51" s="1" t="s">
        <v>13</v>
      </c>
      <c r="I51" s="1" t="s">
        <v>14</v>
      </c>
      <c r="J51" s="1" t="s">
        <v>195</v>
      </c>
      <c r="K51" s="71">
        <v>6076</v>
      </c>
    </row>
    <row r="52" spans="1:11" ht="16" x14ac:dyDescent="0.2">
      <c r="A52" s="1" t="s">
        <v>262</v>
      </c>
      <c r="B52" s="70">
        <v>43410</v>
      </c>
      <c r="C52" s="71">
        <v>97707</v>
      </c>
      <c r="D52" s="1" t="s">
        <v>11</v>
      </c>
      <c r="E52" s="1" t="s">
        <v>12</v>
      </c>
      <c r="F52" s="72">
        <v>0</v>
      </c>
      <c r="G52" s="1" t="s">
        <v>13</v>
      </c>
      <c r="I52" s="1" t="s">
        <v>14</v>
      </c>
      <c r="J52" s="1" t="s">
        <v>196</v>
      </c>
      <c r="K52" s="71">
        <v>6076</v>
      </c>
    </row>
    <row r="53" spans="1:11" ht="16" x14ac:dyDescent="0.2">
      <c r="A53" s="1" t="s">
        <v>262</v>
      </c>
      <c r="B53" s="70">
        <v>43410</v>
      </c>
      <c r="C53" s="71">
        <v>97708</v>
      </c>
      <c r="D53" s="1" t="s">
        <v>11</v>
      </c>
      <c r="E53" s="1" t="s">
        <v>12</v>
      </c>
      <c r="F53" s="72">
        <v>0</v>
      </c>
      <c r="G53" s="1" t="s">
        <v>13</v>
      </c>
      <c r="I53" s="1" t="s">
        <v>14</v>
      </c>
      <c r="J53" s="1" t="s">
        <v>197</v>
      </c>
      <c r="K53" s="71">
        <v>6076</v>
      </c>
    </row>
    <row r="54" spans="1:11" ht="16" x14ac:dyDescent="0.2">
      <c r="A54" s="1" t="s">
        <v>262</v>
      </c>
      <c r="B54" s="70">
        <v>43410</v>
      </c>
      <c r="C54" s="71">
        <v>97709</v>
      </c>
      <c r="D54" s="1" t="s">
        <v>11</v>
      </c>
      <c r="E54" s="1" t="s">
        <v>12</v>
      </c>
      <c r="F54" s="72">
        <v>0</v>
      </c>
      <c r="G54" s="1" t="s">
        <v>13</v>
      </c>
      <c r="I54" s="1" t="s">
        <v>14</v>
      </c>
      <c r="J54" s="1" t="s">
        <v>198</v>
      </c>
      <c r="K54" s="71">
        <v>6076</v>
      </c>
    </row>
    <row r="55" spans="1:11" ht="16" x14ac:dyDescent="0.2">
      <c r="A55" s="1" t="s">
        <v>262</v>
      </c>
      <c r="B55" s="70">
        <v>43410</v>
      </c>
      <c r="C55" s="71">
        <v>97697</v>
      </c>
      <c r="D55" s="1" t="s">
        <v>11</v>
      </c>
      <c r="E55" s="1" t="s">
        <v>12</v>
      </c>
      <c r="F55" s="72">
        <v>0</v>
      </c>
      <c r="G55" s="1" t="s">
        <v>13</v>
      </c>
      <c r="I55" s="1" t="s">
        <v>14</v>
      </c>
      <c r="J55" s="1" t="s">
        <v>192</v>
      </c>
      <c r="K55" s="71">
        <v>6076</v>
      </c>
    </row>
    <row r="56" spans="1:11" ht="16" x14ac:dyDescent="0.2">
      <c r="A56" s="1" t="s">
        <v>262</v>
      </c>
      <c r="B56" s="70">
        <v>43410</v>
      </c>
      <c r="C56" s="71">
        <v>98415</v>
      </c>
      <c r="D56" s="1" t="s">
        <v>11</v>
      </c>
      <c r="E56" s="1" t="s">
        <v>12</v>
      </c>
      <c r="F56" s="72">
        <v>0</v>
      </c>
      <c r="G56" s="1" t="s">
        <v>13</v>
      </c>
      <c r="I56" s="1" t="s">
        <v>14</v>
      </c>
      <c r="J56" s="1" t="s">
        <v>232</v>
      </c>
      <c r="K56" s="71">
        <v>6107</v>
      </c>
    </row>
    <row r="57" spans="1:11" ht="16" x14ac:dyDescent="0.2">
      <c r="A57" s="1" t="s">
        <v>262</v>
      </c>
      <c r="B57" s="70">
        <v>43410</v>
      </c>
      <c r="C57" s="71">
        <v>97956</v>
      </c>
      <c r="D57" s="1" t="s">
        <v>11</v>
      </c>
      <c r="E57" s="1" t="s">
        <v>12</v>
      </c>
      <c r="F57" s="72">
        <v>0</v>
      </c>
      <c r="G57" s="1" t="s">
        <v>13</v>
      </c>
      <c r="I57" s="1" t="s">
        <v>14</v>
      </c>
      <c r="J57" s="1" t="s">
        <v>204</v>
      </c>
      <c r="K57" s="71">
        <v>6108</v>
      </c>
    </row>
    <row r="58" spans="1:11" ht="16" x14ac:dyDescent="0.2">
      <c r="A58" s="1" t="s">
        <v>262</v>
      </c>
      <c r="B58" s="70">
        <v>43411</v>
      </c>
      <c r="C58" s="71">
        <v>105342</v>
      </c>
      <c r="D58" s="1" t="s">
        <v>11</v>
      </c>
      <c r="E58" s="1" t="s">
        <v>12</v>
      </c>
      <c r="F58" s="72">
        <v>0</v>
      </c>
      <c r="G58" s="1" t="s">
        <v>13</v>
      </c>
      <c r="I58" s="1" t="s">
        <v>185</v>
      </c>
      <c r="J58" s="1" t="s">
        <v>240</v>
      </c>
      <c r="K58" s="71">
        <v>6175</v>
      </c>
    </row>
    <row r="59" spans="1:11" ht="16" x14ac:dyDescent="0.2">
      <c r="A59" s="1" t="s">
        <v>262</v>
      </c>
      <c r="B59" s="70">
        <v>43410</v>
      </c>
      <c r="C59" s="71">
        <v>98411</v>
      </c>
      <c r="D59" s="1" t="s">
        <v>11</v>
      </c>
      <c r="E59" s="1" t="s">
        <v>12</v>
      </c>
      <c r="F59" s="72">
        <v>0</v>
      </c>
      <c r="G59" s="1" t="s">
        <v>13</v>
      </c>
      <c r="I59" s="1" t="s">
        <v>14</v>
      </c>
      <c r="J59" s="1" t="s">
        <v>228</v>
      </c>
      <c r="K59" s="71">
        <v>6107</v>
      </c>
    </row>
    <row r="60" spans="1:11" ht="16" x14ac:dyDescent="0.2">
      <c r="A60" s="1" t="s">
        <v>262</v>
      </c>
      <c r="B60" s="70">
        <v>43410</v>
      </c>
      <c r="C60" s="71">
        <v>97693</v>
      </c>
      <c r="D60" s="1" t="s">
        <v>11</v>
      </c>
      <c r="E60" s="1" t="s">
        <v>12</v>
      </c>
      <c r="F60" s="72">
        <v>0</v>
      </c>
      <c r="G60" s="1" t="s">
        <v>13</v>
      </c>
      <c r="I60" s="1" t="s">
        <v>14</v>
      </c>
      <c r="J60" s="1" t="s">
        <v>191</v>
      </c>
      <c r="K60" s="71">
        <v>6076</v>
      </c>
    </row>
    <row r="61" spans="1:11" ht="16" x14ac:dyDescent="0.2">
      <c r="A61" s="1" t="s">
        <v>262</v>
      </c>
      <c r="B61" s="70">
        <v>43410</v>
      </c>
      <c r="C61" s="71">
        <v>97978</v>
      </c>
      <c r="D61" s="1" t="s">
        <v>11</v>
      </c>
      <c r="E61" s="1" t="s">
        <v>12</v>
      </c>
      <c r="F61" s="72">
        <v>0</v>
      </c>
      <c r="G61" s="1" t="s">
        <v>13</v>
      </c>
      <c r="I61" s="1" t="s">
        <v>14</v>
      </c>
      <c r="J61" s="1" t="s">
        <v>214</v>
      </c>
      <c r="K61" s="71">
        <v>6108</v>
      </c>
    </row>
    <row r="62" spans="1:11" ht="16" x14ac:dyDescent="0.2">
      <c r="A62" s="1" t="s">
        <v>262</v>
      </c>
      <c r="B62" s="70">
        <v>43410</v>
      </c>
      <c r="C62" s="71">
        <v>98409</v>
      </c>
      <c r="D62" s="1" t="s">
        <v>11</v>
      </c>
      <c r="E62" s="1" t="s">
        <v>12</v>
      </c>
      <c r="F62" s="72">
        <v>0</v>
      </c>
      <c r="G62" s="1" t="s">
        <v>13</v>
      </c>
      <c r="I62" s="1" t="s">
        <v>14</v>
      </c>
      <c r="J62" s="1" t="s">
        <v>226</v>
      </c>
      <c r="K62" s="71">
        <v>6107</v>
      </c>
    </row>
    <row r="63" spans="1:11" ht="16" x14ac:dyDescent="0.2">
      <c r="A63" s="1" t="s">
        <v>262</v>
      </c>
      <c r="B63" s="70">
        <v>43410</v>
      </c>
      <c r="C63" s="71">
        <v>98356</v>
      </c>
      <c r="D63" s="1" t="s">
        <v>11</v>
      </c>
      <c r="E63" s="1" t="s">
        <v>12</v>
      </c>
      <c r="F63" s="72">
        <v>0</v>
      </c>
      <c r="G63" s="1" t="s">
        <v>13</v>
      </c>
      <c r="I63" s="1" t="s">
        <v>186</v>
      </c>
      <c r="J63" s="1" t="s">
        <v>247</v>
      </c>
      <c r="K63" s="71">
        <v>6104</v>
      </c>
    </row>
    <row r="64" spans="1:11" ht="16" x14ac:dyDescent="0.2">
      <c r="A64" s="1" t="s">
        <v>262</v>
      </c>
      <c r="B64" s="70">
        <v>43410</v>
      </c>
      <c r="C64" s="71">
        <v>97959</v>
      </c>
      <c r="D64" s="1" t="s">
        <v>11</v>
      </c>
      <c r="E64" s="1" t="s">
        <v>12</v>
      </c>
      <c r="F64" s="72">
        <v>0</v>
      </c>
      <c r="G64" s="1" t="s">
        <v>13</v>
      </c>
      <c r="I64" s="1" t="s">
        <v>14</v>
      </c>
      <c r="J64" s="1" t="s">
        <v>207</v>
      </c>
      <c r="K64" s="71">
        <v>6108</v>
      </c>
    </row>
    <row r="65" spans="1:11" ht="16" x14ac:dyDescent="0.2">
      <c r="A65" s="1" t="s">
        <v>262</v>
      </c>
      <c r="B65" s="70">
        <v>43410</v>
      </c>
      <c r="C65" s="71">
        <v>98413</v>
      </c>
      <c r="D65" s="1" t="s">
        <v>11</v>
      </c>
      <c r="E65" s="1" t="s">
        <v>12</v>
      </c>
      <c r="F65" s="72">
        <v>0</v>
      </c>
      <c r="G65" s="1" t="s">
        <v>13</v>
      </c>
      <c r="I65" s="1" t="s">
        <v>14</v>
      </c>
      <c r="J65" s="1" t="s">
        <v>221</v>
      </c>
      <c r="K65" s="71">
        <v>6107</v>
      </c>
    </row>
    <row r="66" spans="1:11" ht="16" x14ac:dyDescent="0.2">
      <c r="A66" s="1" t="s">
        <v>262</v>
      </c>
      <c r="B66" s="70">
        <v>43410</v>
      </c>
      <c r="C66" s="71">
        <v>97993</v>
      </c>
      <c r="D66" s="1" t="s">
        <v>11</v>
      </c>
      <c r="E66" s="1" t="s">
        <v>12</v>
      </c>
      <c r="F66" s="72">
        <v>0</v>
      </c>
      <c r="G66" s="1" t="s">
        <v>13</v>
      </c>
      <c r="I66" s="1" t="s">
        <v>14</v>
      </c>
      <c r="J66" s="1" t="s">
        <v>220</v>
      </c>
      <c r="K66" s="71">
        <v>6108</v>
      </c>
    </row>
    <row r="67" spans="1:11" ht="16" x14ac:dyDescent="0.2">
      <c r="A67" s="1" t="s">
        <v>262</v>
      </c>
      <c r="B67" s="70">
        <v>43410</v>
      </c>
      <c r="C67" s="71">
        <v>98412</v>
      </c>
      <c r="D67" s="1" t="s">
        <v>11</v>
      </c>
      <c r="E67" s="1" t="s">
        <v>12</v>
      </c>
      <c r="F67" s="72">
        <v>0</v>
      </c>
      <c r="G67" s="1" t="s">
        <v>13</v>
      </c>
      <c r="I67" s="1" t="s">
        <v>14</v>
      </c>
      <c r="J67" s="1" t="s">
        <v>229</v>
      </c>
      <c r="K67" s="71">
        <v>6107</v>
      </c>
    </row>
    <row r="68" spans="1:11" ht="16" x14ac:dyDescent="0.2">
      <c r="A68" s="1" t="s">
        <v>262</v>
      </c>
      <c r="B68" s="70">
        <v>43410</v>
      </c>
      <c r="C68" s="71">
        <v>98429</v>
      </c>
      <c r="D68" s="1" t="s">
        <v>11</v>
      </c>
      <c r="E68" s="1" t="s">
        <v>12</v>
      </c>
      <c r="F68" s="72">
        <v>0</v>
      </c>
      <c r="G68" s="1" t="s">
        <v>13</v>
      </c>
      <c r="I68" s="1" t="s">
        <v>14</v>
      </c>
      <c r="J68" s="1" t="s">
        <v>235</v>
      </c>
      <c r="K68" s="71">
        <v>6107</v>
      </c>
    </row>
    <row r="69" spans="1:11" ht="16" x14ac:dyDescent="0.2">
      <c r="A69" s="1" t="s">
        <v>262</v>
      </c>
      <c r="B69" s="70">
        <v>43410</v>
      </c>
      <c r="C69" s="71">
        <v>98416</v>
      </c>
      <c r="D69" s="1" t="s">
        <v>11</v>
      </c>
      <c r="E69" s="1" t="s">
        <v>12</v>
      </c>
      <c r="F69" s="72">
        <v>0</v>
      </c>
      <c r="G69" s="1" t="s">
        <v>13</v>
      </c>
      <c r="I69" s="1" t="s">
        <v>14</v>
      </c>
      <c r="J69" s="1" t="s">
        <v>127</v>
      </c>
      <c r="K69" s="71">
        <v>6107</v>
      </c>
    </row>
    <row r="70" spans="1:11" ht="16" x14ac:dyDescent="0.2">
      <c r="A70" s="1" t="s">
        <v>262</v>
      </c>
      <c r="B70" s="70">
        <v>43410</v>
      </c>
      <c r="C70" s="71">
        <v>97961</v>
      </c>
      <c r="D70" s="1" t="s">
        <v>11</v>
      </c>
      <c r="E70" s="1" t="s">
        <v>12</v>
      </c>
      <c r="F70" s="72">
        <v>0</v>
      </c>
      <c r="G70" s="1" t="s">
        <v>13</v>
      </c>
      <c r="I70" s="1" t="s">
        <v>14</v>
      </c>
      <c r="J70" s="1" t="s">
        <v>209</v>
      </c>
      <c r="K70" s="71">
        <v>6108</v>
      </c>
    </row>
    <row r="71" spans="1:11" ht="16" x14ac:dyDescent="0.2">
      <c r="A71" s="1" t="s">
        <v>262</v>
      </c>
      <c r="B71" s="70">
        <v>43410</v>
      </c>
      <c r="C71" s="71">
        <v>97985</v>
      </c>
      <c r="D71" s="1" t="s">
        <v>11</v>
      </c>
      <c r="E71" s="1" t="s">
        <v>12</v>
      </c>
      <c r="F71" s="72">
        <v>0</v>
      </c>
      <c r="G71" s="1" t="s">
        <v>13</v>
      </c>
      <c r="I71" s="1" t="s">
        <v>14</v>
      </c>
      <c r="J71" s="1" t="s">
        <v>36</v>
      </c>
      <c r="K71" s="71">
        <v>6108</v>
      </c>
    </row>
    <row r="72" spans="1:11" ht="16" x14ac:dyDescent="0.2">
      <c r="A72" s="1" t="s">
        <v>262</v>
      </c>
      <c r="B72" s="70">
        <v>43410</v>
      </c>
      <c r="C72" s="71">
        <v>97979</v>
      </c>
      <c r="D72" s="1" t="s">
        <v>11</v>
      </c>
      <c r="E72" s="1" t="s">
        <v>12</v>
      </c>
      <c r="F72" s="72">
        <v>0</v>
      </c>
      <c r="G72" s="1" t="s">
        <v>13</v>
      </c>
      <c r="I72" s="1" t="s">
        <v>14</v>
      </c>
      <c r="J72" s="1" t="s">
        <v>215</v>
      </c>
      <c r="K72" s="71">
        <v>6108</v>
      </c>
    </row>
    <row r="73" spans="1:11" ht="16" x14ac:dyDescent="0.2">
      <c r="A73" s="1" t="s">
        <v>262</v>
      </c>
      <c r="B73" s="70">
        <v>43410</v>
      </c>
      <c r="C73" s="71">
        <v>97954</v>
      </c>
      <c r="D73" s="1" t="s">
        <v>11</v>
      </c>
      <c r="E73" s="1" t="s">
        <v>12</v>
      </c>
      <c r="F73" s="72">
        <v>0</v>
      </c>
      <c r="G73" s="1" t="s">
        <v>13</v>
      </c>
      <c r="I73" s="1" t="s">
        <v>14</v>
      </c>
      <c r="J73" s="1" t="s">
        <v>202</v>
      </c>
      <c r="K73" s="71">
        <v>6108</v>
      </c>
    </row>
    <row r="74" spans="1:11" ht="16" x14ac:dyDescent="0.2">
      <c r="A74" s="1" t="s">
        <v>262</v>
      </c>
      <c r="B74" s="70">
        <v>43410</v>
      </c>
      <c r="C74" s="71">
        <v>97980</v>
      </c>
      <c r="D74" s="1" t="s">
        <v>11</v>
      </c>
      <c r="E74" s="1" t="s">
        <v>12</v>
      </c>
      <c r="F74" s="72">
        <v>0</v>
      </c>
      <c r="G74" s="1" t="s">
        <v>13</v>
      </c>
      <c r="I74" s="1" t="s">
        <v>14</v>
      </c>
      <c r="J74" s="1" t="s">
        <v>225</v>
      </c>
      <c r="K74" s="71">
        <v>6108</v>
      </c>
    </row>
    <row r="75" spans="1:11" ht="16" x14ac:dyDescent="0.2">
      <c r="A75" s="1" t="s">
        <v>262</v>
      </c>
      <c r="B75" s="70">
        <v>43410</v>
      </c>
      <c r="C75" s="71">
        <v>97975</v>
      </c>
      <c r="D75" s="1" t="s">
        <v>11</v>
      </c>
      <c r="E75" s="1" t="s">
        <v>12</v>
      </c>
      <c r="F75" s="72">
        <v>0</v>
      </c>
      <c r="G75" s="1" t="s">
        <v>13</v>
      </c>
      <c r="I75" s="1" t="s">
        <v>14</v>
      </c>
      <c r="J75" s="1" t="s">
        <v>211</v>
      </c>
      <c r="K75" s="71">
        <v>6108</v>
      </c>
    </row>
    <row r="76" spans="1:11" ht="16" x14ac:dyDescent="0.2">
      <c r="A76" s="1" t="s">
        <v>262</v>
      </c>
      <c r="B76" s="70">
        <v>43410</v>
      </c>
      <c r="C76" s="71">
        <v>98432</v>
      </c>
      <c r="D76" s="1" t="s">
        <v>11</v>
      </c>
      <c r="E76" s="1" t="s">
        <v>12</v>
      </c>
      <c r="F76" s="72">
        <v>0</v>
      </c>
      <c r="G76" s="1" t="s">
        <v>13</v>
      </c>
      <c r="I76" s="1" t="s">
        <v>14</v>
      </c>
      <c r="J76" s="1" t="s">
        <v>238</v>
      </c>
      <c r="K76" s="71">
        <v>6107</v>
      </c>
    </row>
    <row r="77" spans="1:11" ht="16" x14ac:dyDescent="0.2">
      <c r="A77" s="1" t="s">
        <v>262</v>
      </c>
      <c r="B77" s="70">
        <v>43410</v>
      </c>
      <c r="C77" s="71">
        <v>97958</v>
      </c>
      <c r="D77" s="1" t="s">
        <v>11</v>
      </c>
      <c r="E77" s="1" t="s">
        <v>12</v>
      </c>
      <c r="F77" s="72">
        <v>0</v>
      </c>
      <c r="G77" s="1" t="s">
        <v>13</v>
      </c>
      <c r="I77" s="1" t="s">
        <v>14</v>
      </c>
      <c r="J77" s="1" t="s">
        <v>206</v>
      </c>
      <c r="K77" s="71">
        <v>6108</v>
      </c>
    </row>
    <row r="78" spans="1:11" ht="16" x14ac:dyDescent="0.2">
      <c r="A78" s="1" t="s">
        <v>262</v>
      </c>
      <c r="B78" s="70">
        <v>43410</v>
      </c>
      <c r="C78" s="71">
        <v>98433</v>
      </c>
      <c r="D78" s="1" t="s">
        <v>11</v>
      </c>
      <c r="E78" s="1" t="s">
        <v>12</v>
      </c>
      <c r="F78" s="72">
        <v>0</v>
      </c>
      <c r="G78" s="1" t="s">
        <v>13</v>
      </c>
      <c r="I78" s="1" t="s">
        <v>14</v>
      </c>
      <c r="J78" s="1" t="s">
        <v>246</v>
      </c>
      <c r="K78" s="71">
        <v>6107</v>
      </c>
    </row>
    <row r="79" spans="1:11" ht="16" x14ac:dyDescent="0.2">
      <c r="A79" s="1" t="s">
        <v>262</v>
      </c>
      <c r="B79" s="70">
        <v>43410</v>
      </c>
      <c r="C79" s="71">
        <v>97957</v>
      </c>
      <c r="D79" s="1" t="s">
        <v>11</v>
      </c>
      <c r="E79" s="1" t="s">
        <v>12</v>
      </c>
      <c r="F79" s="72">
        <v>0</v>
      </c>
      <c r="G79" s="1" t="s">
        <v>13</v>
      </c>
      <c r="I79" s="1" t="s">
        <v>14</v>
      </c>
      <c r="J79" s="1" t="s">
        <v>205</v>
      </c>
      <c r="K79" s="71">
        <v>6108</v>
      </c>
    </row>
    <row r="80" spans="1:11" ht="16" x14ac:dyDescent="0.2">
      <c r="A80" s="1" t="s">
        <v>262</v>
      </c>
      <c r="B80" s="70">
        <v>43410</v>
      </c>
      <c r="C80" s="71">
        <v>97955</v>
      </c>
      <c r="D80" s="1" t="s">
        <v>11</v>
      </c>
      <c r="E80" s="1" t="s">
        <v>12</v>
      </c>
      <c r="F80" s="72">
        <v>0</v>
      </c>
      <c r="G80" s="1" t="s">
        <v>13</v>
      </c>
      <c r="I80" s="1" t="s">
        <v>14</v>
      </c>
      <c r="J80" s="1" t="s">
        <v>203</v>
      </c>
      <c r="K80" s="71">
        <v>6108</v>
      </c>
    </row>
    <row r="81" spans="1:11" ht="16" x14ac:dyDescent="0.2">
      <c r="A81" s="1" t="s">
        <v>262</v>
      </c>
      <c r="B81" s="70">
        <v>43410</v>
      </c>
      <c r="C81" s="71">
        <v>97694</v>
      </c>
      <c r="D81" s="1" t="s">
        <v>11</v>
      </c>
      <c r="E81" s="1" t="s">
        <v>12</v>
      </c>
      <c r="F81" s="72">
        <v>0</v>
      </c>
      <c r="G81" s="1" t="s">
        <v>13</v>
      </c>
      <c r="I81" s="1" t="s">
        <v>14</v>
      </c>
      <c r="J81" s="1" t="s">
        <v>244</v>
      </c>
      <c r="K81" s="71">
        <v>6076</v>
      </c>
    </row>
    <row r="82" spans="1:11" ht="16" x14ac:dyDescent="0.2">
      <c r="A82" s="1" t="s">
        <v>262</v>
      </c>
      <c r="B82" s="70">
        <v>43410</v>
      </c>
      <c r="C82" s="71">
        <v>97696</v>
      </c>
      <c r="D82" s="1" t="s">
        <v>11</v>
      </c>
      <c r="E82" s="1" t="s">
        <v>12</v>
      </c>
      <c r="F82" s="72">
        <v>0</v>
      </c>
      <c r="G82" s="1" t="s">
        <v>13</v>
      </c>
      <c r="I82" s="1" t="s">
        <v>14</v>
      </c>
      <c r="J82" s="1" t="s">
        <v>243</v>
      </c>
      <c r="K82" s="71">
        <v>6076</v>
      </c>
    </row>
    <row r="83" spans="1:11" ht="16" x14ac:dyDescent="0.2">
      <c r="A83" s="1" t="s">
        <v>262</v>
      </c>
      <c r="B83" s="70">
        <v>43410</v>
      </c>
      <c r="C83" s="71">
        <v>97695</v>
      </c>
      <c r="D83" s="1" t="s">
        <v>11</v>
      </c>
      <c r="E83" s="1" t="s">
        <v>12</v>
      </c>
      <c r="F83" s="72">
        <v>0</v>
      </c>
      <c r="G83" s="1" t="s">
        <v>13</v>
      </c>
      <c r="I83" s="1" t="s">
        <v>14</v>
      </c>
      <c r="J83" s="1" t="s">
        <v>242</v>
      </c>
      <c r="K83" s="71">
        <v>6076</v>
      </c>
    </row>
    <row r="84" spans="1:11" ht="16" x14ac:dyDescent="0.2">
      <c r="A84" s="1" t="s">
        <v>262</v>
      </c>
      <c r="B84" s="70">
        <v>43410</v>
      </c>
      <c r="C84" s="71">
        <v>97981</v>
      </c>
      <c r="D84" s="1" t="s">
        <v>11</v>
      </c>
      <c r="E84" s="1" t="s">
        <v>12</v>
      </c>
      <c r="F84" s="72">
        <v>0</v>
      </c>
      <c r="G84" s="1" t="s">
        <v>13</v>
      </c>
      <c r="I84" s="1" t="s">
        <v>14</v>
      </c>
      <c r="J84" s="1" t="s">
        <v>128</v>
      </c>
      <c r="K84" s="71">
        <v>6108</v>
      </c>
    </row>
    <row r="85" spans="1:11" ht="16" x14ac:dyDescent="0.2">
      <c r="A85" s="1" t="s">
        <v>262</v>
      </c>
      <c r="B85" s="70">
        <v>43410</v>
      </c>
      <c r="C85" s="71">
        <v>98410</v>
      </c>
      <c r="D85" s="1" t="s">
        <v>11</v>
      </c>
      <c r="E85" s="1" t="s">
        <v>12</v>
      </c>
      <c r="F85" s="72">
        <v>0</v>
      </c>
      <c r="G85" s="1" t="s">
        <v>13</v>
      </c>
      <c r="I85" s="1" t="s">
        <v>14</v>
      </c>
      <c r="J85" s="1" t="s">
        <v>227</v>
      </c>
      <c r="K85" s="71">
        <v>6107</v>
      </c>
    </row>
    <row r="86" spans="1:11" ht="16" x14ac:dyDescent="0.2">
      <c r="A86" s="1" t="s">
        <v>262</v>
      </c>
      <c r="B86" s="70">
        <v>43410</v>
      </c>
      <c r="C86" s="71">
        <v>97983</v>
      </c>
      <c r="D86" s="1" t="s">
        <v>11</v>
      </c>
      <c r="E86" s="1" t="s">
        <v>12</v>
      </c>
      <c r="F86" s="72">
        <v>0</v>
      </c>
      <c r="G86" s="1" t="s">
        <v>13</v>
      </c>
      <c r="I86" s="1" t="s">
        <v>14</v>
      </c>
      <c r="J86" s="1" t="s">
        <v>217</v>
      </c>
      <c r="K86" s="71">
        <v>6108</v>
      </c>
    </row>
    <row r="87" spans="1:11" ht="16" x14ac:dyDescent="0.2">
      <c r="A87" s="1" t="s">
        <v>262</v>
      </c>
      <c r="B87" s="70">
        <v>43410</v>
      </c>
      <c r="C87" s="71">
        <v>97982</v>
      </c>
      <c r="D87" s="1" t="s">
        <v>11</v>
      </c>
      <c r="E87" s="1" t="s">
        <v>12</v>
      </c>
      <c r="F87" s="72">
        <v>0</v>
      </c>
      <c r="G87" s="1" t="s">
        <v>13</v>
      </c>
      <c r="I87" s="1" t="s">
        <v>14</v>
      </c>
      <c r="J87" s="1" t="s">
        <v>216</v>
      </c>
      <c r="K87" s="71">
        <v>6108</v>
      </c>
    </row>
    <row r="88" spans="1:11" ht="16" x14ac:dyDescent="0.2">
      <c r="A88" s="1" t="s">
        <v>262</v>
      </c>
      <c r="B88" s="70">
        <v>43410</v>
      </c>
      <c r="C88" s="71">
        <v>98430</v>
      </c>
      <c r="D88" s="1" t="s">
        <v>11</v>
      </c>
      <c r="E88" s="1" t="s">
        <v>12</v>
      </c>
      <c r="F88" s="72">
        <v>0</v>
      </c>
      <c r="G88" s="1" t="s">
        <v>13</v>
      </c>
      <c r="I88" s="1" t="s">
        <v>14</v>
      </c>
      <c r="J88" s="1" t="s">
        <v>236</v>
      </c>
      <c r="K88" s="71">
        <v>6107</v>
      </c>
    </row>
    <row r="89" spans="1:11" ht="16" x14ac:dyDescent="0.2">
      <c r="A89" s="1" t="s">
        <v>262</v>
      </c>
      <c r="B89" s="70">
        <v>43410</v>
      </c>
      <c r="C89" s="71">
        <v>98417</v>
      </c>
      <c r="D89" s="1" t="s">
        <v>11</v>
      </c>
      <c r="E89" s="1" t="s">
        <v>12</v>
      </c>
      <c r="F89" s="72">
        <v>0</v>
      </c>
      <c r="G89" s="1" t="s">
        <v>13</v>
      </c>
      <c r="I89" s="1" t="s">
        <v>14</v>
      </c>
      <c r="J89" s="1" t="s">
        <v>233</v>
      </c>
      <c r="K89" s="71">
        <v>6107</v>
      </c>
    </row>
    <row r="90" spans="1:11" ht="16" x14ac:dyDescent="0.2">
      <c r="A90" s="1" t="s">
        <v>262</v>
      </c>
      <c r="B90" s="70">
        <v>43410</v>
      </c>
      <c r="C90" s="71">
        <v>97984</v>
      </c>
      <c r="D90" s="1" t="s">
        <v>11</v>
      </c>
      <c r="E90" s="1" t="s">
        <v>12</v>
      </c>
      <c r="F90" s="72">
        <v>0</v>
      </c>
      <c r="G90" s="1" t="s">
        <v>13</v>
      </c>
      <c r="I90" s="1" t="s">
        <v>14</v>
      </c>
      <c r="J90" s="1" t="s">
        <v>218</v>
      </c>
      <c r="K90" s="71">
        <v>6108</v>
      </c>
    </row>
    <row r="91" spans="1:11" ht="16" x14ac:dyDescent="0.2">
      <c r="A91" s="1" t="s">
        <v>262</v>
      </c>
      <c r="B91" s="70">
        <v>43410</v>
      </c>
      <c r="C91" s="71">
        <v>98418</v>
      </c>
      <c r="D91" s="1" t="s">
        <v>11</v>
      </c>
      <c r="E91" s="1" t="s">
        <v>12</v>
      </c>
      <c r="F91" s="72">
        <v>0</v>
      </c>
      <c r="G91" s="1" t="s">
        <v>13</v>
      </c>
      <c r="I91" s="1" t="s">
        <v>14</v>
      </c>
      <c r="J91" s="1" t="s">
        <v>234</v>
      </c>
      <c r="K91" s="71">
        <v>6107</v>
      </c>
    </row>
    <row r="92" spans="1:11" ht="16" x14ac:dyDescent="0.2">
      <c r="A92" s="1" t="s">
        <v>262</v>
      </c>
      <c r="B92" s="70">
        <v>43411</v>
      </c>
      <c r="C92" s="71">
        <v>105341</v>
      </c>
      <c r="D92" s="1" t="s">
        <v>11</v>
      </c>
      <c r="E92" s="1" t="s">
        <v>12</v>
      </c>
      <c r="F92" s="72">
        <v>0</v>
      </c>
      <c r="G92" s="1" t="s">
        <v>13</v>
      </c>
      <c r="I92" s="1" t="s">
        <v>188</v>
      </c>
      <c r="J92" s="1" t="s">
        <v>241</v>
      </c>
      <c r="K92" s="71">
        <v>6175</v>
      </c>
    </row>
    <row r="93" spans="1:11" ht="16" x14ac:dyDescent="0.2">
      <c r="A93" s="1" t="s">
        <v>262</v>
      </c>
      <c r="B93" s="70">
        <v>43410</v>
      </c>
      <c r="C93" s="71">
        <v>97962</v>
      </c>
      <c r="D93" s="1" t="s">
        <v>11</v>
      </c>
      <c r="E93" s="1" t="s">
        <v>12</v>
      </c>
      <c r="F93" s="72">
        <v>0</v>
      </c>
      <c r="G93" s="1" t="s">
        <v>13</v>
      </c>
      <c r="I93" s="1" t="s">
        <v>14</v>
      </c>
      <c r="J93" s="1" t="s">
        <v>210</v>
      </c>
      <c r="K93" s="71">
        <v>6108</v>
      </c>
    </row>
    <row r="94" spans="1:11" ht="16" x14ac:dyDescent="0.2">
      <c r="A94" s="1" t="s">
        <v>259</v>
      </c>
      <c r="B94" s="70">
        <v>43584</v>
      </c>
      <c r="C94" s="71">
        <v>110626</v>
      </c>
      <c r="D94" s="1" t="s">
        <v>11</v>
      </c>
      <c r="E94" s="1" t="s">
        <v>12</v>
      </c>
      <c r="F94" s="72">
        <v>0</v>
      </c>
      <c r="G94" s="1" t="s">
        <v>13</v>
      </c>
      <c r="I94" s="1" t="s">
        <v>14</v>
      </c>
      <c r="J94" s="1" t="s">
        <v>223</v>
      </c>
      <c r="K94" s="71">
        <v>6679</v>
      </c>
    </row>
    <row r="95" spans="1:11" ht="16" x14ac:dyDescent="0.2">
      <c r="A95" s="1" t="s">
        <v>259</v>
      </c>
      <c r="B95" s="70">
        <v>43584</v>
      </c>
      <c r="C95" s="71">
        <v>110702</v>
      </c>
      <c r="D95" s="1" t="s">
        <v>11</v>
      </c>
      <c r="E95" s="1" t="s">
        <v>12</v>
      </c>
      <c r="F95" s="72">
        <v>0</v>
      </c>
      <c r="G95" s="1" t="s">
        <v>13</v>
      </c>
      <c r="I95" s="1" t="s">
        <v>14</v>
      </c>
      <c r="J95" s="1" t="s">
        <v>237</v>
      </c>
      <c r="K95" s="71">
        <v>6680</v>
      </c>
    </row>
    <row r="96" spans="1:11" ht="16" x14ac:dyDescent="0.2">
      <c r="A96" s="1" t="s">
        <v>259</v>
      </c>
      <c r="B96" s="70">
        <v>43584</v>
      </c>
      <c r="C96" s="71">
        <v>110622</v>
      </c>
      <c r="D96" s="1" t="s">
        <v>11</v>
      </c>
      <c r="E96" s="1" t="s">
        <v>12</v>
      </c>
      <c r="F96" s="72">
        <v>0</v>
      </c>
      <c r="G96" s="1" t="s">
        <v>13</v>
      </c>
      <c r="I96" s="1" t="s">
        <v>14</v>
      </c>
      <c r="J96" s="1" t="s">
        <v>208</v>
      </c>
      <c r="K96" s="71">
        <v>6679</v>
      </c>
    </row>
    <row r="97" spans="1:11" ht="16" x14ac:dyDescent="0.2">
      <c r="A97" s="1" t="s">
        <v>259</v>
      </c>
      <c r="B97" s="2">
        <v>43584</v>
      </c>
      <c r="C97" s="3">
        <v>109952</v>
      </c>
      <c r="D97" s="1" t="s">
        <v>11</v>
      </c>
      <c r="E97" s="1" t="s">
        <v>12</v>
      </c>
      <c r="F97" s="4">
        <v>0</v>
      </c>
      <c r="G97" s="1" t="s">
        <v>13</v>
      </c>
      <c r="H97"/>
      <c r="I97" s="1" t="s">
        <v>185</v>
      </c>
      <c r="J97" s="1" t="s">
        <v>239</v>
      </c>
      <c r="K97" s="3">
        <v>6650</v>
      </c>
    </row>
    <row r="98" spans="1:11" ht="16" x14ac:dyDescent="0.2">
      <c r="A98" s="1" t="s">
        <v>259</v>
      </c>
      <c r="B98" s="70">
        <v>43584</v>
      </c>
      <c r="C98" s="71">
        <v>110668</v>
      </c>
      <c r="D98" s="1" t="s">
        <v>11</v>
      </c>
      <c r="E98" s="1" t="s">
        <v>12</v>
      </c>
      <c r="F98" s="72">
        <v>0</v>
      </c>
      <c r="G98" s="1" t="s">
        <v>13</v>
      </c>
      <c r="I98" s="1" t="s">
        <v>14</v>
      </c>
      <c r="J98" s="1" t="s">
        <v>219</v>
      </c>
      <c r="K98" s="71">
        <v>6680</v>
      </c>
    </row>
    <row r="99" spans="1:11" ht="16" x14ac:dyDescent="0.2">
      <c r="A99" s="51" t="s">
        <v>259</v>
      </c>
      <c r="B99" s="60">
        <v>43584</v>
      </c>
      <c r="C99" s="61">
        <v>110295</v>
      </c>
      <c r="D99" s="51" t="s">
        <v>11</v>
      </c>
      <c r="E99" s="51" t="s">
        <v>12</v>
      </c>
      <c r="F99" s="62">
        <v>0</v>
      </c>
      <c r="G99" s="51" t="s">
        <v>13</v>
      </c>
      <c r="H99" s="51"/>
      <c r="I99" s="51" t="s">
        <v>14</v>
      </c>
      <c r="J99" s="51" t="s">
        <v>160</v>
      </c>
      <c r="K99" s="63">
        <v>6665</v>
      </c>
    </row>
    <row r="100" spans="1:11" ht="16" x14ac:dyDescent="0.2">
      <c r="A100" s="51" t="s">
        <v>259</v>
      </c>
      <c r="B100" s="60">
        <v>43584</v>
      </c>
      <c r="C100" s="61">
        <v>113217</v>
      </c>
      <c r="D100" s="51" t="s">
        <v>11</v>
      </c>
      <c r="E100" s="51" t="s">
        <v>12</v>
      </c>
      <c r="F100" s="62">
        <v>0</v>
      </c>
      <c r="G100" s="51" t="s">
        <v>13</v>
      </c>
      <c r="H100" s="51"/>
      <c r="I100" s="51" t="s">
        <v>14</v>
      </c>
      <c r="J100" s="51" t="s">
        <v>160</v>
      </c>
      <c r="K100" s="63">
        <v>6827</v>
      </c>
    </row>
    <row r="101" spans="1:11" ht="16" x14ac:dyDescent="0.2">
      <c r="A101" s="1" t="s">
        <v>259</v>
      </c>
      <c r="B101" s="70">
        <v>43584</v>
      </c>
      <c r="C101" s="71">
        <v>110685</v>
      </c>
      <c r="D101" s="1" t="s">
        <v>11</v>
      </c>
      <c r="E101" s="1" t="s">
        <v>12</v>
      </c>
      <c r="F101" s="72">
        <v>0</v>
      </c>
      <c r="G101" s="1" t="s">
        <v>13</v>
      </c>
      <c r="I101" s="1" t="s">
        <v>14</v>
      </c>
      <c r="J101" s="1" t="s">
        <v>231</v>
      </c>
      <c r="K101" s="71">
        <v>6680</v>
      </c>
    </row>
    <row r="102" spans="1:11" ht="16" x14ac:dyDescent="0.2">
      <c r="A102" s="1" t="s">
        <v>259</v>
      </c>
      <c r="B102" s="70">
        <v>43584</v>
      </c>
      <c r="C102" s="71">
        <v>110604</v>
      </c>
      <c r="D102" s="1" t="s">
        <v>11</v>
      </c>
      <c r="E102" s="1" t="s">
        <v>12</v>
      </c>
      <c r="F102" s="72">
        <v>0</v>
      </c>
      <c r="G102" s="1" t="s">
        <v>13</v>
      </c>
      <c r="I102" s="1" t="s">
        <v>14</v>
      </c>
      <c r="J102" s="1" t="s">
        <v>200</v>
      </c>
      <c r="K102" s="71">
        <v>6679</v>
      </c>
    </row>
    <row r="103" spans="1:11" ht="16" x14ac:dyDescent="0.2">
      <c r="A103" s="1" t="s">
        <v>259</v>
      </c>
      <c r="B103" s="70">
        <v>43584</v>
      </c>
      <c r="C103" s="71">
        <v>110605</v>
      </c>
      <c r="D103" s="1" t="s">
        <v>11</v>
      </c>
      <c r="E103" s="1" t="s">
        <v>12</v>
      </c>
      <c r="F103" s="72">
        <v>0</v>
      </c>
      <c r="G103" s="1" t="s">
        <v>13</v>
      </c>
      <c r="I103" s="1" t="s">
        <v>14</v>
      </c>
      <c r="J103" s="1" t="s">
        <v>201</v>
      </c>
      <c r="K103" s="71">
        <v>6679</v>
      </c>
    </row>
    <row r="104" spans="1:11" ht="16" x14ac:dyDescent="0.2">
      <c r="A104" s="1" t="s">
        <v>259</v>
      </c>
      <c r="B104" s="70">
        <v>43584</v>
      </c>
      <c r="C104" s="71">
        <v>110587</v>
      </c>
      <c r="D104" s="1" t="s">
        <v>11</v>
      </c>
      <c r="E104" s="1" t="s">
        <v>12</v>
      </c>
      <c r="F104" s="72">
        <v>0</v>
      </c>
      <c r="G104" s="1" t="s">
        <v>13</v>
      </c>
      <c r="I104" s="1" t="s">
        <v>14</v>
      </c>
      <c r="J104" s="1" t="s">
        <v>193</v>
      </c>
      <c r="K104" s="71">
        <v>6679</v>
      </c>
    </row>
    <row r="105" spans="1:11" ht="16" x14ac:dyDescent="0.2">
      <c r="A105" s="1" t="s">
        <v>259</v>
      </c>
      <c r="B105" s="70">
        <v>43584</v>
      </c>
      <c r="C105" s="71">
        <v>110588</v>
      </c>
      <c r="D105" s="1" t="s">
        <v>11</v>
      </c>
      <c r="E105" s="1" t="s">
        <v>12</v>
      </c>
      <c r="F105" s="72">
        <v>0</v>
      </c>
      <c r="G105" s="1" t="s">
        <v>13</v>
      </c>
      <c r="I105" s="1" t="s">
        <v>14</v>
      </c>
      <c r="J105" s="1" t="s">
        <v>194</v>
      </c>
      <c r="K105" s="71">
        <v>6679</v>
      </c>
    </row>
    <row r="106" spans="1:11" ht="16" x14ac:dyDescent="0.2">
      <c r="A106" s="1" t="s">
        <v>259</v>
      </c>
      <c r="B106" s="70">
        <v>43584</v>
      </c>
      <c r="C106" s="71">
        <v>110589</v>
      </c>
      <c r="D106" s="1" t="s">
        <v>11</v>
      </c>
      <c r="E106" s="1" t="s">
        <v>12</v>
      </c>
      <c r="F106" s="72">
        <v>0</v>
      </c>
      <c r="G106" s="1" t="s">
        <v>13</v>
      </c>
      <c r="I106" s="1" t="s">
        <v>14</v>
      </c>
      <c r="J106" s="1" t="s">
        <v>195</v>
      </c>
      <c r="K106" s="71">
        <v>6679</v>
      </c>
    </row>
    <row r="107" spans="1:11" ht="16" x14ac:dyDescent="0.2">
      <c r="A107" s="1" t="s">
        <v>259</v>
      </c>
      <c r="B107" s="70">
        <v>43584</v>
      </c>
      <c r="C107" s="71">
        <v>110590</v>
      </c>
      <c r="D107" s="1" t="s">
        <v>11</v>
      </c>
      <c r="E107" s="1" t="s">
        <v>12</v>
      </c>
      <c r="F107" s="72">
        <v>0</v>
      </c>
      <c r="G107" s="1" t="s">
        <v>13</v>
      </c>
      <c r="I107" s="1" t="s">
        <v>14</v>
      </c>
      <c r="J107" s="1" t="s">
        <v>196</v>
      </c>
      <c r="K107" s="71">
        <v>6679</v>
      </c>
    </row>
    <row r="108" spans="1:11" ht="16" x14ac:dyDescent="0.2">
      <c r="A108" s="1" t="s">
        <v>259</v>
      </c>
      <c r="B108" s="70">
        <v>43584</v>
      </c>
      <c r="C108" s="71">
        <v>110591</v>
      </c>
      <c r="D108" s="1" t="s">
        <v>11</v>
      </c>
      <c r="E108" s="1" t="s">
        <v>12</v>
      </c>
      <c r="F108" s="72">
        <v>0</v>
      </c>
      <c r="G108" s="1" t="s">
        <v>13</v>
      </c>
      <c r="I108" s="1" t="s">
        <v>14</v>
      </c>
      <c r="J108" s="1" t="s">
        <v>197</v>
      </c>
      <c r="K108" s="71">
        <v>6679</v>
      </c>
    </row>
    <row r="109" spans="1:11" ht="16" x14ac:dyDescent="0.2">
      <c r="A109" s="1" t="s">
        <v>259</v>
      </c>
      <c r="B109" s="70">
        <v>43584</v>
      </c>
      <c r="C109" s="71">
        <v>110602</v>
      </c>
      <c r="D109" s="1" t="s">
        <v>11</v>
      </c>
      <c r="E109" s="1" t="s">
        <v>12</v>
      </c>
      <c r="F109" s="72">
        <v>0</v>
      </c>
      <c r="G109" s="1" t="s">
        <v>13</v>
      </c>
      <c r="I109" s="1" t="s">
        <v>14</v>
      </c>
      <c r="J109" s="1" t="s">
        <v>198</v>
      </c>
      <c r="K109" s="71">
        <v>6679</v>
      </c>
    </row>
    <row r="110" spans="1:11" ht="16" x14ac:dyDescent="0.2">
      <c r="A110" s="1" t="s">
        <v>259</v>
      </c>
      <c r="B110" s="70">
        <v>43584</v>
      </c>
      <c r="C110" s="71">
        <v>110686</v>
      </c>
      <c r="D110" s="1" t="s">
        <v>11</v>
      </c>
      <c r="E110" s="1" t="s">
        <v>12</v>
      </c>
      <c r="F110" s="72">
        <v>0</v>
      </c>
      <c r="G110" s="1" t="s">
        <v>13</v>
      </c>
      <c r="I110" s="1" t="s">
        <v>14</v>
      </c>
      <c r="J110" s="1" t="s">
        <v>232</v>
      </c>
      <c r="K110" s="71">
        <v>6680</v>
      </c>
    </row>
    <row r="111" spans="1:11" ht="16" x14ac:dyDescent="0.2">
      <c r="A111" s="1" t="s">
        <v>259</v>
      </c>
      <c r="B111" s="70">
        <v>43584</v>
      </c>
      <c r="C111" s="71">
        <v>110608</v>
      </c>
      <c r="D111" s="1" t="s">
        <v>11</v>
      </c>
      <c r="E111" s="1" t="s">
        <v>12</v>
      </c>
      <c r="F111" s="72">
        <v>0</v>
      </c>
      <c r="G111" s="1" t="s">
        <v>13</v>
      </c>
      <c r="I111" s="1" t="s">
        <v>14</v>
      </c>
      <c r="J111" s="1" t="s">
        <v>204</v>
      </c>
      <c r="K111" s="71">
        <v>6679</v>
      </c>
    </row>
    <row r="112" spans="1:11" ht="16" x14ac:dyDescent="0.2">
      <c r="A112" s="1" t="s">
        <v>259</v>
      </c>
      <c r="B112" s="2">
        <v>43584</v>
      </c>
      <c r="C112" s="3">
        <v>109953</v>
      </c>
      <c r="D112" s="1" t="s">
        <v>11</v>
      </c>
      <c r="E112" s="1" t="s">
        <v>12</v>
      </c>
      <c r="F112" s="4">
        <v>0</v>
      </c>
      <c r="G112" s="1" t="s">
        <v>13</v>
      </c>
      <c r="H112"/>
      <c r="I112" s="1" t="s">
        <v>185</v>
      </c>
      <c r="J112" s="1" t="s">
        <v>240</v>
      </c>
      <c r="K112" s="3">
        <v>6650</v>
      </c>
    </row>
    <row r="113" spans="1:11" ht="16" x14ac:dyDescent="0.2">
      <c r="A113" s="1" t="s">
        <v>259</v>
      </c>
      <c r="B113" s="70">
        <v>43584</v>
      </c>
      <c r="C113" s="71">
        <v>110682</v>
      </c>
      <c r="D113" s="1" t="s">
        <v>11</v>
      </c>
      <c r="E113" s="1" t="s">
        <v>12</v>
      </c>
      <c r="F113" s="72">
        <v>0</v>
      </c>
      <c r="G113" s="1" t="s">
        <v>13</v>
      </c>
      <c r="I113" s="1" t="s">
        <v>14</v>
      </c>
      <c r="J113" s="1" t="s">
        <v>228</v>
      </c>
      <c r="K113" s="71">
        <v>6680</v>
      </c>
    </row>
    <row r="114" spans="1:11" ht="16" x14ac:dyDescent="0.2">
      <c r="A114" s="1" t="s">
        <v>259</v>
      </c>
      <c r="B114" s="70">
        <v>43584</v>
      </c>
      <c r="C114" s="71">
        <v>110583</v>
      </c>
      <c r="D114" s="1" t="s">
        <v>11</v>
      </c>
      <c r="E114" s="1" t="s">
        <v>12</v>
      </c>
      <c r="F114" s="72">
        <v>0</v>
      </c>
      <c r="G114" s="1" t="s">
        <v>13</v>
      </c>
      <c r="I114" s="1" t="s">
        <v>14</v>
      </c>
      <c r="J114" s="1" t="s">
        <v>191</v>
      </c>
      <c r="K114" s="71">
        <v>6679</v>
      </c>
    </row>
    <row r="115" spans="1:11" ht="16" x14ac:dyDescent="0.2">
      <c r="A115" s="1" t="s">
        <v>259</v>
      </c>
      <c r="B115" s="70">
        <v>43584</v>
      </c>
      <c r="C115" s="71">
        <v>110627</v>
      </c>
      <c r="D115" s="1" t="s">
        <v>11</v>
      </c>
      <c r="E115" s="1" t="s">
        <v>12</v>
      </c>
      <c r="F115" s="72">
        <v>0</v>
      </c>
      <c r="G115" s="1" t="s">
        <v>13</v>
      </c>
      <c r="I115" s="1" t="s">
        <v>14</v>
      </c>
      <c r="J115" s="1" t="s">
        <v>224</v>
      </c>
      <c r="K115" s="71">
        <v>6679</v>
      </c>
    </row>
    <row r="116" spans="1:11" ht="16" x14ac:dyDescent="0.2">
      <c r="A116" s="1" t="s">
        <v>259</v>
      </c>
      <c r="B116" s="70">
        <v>43584</v>
      </c>
      <c r="C116" s="71">
        <v>110670</v>
      </c>
      <c r="D116" s="1" t="s">
        <v>11</v>
      </c>
      <c r="E116" s="1" t="s">
        <v>12</v>
      </c>
      <c r="F116" s="72">
        <v>0</v>
      </c>
      <c r="G116" s="1" t="s">
        <v>13</v>
      </c>
      <c r="I116" s="1" t="s">
        <v>14</v>
      </c>
      <c r="J116" s="1" t="s">
        <v>226</v>
      </c>
      <c r="K116" s="71">
        <v>6680</v>
      </c>
    </row>
    <row r="117" spans="1:11" ht="16" x14ac:dyDescent="0.2">
      <c r="A117" s="1" t="s">
        <v>259</v>
      </c>
      <c r="B117" s="70">
        <v>43584</v>
      </c>
      <c r="C117" s="71">
        <v>109963</v>
      </c>
      <c r="D117" s="1" t="s">
        <v>11</v>
      </c>
      <c r="E117" s="1" t="s">
        <v>12</v>
      </c>
      <c r="F117" s="72">
        <v>0</v>
      </c>
      <c r="G117" s="1" t="s">
        <v>13</v>
      </c>
      <c r="I117" s="1" t="s">
        <v>186</v>
      </c>
      <c r="J117" s="1" t="s">
        <v>247</v>
      </c>
      <c r="K117" s="71">
        <v>6650</v>
      </c>
    </row>
    <row r="118" spans="1:11" ht="16" x14ac:dyDescent="0.2">
      <c r="A118" s="1" t="s">
        <v>259</v>
      </c>
      <c r="B118" s="70">
        <v>43584</v>
      </c>
      <c r="C118" s="71">
        <v>110611</v>
      </c>
      <c r="D118" s="1" t="s">
        <v>11</v>
      </c>
      <c r="E118" s="1" t="s">
        <v>12</v>
      </c>
      <c r="F118" s="72">
        <v>0</v>
      </c>
      <c r="G118" s="1" t="s">
        <v>13</v>
      </c>
      <c r="I118" s="1" t="s">
        <v>14</v>
      </c>
      <c r="J118" s="1" t="s">
        <v>207</v>
      </c>
      <c r="K118" s="71">
        <v>6679</v>
      </c>
    </row>
    <row r="119" spans="1:11" ht="16" x14ac:dyDescent="0.2">
      <c r="A119" s="1" t="s">
        <v>259</v>
      </c>
      <c r="B119" s="70">
        <v>43584</v>
      </c>
      <c r="C119" s="71">
        <v>110684</v>
      </c>
      <c r="D119" s="1" t="s">
        <v>11</v>
      </c>
      <c r="E119" s="1" t="s">
        <v>12</v>
      </c>
      <c r="F119" s="72">
        <v>0</v>
      </c>
      <c r="G119" s="1" t="s">
        <v>13</v>
      </c>
      <c r="I119" s="1" t="s">
        <v>14</v>
      </c>
      <c r="J119" s="1" t="s">
        <v>230</v>
      </c>
      <c r="K119" s="71">
        <v>6680</v>
      </c>
    </row>
    <row r="120" spans="1:11" ht="16" x14ac:dyDescent="0.2">
      <c r="A120" s="1" t="s">
        <v>259</v>
      </c>
      <c r="B120" s="70">
        <v>43584</v>
      </c>
      <c r="C120" s="71">
        <v>110669</v>
      </c>
      <c r="D120" s="1" t="s">
        <v>11</v>
      </c>
      <c r="E120" s="1" t="s">
        <v>12</v>
      </c>
      <c r="F120" s="72">
        <v>0</v>
      </c>
      <c r="G120" s="1" t="s">
        <v>13</v>
      </c>
      <c r="I120" s="1" t="s">
        <v>14</v>
      </c>
      <c r="J120" s="1" t="s">
        <v>220</v>
      </c>
      <c r="K120" s="71">
        <v>6680</v>
      </c>
    </row>
    <row r="121" spans="1:11" ht="16" x14ac:dyDescent="0.2">
      <c r="A121" s="1" t="s">
        <v>259</v>
      </c>
      <c r="B121" s="70">
        <v>43584</v>
      </c>
      <c r="C121" s="71">
        <v>110683</v>
      </c>
      <c r="D121" s="1" t="s">
        <v>11</v>
      </c>
      <c r="E121" s="1" t="s">
        <v>12</v>
      </c>
      <c r="F121" s="72">
        <v>0</v>
      </c>
      <c r="G121" s="1" t="s">
        <v>13</v>
      </c>
      <c r="I121" s="1" t="s">
        <v>14</v>
      </c>
      <c r="J121" s="1" t="s">
        <v>229</v>
      </c>
      <c r="K121" s="71">
        <v>6680</v>
      </c>
    </row>
    <row r="122" spans="1:11" ht="16" x14ac:dyDescent="0.2">
      <c r="A122" s="1" t="s">
        <v>259</v>
      </c>
      <c r="B122" s="70">
        <v>43584</v>
      </c>
      <c r="C122" s="71">
        <v>110690</v>
      </c>
      <c r="D122" s="1" t="s">
        <v>11</v>
      </c>
      <c r="E122" s="1" t="s">
        <v>12</v>
      </c>
      <c r="F122" s="72">
        <v>0</v>
      </c>
      <c r="G122" s="1" t="s">
        <v>13</v>
      </c>
      <c r="I122" s="1" t="s">
        <v>14</v>
      </c>
      <c r="J122" s="1" t="s">
        <v>235</v>
      </c>
      <c r="K122" s="71">
        <v>6680</v>
      </c>
    </row>
    <row r="123" spans="1:11" ht="16" x14ac:dyDescent="0.2">
      <c r="A123" s="1" t="s">
        <v>259</v>
      </c>
      <c r="B123" s="70">
        <v>43584</v>
      </c>
      <c r="C123" s="71">
        <v>110687</v>
      </c>
      <c r="D123" s="1" t="s">
        <v>11</v>
      </c>
      <c r="E123" s="1" t="s">
        <v>12</v>
      </c>
      <c r="F123" s="72">
        <v>0</v>
      </c>
      <c r="G123" s="1" t="s">
        <v>13</v>
      </c>
      <c r="I123" s="1" t="s">
        <v>14</v>
      </c>
      <c r="J123" s="1" t="s">
        <v>127</v>
      </c>
      <c r="K123" s="71">
        <v>6680</v>
      </c>
    </row>
    <row r="124" spans="1:11" ht="16" x14ac:dyDescent="0.2">
      <c r="A124" s="1" t="s">
        <v>259</v>
      </c>
      <c r="B124" s="70">
        <v>43584</v>
      </c>
      <c r="C124" s="71">
        <v>110623</v>
      </c>
      <c r="D124" s="1" t="s">
        <v>11</v>
      </c>
      <c r="E124" s="1" t="s">
        <v>12</v>
      </c>
      <c r="F124" s="72">
        <v>0</v>
      </c>
      <c r="G124" s="1" t="s">
        <v>13</v>
      </c>
      <c r="I124" s="1" t="s">
        <v>14</v>
      </c>
      <c r="J124" s="1" t="s">
        <v>209</v>
      </c>
      <c r="K124" s="71">
        <v>6679</v>
      </c>
    </row>
    <row r="125" spans="1:11" ht="16" x14ac:dyDescent="0.2">
      <c r="A125" s="1" t="s">
        <v>259</v>
      </c>
      <c r="B125" s="70">
        <v>43584</v>
      </c>
      <c r="C125" s="71">
        <v>110667</v>
      </c>
      <c r="D125" s="1" t="s">
        <v>11</v>
      </c>
      <c r="E125" s="1" t="s">
        <v>12</v>
      </c>
      <c r="F125" s="72">
        <v>0</v>
      </c>
      <c r="G125" s="1" t="s">
        <v>13</v>
      </c>
      <c r="I125" s="1" t="s">
        <v>14</v>
      </c>
      <c r="J125" s="1" t="s">
        <v>36</v>
      </c>
      <c r="K125" s="71">
        <v>6680</v>
      </c>
    </row>
    <row r="126" spans="1:11" ht="16" x14ac:dyDescent="0.2">
      <c r="A126" s="1" t="s">
        <v>259</v>
      </c>
      <c r="B126" s="70">
        <v>43584</v>
      </c>
      <c r="C126" s="71">
        <v>110628</v>
      </c>
      <c r="D126" s="1" t="s">
        <v>11</v>
      </c>
      <c r="E126" s="1" t="s">
        <v>12</v>
      </c>
      <c r="F126" s="72">
        <v>0</v>
      </c>
      <c r="G126" s="1" t="s">
        <v>13</v>
      </c>
      <c r="I126" s="1" t="s">
        <v>14</v>
      </c>
      <c r="J126" s="1" t="s">
        <v>215</v>
      </c>
      <c r="K126" s="71">
        <v>6679</v>
      </c>
    </row>
    <row r="127" spans="1:11" ht="16" x14ac:dyDescent="0.2">
      <c r="A127" s="1" t="s">
        <v>259</v>
      </c>
      <c r="B127" s="70">
        <v>43584</v>
      </c>
      <c r="C127" s="71">
        <v>110606</v>
      </c>
      <c r="D127" s="1" t="s">
        <v>11</v>
      </c>
      <c r="E127" s="1" t="s">
        <v>12</v>
      </c>
      <c r="F127" s="72">
        <v>0</v>
      </c>
      <c r="G127" s="1" t="s">
        <v>13</v>
      </c>
      <c r="I127" s="1" t="s">
        <v>14</v>
      </c>
      <c r="J127" s="1" t="s">
        <v>202</v>
      </c>
      <c r="K127" s="71">
        <v>6679</v>
      </c>
    </row>
    <row r="128" spans="1:11" ht="16" x14ac:dyDescent="0.2">
      <c r="A128" s="1" t="s">
        <v>259</v>
      </c>
      <c r="B128" s="70">
        <v>43584</v>
      </c>
      <c r="C128" s="71">
        <v>110662</v>
      </c>
      <c r="D128" s="1" t="s">
        <v>11</v>
      </c>
      <c r="E128" s="1" t="s">
        <v>12</v>
      </c>
      <c r="F128" s="72">
        <v>0</v>
      </c>
      <c r="G128" s="1" t="s">
        <v>13</v>
      </c>
      <c r="I128" s="1" t="s">
        <v>14</v>
      </c>
      <c r="J128" s="1" t="s">
        <v>225</v>
      </c>
      <c r="K128" s="71">
        <v>6680</v>
      </c>
    </row>
    <row r="129" spans="1:11" ht="16" x14ac:dyDescent="0.2">
      <c r="A129" s="1" t="s">
        <v>259</v>
      </c>
      <c r="B129" s="70">
        <v>43584</v>
      </c>
      <c r="C129" s="71">
        <v>110625</v>
      </c>
      <c r="D129" s="1" t="s">
        <v>11</v>
      </c>
      <c r="E129" s="1" t="s">
        <v>12</v>
      </c>
      <c r="F129" s="72">
        <v>0</v>
      </c>
      <c r="G129" s="1" t="s">
        <v>13</v>
      </c>
      <c r="I129" s="1" t="s">
        <v>14</v>
      </c>
      <c r="J129" s="1" t="s">
        <v>211</v>
      </c>
      <c r="K129" s="71">
        <v>6679</v>
      </c>
    </row>
    <row r="130" spans="1:11" ht="16" x14ac:dyDescent="0.2">
      <c r="A130" s="1" t="s">
        <v>259</v>
      </c>
      <c r="B130" s="70">
        <v>43584</v>
      </c>
      <c r="C130" s="71">
        <v>110703</v>
      </c>
      <c r="D130" s="1" t="s">
        <v>11</v>
      </c>
      <c r="E130" s="1" t="s">
        <v>12</v>
      </c>
      <c r="F130" s="72">
        <v>0</v>
      </c>
      <c r="G130" s="1" t="s">
        <v>13</v>
      </c>
      <c r="I130" s="1" t="s">
        <v>14</v>
      </c>
      <c r="J130" s="1" t="s">
        <v>238</v>
      </c>
      <c r="K130" s="71">
        <v>6680</v>
      </c>
    </row>
    <row r="131" spans="1:11" ht="16" x14ac:dyDescent="0.2">
      <c r="A131" s="1" t="s">
        <v>259</v>
      </c>
      <c r="B131" s="70">
        <v>43584</v>
      </c>
      <c r="C131" s="71">
        <v>110610</v>
      </c>
      <c r="D131" s="1" t="s">
        <v>11</v>
      </c>
      <c r="E131" s="1" t="s">
        <v>12</v>
      </c>
      <c r="F131" s="72">
        <v>0</v>
      </c>
      <c r="G131" s="1" t="s">
        <v>13</v>
      </c>
      <c r="I131" s="1" t="s">
        <v>14</v>
      </c>
      <c r="J131" s="1" t="s">
        <v>206</v>
      </c>
      <c r="K131" s="71">
        <v>6679</v>
      </c>
    </row>
    <row r="132" spans="1:11" ht="16" x14ac:dyDescent="0.2">
      <c r="A132" s="1" t="s">
        <v>259</v>
      </c>
      <c r="B132" s="70">
        <v>43584</v>
      </c>
      <c r="C132" s="71">
        <v>110609</v>
      </c>
      <c r="D132" s="1" t="s">
        <v>11</v>
      </c>
      <c r="E132" s="1" t="s">
        <v>12</v>
      </c>
      <c r="F132" s="72">
        <v>0</v>
      </c>
      <c r="G132" s="1" t="s">
        <v>13</v>
      </c>
      <c r="I132" s="1" t="s">
        <v>14</v>
      </c>
      <c r="J132" s="1" t="s">
        <v>205</v>
      </c>
      <c r="K132" s="71">
        <v>6679</v>
      </c>
    </row>
    <row r="133" spans="1:11" ht="16" x14ac:dyDescent="0.2">
      <c r="A133" s="1" t="s">
        <v>259</v>
      </c>
      <c r="B133" s="70">
        <v>43584</v>
      </c>
      <c r="C133" s="71">
        <v>110607</v>
      </c>
      <c r="D133" s="1" t="s">
        <v>11</v>
      </c>
      <c r="E133" s="1" t="s">
        <v>12</v>
      </c>
      <c r="F133" s="72">
        <v>0</v>
      </c>
      <c r="G133" s="1" t="s">
        <v>13</v>
      </c>
      <c r="I133" s="1" t="s">
        <v>14</v>
      </c>
      <c r="J133" s="1" t="s">
        <v>203</v>
      </c>
      <c r="K133" s="71">
        <v>6679</v>
      </c>
    </row>
    <row r="134" spans="1:11" ht="16" x14ac:dyDescent="0.2">
      <c r="A134" s="1" t="s">
        <v>259</v>
      </c>
      <c r="B134" s="70">
        <v>43584</v>
      </c>
      <c r="C134" s="71">
        <v>110584</v>
      </c>
      <c r="D134" s="1" t="s">
        <v>11</v>
      </c>
      <c r="E134" s="1" t="s">
        <v>12</v>
      </c>
      <c r="F134" s="72">
        <v>0</v>
      </c>
      <c r="G134" s="1" t="s">
        <v>13</v>
      </c>
      <c r="I134" s="1" t="s">
        <v>14</v>
      </c>
      <c r="J134" s="1" t="s">
        <v>244</v>
      </c>
      <c r="K134" s="71">
        <v>6679</v>
      </c>
    </row>
    <row r="135" spans="1:11" ht="16" x14ac:dyDescent="0.2">
      <c r="A135" s="1" t="s">
        <v>259</v>
      </c>
      <c r="B135" s="70">
        <v>43584</v>
      </c>
      <c r="C135" s="71">
        <v>110586</v>
      </c>
      <c r="D135" s="1" t="s">
        <v>11</v>
      </c>
      <c r="E135" s="1" t="s">
        <v>12</v>
      </c>
      <c r="F135" s="72">
        <v>0</v>
      </c>
      <c r="G135" s="1" t="s">
        <v>13</v>
      </c>
      <c r="I135" s="1" t="s">
        <v>14</v>
      </c>
      <c r="J135" s="1" t="s">
        <v>243</v>
      </c>
      <c r="K135" s="71">
        <v>6679</v>
      </c>
    </row>
    <row r="136" spans="1:11" ht="16" x14ac:dyDescent="0.2">
      <c r="A136" s="1" t="s">
        <v>259</v>
      </c>
      <c r="B136" s="70">
        <v>43584</v>
      </c>
      <c r="C136" s="71">
        <v>110585</v>
      </c>
      <c r="D136" s="1" t="s">
        <v>11</v>
      </c>
      <c r="E136" s="1" t="s">
        <v>12</v>
      </c>
      <c r="F136" s="72">
        <v>0</v>
      </c>
      <c r="G136" s="1" t="s">
        <v>13</v>
      </c>
      <c r="I136" s="1" t="s">
        <v>14</v>
      </c>
      <c r="J136" s="1" t="s">
        <v>242</v>
      </c>
      <c r="K136" s="71">
        <v>6679</v>
      </c>
    </row>
    <row r="137" spans="1:11" ht="16" x14ac:dyDescent="0.2">
      <c r="A137" s="1" t="s">
        <v>259</v>
      </c>
      <c r="B137" s="70">
        <v>43584</v>
      </c>
      <c r="C137" s="71">
        <v>110663</v>
      </c>
      <c r="D137" s="1" t="s">
        <v>11</v>
      </c>
      <c r="E137" s="1" t="s">
        <v>12</v>
      </c>
      <c r="F137" s="72">
        <v>0</v>
      </c>
      <c r="G137" s="1" t="s">
        <v>13</v>
      </c>
      <c r="I137" s="1" t="s">
        <v>14</v>
      </c>
      <c r="J137" s="1" t="s">
        <v>128</v>
      </c>
      <c r="K137" s="71">
        <v>6680</v>
      </c>
    </row>
    <row r="138" spans="1:11" ht="16" x14ac:dyDescent="0.2">
      <c r="A138" s="1" t="s">
        <v>259</v>
      </c>
      <c r="B138" s="70">
        <v>43584</v>
      </c>
      <c r="C138" s="71">
        <v>110671</v>
      </c>
      <c r="D138" s="1" t="s">
        <v>11</v>
      </c>
      <c r="E138" s="1" t="s">
        <v>12</v>
      </c>
      <c r="F138" s="72">
        <v>0</v>
      </c>
      <c r="G138" s="1" t="s">
        <v>13</v>
      </c>
      <c r="I138" s="1" t="s">
        <v>14</v>
      </c>
      <c r="J138" s="1" t="s">
        <v>227</v>
      </c>
      <c r="K138" s="71">
        <v>6680</v>
      </c>
    </row>
    <row r="139" spans="1:11" ht="16" x14ac:dyDescent="0.2">
      <c r="A139" s="1" t="s">
        <v>259</v>
      </c>
      <c r="B139" s="70">
        <v>43584</v>
      </c>
      <c r="C139" s="71">
        <v>110665</v>
      </c>
      <c r="D139" s="1" t="s">
        <v>11</v>
      </c>
      <c r="E139" s="1" t="s">
        <v>12</v>
      </c>
      <c r="F139" s="72">
        <v>0</v>
      </c>
      <c r="G139" s="1" t="s">
        <v>13</v>
      </c>
      <c r="I139" s="1" t="s">
        <v>14</v>
      </c>
      <c r="J139" s="1" t="s">
        <v>217</v>
      </c>
      <c r="K139" s="71">
        <v>6680</v>
      </c>
    </row>
    <row r="140" spans="1:11" ht="16" x14ac:dyDescent="0.2">
      <c r="A140" s="1" t="s">
        <v>259</v>
      </c>
      <c r="B140" s="70">
        <v>43584</v>
      </c>
      <c r="C140" s="71">
        <v>110603</v>
      </c>
      <c r="D140" s="1" t="s">
        <v>11</v>
      </c>
      <c r="E140" s="1" t="s">
        <v>12</v>
      </c>
      <c r="F140" s="72">
        <v>0</v>
      </c>
      <c r="G140" s="1" t="s">
        <v>13</v>
      </c>
      <c r="I140" s="1" t="s">
        <v>14</v>
      </c>
      <c r="J140" s="1" t="s">
        <v>222</v>
      </c>
      <c r="K140" s="71">
        <v>6679</v>
      </c>
    </row>
    <row r="141" spans="1:11" ht="16" x14ac:dyDescent="0.2">
      <c r="A141" s="1" t="s">
        <v>259</v>
      </c>
      <c r="B141" s="70">
        <v>43584</v>
      </c>
      <c r="C141" s="71">
        <v>110664</v>
      </c>
      <c r="D141" s="1" t="s">
        <v>11</v>
      </c>
      <c r="E141" s="1" t="s">
        <v>12</v>
      </c>
      <c r="F141" s="72">
        <v>0</v>
      </c>
      <c r="G141" s="1" t="s">
        <v>13</v>
      </c>
      <c r="I141" s="1" t="s">
        <v>14</v>
      </c>
      <c r="J141" s="1" t="s">
        <v>216</v>
      </c>
      <c r="K141" s="71">
        <v>6680</v>
      </c>
    </row>
    <row r="142" spans="1:11" ht="16" x14ac:dyDescent="0.2">
      <c r="A142" s="1" t="s">
        <v>259</v>
      </c>
      <c r="B142" s="70">
        <v>43584</v>
      </c>
      <c r="C142" s="71">
        <v>110691</v>
      </c>
      <c r="D142" s="1" t="s">
        <v>11</v>
      </c>
      <c r="E142" s="1" t="s">
        <v>12</v>
      </c>
      <c r="F142" s="72">
        <v>0</v>
      </c>
      <c r="G142" s="1" t="s">
        <v>13</v>
      </c>
      <c r="I142" s="1" t="s">
        <v>14</v>
      </c>
      <c r="J142" s="1" t="s">
        <v>236</v>
      </c>
      <c r="K142" s="71">
        <v>6680</v>
      </c>
    </row>
    <row r="143" spans="1:11" ht="16" x14ac:dyDescent="0.2">
      <c r="A143" s="1" t="s">
        <v>259</v>
      </c>
      <c r="B143" s="70">
        <v>43584</v>
      </c>
      <c r="C143" s="71">
        <v>110688</v>
      </c>
      <c r="D143" s="1" t="s">
        <v>11</v>
      </c>
      <c r="E143" s="1" t="s">
        <v>12</v>
      </c>
      <c r="F143" s="72">
        <v>0</v>
      </c>
      <c r="G143" s="1" t="s">
        <v>13</v>
      </c>
      <c r="I143" s="1" t="s">
        <v>14</v>
      </c>
      <c r="J143" s="1" t="s">
        <v>233</v>
      </c>
      <c r="K143" s="71">
        <v>6680</v>
      </c>
    </row>
    <row r="144" spans="1:11" ht="16" x14ac:dyDescent="0.2">
      <c r="A144" s="1" t="s">
        <v>259</v>
      </c>
      <c r="B144" s="70">
        <v>43584</v>
      </c>
      <c r="C144" s="71">
        <v>110666</v>
      </c>
      <c r="D144" s="1" t="s">
        <v>11</v>
      </c>
      <c r="E144" s="1" t="s">
        <v>12</v>
      </c>
      <c r="F144" s="72">
        <v>0</v>
      </c>
      <c r="G144" s="1" t="s">
        <v>13</v>
      </c>
      <c r="I144" s="1" t="s">
        <v>14</v>
      </c>
      <c r="J144" s="1" t="s">
        <v>218</v>
      </c>
      <c r="K144" s="71">
        <v>6680</v>
      </c>
    </row>
    <row r="145" spans="1:11" ht="16" x14ac:dyDescent="0.2">
      <c r="A145" s="1" t="s">
        <v>259</v>
      </c>
      <c r="B145" s="70">
        <v>43584</v>
      </c>
      <c r="C145" s="71">
        <v>110689</v>
      </c>
      <c r="D145" s="1" t="s">
        <v>11</v>
      </c>
      <c r="E145" s="1" t="s">
        <v>12</v>
      </c>
      <c r="F145" s="72">
        <v>0</v>
      </c>
      <c r="G145" s="1" t="s">
        <v>13</v>
      </c>
      <c r="I145" s="1" t="s">
        <v>14</v>
      </c>
      <c r="J145" s="1" t="s">
        <v>234</v>
      </c>
      <c r="K145" s="71">
        <v>6680</v>
      </c>
    </row>
    <row r="146" spans="1:11" ht="16" x14ac:dyDescent="0.2">
      <c r="A146" s="1" t="s">
        <v>259</v>
      </c>
      <c r="B146" s="2">
        <v>43584</v>
      </c>
      <c r="C146" s="3">
        <v>109962</v>
      </c>
      <c r="D146" s="1" t="s">
        <v>11</v>
      </c>
      <c r="E146" s="1" t="s">
        <v>12</v>
      </c>
      <c r="F146" s="4">
        <v>0</v>
      </c>
      <c r="G146" s="1" t="s">
        <v>13</v>
      </c>
      <c r="H146"/>
      <c r="I146" s="1" t="s">
        <v>188</v>
      </c>
      <c r="J146" s="1" t="s">
        <v>241</v>
      </c>
      <c r="K146" s="3">
        <v>6650</v>
      </c>
    </row>
    <row r="147" spans="1:11" ht="16" x14ac:dyDescent="0.2">
      <c r="A147" s="1" t="s">
        <v>259</v>
      </c>
      <c r="B147" s="70">
        <v>43584</v>
      </c>
      <c r="C147" s="71">
        <v>110624</v>
      </c>
      <c r="D147" s="1" t="s">
        <v>11</v>
      </c>
      <c r="E147" s="1" t="s">
        <v>12</v>
      </c>
      <c r="F147" s="72">
        <v>0</v>
      </c>
      <c r="G147" s="1" t="s">
        <v>13</v>
      </c>
      <c r="I147" s="1" t="s">
        <v>14</v>
      </c>
      <c r="J147" s="1" t="s">
        <v>210</v>
      </c>
      <c r="K147" s="71">
        <v>6679</v>
      </c>
    </row>
    <row r="148" spans="1:11" ht="16" x14ac:dyDescent="0.2">
      <c r="A148" s="1" t="s">
        <v>260</v>
      </c>
      <c r="B148" s="70">
        <v>43662</v>
      </c>
      <c r="C148" s="71">
        <v>115943</v>
      </c>
      <c r="D148" s="1" t="s">
        <v>11</v>
      </c>
      <c r="E148" s="1" t="s">
        <v>12</v>
      </c>
      <c r="F148" s="72">
        <v>0</v>
      </c>
      <c r="G148" s="1" t="s">
        <v>13</v>
      </c>
      <c r="I148" s="1" t="s">
        <v>14</v>
      </c>
      <c r="J148" s="1" t="s">
        <v>223</v>
      </c>
      <c r="K148" s="71">
        <v>6940</v>
      </c>
    </row>
    <row r="149" spans="1:11" ht="16" x14ac:dyDescent="0.2">
      <c r="A149" s="1" t="s">
        <v>260</v>
      </c>
      <c r="B149" s="70">
        <v>43662</v>
      </c>
      <c r="C149" s="71">
        <v>115859</v>
      </c>
      <c r="D149" s="1" t="s">
        <v>11</v>
      </c>
      <c r="E149" s="1" t="s">
        <v>12</v>
      </c>
      <c r="F149" s="72">
        <v>0</v>
      </c>
      <c r="G149" s="1" t="s">
        <v>13</v>
      </c>
      <c r="I149" s="1" t="s">
        <v>14</v>
      </c>
      <c r="J149" s="1" t="s">
        <v>237</v>
      </c>
      <c r="K149" s="71">
        <v>6938</v>
      </c>
    </row>
    <row r="150" spans="1:11" ht="16" x14ac:dyDescent="0.2">
      <c r="A150" s="1" t="s">
        <v>260</v>
      </c>
      <c r="B150" s="70">
        <v>43662</v>
      </c>
      <c r="C150" s="71">
        <v>115939</v>
      </c>
      <c r="D150" s="1" t="s">
        <v>11</v>
      </c>
      <c r="E150" s="1" t="s">
        <v>12</v>
      </c>
      <c r="F150" s="72">
        <v>0</v>
      </c>
      <c r="G150" s="1" t="s">
        <v>13</v>
      </c>
      <c r="I150" s="1" t="s">
        <v>14</v>
      </c>
      <c r="J150" s="1" t="s">
        <v>208</v>
      </c>
      <c r="K150" s="71">
        <v>6940</v>
      </c>
    </row>
    <row r="151" spans="1:11" ht="16" x14ac:dyDescent="0.2">
      <c r="A151" s="1" t="s">
        <v>260</v>
      </c>
      <c r="B151" s="70">
        <v>43662</v>
      </c>
      <c r="C151" s="71">
        <v>115108</v>
      </c>
      <c r="D151" s="1" t="s">
        <v>11</v>
      </c>
      <c r="E151" s="1" t="s">
        <v>12</v>
      </c>
      <c r="F151" s="72">
        <v>0</v>
      </c>
      <c r="G151" s="1" t="s">
        <v>13</v>
      </c>
      <c r="I151" s="1" t="s">
        <v>185</v>
      </c>
      <c r="J151" s="1" t="s">
        <v>239</v>
      </c>
      <c r="K151" s="71">
        <v>6910</v>
      </c>
    </row>
    <row r="152" spans="1:11" ht="16" x14ac:dyDescent="0.2">
      <c r="A152" s="1" t="s">
        <v>260</v>
      </c>
      <c r="B152" s="70">
        <v>43662</v>
      </c>
      <c r="C152" s="71">
        <v>115833</v>
      </c>
      <c r="D152" s="1" t="s">
        <v>11</v>
      </c>
      <c r="E152" s="1" t="s">
        <v>12</v>
      </c>
      <c r="F152" s="72">
        <v>0</v>
      </c>
      <c r="G152" s="1" t="s">
        <v>13</v>
      </c>
      <c r="I152" s="1" t="s">
        <v>14</v>
      </c>
      <c r="J152" s="1" t="s">
        <v>219</v>
      </c>
      <c r="K152" s="71">
        <v>6938</v>
      </c>
    </row>
    <row r="153" spans="1:11" ht="16" x14ac:dyDescent="0.2">
      <c r="A153" s="1" t="s">
        <v>260</v>
      </c>
      <c r="B153" s="70">
        <v>43662</v>
      </c>
      <c r="C153" s="71">
        <v>115861</v>
      </c>
      <c r="D153" s="1" t="s">
        <v>11</v>
      </c>
      <c r="E153" s="1" t="s">
        <v>12</v>
      </c>
      <c r="F153" s="72">
        <v>0</v>
      </c>
      <c r="G153" s="1" t="s">
        <v>13</v>
      </c>
      <c r="I153" s="1" t="s">
        <v>14</v>
      </c>
      <c r="J153" s="1" t="s">
        <v>160</v>
      </c>
      <c r="K153" s="71">
        <v>6938</v>
      </c>
    </row>
    <row r="154" spans="1:11" ht="16" x14ac:dyDescent="0.2">
      <c r="A154" s="1" t="s">
        <v>260</v>
      </c>
      <c r="B154" s="70">
        <v>43662</v>
      </c>
      <c r="C154" s="71">
        <v>115840</v>
      </c>
      <c r="D154" s="1" t="s">
        <v>11</v>
      </c>
      <c r="E154" s="1" t="s">
        <v>12</v>
      </c>
      <c r="F154" s="72">
        <v>0</v>
      </c>
      <c r="G154" s="1" t="s">
        <v>13</v>
      </c>
      <c r="I154" s="1" t="s">
        <v>14</v>
      </c>
      <c r="J154" s="1" t="s">
        <v>231</v>
      </c>
      <c r="K154" s="71">
        <v>6938</v>
      </c>
    </row>
    <row r="155" spans="1:11" ht="16" x14ac:dyDescent="0.2">
      <c r="A155" s="1" t="s">
        <v>260</v>
      </c>
      <c r="B155" s="70">
        <v>43662</v>
      </c>
      <c r="C155" s="71">
        <v>115919</v>
      </c>
      <c r="D155" s="1" t="s">
        <v>11</v>
      </c>
      <c r="E155" s="1" t="s">
        <v>12</v>
      </c>
      <c r="F155" s="72">
        <v>0</v>
      </c>
      <c r="G155" s="1" t="s">
        <v>13</v>
      </c>
      <c r="I155" s="1" t="s">
        <v>14</v>
      </c>
      <c r="J155" s="1" t="s">
        <v>200</v>
      </c>
      <c r="K155" s="71">
        <v>6940</v>
      </c>
    </row>
    <row r="156" spans="1:11" ht="16" x14ac:dyDescent="0.2">
      <c r="A156" s="1" t="s">
        <v>260</v>
      </c>
      <c r="B156" s="70">
        <v>43662</v>
      </c>
      <c r="C156" s="71">
        <v>115920</v>
      </c>
      <c r="D156" s="1" t="s">
        <v>11</v>
      </c>
      <c r="E156" s="1" t="s">
        <v>12</v>
      </c>
      <c r="F156" s="72">
        <v>0</v>
      </c>
      <c r="G156" s="1" t="s">
        <v>13</v>
      </c>
      <c r="I156" s="1" t="s">
        <v>14</v>
      </c>
      <c r="J156" s="1" t="s">
        <v>201</v>
      </c>
      <c r="K156" s="71">
        <v>6940</v>
      </c>
    </row>
    <row r="157" spans="1:11" ht="16" x14ac:dyDescent="0.2">
      <c r="A157" s="1" t="s">
        <v>260</v>
      </c>
      <c r="B157" s="70">
        <v>43662</v>
      </c>
      <c r="C157" s="71">
        <v>115912</v>
      </c>
      <c r="D157" s="1" t="s">
        <v>11</v>
      </c>
      <c r="E157" s="1" t="s">
        <v>12</v>
      </c>
      <c r="F157" s="72">
        <v>0</v>
      </c>
      <c r="G157" s="1" t="s">
        <v>13</v>
      </c>
      <c r="I157" s="1" t="s">
        <v>14</v>
      </c>
      <c r="J157" s="1" t="s">
        <v>193</v>
      </c>
      <c r="K157" s="71">
        <v>6940</v>
      </c>
    </row>
    <row r="158" spans="1:11" ht="16" x14ac:dyDescent="0.2">
      <c r="A158" s="1" t="s">
        <v>260</v>
      </c>
      <c r="B158" s="70">
        <v>43662</v>
      </c>
      <c r="C158" s="71">
        <v>115918</v>
      </c>
      <c r="D158" s="1" t="s">
        <v>11</v>
      </c>
      <c r="E158" s="1" t="s">
        <v>12</v>
      </c>
      <c r="F158" s="72">
        <v>0</v>
      </c>
      <c r="G158" s="1" t="s">
        <v>13</v>
      </c>
      <c r="I158" s="1" t="s">
        <v>14</v>
      </c>
      <c r="J158" s="1" t="s">
        <v>199</v>
      </c>
      <c r="K158" s="71">
        <v>6940</v>
      </c>
    </row>
    <row r="159" spans="1:11" ht="16" x14ac:dyDescent="0.2">
      <c r="A159" s="1" t="s">
        <v>260</v>
      </c>
      <c r="B159" s="70">
        <v>43662</v>
      </c>
      <c r="C159" s="71">
        <v>115913</v>
      </c>
      <c r="D159" s="1" t="s">
        <v>11</v>
      </c>
      <c r="E159" s="1" t="s">
        <v>12</v>
      </c>
      <c r="F159" s="72">
        <v>0</v>
      </c>
      <c r="G159" s="1" t="s">
        <v>13</v>
      </c>
      <c r="I159" s="1" t="s">
        <v>14</v>
      </c>
      <c r="J159" s="1" t="s">
        <v>194</v>
      </c>
      <c r="K159" s="71">
        <v>6940</v>
      </c>
    </row>
    <row r="160" spans="1:11" ht="16" x14ac:dyDescent="0.2">
      <c r="A160" s="1" t="s">
        <v>260</v>
      </c>
      <c r="B160" s="70">
        <v>43662</v>
      </c>
      <c r="C160" s="71">
        <v>115914</v>
      </c>
      <c r="D160" s="1" t="s">
        <v>11</v>
      </c>
      <c r="E160" s="1" t="s">
        <v>12</v>
      </c>
      <c r="F160" s="72">
        <v>0</v>
      </c>
      <c r="G160" s="1" t="s">
        <v>13</v>
      </c>
      <c r="I160" s="1" t="s">
        <v>14</v>
      </c>
      <c r="J160" s="1" t="s">
        <v>195</v>
      </c>
      <c r="K160" s="71">
        <v>6940</v>
      </c>
    </row>
    <row r="161" spans="1:11" ht="16" x14ac:dyDescent="0.2">
      <c r="A161" s="1" t="s">
        <v>260</v>
      </c>
      <c r="B161" s="70">
        <v>43662</v>
      </c>
      <c r="C161" s="71">
        <v>115915</v>
      </c>
      <c r="D161" s="1" t="s">
        <v>11</v>
      </c>
      <c r="E161" s="1" t="s">
        <v>12</v>
      </c>
      <c r="F161" s="72">
        <v>0</v>
      </c>
      <c r="G161" s="1" t="s">
        <v>13</v>
      </c>
      <c r="I161" s="1" t="s">
        <v>14</v>
      </c>
      <c r="J161" s="1" t="s">
        <v>196</v>
      </c>
      <c r="K161" s="71">
        <v>6940</v>
      </c>
    </row>
    <row r="162" spans="1:11" ht="16" x14ac:dyDescent="0.2">
      <c r="A162" s="1" t="s">
        <v>260</v>
      </c>
      <c r="B162" s="70">
        <v>43662</v>
      </c>
      <c r="C162" s="71">
        <v>115916</v>
      </c>
      <c r="D162" s="1" t="s">
        <v>11</v>
      </c>
      <c r="E162" s="1" t="s">
        <v>12</v>
      </c>
      <c r="F162" s="72">
        <v>0</v>
      </c>
      <c r="G162" s="1" t="s">
        <v>13</v>
      </c>
      <c r="I162" s="1" t="s">
        <v>14</v>
      </c>
      <c r="J162" s="1" t="s">
        <v>197</v>
      </c>
      <c r="K162" s="71">
        <v>6940</v>
      </c>
    </row>
    <row r="163" spans="1:11" ht="16" x14ac:dyDescent="0.2">
      <c r="A163" s="1" t="s">
        <v>260</v>
      </c>
      <c r="B163" s="70">
        <v>43662</v>
      </c>
      <c r="C163" s="71">
        <v>115917</v>
      </c>
      <c r="D163" s="1" t="s">
        <v>11</v>
      </c>
      <c r="E163" s="1" t="s">
        <v>12</v>
      </c>
      <c r="F163" s="72">
        <v>0</v>
      </c>
      <c r="G163" s="1" t="s">
        <v>13</v>
      </c>
      <c r="I163" s="1" t="s">
        <v>14</v>
      </c>
      <c r="J163" s="1" t="s">
        <v>198</v>
      </c>
      <c r="K163" s="71">
        <v>6940</v>
      </c>
    </row>
    <row r="164" spans="1:11" ht="16" x14ac:dyDescent="0.2">
      <c r="A164" s="1" t="s">
        <v>260</v>
      </c>
      <c r="B164" s="70">
        <v>43662</v>
      </c>
      <c r="C164" s="71">
        <v>115841</v>
      </c>
      <c r="D164" s="1" t="s">
        <v>11</v>
      </c>
      <c r="E164" s="1" t="s">
        <v>12</v>
      </c>
      <c r="F164" s="72">
        <v>0</v>
      </c>
      <c r="G164" s="1" t="s">
        <v>13</v>
      </c>
      <c r="I164" s="1" t="s">
        <v>14</v>
      </c>
      <c r="J164" s="1" t="s">
        <v>232</v>
      </c>
      <c r="K164" s="71">
        <v>6938</v>
      </c>
    </row>
    <row r="165" spans="1:11" ht="16" x14ac:dyDescent="0.2">
      <c r="A165" s="1" t="s">
        <v>260</v>
      </c>
      <c r="B165" s="70">
        <v>43662</v>
      </c>
      <c r="C165" s="71">
        <v>115935</v>
      </c>
      <c r="D165" s="1" t="s">
        <v>11</v>
      </c>
      <c r="E165" s="1" t="s">
        <v>12</v>
      </c>
      <c r="F165" s="72">
        <v>0</v>
      </c>
      <c r="G165" s="1" t="s">
        <v>13</v>
      </c>
      <c r="I165" s="1" t="s">
        <v>14</v>
      </c>
      <c r="J165" s="1" t="s">
        <v>204</v>
      </c>
      <c r="K165" s="71">
        <v>6940</v>
      </c>
    </row>
    <row r="166" spans="1:11" ht="16" x14ac:dyDescent="0.2">
      <c r="A166" s="1" t="s">
        <v>260</v>
      </c>
      <c r="B166" s="70">
        <v>43662</v>
      </c>
      <c r="C166" s="71">
        <v>115109</v>
      </c>
      <c r="D166" s="1" t="s">
        <v>11</v>
      </c>
      <c r="E166" s="1" t="s">
        <v>12</v>
      </c>
      <c r="F166" s="72">
        <v>0</v>
      </c>
      <c r="G166" s="1" t="s">
        <v>13</v>
      </c>
      <c r="I166" s="1" t="s">
        <v>185</v>
      </c>
      <c r="J166" s="1" t="s">
        <v>240</v>
      </c>
      <c r="K166" s="71">
        <v>6910</v>
      </c>
    </row>
    <row r="167" spans="1:11" ht="16" x14ac:dyDescent="0.2">
      <c r="A167" s="1" t="s">
        <v>260</v>
      </c>
      <c r="B167" s="70">
        <v>43662</v>
      </c>
      <c r="C167" s="71">
        <v>115837</v>
      </c>
      <c r="D167" s="1" t="s">
        <v>11</v>
      </c>
      <c r="E167" s="1" t="s">
        <v>12</v>
      </c>
      <c r="F167" s="72">
        <v>0</v>
      </c>
      <c r="G167" s="1" t="s">
        <v>13</v>
      </c>
      <c r="I167" s="1" t="s">
        <v>14</v>
      </c>
      <c r="J167" s="1" t="s">
        <v>228</v>
      </c>
      <c r="K167" s="71">
        <v>6938</v>
      </c>
    </row>
    <row r="168" spans="1:11" ht="16" x14ac:dyDescent="0.2">
      <c r="A168" s="1" t="s">
        <v>260</v>
      </c>
      <c r="B168" s="70">
        <v>43662</v>
      </c>
      <c r="C168" s="71">
        <v>116629</v>
      </c>
      <c r="D168" s="1" t="s">
        <v>11</v>
      </c>
      <c r="E168" s="1" t="s">
        <v>12</v>
      </c>
      <c r="F168" s="72">
        <v>0</v>
      </c>
      <c r="G168" s="1" t="s">
        <v>13</v>
      </c>
      <c r="I168" s="1" t="s">
        <v>14</v>
      </c>
      <c r="J168" s="1" t="s">
        <v>191</v>
      </c>
      <c r="K168" s="71">
        <v>6924</v>
      </c>
    </row>
    <row r="169" spans="1:11" ht="16" x14ac:dyDescent="0.2">
      <c r="A169" s="1" t="s">
        <v>260</v>
      </c>
      <c r="B169" s="70">
        <v>43662</v>
      </c>
      <c r="C169" s="71">
        <v>115944</v>
      </c>
      <c r="D169" s="1" t="s">
        <v>11</v>
      </c>
      <c r="E169" s="1" t="s">
        <v>12</v>
      </c>
      <c r="F169" s="72">
        <v>0</v>
      </c>
      <c r="G169" s="1" t="s">
        <v>13</v>
      </c>
      <c r="I169" s="1" t="s">
        <v>14</v>
      </c>
      <c r="J169" s="1" t="s">
        <v>224</v>
      </c>
      <c r="K169" s="71">
        <v>6940</v>
      </c>
    </row>
    <row r="170" spans="1:11" ht="16" x14ac:dyDescent="0.2">
      <c r="A170" s="1" t="s">
        <v>260</v>
      </c>
      <c r="B170" s="70">
        <v>43662</v>
      </c>
      <c r="C170" s="71">
        <v>115835</v>
      </c>
      <c r="D170" s="1" t="s">
        <v>11</v>
      </c>
      <c r="E170" s="1" t="s">
        <v>12</v>
      </c>
      <c r="F170" s="72">
        <v>0</v>
      </c>
      <c r="G170" s="1" t="s">
        <v>13</v>
      </c>
      <c r="I170" s="1" t="s">
        <v>14</v>
      </c>
      <c r="J170" s="1" t="s">
        <v>226</v>
      </c>
      <c r="K170" s="71">
        <v>6938</v>
      </c>
    </row>
    <row r="171" spans="1:11" ht="16" x14ac:dyDescent="0.2">
      <c r="A171" s="1" t="s">
        <v>260</v>
      </c>
      <c r="B171" s="70">
        <v>43662</v>
      </c>
      <c r="C171" s="71">
        <v>115450</v>
      </c>
      <c r="D171" s="1" t="s">
        <v>11</v>
      </c>
      <c r="E171" s="1" t="s">
        <v>12</v>
      </c>
      <c r="F171" s="72">
        <v>0</v>
      </c>
      <c r="G171" s="1" t="s">
        <v>13</v>
      </c>
      <c r="I171" s="1" t="s">
        <v>186</v>
      </c>
      <c r="J171" s="1" t="s">
        <v>247</v>
      </c>
      <c r="K171" s="71">
        <v>6919</v>
      </c>
    </row>
    <row r="172" spans="1:11" ht="16" x14ac:dyDescent="0.2">
      <c r="A172" s="1" t="s">
        <v>260</v>
      </c>
      <c r="B172" s="70">
        <v>43662</v>
      </c>
      <c r="C172" s="71">
        <v>115938</v>
      </c>
      <c r="D172" s="1" t="s">
        <v>11</v>
      </c>
      <c r="E172" s="1" t="s">
        <v>12</v>
      </c>
      <c r="F172" s="72">
        <v>0</v>
      </c>
      <c r="G172" s="1" t="s">
        <v>13</v>
      </c>
      <c r="I172" s="1" t="s">
        <v>14</v>
      </c>
      <c r="J172" s="1" t="s">
        <v>207</v>
      </c>
      <c r="K172" s="71">
        <v>6940</v>
      </c>
    </row>
    <row r="173" spans="1:11" ht="16" x14ac:dyDescent="0.2">
      <c r="A173" s="1" t="s">
        <v>260</v>
      </c>
      <c r="B173" s="70">
        <v>43662</v>
      </c>
      <c r="C173" s="71">
        <v>115839</v>
      </c>
      <c r="D173" s="1" t="s">
        <v>11</v>
      </c>
      <c r="E173" s="1" t="s">
        <v>12</v>
      </c>
      <c r="F173" s="72">
        <v>0</v>
      </c>
      <c r="G173" s="1" t="s">
        <v>13</v>
      </c>
      <c r="I173" s="1" t="s">
        <v>14</v>
      </c>
      <c r="J173" s="1" t="s">
        <v>230</v>
      </c>
      <c r="K173" s="71">
        <v>6938</v>
      </c>
    </row>
    <row r="174" spans="1:11" ht="16" x14ac:dyDescent="0.2">
      <c r="A174" s="1" t="s">
        <v>260</v>
      </c>
      <c r="B174" s="70">
        <v>43662</v>
      </c>
      <c r="C174" s="71">
        <v>115834</v>
      </c>
      <c r="D174" s="1" t="s">
        <v>11</v>
      </c>
      <c r="E174" s="1" t="s">
        <v>12</v>
      </c>
      <c r="F174" s="72">
        <v>0</v>
      </c>
      <c r="G174" s="1" t="s">
        <v>13</v>
      </c>
      <c r="I174" s="1" t="s">
        <v>14</v>
      </c>
      <c r="J174" s="1" t="s">
        <v>220</v>
      </c>
      <c r="K174" s="71">
        <v>6938</v>
      </c>
    </row>
    <row r="175" spans="1:11" ht="16" x14ac:dyDescent="0.2">
      <c r="A175" s="1" t="s">
        <v>260</v>
      </c>
      <c r="B175" s="70">
        <v>43662</v>
      </c>
      <c r="C175" s="71">
        <v>115838</v>
      </c>
      <c r="D175" s="1" t="s">
        <v>11</v>
      </c>
      <c r="E175" s="1" t="s">
        <v>12</v>
      </c>
      <c r="F175" s="72">
        <v>0</v>
      </c>
      <c r="G175" s="1" t="s">
        <v>13</v>
      </c>
      <c r="I175" s="1" t="s">
        <v>14</v>
      </c>
      <c r="J175" s="1" t="s">
        <v>229</v>
      </c>
      <c r="K175" s="71">
        <v>6938</v>
      </c>
    </row>
    <row r="176" spans="1:11" ht="16" x14ac:dyDescent="0.2">
      <c r="A176" s="1" t="s">
        <v>260</v>
      </c>
      <c r="B176" s="70">
        <v>43662</v>
      </c>
      <c r="C176" s="71">
        <v>115857</v>
      </c>
      <c r="D176" s="1" t="s">
        <v>11</v>
      </c>
      <c r="E176" s="1" t="s">
        <v>12</v>
      </c>
      <c r="F176" s="72">
        <v>0</v>
      </c>
      <c r="G176" s="1" t="s">
        <v>13</v>
      </c>
      <c r="I176" s="1" t="s">
        <v>14</v>
      </c>
      <c r="J176" s="1" t="s">
        <v>235</v>
      </c>
      <c r="K176" s="71">
        <v>6938</v>
      </c>
    </row>
    <row r="177" spans="1:11" ht="16" x14ac:dyDescent="0.2">
      <c r="A177" s="1" t="s">
        <v>260</v>
      </c>
      <c r="B177" s="70">
        <v>43662</v>
      </c>
      <c r="C177" s="71">
        <v>115854</v>
      </c>
      <c r="D177" s="1" t="s">
        <v>11</v>
      </c>
      <c r="E177" s="1" t="s">
        <v>12</v>
      </c>
      <c r="F177" s="72">
        <v>0</v>
      </c>
      <c r="G177" s="1" t="s">
        <v>13</v>
      </c>
      <c r="I177" s="1" t="s">
        <v>14</v>
      </c>
      <c r="J177" s="1" t="s">
        <v>127</v>
      </c>
      <c r="K177" s="71">
        <v>6938</v>
      </c>
    </row>
    <row r="178" spans="1:11" ht="16" x14ac:dyDescent="0.2">
      <c r="A178" s="1" t="s">
        <v>260</v>
      </c>
      <c r="B178" s="70">
        <v>43662</v>
      </c>
      <c r="C178" s="71">
        <v>115940</v>
      </c>
      <c r="D178" s="1" t="s">
        <v>11</v>
      </c>
      <c r="E178" s="1" t="s">
        <v>12</v>
      </c>
      <c r="F178" s="72">
        <v>0</v>
      </c>
      <c r="G178" s="1" t="s">
        <v>13</v>
      </c>
      <c r="I178" s="1" t="s">
        <v>14</v>
      </c>
      <c r="J178" s="1" t="s">
        <v>209</v>
      </c>
      <c r="K178" s="71">
        <v>6940</v>
      </c>
    </row>
    <row r="179" spans="1:11" ht="16" x14ac:dyDescent="0.2">
      <c r="A179" s="1" t="s">
        <v>260</v>
      </c>
      <c r="B179" s="70">
        <v>43662</v>
      </c>
      <c r="C179" s="71">
        <v>115832</v>
      </c>
      <c r="D179" s="1" t="s">
        <v>11</v>
      </c>
      <c r="E179" s="1" t="s">
        <v>12</v>
      </c>
      <c r="F179" s="72">
        <v>0</v>
      </c>
      <c r="G179" s="1" t="s">
        <v>13</v>
      </c>
      <c r="I179" s="1" t="s">
        <v>14</v>
      </c>
      <c r="J179" s="1" t="s">
        <v>36</v>
      </c>
      <c r="K179" s="71">
        <v>6938</v>
      </c>
    </row>
    <row r="180" spans="1:11" ht="16" x14ac:dyDescent="0.2">
      <c r="A180" s="1" t="s">
        <v>260</v>
      </c>
      <c r="B180" s="70">
        <v>43662</v>
      </c>
      <c r="C180" s="71">
        <v>115945</v>
      </c>
      <c r="D180" s="1" t="s">
        <v>11</v>
      </c>
      <c r="E180" s="1" t="s">
        <v>12</v>
      </c>
      <c r="F180" s="72">
        <v>0</v>
      </c>
      <c r="G180" s="1" t="s">
        <v>13</v>
      </c>
      <c r="I180" s="1" t="s">
        <v>14</v>
      </c>
      <c r="J180" s="1" t="s">
        <v>215</v>
      </c>
      <c r="K180" s="71">
        <v>6940</v>
      </c>
    </row>
    <row r="181" spans="1:11" ht="16" x14ac:dyDescent="0.2">
      <c r="A181" s="1" t="s">
        <v>260</v>
      </c>
      <c r="B181" s="70">
        <v>43662</v>
      </c>
      <c r="C181" s="71">
        <v>115921</v>
      </c>
      <c r="D181" s="1" t="s">
        <v>11</v>
      </c>
      <c r="E181" s="1" t="s">
        <v>12</v>
      </c>
      <c r="F181" s="72">
        <v>0</v>
      </c>
      <c r="G181" s="1" t="s">
        <v>13</v>
      </c>
      <c r="I181" s="1" t="s">
        <v>14</v>
      </c>
      <c r="J181" s="1" t="s">
        <v>202</v>
      </c>
      <c r="K181" s="71">
        <v>6940</v>
      </c>
    </row>
    <row r="182" spans="1:11" ht="16" x14ac:dyDescent="0.2">
      <c r="A182" s="1" t="s">
        <v>260</v>
      </c>
      <c r="B182" s="70">
        <v>43662</v>
      </c>
      <c r="C182" s="71">
        <v>115952</v>
      </c>
      <c r="D182" s="1" t="s">
        <v>11</v>
      </c>
      <c r="E182" s="1" t="s">
        <v>12</v>
      </c>
      <c r="F182" s="72">
        <v>0</v>
      </c>
      <c r="G182" s="1" t="s">
        <v>13</v>
      </c>
      <c r="I182" s="1" t="s">
        <v>14</v>
      </c>
      <c r="J182" s="1" t="s">
        <v>225</v>
      </c>
      <c r="K182" s="71">
        <v>6940</v>
      </c>
    </row>
    <row r="183" spans="1:11" ht="16" x14ac:dyDescent="0.2">
      <c r="A183" s="1" t="s">
        <v>260</v>
      </c>
      <c r="B183" s="70">
        <v>43662</v>
      </c>
      <c r="C183" s="71">
        <v>115942</v>
      </c>
      <c r="D183" s="1" t="s">
        <v>11</v>
      </c>
      <c r="E183" s="1" t="s">
        <v>12</v>
      </c>
      <c r="F183" s="72">
        <v>0</v>
      </c>
      <c r="G183" s="1" t="s">
        <v>13</v>
      </c>
      <c r="I183" s="1" t="s">
        <v>14</v>
      </c>
      <c r="J183" s="1" t="s">
        <v>211</v>
      </c>
      <c r="K183" s="71">
        <v>6940</v>
      </c>
    </row>
    <row r="184" spans="1:11" ht="16" x14ac:dyDescent="0.2">
      <c r="A184" s="1" t="s">
        <v>260</v>
      </c>
      <c r="B184" s="70">
        <v>43662</v>
      </c>
      <c r="C184" s="71">
        <v>115860</v>
      </c>
      <c r="D184" s="1" t="s">
        <v>11</v>
      </c>
      <c r="E184" s="1" t="s">
        <v>12</v>
      </c>
      <c r="F184" s="72">
        <v>0</v>
      </c>
      <c r="G184" s="1" t="s">
        <v>13</v>
      </c>
      <c r="I184" s="1" t="s">
        <v>14</v>
      </c>
      <c r="J184" s="1" t="s">
        <v>238</v>
      </c>
      <c r="K184" s="71">
        <v>6938</v>
      </c>
    </row>
    <row r="185" spans="1:11" ht="16" x14ac:dyDescent="0.2">
      <c r="A185" s="1" t="s">
        <v>260</v>
      </c>
      <c r="B185" s="70">
        <v>43662</v>
      </c>
      <c r="C185" s="71">
        <v>115937</v>
      </c>
      <c r="D185" s="1" t="s">
        <v>11</v>
      </c>
      <c r="E185" s="1" t="s">
        <v>12</v>
      </c>
      <c r="F185" s="72">
        <v>0</v>
      </c>
      <c r="G185" s="1" t="s">
        <v>13</v>
      </c>
      <c r="I185" s="1" t="s">
        <v>14</v>
      </c>
      <c r="J185" s="1" t="s">
        <v>206</v>
      </c>
      <c r="K185" s="71">
        <v>6940</v>
      </c>
    </row>
    <row r="186" spans="1:11" ht="16" x14ac:dyDescent="0.2">
      <c r="A186" s="1" t="s">
        <v>260</v>
      </c>
      <c r="B186" s="70">
        <v>43662</v>
      </c>
      <c r="C186" s="71">
        <v>115936</v>
      </c>
      <c r="D186" s="1" t="s">
        <v>11</v>
      </c>
      <c r="E186" s="1" t="s">
        <v>12</v>
      </c>
      <c r="F186" s="72">
        <v>0</v>
      </c>
      <c r="G186" s="1" t="s">
        <v>13</v>
      </c>
      <c r="I186" s="1" t="s">
        <v>14</v>
      </c>
      <c r="J186" s="1" t="s">
        <v>205</v>
      </c>
      <c r="K186" s="71">
        <v>6940</v>
      </c>
    </row>
    <row r="187" spans="1:11" ht="16" x14ac:dyDescent="0.2">
      <c r="A187" s="1" t="s">
        <v>260</v>
      </c>
      <c r="B187" s="70">
        <v>43662</v>
      </c>
      <c r="C187" s="71">
        <v>115934</v>
      </c>
      <c r="D187" s="1" t="s">
        <v>11</v>
      </c>
      <c r="E187" s="1" t="s">
        <v>12</v>
      </c>
      <c r="F187" s="72">
        <v>0</v>
      </c>
      <c r="G187" s="1" t="s">
        <v>13</v>
      </c>
      <c r="I187" s="1" t="s">
        <v>14</v>
      </c>
      <c r="J187" s="1" t="s">
        <v>203</v>
      </c>
      <c r="K187" s="71">
        <v>6940</v>
      </c>
    </row>
    <row r="188" spans="1:11" ht="16" x14ac:dyDescent="0.2">
      <c r="A188" s="1" t="s">
        <v>260</v>
      </c>
      <c r="B188" s="70">
        <v>43662</v>
      </c>
      <c r="C188" s="71">
        <v>116630</v>
      </c>
      <c r="D188" s="1" t="s">
        <v>11</v>
      </c>
      <c r="E188" s="1" t="s">
        <v>12</v>
      </c>
      <c r="F188" s="72">
        <v>0</v>
      </c>
      <c r="G188" s="1" t="s">
        <v>13</v>
      </c>
      <c r="I188" s="1" t="s">
        <v>14</v>
      </c>
      <c r="J188" s="1" t="s">
        <v>244</v>
      </c>
      <c r="K188" s="71">
        <v>6924</v>
      </c>
    </row>
    <row r="189" spans="1:11" ht="16" x14ac:dyDescent="0.2">
      <c r="A189" s="1" t="s">
        <v>260</v>
      </c>
      <c r="B189" s="70">
        <v>43662</v>
      </c>
      <c r="C189" s="71">
        <v>115911</v>
      </c>
      <c r="D189" s="1" t="s">
        <v>11</v>
      </c>
      <c r="E189" s="1" t="s">
        <v>12</v>
      </c>
      <c r="F189" s="72">
        <v>0</v>
      </c>
      <c r="G189" s="1" t="s">
        <v>13</v>
      </c>
      <c r="I189" s="1" t="s">
        <v>14</v>
      </c>
      <c r="J189" s="1" t="s">
        <v>243</v>
      </c>
      <c r="K189" s="71">
        <v>6940</v>
      </c>
    </row>
    <row r="190" spans="1:11" ht="16" x14ac:dyDescent="0.2">
      <c r="A190" s="1" t="s">
        <v>260</v>
      </c>
      <c r="B190" s="70">
        <v>43662</v>
      </c>
      <c r="C190" s="71">
        <v>115910</v>
      </c>
      <c r="D190" s="1" t="s">
        <v>11</v>
      </c>
      <c r="E190" s="1" t="s">
        <v>12</v>
      </c>
      <c r="F190" s="72">
        <v>0</v>
      </c>
      <c r="G190" s="1" t="s">
        <v>13</v>
      </c>
      <c r="I190" s="1" t="s">
        <v>14</v>
      </c>
      <c r="J190" s="1" t="s">
        <v>242</v>
      </c>
      <c r="K190" s="71">
        <v>6940</v>
      </c>
    </row>
    <row r="191" spans="1:11" ht="16" x14ac:dyDescent="0.2">
      <c r="A191" s="1" t="s">
        <v>260</v>
      </c>
      <c r="B191" s="70">
        <v>43662</v>
      </c>
      <c r="C191" s="71">
        <v>115953</v>
      </c>
      <c r="D191" s="1" t="s">
        <v>11</v>
      </c>
      <c r="E191" s="1" t="s">
        <v>12</v>
      </c>
      <c r="F191" s="72">
        <v>0</v>
      </c>
      <c r="G191" s="1" t="s">
        <v>13</v>
      </c>
      <c r="I191" s="1" t="s">
        <v>14</v>
      </c>
      <c r="J191" s="1" t="s">
        <v>128</v>
      </c>
      <c r="K191" s="71">
        <v>6940</v>
      </c>
    </row>
    <row r="192" spans="1:11" ht="16" x14ac:dyDescent="0.2">
      <c r="A192" s="1" t="s">
        <v>260</v>
      </c>
      <c r="B192" s="70">
        <v>43662</v>
      </c>
      <c r="C192" s="71">
        <v>115836</v>
      </c>
      <c r="D192" s="1" t="s">
        <v>11</v>
      </c>
      <c r="E192" s="1" t="s">
        <v>12</v>
      </c>
      <c r="F192" s="72">
        <v>0</v>
      </c>
      <c r="G192" s="1" t="s">
        <v>13</v>
      </c>
      <c r="I192" s="1" t="s">
        <v>14</v>
      </c>
      <c r="J192" s="1" t="s">
        <v>227</v>
      </c>
      <c r="K192" s="71">
        <v>6938</v>
      </c>
    </row>
    <row r="193" spans="1:11" ht="16" x14ac:dyDescent="0.2">
      <c r="A193" s="1" t="s">
        <v>260</v>
      </c>
      <c r="B193" s="70">
        <v>43662</v>
      </c>
      <c r="C193" s="71">
        <v>115830</v>
      </c>
      <c r="D193" s="1" t="s">
        <v>11</v>
      </c>
      <c r="E193" s="1" t="s">
        <v>12</v>
      </c>
      <c r="F193" s="72">
        <v>0</v>
      </c>
      <c r="G193" s="1" t="s">
        <v>13</v>
      </c>
      <c r="I193" s="1" t="s">
        <v>14</v>
      </c>
      <c r="J193" s="1" t="s">
        <v>217</v>
      </c>
      <c r="K193" s="71">
        <v>6938</v>
      </c>
    </row>
    <row r="194" spans="1:11" ht="16" x14ac:dyDescent="0.2">
      <c r="A194" s="1" t="s">
        <v>260</v>
      </c>
      <c r="B194" s="70">
        <v>43662</v>
      </c>
      <c r="C194" s="71">
        <v>115954</v>
      </c>
      <c r="D194" s="1" t="s">
        <v>11</v>
      </c>
      <c r="E194" s="1" t="s">
        <v>12</v>
      </c>
      <c r="F194" s="72">
        <v>0</v>
      </c>
      <c r="G194" s="1" t="s">
        <v>13</v>
      </c>
      <c r="I194" s="1" t="s">
        <v>14</v>
      </c>
      <c r="J194" s="1" t="s">
        <v>216</v>
      </c>
      <c r="K194" s="71">
        <v>6940</v>
      </c>
    </row>
    <row r="195" spans="1:11" ht="16" x14ac:dyDescent="0.2">
      <c r="A195" s="1" t="s">
        <v>260</v>
      </c>
      <c r="B195" s="70">
        <v>43662</v>
      </c>
      <c r="C195" s="71">
        <v>115858</v>
      </c>
      <c r="D195" s="1" t="s">
        <v>11</v>
      </c>
      <c r="E195" s="1" t="s">
        <v>12</v>
      </c>
      <c r="F195" s="72">
        <v>0</v>
      </c>
      <c r="G195" s="1" t="s">
        <v>13</v>
      </c>
      <c r="I195" s="1" t="s">
        <v>14</v>
      </c>
      <c r="J195" s="1" t="s">
        <v>236</v>
      </c>
      <c r="K195" s="71">
        <v>6938</v>
      </c>
    </row>
    <row r="196" spans="1:11" ht="16" x14ac:dyDescent="0.2">
      <c r="A196" s="1" t="s">
        <v>260</v>
      </c>
      <c r="B196" s="70">
        <v>43662</v>
      </c>
      <c r="C196" s="71">
        <v>115855</v>
      </c>
      <c r="D196" s="1" t="s">
        <v>11</v>
      </c>
      <c r="E196" s="1" t="s">
        <v>12</v>
      </c>
      <c r="F196" s="72">
        <v>0</v>
      </c>
      <c r="G196" s="1" t="s">
        <v>13</v>
      </c>
      <c r="I196" s="1" t="s">
        <v>14</v>
      </c>
      <c r="J196" s="1" t="s">
        <v>233</v>
      </c>
      <c r="K196" s="71">
        <v>6938</v>
      </c>
    </row>
    <row r="197" spans="1:11" ht="16" x14ac:dyDescent="0.2">
      <c r="A197" s="1" t="s">
        <v>260</v>
      </c>
      <c r="B197" s="70">
        <v>43662</v>
      </c>
      <c r="C197" s="71">
        <v>115831</v>
      </c>
      <c r="D197" s="1" t="s">
        <v>11</v>
      </c>
      <c r="E197" s="1" t="s">
        <v>12</v>
      </c>
      <c r="F197" s="72">
        <v>0</v>
      </c>
      <c r="G197" s="1" t="s">
        <v>13</v>
      </c>
      <c r="I197" s="1" t="s">
        <v>14</v>
      </c>
      <c r="J197" s="1" t="s">
        <v>218</v>
      </c>
      <c r="K197" s="71">
        <v>6938</v>
      </c>
    </row>
    <row r="198" spans="1:11" ht="16" x14ac:dyDescent="0.2">
      <c r="A198" s="1" t="s">
        <v>260</v>
      </c>
      <c r="B198" s="70">
        <v>43662</v>
      </c>
      <c r="C198" s="71">
        <v>115856</v>
      </c>
      <c r="D198" s="1" t="s">
        <v>11</v>
      </c>
      <c r="E198" s="1" t="s">
        <v>12</v>
      </c>
      <c r="F198" s="72">
        <v>0</v>
      </c>
      <c r="G198" s="1" t="s">
        <v>13</v>
      </c>
      <c r="I198" s="1" t="s">
        <v>14</v>
      </c>
      <c r="J198" s="1" t="s">
        <v>234</v>
      </c>
      <c r="K198" s="71">
        <v>6938</v>
      </c>
    </row>
    <row r="199" spans="1:11" ht="16" x14ac:dyDescent="0.2">
      <c r="A199" s="1" t="s">
        <v>260</v>
      </c>
      <c r="B199" s="70">
        <v>43662</v>
      </c>
      <c r="C199" s="71">
        <v>115110</v>
      </c>
      <c r="D199" s="1" t="s">
        <v>11</v>
      </c>
      <c r="E199" s="1" t="s">
        <v>12</v>
      </c>
      <c r="F199" s="72">
        <v>0</v>
      </c>
      <c r="G199" s="1" t="s">
        <v>13</v>
      </c>
      <c r="I199" s="1" t="s">
        <v>188</v>
      </c>
      <c r="J199" s="1" t="s">
        <v>241</v>
      </c>
      <c r="K199" s="71">
        <v>6910</v>
      </c>
    </row>
    <row r="200" spans="1:11" ht="16" x14ac:dyDescent="0.2">
      <c r="A200" s="1" t="s">
        <v>260</v>
      </c>
      <c r="B200" s="70">
        <v>43662</v>
      </c>
      <c r="C200" s="71">
        <v>115941</v>
      </c>
      <c r="D200" s="1" t="s">
        <v>11</v>
      </c>
      <c r="E200" s="1" t="s">
        <v>12</v>
      </c>
      <c r="F200" s="72">
        <v>0</v>
      </c>
      <c r="G200" s="1" t="s">
        <v>13</v>
      </c>
      <c r="I200" s="1" t="s">
        <v>14</v>
      </c>
      <c r="J200" s="1" t="s">
        <v>210</v>
      </c>
      <c r="K200" s="71">
        <v>6940</v>
      </c>
    </row>
    <row r="201" spans="1:11" ht="16" x14ac:dyDescent="0.2">
      <c r="A201" s="1" t="s">
        <v>261</v>
      </c>
      <c r="B201" s="70">
        <v>43752</v>
      </c>
      <c r="C201" s="71">
        <v>122494</v>
      </c>
      <c r="D201" s="1" t="s">
        <v>11</v>
      </c>
      <c r="E201" s="1" t="s">
        <v>12</v>
      </c>
      <c r="F201" s="72">
        <v>0</v>
      </c>
      <c r="G201" s="1" t="s">
        <v>13</v>
      </c>
      <c r="I201" s="1" t="s">
        <v>14</v>
      </c>
      <c r="J201" s="1" t="s">
        <v>223</v>
      </c>
      <c r="K201" s="71">
        <v>7256</v>
      </c>
    </row>
    <row r="202" spans="1:11" ht="16" x14ac:dyDescent="0.2">
      <c r="A202" s="1" t="s">
        <v>261</v>
      </c>
      <c r="B202" s="70">
        <v>43752</v>
      </c>
      <c r="C202" s="71">
        <v>122535</v>
      </c>
      <c r="D202" s="1" t="s">
        <v>11</v>
      </c>
      <c r="E202" s="1" t="s">
        <v>12</v>
      </c>
      <c r="F202" s="72">
        <v>0</v>
      </c>
      <c r="G202" s="1" t="s">
        <v>13</v>
      </c>
      <c r="I202" s="1" t="s">
        <v>14</v>
      </c>
      <c r="J202" s="1" t="s">
        <v>237</v>
      </c>
      <c r="K202" s="71">
        <v>7256</v>
      </c>
    </row>
    <row r="203" spans="1:11" ht="16" x14ac:dyDescent="0.2">
      <c r="A203" s="1" t="s">
        <v>261</v>
      </c>
      <c r="B203" s="70">
        <v>43752</v>
      </c>
      <c r="C203" s="71">
        <v>121897</v>
      </c>
      <c r="D203" s="1" t="s">
        <v>11</v>
      </c>
      <c r="E203" s="1" t="s">
        <v>12</v>
      </c>
      <c r="F203" s="72">
        <v>0</v>
      </c>
      <c r="G203" s="1" t="s">
        <v>13</v>
      </c>
      <c r="I203" s="1" t="s">
        <v>14</v>
      </c>
      <c r="J203" s="1" t="s">
        <v>208</v>
      </c>
      <c r="K203" s="71">
        <v>7238</v>
      </c>
    </row>
    <row r="204" spans="1:11" ht="16" x14ac:dyDescent="0.2">
      <c r="A204" s="1" t="s">
        <v>261</v>
      </c>
      <c r="B204" s="70">
        <v>43752</v>
      </c>
      <c r="C204" s="71">
        <v>127488</v>
      </c>
      <c r="D204" s="1" t="s">
        <v>11</v>
      </c>
      <c r="E204" s="1" t="s">
        <v>12</v>
      </c>
      <c r="F204" s="72">
        <v>0</v>
      </c>
      <c r="G204" s="1" t="s">
        <v>13</v>
      </c>
      <c r="I204" s="1" t="s">
        <v>185</v>
      </c>
      <c r="J204" s="1" t="s">
        <v>239</v>
      </c>
      <c r="K204" s="71">
        <v>7414</v>
      </c>
    </row>
    <row r="205" spans="1:11" ht="16" x14ac:dyDescent="0.2">
      <c r="A205" s="1" t="s">
        <v>261</v>
      </c>
      <c r="B205" s="70">
        <v>43752</v>
      </c>
      <c r="C205" s="71">
        <v>122503</v>
      </c>
      <c r="D205" s="1" t="s">
        <v>11</v>
      </c>
      <c r="E205" s="1" t="s">
        <v>12</v>
      </c>
      <c r="F205" s="72">
        <v>0</v>
      </c>
      <c r="G205" s="1" t="s">
        <v>13</v>
      </c>
      <c r="I205" s="1" t="s">
        <v>14</v>
      </c>
      <c r="J205" s="1" t="s">
        <v>219</v>
      </c>
      <c r="K205" s="71">
        <v>7256</v>
      </c>
    </row>
    <row r="206" spans="1:11" ht="16" x14ac:dyDescent="0.2">
      <c r="A206" s="1" t="s">
        <v>261</v>
      </c>
      <c r="B206" s="70">
        <v>43752</v>
      </c>
      <c r="C206" s="71">
        <v>122537</v>
      </c>
      <c r="D206" s="1" t="s">
        <v>11</v>
      </c>
      <c r="E206" s="1" t="s">
        <v>12</v>
      </c>
      <c r="F206" s="72">
        <v>0</v>
      </c>
      <c r="G206" s="1" t="s">
        <v>13</v>
      </c>
      <c r="I206" s="1" t="s">
        <v>14</v>
      </c>
      <c r="J206" s="1" t="s">
        <v>160</v>
      </c>
      <c r="K206" s="71">
        <v>7256</v>
      </c>
    </row>
    <row r="207" spans="1:11" ht="16" x14ac:dyDescent="0.2">
      <c r="A207" s="1" t="s">
        <v>261</v>
      </c>
      <c r="B207" s="70">
        <v>43752</v>
      </c>
      <c r="C207" s="71">
        <v>122522</v>
      </c>
      <c r="D207" s="1" t="s">
        <v>11</v>
      </c>
      <c r="E207" s="1" t="s">
        <v>12</v>
      </c>
      <c r="F207" s="72">
        <v>0</v>
      </c>
      <c r="G207" s="1" t="s">
        <v>13</v>
      </c>
      <c r="I207" s="1" t="s">
        <v>14</v>
      </c>
      <c r="J207" s="1" t="s">
        <v>231</v>
      </c>
      <c r="K207" s="71">
        <v>7256</v>
      </c>
    </row>
    <row r="208" spans="1:11" ht="16" x14ac:dyDescent="0.2">
      <c r="A208" s="1" t="s">
        <v>261</v>
      </c>
      <c r="B208" s="70">
        <v>43752</v>
      </c>
      <c r="C208" s="71">
        <v>121879</v>
      </c>
      <c r="D208" s="1" t="s">
        <v>11</v>
      </c>
      <c r="E208" s="1" t="s">
        <v>12</v>
      </c>
      <c r="F208" s="72">
        <v>0</v>
      </c>
      <c r="G208" s="1" t="s">
        <v>13</v>
      </c>
      <c r="I208" s="1" t="s">
        <v>14</v>
      </c>
      <c r="J208" s="1" t="s">
        <v>200</v>
      </c>
      <c r="K208" s="71">
        <v>7238</v>
      </c>
    </row>
    <row r="209" spans="1:11" ht="16" x14ac:dyDescent="0.2">
      <c r="A209" s="1" t="s">
        <v>261</v>
      </c>
      <c r="B209" s="70">
        <v>43752</v>
      </c>
      <c r="C209" s="71">
        <v>121880</v>
      </c>
      <c r="D209" s="1" t="s">
        <v>11</v>
      </c>
      <c r="E209" s="1" t="s">
        <v>12</v>
      </c>
      <c r="F209" s="72">
        <v>0</v>
      </c>
      <c r="G209" s="1" t="s">
        <v>13</v>
      </c>
      <c r="I209" s="1" t="s">
        <v>14</v>
      </c>
      <c r="J209" s="1" t="s">
        <v>201</v>
      </c>
      <c r="K209" s="71">
        <v>7238</v>
      </c>
    </row>
    <row r="210" spans="1:11" ht="16" x14ac:dyDescent="0.2">
      <c r="A210" s="1" t="s">
        <v>261</v>
      </c>
      <c r="B210" s="70">
        <v>43752</v>
      </c>
      <c r="C210" s="71">
        <v>122285</v>
      </c>
      <c r="D210" s="1" t="s">
        <v>11</v>
      </c>
      <c r="E210" s="1" t="s">
        <v>12</v>
      </c>
      <c r="F210" s="72">
        <v>0</v>
      </c>
      <c r="G210" s="1" t="s">
        <v>13</v>
      </c>
      <c r="I210" s="1" t="s">
        <v>14</v>
      </c>
      <c r="J210" s="1" t="s">
        <v>193</v>
      </c>
      <c r="K210" s="71">
        <v>7249</v>
      </c>
    </row>
    <row r="211" spans="1:11" ht="16" x14ac:dyDescent="0.2">
      <c r="A211" s="1" t="s">
        <v>261</v>
      </c>
      <c r="B211" s="70">
        <v>43752</v>
      </c>
      <c r="C211" s="71">
        <v>121878</v>
      </c>
      <c r="D211" s="1" t="s">
        <v>11</v>
      </c>
      <c r="E211" s="1" t="s">
        <v>12</v>
      </c>
      <c r="F211" s="72">
        <v>0</v>
      </c>
      <c r="G211" s="1" t="s">
        <v>13</v>
      </c>
      <c r="I211" s="1" t="s">
        <v>14</v>
      </c>
      <c r="J211" s="1" t="s">
        <v>199</v>
      </c>
      <c r="K211" s="71">
        <v>7238</v>
      </c>
    </row>
    <row r="212" spans="1:11" ht="16" x14ac:dyDescent="0.2">
      <c r="A212" s="1" t="s">
        <v>261</v>
      </c>
      <c r="B212" s="70">
        <v>43752</v>
      </c>
      <c r="C212" s="71">
        <v>121873</v>
      </c>
      <c r="D212" s="1" t="s">
        <v>11</v>
      </c>
      <c r="E212" s="1" t="s">
        <v>12</v>
      </c>
      <c r="F212" s="72">
        <v>0</v>
      </c>
      <c r="G212" s="1" t="s">
        <v>13</v>
      </c>
      <c r="I212" s="1" t="s">
        <v>14</v>
      </c>
      <c r="J212" s="1" t="s">
        <v>194</v>
      </c>
      <c r="K212" s="71">
        <v>7238</v>
      </c>
    </row>
    <row r="213" spans="1:11" ht="16" x14ac:dyDescent="0.2">
      <c r="A213" s="1" t="s">
        <v>261</v>
      </c>
      <c r="B213" s="70">
        <v>43752</v>
      </c>
      <c r="C213" s="71">
        <v>121874</v>
      </c>
      <c r="D213" s="1" t="s">
        <v>11</v>
      </c>
      <c r="E213" s="1" t="s">
        <v>12</v>
      </c>
      <c r="F213" s="72">
        <v>0</v>
      </c>
      <c r="G213" s="1" t="s">
        <v>13</v>
      </c>
      <c r="I213" s="1" t="s">
        <v>14</v>
      </c>
      <c r="J213" s="1" t="s">
        <v>195</v>
      </c>
      <c r="K213" s="71">
        <v>7238</v>
      </c>
    </row>
    <row r="214" spans="1:11" ht="16" x14ac:dyDescent="0.2">
      <c r="A214" s="1" t="s">
        <v>261</v>
      </c>
      <c r="B214" s="70">
        <v>43752</v>
      </c>
      <c r="C214" s="71">
        <v>121875</v>
      </c>
      <c r="D214" s="1" t="s">
        <v>11</v>
      </c>
      <c r="E214" s="1" t="s">
        <v>12</v>
      </c>
      <c r="F214" s="72">
        <v>0</v>
      </c>
      <c r="G214" s="1" t="s">
        <v>13</v>
      </c>
      <c r="I214" s="1" t="s">
        <v>14</v>
      </c>
      <c r="J214" s="1" t="s">
        <v>196</v>
      </c>
      <c r="K214" s="71">
        <v>7238</v>
      </c>
    </row>
    <row r="215" spans="1:11" ht="16" x14ac:dyDescent="0.2">
      <c r="A215" s="1" t="s">
        <v>261</v>
      </c>
      <c r="B215" s="70">
        <v>43752</v>
      </c>
      <c r="C215" s="71">
        <v>121876</v>
      </c>
      <c r="D215" s="1" t="s">
        <v>11</v>
      </c>
      <c r="E215" s="1" t="s">
        <v>12</v>
      </c>
      <c r="F215" s="72">
        <v>0</v>
      </c>
      <c r="G215" s="1" t="s">
        <v>13</v>
      </c>
      <c r="I215" s="1" t="s">
        <v>14</v>
      </c>
      <c r="J215" s="1" t="s">
        <v>197</v>
      </c>
      <c r="K215" s="71">
        <v>7238</v>
      </c>
    </row>
    <row r="216" spans="1:11" ht="16" x14ac:dyDescent="0.2">
      <c r="A216" s="1" t="s">
        <v>261</v>
      </c>
      <c r="B216" s="70">
        <v>43752</v>
      </c>
      <c r="C216" s="71">
        <v>121877</v>
      </c>
      <c r="D216" s="1" t="s">
        <v>11</v>
      </c>
      <c r="E216" s="1" t="s">
        <v>12</v>
      </c>
      <c r="F216" s="72">
        <v>0</v>
      </c>
      <c r="G216" s="1" t="s">
        <v>13</v>
      </c>
      <c r="I216" s="1" t="s">
        <v>14</v>
      </c>
      <c r="J216" s="1" t="s">
        <v>198</v>
      </c>
      <c r="K216" s="71">
        <v>7238</v>
      </c>
    </row>
    <row r="217" spans="1:11" ht="16" x14ac:dyDescent="0.2">
      <c r="A217" s="1" t="s">
        <v>261</v>
      </c>
      <c r="B217" s="70">
        <v>43752</v>
      </c>
      <c r="C217" s="71">
        <v>122523</v>
      </c>
      <c r="D217" s="1" t="s">
        <v>11</v>
      </c>
      <c r="E217" s="1" t="s">
        <v>12</v>
      </c>
      <c r="F217" s="72">
        <v>0</v>
      </c>
      <c r="G217" s="1" t="s">
        <v>13</v>
      </c>
      <c r="I217" s="1" t="s">
        <v>14</v>
      </c>
      <c r="J217" s="1" t="s">
        <v>232</v>
      </c>
      <c r="K217" s="71">
        <v>7256</v>
      </c>
    </row>
    <row r="218" spans="1:11" ht="16" x14ac:dyDescent="0.2">
      <c r="A218" s="1" t="s">
        <v>261</v>
      </c>
      <c r="B218" s="70">
        <v>43752</v>
      </c>
      <c r="C218" s="71">
        <v>121893</v>
      </c>
      <c r="D218" s="1" t="s">
        <v>11</v>
      </c>
      <c r="E218" s="1" t="s">
        <v>12</v>
      </c>
      <c r="F218" s="72">
        <v>0</v>
      </c>
      <c r="G218" s="1" t="s">
        <v>13</v>
      </c>
      <c r="I218" s="1" t="s">
        <v>14</v>
      </c>
      <c r="J218" s="1" t="s">
        <v>204</v>
      </c>
      <c r="K218" s="71">
        <v>7238</v>
      </c>
    </row>
    <row r="219" spans="1:11" ht="16" x14ac:dyDescent="0.2">
      <c r="A219" s="1" t="s">
        <v>261</v>
      </c>
      <c r="B219" s="70">
        <v>43752</v>
      </c>
      <c r="C219" s="71">
        <v>127650</v>
      </c>
      <c r="D219" s="1" t="s">
        <v>11</v>
      </c>
      <c r="E219" s="1" t="s">
        <v>12</v>
      </c>
      <c r="F219" s="72">
        <v>0</v>
      </c>
      <c r="G219" s="1" t="s">
        <v>13</v>
      </c>
      <c r="I219" s="1" t="s">
        <v>185</v>
      </c>
      <c r="J219" s="1" t="s">
        <v>240</v>
      </c>
      <c r="K219" s="71">
        <v>7423</v>
      </c>
    </row>
    <row r="220" spans="1:11" ht="16" x14ac:dyDescent="0.2">
      <c r="A220" s="1" t="s">
        <v>261</v>
      </c>
      <c r="B220" s="70">
        <v>43752</v>
      </c>
      <c r="C220" s="71">
        <v>122519</v>
      </c>
      <c r="D220" s="1" t="s">
        <v>11</v>
      </c>
      <c r="E220" s="1" t="s">
        <v>12</v>
      </c>
      <c r="F220" s="72">
        <v>0</v>
      </c>
      <c r="G220" s="1" t="s">
        <v>13</v>
      </c>
      <c r="I220" s="1" t="s">
        <v>14</v>
      </c>
      <c r="J220" s="1" t="s">
        <v>228</v>
      </c>
      <c r="K220" s="71">
        <v>7256</v>
      </c>
    </row>
    <row r="221" spans="1:11" ht="16" x14ac:dyDescent="0.2">
      <c r="A221" s="1" t="s">
        <v>261</v>
      </c>
      <c r="B221" s="70">
        <v>43752</v>
      </c>
      <c r="C221" s="71">
        <v>122281</v>
      </c>
      <c r="D221" s="1" t="s">
        <v>11</v>
      </c>
      <c r="E221" s="1" t="s">
        <v>12</v>
      </c>
      <c r="F221" s="72">
        <v>0</v>
      </c>
      <c r="G221" s="1" t="s">
        <v>13</v>
      </c>
      <c r="I221" s="1" t="s">
        <v>14</v>
      </c>
      <c r="J221" s="1" t="s">
        <v>191</v>
      </c>
      <c r="K221" s="71">
        <v>7249</v>
      </c>
    </row>
    <row r="222" spans="1:11" ht="16" x14ac:dyDescent="0.2">
      <c r="A222" s="1" t="s">
        <v>261</v>
      </c>
      <c r="B222" s="70">
        <v>43752</v>
      </c>
      <c r="C222" s="71">
        <v>122495</v>
      </c>
      <c r="D222" s="1" t="s">
        <v>11</v>
      </c>
      <c r="E222" s="1" t="s">
        <v>12</v>
      </c>
      <c r="F222" s="72">
        <v>0</v>
      </c>
      <c r="G222" s="1" t="s">
        <v>13</v>
      </c>
      <c r="I222" s="1" t="s">
        <v>14</v>
      </c>
      <c r="J222" s="1" t="s">
        <v>224</v>
      </c>
      <c r="K222" s="71">
        <v>7256</v>
      </c>
    </row>
    <row r="223" spans="1:11" ht="16" x14ac:dyDescent="0.2">
      <c r="A223" s="1" t="s">
        <v>261</v>
      </c>
      <c r="B223" s="70">
        <v>43752</v>
      </c>
      <c r="C223" s="71">
        <v>122517</v>
      </c>
      <c r="D223" s="1" t="s">
        <v>11</v>
      </c>
      <c r="E223" s="1" t="s">
        <v>12</v>
      </c>
      <c r="F223" s="72">
        <v>0</v>
      </c>
      <c r="G223" s="1" t="s">
        <v>13</v>
      </c>
      <c r="I223" s="1" t="s">
        <v>14</v>
      </c>
      <c r="J223" s="1" t="s">
        <v>226</v>
      </c>
      <c r="K223" s="71">
        <v>7256</v>
      </c>
    </row>
    <row r="224" spans="1:11" ht="16" x14ac:dyDescent="0.2">
      <c r="A224" s="1" t="s">
        <v>261</v>
      </c>
      <c r="B224" s="70">
        <v>43752</v>
      </c>
      <c r="C224" s="71">
        <v>121593</v>
      </c>
      <c r="D224" s="1" t="s">
        <v>11</v>
      </c>
      <c r="E224" s="1" t="s">
        <v>12</v>
      </c>
      <c r="F224" s="72">
        <v>0</v>
      </c>
      <c r="G224" s="1" t="s">
        <v>13</v>
      </c>
      <c r="I224" s="1" t="s">
        <v>186</v>
      </c>
      <c r="J224" s="1" t="s">
        <v>247</v>
      </c>
      <c r="K224" s="71">
        <v>7224</v>
      </c>
    </row>
    <row r="225" spans="1:12" ht="16" x14ac:dyDescent="0.2">
      <c r="A225" s="1" t="s">
        <v>261</v>
      </c>
      <c r="B225" s="70">
        <v>43752</v>
      </c>
      <c r="C225" s="71">
        <v>121896</v>
      </c>
      <c r="D225" s="1" t="s">
        <v>11</v>
      </c>
      <c r="E225" s="1" t="s">
        <v>12</v>
      </c>
      <c r="F225" s="72">
        <v>0</v>
      </c>
      <c r="G225" s="1" t="s">
        <v>13</v>
      </c>
      <c r="I225" s="1" t="s">
        <v>14</v>
      </c>
      <c r="J225" s="1" t="s">
        <v>207</v>
      </c>
      <c r="K225" s="71">
        <v>7238</v>
      </c>
    </row>
    <row r="226" spans="1:12" ht="16" x14ac:dyDescent="0.2">
      <c r="A226" s="1" t="s">
        <v>261</v>
      </c>
      <c r="B226" s="70">
        <v>43752</v>
      </c>
      <c r="C226" s="71">
        <v>122521</v>
      </c>
      <c r="D226" s="1" t="s">
        <v>11</v>
      </c>
      <c r="E226" s="1" t="s">
        <v>12</v>
      </c>
      <c r="F226" s="72">
        <v>0</v>
      </c>
      <c r="G226" s="1" t="s">
        <v>13</v>
      </c>
      <c r="I226" s="1" t="s">
        <v>14</v>
      </c>
      <c r="J226" s="1" t="s">
        <v>230</v>
      </c>
      <c r="K226" s="71">
        <v>7256</v>
      </c>
    </row>
    <row r="227" spans="1:12" ht="16" x14ac:dyDescent="0.2">
      <c r="A227" s="1" t="s">
        <v>261</v>
      </c>
      <c r="B227" s="70">
        <v>43752</v>
      </c>
      <c r="C227" s="71">
        <v>122504</v>
      </c>
      <c r="D227" s="1" t="s">
        <v>11</v>
      </c>
      <c r="E227" s="1" t="s">
        <v>12</v>
      </c>
      <c r="F227" s="72">
        <v>0</v>
      </c>
      <c r="G227" s="1" t="s">
        <v>13</v>
      </c>
      <c r="I227" s="1" t="s">
        <v>14</v>
      </c>
      <c r="J227" s="1" t="s">
        <v>220</v>
      </c>
      <c r="K227" s="71">
        <v>7256</v>
      </c>
    </row>
    <row r="228" spans="1:12" ht="16" x14ac:dyDescent="0.2">
      <c r="A228" s="1" t="s">
        <v>261</v>
      </c>
      <c r="B228" s="70">
        <v>43752</v>
      </c>
      <c r="C228" s="71">
        <v>122520</v>
      </c>
      <c r="D228" s="1" t="s">
        <v>11</v>
      </c>
      <c r="E228" s="1" t="s">
        <v>12</v>
      </c>
      <c r="F228" s="72">
        <v>0</v>
      </c>
      <c r="G228" s="1" t="s">
        <v>13</v>
      </c>
      <c r="I228" s="1" t="s">
        <v>14</v>
      </c>
      <c r="J228" s="1" t="s">
        <v>229</v>
      </c>
      <c r="K228" s="71">
        <v>7256</v>
      </c>
    </row>
    <row r="229" spans="1:12" ht="16" x14ac:dyDescent="0.2">
      <c r="A229" s="1" t="s">
        <v>261</v>
      </c>
      <c r="B229" s="70">
        <v>43752</v>
      </c>
      <c r="C229" s="71">
        <v>122527</v>
      </c>
      <c r="D229" s="1" t="s">
        <v>11</v>
      </c>
      <c r="E229" s="1" t="s">
        <v>12</v>
      </c>
      <c r="F229" s="72">
        <v>0</v>
      </c>
      <c r="G229" s="1" t="s">
        <v>13</v>
      </c>
      <c r="I229" s="1" t="s">
        <v>14</v>
      </c>
      <c r="J229" s="1" t="s">
        <v>235</v>
      </c>
      <c r="K229" s="71">
        <v>7256</v>
      </c>
    </row>
    <row r="230" spans="1:12" ht="16" x14ac:dyDescent="0.2">
      <c r="A230" s="1" t="s">
        <v>261</v>
      </c>
      <c r="B230" s="70">
        <v>43752</v>
      </c>
      <c r="C230" s="71">
        <v>122524</v>
      </c>
      <c r="D230" s="1" t="s">
        <v>11</v>
      </c>
      <c r="E230" s="1" t="s">
        <v>12</v>
      </c>
      <c r="F230" s="72">
        <v>0</v>
      </c>
      <c r="G230" s="1" t="s">
        <v>13</v>
      </c>
      <c r="I230" s="1" t="s">
        <v>14</v>
      </c>
      <c r="J230" s="1" t="s">
        <v>127</v>
      </c>
      <c r="K230" s="71">
        <v>7256</v>
      </c>
      <c r="L230"/>
    </row>
    <row r="231" spans="1:12" ht="16" x14ac:dyDescent="0.2">
      <c r="A231" s="1" t="s">
        <v>261</v>
      </c>
      <c r="B231" s="70">
        <v>43752</v>
      </c>
      <c r="C231" s="71">
        <v>121898</v>
      </c>
      <c r="D231" s="1" t="s">
        <v>11</v>
      </c>
      <c r="E231" s="1" t="s">
        <v>12</v>
      </c>
      <c r="F231" s="72">
        <v>0</v>
      </c>
      <c r="G231" s="1" t="s">
        <v>13</v>
      </c>
      <c r="I231" s="1" t="s">
        <v>14</v>
      </c>
      <c r="J231" s="1" t="s">
        <v>209</v>
      </c>
      <c r="K231" s="71">
        <v>7238</v>
      </c>
    </row>
    <row r="232" spans="1:12" ht="16" x14ac:dyDescent="0.2">
      <c r="A232" s="1" t="s">
        <v>261</v>
      </c>
      <c r="B232" s="70">
        <v>43752</v>
      </c>
      <c r="C232" s="71">
        <v>122502</v>
      </c>
      <c r="D232" s="1" t="s">
        <v>11</v>
      </c>
      <c r="E232" s="1" t="s">
        <v>12</v>
      </c>
      <c r="F232" s="72">
        <v>0</v>
      </c>
      <c r="G232" s="1" t="s">
        <v>13</v>
      </c>
      <c r="I232" s="1" t="s">
        <v>14</v>
      </c>
      <c r="J232" s="1" t="s">
        <v>36</v>
      </c>
      <c r="K232" s="71">
        <v>7256</v>
      </c>
    </row>
    <row r="233" spans="1:12" ht="16" x14ac:dyDescent="0.2">
      <c r="A233" s="1" t="s">
        <v>261</v>
      </c>
      <c r="B233" s="70">
        <v>43752</v>
      </c>
      <c r="C233" s="71">
        <v>122496</v>
      </c>
      <c r="D233" s="1" t="s">
        <v>11</v>
      </c>
      <c r="E233" s="1" t="s">
        <v>12</v>
      </c>
      <c r="F233" s="72">
        <v>0</v>
      </c>
      <c r="G233" s="1" t="s">
        <v>13</v>
      </c>
      <c r="I233" s="1" t="s">
        <v>14</v>
      </c>
      <c r="J233" s="1" t="s">
        <v>215</v>
      </c>
      <c r="K233" s="71">
        <v>7256</v>
      </c>
    </row>
    <row r="234" spans="1:12" ht="16" x14ac:dyDescent="0.2">
      <c r="A234" s="1" t="s">
        <v>261</v>
      </c>
      <c r="B234" s="70">
        <v>43752</v>
      </c>
      <c r="C234" s="71">
        <v>121881</v>
      </c>
      <c r="D234" s="1" t="s">
        <v>11</v>
      </c>
      <c r="E234" s="1" t="s">
        <v>12</v>
      </c>
      <c r="F234" s="72">
        <v>0</v>
      </c>
      <c r="G234" s="1" t="s">
        <v>13</v>
      </c>
      <c r="I234" s="1" t="s">
        <v>14</v>
      </c>
      <c r="J234" s="1" t="s">
        <v>202</v>
      </c>
      <c r="K234" s="71">
        <v>7238</v>
      </c>
    </row>
    <row r="235" spans="1:12" ht="16" x14ac:dyDescent="0.2">
      <c r="A235" s="1" t="s">
        <v>261</v>
      </c>
      <c r="B235" s="70">
        <v>43752</v>
      </c>
      <c r="C235" s="71">
        <v>122497</v>
      </c>
      <c r="D235" s="1" t="s">
        <v>11</v>
      </c>
      <c r="E235" s="1" t="s">
        <v>12</v>
      </c>
      <c r="F235" s="72">
        <v>0</v>
      </c>
      <c r="G235" s="1" t="s">
        <v>13</v>
      </c>
      <c r="I235" s="1" t="s">
        <v>14</v>
      </c>
      <c r="J235" s="1" t="s">
        <v>225</v>
      </c>
      <c r="K235" s="71">
        <v>7256</v>
      </c>
    </row>
    <row r="236" spans="1:12" ht="16" x14ac:dyDescent="0.2">
      <c r="A236" s="1" t="s">
        <v>261</v>
      </c>
      <c r="B236" s="70">
        <v>43752</v>
      </c>
      <c r="C236" s="71">
        <v>122536</v>
      </c>
      <c r="D236" s="1" t="s">
        <v>11</v>
      </c>
      <c r="E236" s="1" t="s">
        <v>12</v>
      </c>
      <c r="F236" s="72">
        <v>0</v>
      </c>
      <c r="G236" s="1" t="s">
        <v>13</v>
      </c>
      <c r="I236" s="1" t="s">
        <v>14</v>
      </c>
      <c r="J236" s="1" t="s">
        <v>238</v>
      </c>
      <c r="K236" s="71">
        <v>7256</v>
      </c>
    </row>
    <row r="237" spans="1:12" ht="16" x14ac:dyDescent="0.2">
      <c r="A237" s="1" t="s">
        <v>261</v>
      </c>
      <c r="B237" s="70">
        <v>43752</v>
      </c>
      <c r="C237" s="71">
        <v>121895</v>
      </c>
      <c r="D237" s="1" t="s">
        <v>11</v>
      </c>
      <c r="E237" s="1" t="s">
        <v>12</v>
      </c>
      <c r="F237" s="72">
        <v>0</v>
      </c>
      <c r="G237" s="1" t="s">
        <v>13</v>
      </c>
      <c r="I237" s="1" t="s">
        <v>14</v>
      </c>
      <c r="J237" s="1" t="s">
        <v>206</v>
      </c>
      <c r="K237" s="71">
        <v>7238</v>
      </c>
    </row>
    <row r="238" spans="1:12" ht="16" x14ac:dyDescent="0.2">
      <c r="A238" s="1" t="s">
        <v>261</v>
      </c>
      <c r="B238" s="70">
        <v>43752</v>
      </c>
      <c r="C238" s="71">
        <v>121894</v>
      </c>
      <c r="D238" s="1" t="s">
        <v>11</v>
      </c>
      <c r="E238" s="1" t="s">
        <v>12</v>
      </c>
      <c r="F238" s="72">
        <v>0</v>
      </c>
      <c r="G238" s="1" t="s">
        <v>13</v>
      </c>
      <c r="I238" s="1" t="s">
        <v>14</v>
      </c>
      <c r="J238" s="1" t="s">
        <v>205</v>
      </c>
      <c r="K238" s="71">
        <v>7238</v>
      </c>
    </row>
    <row r="239" spans="1:12" ht="16" x14ac:dyDescent="0.2">
      <c r="A239" s="1" t="s">
        <v>261</v>
      </c>
      <c r="B239" s="70">
        <v>43752</v>
      </c>
      <c r="C239" s="71">
        <v>121882</v>
      </c>
      <c r="D239" s="1" t="s">
        <v>11</v>
      </c>
      <c r="E239" s="1" t="s">
        <v>12</v>
      </c>
      <c r="F239" s="72">
        <v>0</v>
      </c>
      <c r="G239" s="1" t="s">
        <v>13</v>
      </c>
      <c r="I239" s="1" t="s">
        <v>14</v>
      </c>
      <c r="J239" s="1" t="s">
        <v>203</v>
      </c>
      <c r="K239" s="71">
        <v>7238</v>
      </c>
    </row>
    <row r="240" spans="1:12" ht="16" x14ac:dyDescent="0.2">
      <c r="A240" s="1" t="s">
        <v>261</v>
      </c>
      <c r="B240" s="70">
        <v>43752</v>
      </c>
      <c r="C240" s="71">
        <v>121899</v>
      </c>
      <c r="D240" s="1" t="s">
        <v>11</v>
      </c>
      <c r="E240" s="1" t="s">
        <v>12</v>
      </c>
      <c r="F240" s="72">
        <v>0</v>
      </c>
      <c r="G240" s="1" t="s">
        <v>13</v>
      </c>
      <c r="I240" s="1" t="s">
        <v>14</v>
      </c>
      <c r="J240" s="1" t="s">
        <v>248</v>
      </c>
      <c r="K240" s="71">
        <v>7238</v>
      </c>
    </row>
    <row r="241" spans="1:11" ht="16" x14ac:dyDescent="0.2">
      <c r="A241" s="1" t="s">
        <v>261</v>
      </c>
      <c r="B241" s="70">
        <v>43752</v>
      </c>
      <c r="C241" s="71">
        <v>122282</v>
      </c>
      <c r="D241" s="1" t="s">
        <v>11</v>
      </c>
      <c r="E241" s="1" t="s">
        <v>12</v>
      </c>
      <c r="F241" s="72">
        <v>0</v>
      </c>
      <c r="G241" s="1" t="s">
        <v>13</v>
      </c>
      <c r="I241" s="1" t="s">
        <v>14</v>
      </c>
      <c r="J241" s="1" t="s">
        <v>244</v>
      </c>
      <c r="K241" s="71">
        <v>7249</v>
      </c>
    </row>
    <row r="242" spans="1:11" ht="16" x14ac:dyDescent="0.2">
      <c r="A242" s="1" t="s">
        <v>261</v>
      </c>
      <c r="B242" s="70">
        <v>43752</v>
      </c>
      <c r="C242" s="71">
        <v>122284</v>
      </c>
      <c r="D242" s="1" t="s">
        <v>11</v>
      </c>
      <c r="E242" s="1" t="s">
        <v>12</v>
      </c>
      <c r="F242" s="72">
        <v>0</v>
      </c>
      <c r="G242" s="1" t="s">
        <v>13</v>
      </c>
      <c r="I242" s="1" t="s">
        <v>14</v>
      </c>
      <c r="J242" s="1" t="s">
        <v>243</v>
      </c>
      <c r="K242" s="71">
        <v>7249</v>
      </c>
    </row>
    <row r="243" spans="1:11" ht="16" x14ac:dyDescent="0.2">
      <c r="A243" s="1" t="s">
        <v>261</v>
      </c>
      <c r="B243" s="70">
        <v>43752</v>
      </c>
      <c r="C243" s="71">
        <v>122283</v>
      </c>
      <c r="D243" s="1" t="s">
        <v>11</v>
      </c>
      <c r="E243" s="1" t="s">
        <v>12</v>
      </c>
      <c r="F243" s="72">
        <v>0</v>
      </c>
      <c r="G243" s="1" t="s">
        <v>13</v>
      </c>
      <c r="I243" s="1" t="s">
        <v>14</v>
      </c>
      <c r="J243" s="1" t="s">
        <v>242</v>
      </c>
      <c r="K243" s="71">
        <v>7249</v>
      </c>
    </row>
    <row r="244" spans="1:11" ht="16" x14ac:dyDescent="0.2">
      <c r="A244" s="1" t="s">
        <v>261</v>
      </c>
      <c r="B244" s="70">
        <v>43752</v>
      </c>
      <c r="C244" s="71">
        <v>122498</v>
      </c>
      <c r="D244" s="1" t="s">
        <v>11</v>
      </c>
      <c r="E244" s="1" t="s">
        <v>12</v>
      </c>
      <c r="F244" s="72">
        <v>0</v>
      </c>
      <c r="G244" s="1" t="s">
        <v>13</v>
      </c>
      <c r="I244" s="1" t="s">
        <v>14</v>
      </c>
      <c r="J244" s="1" t="s">
        <v>128</v>
      </c>
      <c r="K244" s="71">
        <v>7256</v>
      </c>
    </row>
    <row r="245" spans="1:11" ht="16" x14ac:dyDescent="0.2">
      <c r="A245" s="1" t="s">
        <v>261</v>
      </c>
      <c r="B245" s="70">
        <v>43752</v>
      </c>
      <c r="C245" s="71">
        <v>122518</v>
      </c>
      <c r="D245" s="1" t="s">
        <v>11</v>
      </c>
      <c r="E245" s="1" t="s">
        <v>12</v>
      </c>
      <c r="F245" s="72">
        <v>0</v>
      </c>
      <c r="G245" s="1" t="s">
        <v>13</v>
      </c>
      <c r="I245" s="1" t="s">
        <v>14</v>
      </c>
      <c r="J245" s="1" t="s">
        <v>227</v>
      </c>
      <c r="K245" s="71">
        <v>7256</v>
      </c>
    </row>
    <row r="246" spans="1:11" ht="16" x14ac:dyDescent="0.2">
      <c r="A246" s="1" t="s">
        <v>261</v>
      </c>
      <c r="B246" s="70">
        <v>43752</v>
      </c>
      <c r="C246" s="71">
        <v>122500</v>
      </c>
      <c r="D246" s="1" t="s">
        <v>11</v>
      </c>
      <c r="E246" s="1" t="s">
        <v>12</v>
      </c>
      <c r="F246" s="72">
        <v>0</v>
      </c>
      <c r="G246" s="1" t="s">
        <v>13</v>
      </c>
      <c r="I246" s="1" t="s">
        <v>14</v>
      </c>
      <c r="J246" s="1" t="s">
        <v>217</v>
      </c>
      <c r="K246" s="71">
        <v>7256</v>
      </c>
    </row>
    <row r="247" spans="1:11" ht="16" x14ac:dyDescent="0.2">
      <c r="A247" s="1" t="s">
        <v>261</v>
      </c>
      <c r="B247" s="70">
        <v>43752</v>
      </c>
      <c r="C247" s="71">
        <v>122493</v>
      </c>
      <c r="D247" s="1" t="s">
        <v>11</v>
      </c>
      <c r="E247" s="1" t="s">
        <v>12</v>
      </c>
      <c r="F247" s="72">
        <v>0</v>
      </c>
      <c r="G247" s="1" t="s">
        <v>13</v>
      </c>
      <c r="I247" s="1" t="s">
        <v>14</v>
      </c>
      <c r="J247" s="1" t="s">
        <v>245</v>
      </c>
      <c r="K247" s="71">
        <v>7256</v>
      </c>
    </row>
    <row r="248" spans="1:11" ht="16" x14ac:dyDescent="0.2">
      <c r="A248" s="1" t="s">
        <v>261</v>
      </c>
      <c r="B248" s="70">
        <v>43752</v>
      </c>
      <c r="C248" s="71">
        <v>122499</v>
      </c>
      <c r="D248" s="1" t="s">
        <v>11</v>
      </c>
      <c r="E248" s="1" t="s">
        <v>12</v>
      </c>
      <c r="F248" s="72">
        <v>0</v>
      </c>
      <c r="G248" s="1" t="s">
        <v>13</v>
      </c>
      <c r="I248" s="1" t="s">
        <v>14</v>
      </c>
      <c r="J248" s="1" t="s">
        <v>216</v>
      </c>
      <c r="K248" s="71">
        <v>7256</v>
      </c>
    </row>
    <row r="249" spans="1:11" ht="16" x14ac:dyDescent="0.2">
      <c r="A249" s="1" t="s">
        <v>261</v>
      </c>
      <c r="B249" s="70">
        <v>43752</v>
      </c>
      <c r="C249" s="71">
        <v>122528</v>
      </c>
      <c r="D249" s="1" t="s">
        <v>11</v>
      </c>
      <c r="E249" s="1" t="s">
        <v>12</v>
      </c>
      <c r="F249" s="72">
        <v>0</v>
      </c>
      <c r="G249" s="1" t="s">
        <v>13</v>
      </c>
      <c r="I249" s="1" t="s">
        <v>14</v>
      </c>
      <c r="J249" s="1" t="s">
        <v>236</v>
      </c>
      <c r="K249" s="71">
        <v>7256</v>
      </c>
    </row>
    <row r="250" spans="1:11" ht="16" x14ac:dyDescent="0.2">
      <c r="A250" s="1" t="s">
        <v>261</v>
      </c>
      <c r="B250" s="70">
        <v>43752</v>
      </c>
      <c r="C250" s="71">
        <v>122525</v>
      </c>
      <c r="D250" s="1" t="s">
        <v>11</v>
      </c>
      <c r="E250" s="1" t="s">
        <v>12</v>
      </c>
      <c r="F250" s="72">
        <v>0</v>
      </c>
      <c r="G250" s="1" t="s">
        <v>13</v>
      </c>
      <c r="I250" s="1" t="s">
        <v>14</v>
      </c>
      <c r="J250" s="1" t="s">
        <v>233</v>
      </c>
      <c r="K250" s="71">
        <v>7256</v>
      </c>
    </row>
    <row r="251" spans="1:11" ht="16" x14ac:dyDescent="0.2">
      <c r="A251" s="1" t="s">
        <v>261</v>
      </c>
      <c r="B251" s="70">
        <v>43752</v>
      </c>
      <c r="C251" s="71">
        <v>122501</v>
      </c>
      <c r="D251" s="1" t="s">
        <v>11</v>
      </c>
      <c r="E251" s="1" t="s">
        <v>12</v>
      </c>
      <c r="F251" s="72">
        <v>0</v>
      </c>
      <c r="G251" s="1" t="s">
        <v>13</v>
      </c>
      <c r="I251" s="1" t="s">
        <v>14</v>
      </c>
      <c r="J251" s="1" t="s">
        <v>218</v>
      </c>
      <c r="K251" s="71">
        <v>7256</v>
      </c>
    </row>
    <row r="252" spans="1:11" ht="16" x14ac:dyDescent="0.2">
      <c r="A252" s="1" t="s">
        <v>261</v>
      </c>
      <c r="B252" s="70">
        <v>43752</v>
      </c>
      <c r="C252" s="71">
        <v>122526</v>
      </c>
      <c r="D252" s="1" t="s">
        <v>11</v>
      </c>
      <c r="E252" s="1" t="s">
        <v>12</v>
      </c>
      <c r="F252" s="72">
        <v>0</v>
      </c>
      <c r="G252" s="1" t="s">
        <v>13</v>
      </c>
      <c r="I252" s="1" t="s">
        <v>14</v>
      </c>
      <c r="J252" s="1" t="s">
        <v>234</v>
      </c>
      <c r="K252" s="71">
        <v>7256</v>
      </c>
    </row>
    <row r="253" spans="1:11" ht="16" x14ac:dyDescent="0.2">
      <c r="A253" s="1" t="s">
        <v>261</v>
      </c>
      <c r="B253" s="70">
        <v>43752</v>
      </c>
      <c r="C253" s="71">
        <v>127487</v>
      </c>
      <c r="D253" s="1" t="s">
        <v>11</v>
      </c>
      <c r="E253" s="1" t="s">
        <v>12</v>
      </c>
      <c r="F253" s="72">
        <v>0</v>
      </c>
      <c r="G253" s="1" t="s">
        <v>13</v>
      </c>
      <c r="I253" s="1" t="s">
        <v>188</v>
      </c>
      <c r="J253" s="1" t="s">
        <v>241</v>
      </c>
      <c r="K253" s="71">
        <v>7414</v>
      </c>
    </row>
  </sheetData>
  <autoFilter ref="A1:K1" xr:uid="{F8B9BC5E-1148-1940-B126-39A7EB6AA347}">
    <sortState xmlns:xlrd2="http://schemas.microsoft.com/office/spreadsheetml/2017/richdata2" ref="A2:K253">
      <sortCondition ref="J1:J253"/>
    </sortState>
  </autoFilter>
  <sortState xmlns:xlrd2="http://schemas.microsoft.com/office/spreadsheetml/2017/richdata2" ref="A2:K253">
    <sortCondition ref="A2:A253"/>
    <sortCondition ref="J2:J253"/>
    <sortCondition ref="K2:K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 5A ZIKV-PR(044) raw data</vt:lpstr>
      <vt:lpstr>Fig 5A ZIKV-PR MFI figure data </vt:lpstr>
      <vt:lpstr>Fig 5A ZIKV-DAK(030) raw data</vt:lpstr>
      <vt:lpstr>Fig 5A ZIKV-DAK MFI figure data</vt:lpstr>
      <vt:lpstr>Fig 5C ZIKV IgM ELISA </vt:lpstr>
      <vt:lpstr>Supp Table 2 ZIKV-PR(044) raw</vt:lpstr>
      <vt:lpstr>Supp Table 2 ZIKV-DAK(030)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2020-10-08T02:07:57Z</dcterms:created>
  <dcterms:modified xsi:type="dcterms:W3CDTF">2021-04-15T04:47:02Z</dcterms:modified>
</cp:coreProperties>
</file>