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1684bfc7693608fc/Documents/"/>
    </mc:Choice>
  </mc:AlternateContent>
  <xr:revisionPtr revIDLastSave="60" documentId="8_{61BF4732-B1D5-47CC-A6DD-5034509F9CA9}" xr6:coauthVersionLast="47" xr6:coauthVersionMax="47" xr10:uidLastSave="{36D90462-7443-4EEC-A757-4BD26DDC0C53}"/>
  <bookViews>
    <workbookView xWindow="-108" yWindow="-108" windowWidth="23256" windowHeight="12456" xr2:uid="{00000000-000D-0000-FFFF-FFFF00000000}"/>
  </bookViews>
  <sheets>
    <sheet name="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6" i="2" l="1"/>
  <c r="F12" i="2"/>
  <c r="D12" i="2"/>
  <c r="H12" i="2"/>
  <c r="B54" i="2"/>
  <c r="B5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F27" i="2" s="1"/>
  <c r="H27" i="2" s="1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F43" i="2" s="1"/>
  <c r="H43" i="2" s="1"/>
  <c r="C44" i="2"/>
  <c r="C45" i="2"/>
  <c r="C46" i="2"/>
  <c r="C47" i="2"/>
  <c r="C12" i="2"/>
  <c r="H15" i="2"/>
  <c r="H16" i="2"/>
  <c r="H23" i="2"/>
  <c r="H24" i="2"/>
  <c r="H31" i="2"/>
  <c r="H32" i="2"/>
  <c r="H37" i="2"/>
  <c r="H40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12" i="2"/>
  <c r="F47" i="2"/>
  <c r="H47" i="2" s="1"/>
  <c r="F13" i="2"/>
  <c r="H13" i="2" s="1"/>
  <c r="F14" i="2"/>
  <c r="H14" i="2" s="1"/>
  <c r="F15" i="2"/>
  <c r="F16" i="2"/>
  <c r="F17" i="2"/>
  <c r="H17" i="2" s="1"/>
  <c r="F18" i="2"/>
  <c r="H18" i="2" s="1"/>
  <c r="F19" i="2"/>
  <c r="H19" i="2" s="1"/>
  <c r="F21" i="2"/>
  <c r="H21" i="2" s="1"/>
  <c r="F22" i="2"/>
  <c r="H22" i="2" s="1"/>
  <c r="F23" i="2"/>
  <c r="F24" i="2"/>
  <c r="F25" i="2"/>
  <c r="H25" i="2" s="1"/>
  <c r="F26" i="2"/>
  <c r="H26" i="2" s="1"/>
  <c r="F29" i="2"/>
  <c r="H29" i="2" s="1"/>
  <c r="F30" i="2"/>
  <c r="H30" i="2" s="1"/>
  <c r="F31" i="2"/>
  <c r="F32" i="2"/>
  <c r="F33" i="2"/>
  <c r="H33" i="2" s="1"/>
  <c r="F34" i="2"/>
  <c r="H34" i="2" s="1"/>
  <c r="F35" i="2"/>
  <c r="H35" i="2" s="1"/>
  <c r="F37" i="2"/>
  <c r="F38" i="2"/>
  <c r="H38" i="2" s="1"/>
  <c r="F39" i="2"/>
  <c r="H39" i="2" s="1"/>
  <c r="F40" i="2"/>
  <c r="F41" i="2"/>
  <c r="H41" i="2" s="1"/>
  <c r="F42" i="2"/>
  <c r="H42" i="2" s="1"/>
  <c r="F45" i="2"/>
  <c r="H45" i="2" s="1"/>
  <c r="F46" i="2"/>
  <c r="H46" i="2" s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12" i="2"/>
  <c r="B50" i="2"/>
  <c r="F36" i="2" l="1"/>
  <c r="H36" i="2" s="1"/>
  <c r="F20" i="2"/>
  <c r="H20" i="2" s="1"/>
  <c r="F28" i="2"/>
  <c r="H28" i="2" s="1"/>
  <c r="F44" i="2"/>
  <c r="H44" i="2" s="1"/>
  <c r="I12" i="2"/>
  <c r="I13" i="2"/>
  <c r="I14" i="2"/>
  <c r="I15" i="2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</calcChain>
</file>

<file path=xl/sharedStrings.xml><?xml version="1.0" encoding="utf-8"?>
<sst xmlns="http://schemas.openxmlformats.org/spreadsheetml/2006/main" count="27" uniqueCount="26">
  <si>
    <t>Fixed costs per month</t>
  </si>
  <si>
    <t>Include advertising, salaries, rent, etc.</t>
  </si>
  <si>
    <t>Amount borrowed</t>
  </si>
  <si>
    <t>Startup capital</t>
  </si>
  <si>
    <t>Term (years)</t>
  </si>
  <si>
    <t>Length of loan</t>
  </si>
  <si>
    <t>Monthly loan repayment</t>
  </si>
  <si>
    <t>How much you need to pay back each month</t>
  </si>
  <si>
    <t>FIXED COSTS</t>
  </si>
  <si>
    <t>INCOME</t>
  </si>
  <si>
    <t>Month</t>
  </si>
  <si>
    <t>Monthly expenditure</t>
  </si>
  <si>
    <t>Monthly cash flow</t>
  </si>
  <si>
    <t>Cumulative profit/loss</t>
  </si>
  <si>
    <t>Average sales</t>
  </si>
  <si>
    <t>Min sales</t>
  </si>
  <si>
    <t>Max sales</t>
  </si>
  <si>
    <t>Number of cars rented</t>
  </si>
  <si>
    <t>Maintenance costs</t>
  </si>
  <si>
    <t>How much you can rent each car for</t>
  </si>
  <si>
    <t>Sales (Monthly income)</t>
  </si>
  <si>
    <t>Total number of cars rented</t>
  </si>
  <si>
    <t>Maintenance cost per car</t>
  </si>
  <si>
    <t>Rental price per car</t>
  </si>
  <si>
    <t>Loan Repayment</t>
  </si>
  <si>
    <t>per rented car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</si>
</sst>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[$£-809]#,##0.00"/>
    <numFmt numFmtId="165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49" fontId="1" fillId="0" borderId="9" xfId="0" applyNumberFormat="1" applyFont="1" applyFill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2" borderId="2" xfId="0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2" fillId="2" borderId="0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0" fontId="2" fillId="2" borderId="7" xfId="0" applyFont="1" applyFill="1" applyBorder="1"/>
    <xf numFmtId="0" fontId="1" fillId="2" borderId="7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ont="1" applyFill="1"/>
    <xf numFmtId="0" fontId="0" fillId="0" borderId="9" xfId="0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164" fontId="0" fillId="0" borderId="9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NumberFormat="1" applyFont="1" applyFill="1" applyBorder="1" applyAlignment="1">
      <alignment horizontal="center" vertical="center" wrapText="1"/>
    </xf>
    <xf numFmtId="165" fontId="0" fillId="0" borderId="9" xfId="0" applyNumberFormat="1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2" xfId="0" applyFont="1" applyBorder="1"/>
    <xf numFmtId="0" fontId="0" fillId="0" borderId="3" xfId="0" applyBorder="1"/>
    <xf numFmtId="0" fontId="0" fillId="0" borderId="5" xfId="0" applyBorder="1"/>
    <xf numFmtId="8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7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to compare sales, cash flow and cumulative profit/loss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24812247665543"/>
          <c:y val="7.7608205196078514E-2"/>
          <c:w val="0.85722000169922408"/>
          <c:h val="0.81211657870699716"/>
        </c:manualLayout>
      </c:layout>
      <c:lineChart>
        <c:grouping val="standard"/>
        <c:varyColors val="0"/>
        <c:ser>
          <c:idx val="0"/>
          <c:order val="0"/>
          <c:tx>
            <c:v>Sales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Question!$G$12:$G$47</c:f>
              <c:numCache>
                <c:formatCode>[$£-809]#,##0.00</c:formatCode>
                <c:ptCount val="36"/>
                <c:pt idx="0">
                  <c:v>7500</c:v>
                </c:pt>
                <c:pt idx="1">
                  <c:v>10000</c:v>
                </c:pt>
                <c:pt idx="2">
                  <c:v>12500</c:v>
                </c:pt>
                <c:pt idx="3">
                  <c:v>11250</c:v>
                </c:pt>
                <c:pt idx="4">
                  <c:v>5000</c:v>
                </c:pt>
                <c:pt idx="5">
                  <c:v>3750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11250</c:v>
                </c:pt>
                <c:pt idx="10">
                  <c:v>5500</c:v>
                </c:pt>
                <c:pt idx="11">
                  <c:v>11000</c:v>
                </c:pt>
                <c:pt idx="12">
                  <c:v>9000</c:v>
                </c:pt>
                <c:pt idx="13">
                  <c:v>7000</c:v>
                </c:pt>
                <c:pt idx="14">
                  <c:v>2500</c:v>
                </c:pt>
                <c:pt idx="15">
                  <c:v>2750</c:v>
                </c:pt>
                <c:pt idx="16">
                  <c:v>4750</c:v>
                </c:pt>
                <c:pt idx="17">
                  <c:v>10000</c:v>
                </c:pt>
                <c:pt idx="18">
                  <c:v>7500</c:v>
                </c:pt>
                <c:pt idx="19">
                  <c:v>5250</c:v>
                </c:pt>
                <c:pt idx="20">
                  <c:v>13750</c:v>
                </c:pt>
                <c:pt idx="21">
                  <c:v>4500</c:v>
                </c:pt>
                <c:pt idx="22">
                  <c:v>5250</c:v>
                </c:pt>
                <c:pt idx="23">
                  <c:v>9000</c:v>
                </c:pt>
                <c:pt idx="24">
                  <c:v>15000</c:v>
                </c:pt>
                <c:pt idx="25">
                  <c:v>4750</c:v>
                </c:pt>
                <c:pt idx="26">
                  <c:v>6500</c:v>
                </c:pt>
                <c:pt idx="27">
                  <c:v>6000</c:v>
                </c:pt>
                <c:pt idx="28">
                  <c:v>15000</c:v>
                </c:pt>
                <c:pt idx="29">
                  <c:v>17500</c:v>
                </c:pt>
                <c:pt idx="30">
                  <c:v>12000</c:v>
                </c:pt>
                <c:pt idx="31">
                  <c:v>10750</c:v>
                </c:pt>
                <c:pt idx="32">
                  <c:v>3750</c:v>
                </c:pt>
                <c:pt idx="33">
                  <c:v>11750</c:v>
                </c:pt>
                <c:pt idx="34">
                  <c:v>7000</c:v>
                </c:pt>
                <c:pt idx="35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0-4A9B-A99C-24232F699469}"/>
            </c:ext>
          </c:extLst>
        </c:ser>
        <c:ser>
          <c:idx val="1"/>
          <c:order val="1"/>
          <c:tx>
            <c:v>Monthly Cash Flow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Question!$H$12:$H$47</c:f>
              <c:numCache>
                <c:formatCode>[$£-809]#,##0.00</c:formatCode>
                <c:ptCount val="36"/>
                <c:pt idx="0">
                  <c:v>-1419.4700000000012</c:v>
                </c:pt>
                <c:pt idx="1">
                  <c:v>80.529999999998836</c:v>
                </c:pt>
                <c:pt idx="2">
                  <c:v>1580.5299999999988</c:v>
                </c:pt>
                <c:pt idx="3">
                  <c:v>830.52999999999884</c:v>
                </c:pt>
                <c:pt idx="4">
                  <c:v>-2919.4700000000003</c:v>
                </c:pt>
                <c:pt idx="5">
                  <c:v>-3669.4700000000003</c:v>
                </c:pt>
                <c:pt idx="6">
                  <c:v>-4419.47</c:v>
                </c:pt>
                <c:pt idx="7">
                  <c:v>-2919.4700000000003</c:v>
                </c:pt>
                <c:pt idx="8">
                  <c:v>-1419.4700000000012</c:v>
                </c:pt>
                <c:pt idx="9">
                  <c:v>830.52999999999884</c:v>
                </c:pt>
                <c:pt idx="10">
                  <c:v>-2619.4700000000003</c:v>
                </c:pt>
                <c:pt idx="11">
                  <c:v>680.52999999999884</c:v>
                </c:pt>
                <c:pt idx="12">
                  <c:v>-519.47000000000116</c:v>
                </c:pt>
                <c:pt idx="13">
                  <c:v>-1719.4700000000012</c:v>
                </c:pt>
                <c:pt idx="14">
                  <c:v>-4419.47</c:v>
                </c:pt>
                <c:pt idx="15">
                  <c:v>-4269.47</c:v>
                </c:pt>
                <c:pt idx="16">
                  <c:v>-3069.4700000000003</c:v>
                </c:pt>
                <c:pt idx="17">
                  <c:v>80.529999999998836</c:v>
                </c:pt>
                <c:pt idx="18">
                  <c:v>-1419.4700000000012</c:v>
                </c:pt>
                <c:pt idx="19">
                  <c:v>-2769.4700000000003</c:v>
                </c:pt>
                <c:pt idx="20">
                  <c:v>2330.5299999999988</c:v>
                </c:pt>
                <c:pt idx="21">
                  <c:v>-3219.4700000000003</c:v>
                </c:pt>
                <c:pt idx="22">
                  <c:v>-2769.4700000000003</c:v>
                </c:pt>
                <c:pt idx="23">
                  <c:v>-519.47000000000116</c:v>
                </c:pt>
                <c:pt idx="24">
                  <c:v>3080.5299999999988</c:v>
                </c:pt>
                <c:pt idx="25">
                  <c:v>-3069.4700000000003</c:v>
                </c:pt>
                <c:pt idx="26">
                  <c:v>-2019.4700000000012</c:v>
                </c:pt>
                <c:pt idx="27">
                  <c:v>-2319.4700000000012</c:v>
                </c:pt>
                <c:pt idx="28">
                  <c:v>3080.5299999999988</c:v>
                </c:pt>
                <c:pt idx="29">
                  <c:v>4580.5299999999988</c:v>
                </c:pt>
                <c:pt idx="30">
                  <c:v>1280.5299999999988</c:v>
                </c:pt>
                <c:pt idx="31">
                  <c:v>530.52999999999884</c:v>
                </c:pt>
                <c:pt idx="32">
                  <c:v>-3669.4700000000003</c:v>
                </c:pt>
                <c:pt idx="33">
                  <c:v>1130.5299999999988</c:v>
                </c:pt>
                <c:pt idx="34">
                  <c:v>-1719.4700000000012</c:v>
                </c:pt>
                <c:pt idx="35">
                  <c:v>1280.5299999999988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0-4A9B-A99C-24232F699469}"/>
            </c:ext>
          </c:extLst>
        </c:ser>
        <c:ser>
          <c:idx val="2"/>
          <c:order val="2"/>
          <c:tx>
            <c:v>Cumulative Profit/Loss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Question!$I$12:$I$47</c:f>
              <c:numCache>
                <c:formatCode>[$£-809]#,##0.00</c:formatCode>
                <c:ptCount val="36"/>
                <c:pt idx="0">
                  <c:v>28580.53</c:v>
                </c:pt>
                <c:pt idx="1">
                  <c:v>28661.059999999998</c:v>
                </c:pt>
                <c:pt idx="2">
                  <c:v>30241.589999999997</c:v>
                </c:pt>
                <c:pt idx="3">
                  <c:v>31072.119999999995</c:v>
                </c:pt>
                <c:pt idx="4">
                  <c:v>28152.649999999994</c:v>
                </c:pt>
                <c:pt idx="5">
                  <c:v>24483.179999999993</c:v>
                </c:pt>
                <c:pt idx="6">
                  <c:v>20063.709999999992</c:v>
                </c:pt>
                <c:pt idx="7">
                  <c:v>17144.239999999991</c:v>
                </c:pt>
                <c:pt idx="8">
                  <c:v>15724.76999999999</c:v>
                </c:pt>
                <c:pt idx="9">
                  <c:v>16555.299999999988</c:v>
                </c:pt>
                <c:pt idx="10">
                  <c:v>13935.829999999987</c:v>
                </c:pt>
                <c:pt idx="11">
                  <c:v>14616.359999999986</c:v>
                </c:pt>
                <c:pt idx="12">
                  <c:v>14096.889999999985</c:v>
                </c:pt>
                <c:pt idx="13">
                  <c:v>12377.419999999984</c:v>
                </c:pt>
                <c:pt idx="14">
                  <c:v>7957.9499999999834</c:v>
                </c:pt>
                <c:pt idx="15">
                  <c:v>3688.4799999999832</c:v>
                </c:pt>
                <c:pt idx="16">
                  <c:v>619.00999999998294</c:v>
                </c:pt>
                <c:pt idx="17">
                  <c:v>699.53999999998177</c:v>
                </c:pt>
                <c:pt idx="18">
                  <c:v>-719.93000000001939</c:v>
                </c:pt>
                <c:pt idx="19">
                  <c:v>-3489.4000000000196</c:v>
                </c:pt>
                <c:pt idx="20">
                  <c:v>-1158.8700000000208</c:v>
                </c:pt>
                <c:pt idx="21">
                  <c:v>-4378.3400000000211</c:v>
                </c:pt>
                <c:pt idx="22">
                  <c:v>-7147.8100000000213</c:v>
                </c:pt>
                <c:pt idx="23">
                  <c:v>-7667.2800000000225</c:v>
                </c:pt>
                <c:pt idx="24">
                  <c:v>-4586.7500000000236</c:v>
                </c:pt>
                <c:pt idx="25">
                  <c:v>-7656.2200000000239</c:v>
                </c:pt>
                <c:pt idx="26">
                  <c:v>-9675.6900000000242</c:v>
                </c:pt>
                <c:pt idx="27">
                  <c:v>-11995.160000000025</c:v>
                </c:pt>
                <c:pt idx="28">
                  <c:v>-8914.6300000000265</c:v>
                </c:pt>
                <c:pt idx="29">
                  <c:v>-4334.1000000000276</c:v>
                </c:pt>
                <c:pt idx="30">
                  <c:v>-3053.5700000000288</c:v>
                </c:pt>
                <c:pt idx="31">
                  <c:v>-2523.04000000003</c:v>
                </c:pt>
                <c:pt idx="32">
                  <c:v>-6192.5100000000302</c:v>
                </c:pt>
                <c:pt idx="33">
                  <c:v>-5061.9800000000314</c:v>
                </c:pt>
                <c:pt idx="34">
                  <c:v>-6781.4500000000326</c:v>
                </c:pt>
                <c:pt idx="35">
                  <c:v>-5500.9200000000337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0-4A9B-A99C-24232F699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280367"/>
        <c:axId val="332287439"/>
      </c:lineChart>
      <c:catAx>
        <c:axId val="33228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87439"/>
        <c:crosses val="autoZero"/>
        <c:auto val="1"/>
        <c:lblAlgn val="ctr"/>
        <c:lblOffset val="100"/>
        <c:noMultiLvlLbl val="0"/>
      </c:catAx>
      <c:valAx>
        <c:axId val="33228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£-809]#,##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8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Sales throughout</a:t>
            </a:r>
            <a:r>
              <a:rPr lang="en-GB" baseline="0"/>
              <a:t> the 36 months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Question!$G$12:$G$47</c:f>
              <c:numCache>
                <c:formatCode>[$£-809]#,##0.00</c:formatCode>
                <c:ptCount val="36"/>
                <c:pt idx="0">
                  <c:v>7500</c:v>
                </c:pt>
                <c:pt idx="1">
                  <c:v>10000</c:v>
                </c:pt>
                <c:pt idx="2">
                  <c:v>12500</c:v>
                </c:pt>
                <c:pt idx="3">
                  <c:v>11250</c:v>
                </c:pt>
                <c:pt idx="4">
                  <c:v>5000</c:v>
                </c:pt>
                <c:pt idx="5">
                  <c:v>3750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11250</c:v>
                </c:pt>
                <c:pt idx="10">
                  <c:v>5500</c:v>
                </c:pt>
                <c:pt idx="11">
                  <c:v>11000</c:v>
                </c:pt>
                <c:pt idx="12">
                  <c:v>9000</c:v>
                </c:pt>
                <c:pt idx="13">
                  <c:v>7000</c:v>
                </c:pt>
                <c:pt idx="14">
                  <c:v>2500</c:v>
                </c:pt>
                <c:pt idx="15">
                  <c:v>2750</c:v>
                </c:pt>
                <c:pt idx="16">
                  <c:v>4750</c:v>
                </c:pt>
                <c:pt idx="17">
                  <c:v>10000</c:v>
                </c:pt>
                <c:pt idx="18">
                  <c:v>7500</c:v>
                </c:pt>
                <c:pt idx="19">
                  <c:v>5250</c:v>
                </c:pt>
                <c:pt idx="20">
                  <c:v>13750</c:v>
                </c:pt>
                <c:pt idx="21">
                  <c:v>4500</c:v>
                </c:pt>
                <c:pt idx="22">
                  <c:v>5250</c:v>
                </c:pt>
                <c:pt idx="23">
                  <c:v>9000</c:v>
                </c:pt>
                <c:pt idx="24">
                  <c:v>15000</c:v>
                </c:pt>
                <c:pt idx="25">
                  <c:v>4750</c:v>
                </c:pt>
                <c:pt idx="26">
                  <c:v>6500</c:v>
                </c:pt>
                <c:pt idx="27">
                  <c:v>6000</c:v>
                </c:pt>
                <c:pt idx="28">
                  <c:v>15000</c:v>
                </c:pt>
                <c:pt idx="29">
                  <c:v>17500</c:v>
                </c:pt>
                <c:pt idx="30">
                  <c:v>12000</c:v>
                </c:pt>
                <c:pt idx="31">
                  <c:v>10750</c:v>
                </c:pt>
                <c:pt idx="32">
                  <c:v>3750</c:v>
                </c:pt>
                <c:pt idx="33">
                  <c:v>11750</c:v>
                </c:pt>
                <c:pt idx="34">
                  <c:v>7000</c:v>
                </c:pt>
                <c:pt idx="35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E-44CE-B47D-3BAE916BC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3415151"/>
        <c:axId val="643409743"/>
      </c:barChart>
      <c:catAx>
        <c:axId val="64341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09743"/>
        <c:crosses val="autoZero"/>
        <c:auto val="1"/>
        <c:lblAlgn val="ctr"/>
        <c:lblOffset val="100"/>
        <c:noMultiLvlLbl val="0"/>
      </c:catAx>
      <c:valAx>
        <c:axId val="6434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Money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£-8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151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48</xdr:row>
      <xdr:rowOff>179614</xdr:rowOff>
    </xdr:from>
    <xdr:to>
      <xdr:col>8</xdr:col>
      <xdr:colOff>206828</xdr:colOff>
      <xdr:row>63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2C77DC-60F7-486C-AE03-291C30BF0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566058</xdr:colOff>
      <xdr:row>49</xdr:row>
      <xdr:rowOff>27213</xdr:rowOff>
    </xdr:from>
    <xdr:to>
      <xdr:col>17</xdr:col>
      <xdr:colOff>206828</xdr:colOff>
      <xdr:row>63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1F464A-CC39-434A-8C83-BAF4F67C6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topLeftCell="A4" zoomScale="55" zoomScaleNormal="55" workbookViewId="0">
      <selection activeCell="E12" sqref="E12"/>
    </sheetView>
  </sheetViews>
  <sheetFormatPr defaultRowHeight="14.4" x14ac:dyDescent="0.3"/>
  <cols>
    <col min="1" max="1" width="16.77734375" style="1" bestFit="1" customWidth="1"/>
    <col min="2" max="2" width="15.5546875" style="5" customWidth="1"/>
    <col min="3" max="3" width="15.77734375" style="5" customWidth="1"/>
    <col min="4" max="4" width="24" bestFit="1" customWidth="1"/>
    <col min="5" max="5" width="16.77734375" bestFit="1" customWidth="1"/>
    <col min="6" max="6" width="16.77734375" style="6" customWidth="1"/>
    <col min="7" max="7" width="26.77734375" customWidth="1"/>
    <col min="8" max="8" width="20.21875" style="7" customWidth="1"/>
    <col min="9" max="9" width="15.44140625" customWidth="1"/>
    <col min="10" max="10" width="11.21875" bestFit="1" customWidth="1"/>
    <col min="11" max="11" width="41.21875" bestFit="1" customWidth="1"/>
  </cols>
  <sheetData>
    <row r="1" spans="1:9" ht="15" thickBot="1" x14ac:dyDescent="0.35"/>
    <row r="2" spans="1:9" x14ac:dyDescent="0.3">
      <c r="B2" s="8"/>
      <c r="C2" s="9"/>
      <c r="D2" s="10" t="s">
        <v>22</v>
      </c>
      <c r="E2" s="48">
        <v>100</v>
      </c>
      <c r="F2" t="s">
        <v>25</v>
      </c>
      <c r="G2" s="11"/>
      <c r="H2" s="42"/>
      <c r="I2" s="43"/>
    </row>
    <row r="3" spans="1:9" x14ac:dyDescent="0.3">
      <c r="B3" s="12"/>
      <c r="C3" s="13"/>
      <c r="D3" s="14" t="s">
        <v>0</v>
      </c>
      <c r="E3" s="49">
        <v>5000</v>
      </c>
      <c r="F3" s="15" t="s">
        <v>1</v>
      </c>
      <c r="G3" s="17"/>
      <c r="H3" s="41"/>
      <c r="I3" s="44"/>
    </row>
    <row r="4" spans="1:9" x14ac:dyDescent="0.3">
      <c r="B4" s="12"/>
      <c r="C4" s="13"/>
      <c r="D4" s="14" t="s">
        <v>23</v>
      </c>
      <c r="E4" s="49">
        <v>250</v>
      </c>
      <c r="F4" s="15" t="s">
        <v>19</v>
      </c>
      <c r="G4" s="17"/>
      <c r="H4" s="41"/>
      <c r="I4" s="44"/>
    </row>
    <row r="5" spans="1:9" x14ac:dyDescent="0.3">
      <c r="B5" s="12"/>
      <c r="C5" s="13"/>
      <c r="D5" s="14" t="s">
        <v>2</v>
      </c>
      <c r="E5" s="49">
        <v>30000</v>
      </c>
      <c r="F5" s="15" t="s">
        <v>3</v>
      </c>
      <c r="G5" s="16"/>
      <c r="H5" s="17"/>
      <c r="I5" s="18"/>
    </row>
    <row r="6" spans="1:9" x14ac:dyDescent="0.3">
      <c r="B6" s="12"/>
      <c r="C6" s="13"/>
      <c r="D6" s="14" t="s">
        <v>4</v>
      </c>
      <c r="E6" s="49">
        <v>3</v>
      </c>
      <c r="F6" s="15" t="s">
        <v>5</v>
      </c>
      <c r="G6" s="16"/>
      <c r="H6" s="17"/>
      <c r="I6" s="18"/>
    </row>
    <row r="7" spans="1:9" ht="15" thickBot="1" x14ac:dyDescent="0.35">
      <c r="B7" s="19"/>
      <c r="C7" s="20"/>
      <c r="D7" s="21" t="s">
        <v>6</v>
      </c>
      <c r="E7" s="50">
        <v>919.47</v>
      </c>
      <c r="F7" s="22" t="s">
        <v>7</v>
      </c>
      <c r="G7" s="23"/>
      <c r="H7" s="24"/>
      <c r="I7" s="25"/>
    </row>
    <row r="8" spans="1:9" x14ac:dyDescent="0.3">
      <c r="B8" s="13"/>
      <c r="C8" s="13"/>
      <c r="D8" s="14"/>
      <c r="E8" s="45"/>
      <c r="F8" s="15"/>
      <c r="G8" s="16"/>
      <c r="H8" s="17"/>
      <c r="I8" s="17"/>
    </row>
    <row r="9" spans="1:9" x14ac:dyDescent="0.3">
      <c r="C9" s="51" t="s">
        <v>8</v>
      </c>
      <c r="D9" s="52"/>
      <c r="E9" s="53"/>
      <c r="F9" s="32"/>
      <c r="G9" s="37" t="s">
        <v>9</v>
      </c>
      <c r="H9" s="26"/>
    </row>
    <row r="10" spans="1:9" ht="28.8" x14ac:dyDescent="0.3">
      <c r="A10" s="2" t="s">
        <v>10</v>
      </c>
      <c r="B10" s="2" t="s">
        <v>17</v>
      </c>
      <c r="C10" s="2" t="s">
        <v>24</v>
      </c>
      <c r="D10" s="2" t="s">
        <v>0</v>
      </c>
      <c r="E10" s="2" t="s">
        <v>18</v>
      </c>
      <c r="F10" s="3" t="s">
        <v>11</v>
      </c>
      <c r="G10" s="3" t="s">
        <v>20</v>
      </c>
      <c r="H10" s="3" t="s">
        <v>12</v>
      </c>
      <c r="I10" s="3" t="s">
        <v>13</v>
      </c>
    </row>
    <row r="11" spans="1:9" s="7" customFormat="1" x14ac:dyDescent="0.3">
      <c r="A11" s="39">
        <v>0</v>
      </c>
      <c r="B11" s="39">
        <v>0</v>
      </c>
      <c r="C11" s="39">
        <v>0</v>
      </c>
      <c r="D11" s="39">
        <v>0</v>
      </c>
      <c r="E11" s="39">
        <v>0</v>
      </c>
      <c r="F11" s="39">
        <v>0</v>
      </c>
      <c r="G11" s="39">
        <v>30000</v>
      </c>
      <c r="H11" s="39">
        <v>30000</v>
      </c>
      <c r="I11" s="39">
        <v>30000</v>
      </c>
    </row>
    <row r="12" spans="1:9" x14ac:dyDescent="0.3">
      <c r="A12" s="4">
        <v>1</v>
      </c>
      <c r="B12" s="27">
        <v>30</v>
      </c>
      <c r="C12" s="40">
        <f>$E$7</f>
        <v>919.47</v>
      </c>
      <c r="D12" s="33">
        <f>$E$3</f>
        <v>5000</v>
      </c>
      <c r="E12" s="33">
        <f>B12*$E$2</f>
        <v>3000</v>
      </c>
      <c r="F12" s="33">
        <f>C12+D12+E12</f>
        <v>8919.4700000000012</v>
      </c>
      <c r="G12" s="33">
        <f>B12*$E$4</f>
        <v>7500</v>
      </c>
      <c r="H12" s="33">
        <f>G12-F12</f>
        <v>-1419.4700000000012</v>
      </c>
      <c r="I12" s="33">
        <f>I11+H12</f>
        <v>28580.53</v>
      </c>
    </row>
    <row r="13" spans="1:9" x14ac:dyDescent="0.3">
      <c r="A13" s="4">
        <v>2</v>
      </c>
      <c r="B13" s="27">
        <v>40</v>
      </c>
      <c r="C13" s="40">
        <f t="shared" ref="C13:C47" si="0">$E$7</f>
        <v>919.47</v>
      </c>
      <c r="D13" s="33">
        <f t="shared" ref="D13:D47" si="1">$E$3</f>
        <v>5000</v>
      </c>
      <c r="E13" s="33">
        <f t="shared" ref="E13:E47" si="2">B13*$E$2</f>
        <v>4000</v>
      </c>
      <c r="F13" s="33">
        <f t="shared" ref="F13:F46" si="3">C13+D13+E13</f>
        <v>9919.4700000000012</v>
      </c>
      <c r="G13" s="33">
        <f t="shared" ref="G13:G47" si="4">B13*$E$4</f>
        <v>10000</v>
      </c>
      <c r="H13" s="33">
        <f t="shared" ref="H13:H47" si="5">G13-F13</f>
        <v>80.529999999998836</v>
      </c>
      <c r="I13" s="33">
        <f t="shared" ref="I13:I47" si="6">I12+H13</f>
        <v>28661.059999999998</v>
      </c>
    </row>
    <row r="14" spans="1:9" x14ac:dyDescent="0.3">
      <c r="A14" s="4">
        <v>3</v>
      </c>
      <c r="B14" s="27">
        <v>50</v>
      </c>
      <c r="C14" s="40">
        <f t="shared" si="0"/>
        <v>919.47</v>
      </c>
      <c r="D14" s="33">
        <f t="shared" si="1"/>
        <v>5000</v>
      </c>
      <c r="E14" s="33">
        <f t="shared" si="2"/>
        <v>5000</v>
      </c>
      <c r="F14" s="33">
        <f t="shared" si="3"/>
        <v>10919.470000000001</v>
      </c>
      <c r="G14" s="33">
        <f t="shared" si="4"/>
        <v>12500</v>
      </c>
      <c r="H14" s="33">
        <f t="shared" si="5"/>
        <v>1580.5299999999988</v>
      </c>
      <c r="I14" s="33">
        <f t="shared" si="6"/>
        <v>30241.589999999997</v>
      </c>
    </row>
    <row r="15" spans="1:9" x14ac:dyDescent="0.3">
      <c r="A15" s="4">
        <v>4</v>
      </c>
      <c r="B15" s="27">
        <v>45</v>
      </c>
      <c r="C15" s="40">
        <f t="shared" si="0"/>
        <v>919.47</v>
      </c>
      <c r="D15" s="33">
        <f t="shared" si="1"/>
        <v>5000</v>
      </c>
      <c r="E15" s="33">
        <f t="shared" si="2"/>
        <v>4500</v>
      </c>
      <c r="F15" s="33">
        <f t="shared" si="3"/>
        <v>10419.470000000001</v>
      </c>
      <c r="G15" s="33">
        <f t="shared" si="4"/>
        <v>11250</v>
      </c>
      <c r="H15" s="33">
        <f t="shared" si="5"/>
        <v>830.52999999999884</v>
      </c>
      <c r="I15" s="33">
        <f t="shared" si="6"/>
        <v>31072.119999999995</v>
      </c>
    </row>
    <row r="16" spans="1:9" x14ac:dyDescent="0.3">
      <c r="A16" s="4">
        <v>5</v>
      </c>
      <c r="B16" s="27">
        <v>20</v>
      </c>
      <c r="C16" s="40">
        <f t="shared" si="0"/>
        <v>919.47</v>
      </c>
      <c r="D16" s="33">
        <f t="shared" si="1"/>
        <v>5000</v>
      </c>
      <c r="E16" s="33">
        <f t="shared" si="2"/>
        <v>2000</v>
      </c>
      <c r="F16" s="33">
        <f t="shared" si="3"/>
        <v>7919.47</v>
      </c>
      <c r="G16" s="33">
        <f t="shared" si="4"/>
        <v>5000</v>
      </c>
      <c r="H16" s="33">
        <f t="shared" si="5"/>
        <v>-2919.4700000000003</v>
      </c>
      <c r="I16" s="33">
        <f t="shared" si="6"/>
        <v>28152.649999999994</v>
      </c>
    </row>
    <row r="17" spans="1:9" x14ac:dyDescent="0.3">
      <c r="A17" s="4">
        <v>6</v>
      </c>
      <c r="B17" s="27">
        <v>15</v>
      </c>
      <c r="C17" s="40">
        <f t="shared" si="0"/>
        <v>919.47</v>
      </c>
      <c r="D17" s="33">
        <f t="shared" si="1"/>
        <v>5000</v>
      </c>
      <c r="E17" s="33">
        <f t="shared" si="2"/>
        <v>1500</v>
      </c>
      <c r="F17" s="33">
        <f t="shared" si="3"/>
        <v>7419.47</v>
      </c>
      <c r="G17" s="33">
        <f t="shared" si="4"/>
        <v>3750</v>
      </c>
      <c r="H17" s="33">
        <f t="shared" si="5"/>
        <v>-3669.4700000000003</v>
      </c>
      <c r="I17" s="33">
        <f t="shared" si="6"/>
        <v>24483.179999999993</v>
      </c>
    </row>
    <row r="18" spans="1:9" x14ac:dyDescent="0.3">
      <c r="A18" s="4">
        <v>7</v>
      </c>
      <c r="B18" s="27">
        <v>10</v>
      </c>
      <c r="C18" s="40">
        <f t="shared" si="0"/>
        <v>919.47</v>
      </c>
      <c r="D18" s="33">
        <f t="shared" si="1"/>
        <v>5000</v>
      </c>
      <c r="E18" s="33">
        <f t="shared" si="2"/>
        <v>1000</v>
      </c>
      <c r="F18" s="33">
        <f t="shared" si="3"/>
        <v>6919.47</v>
      </c>
      <c r="G18" s="33">
        <f t="shared" si="4"/>
        <v>2500</v>
      </c>
      <c r="H18" s="33">
        <f t="shared" si="5"/>
        <v>-4419.47</v>
      </c>
      <c r="I18" s="33">
        <f t="shared" si="6"/>
        <v>20063.709999999992</v>
      </c>
    </row>
    <row r="19" spans="1:9" x14ac:dyDescent="0.3">
      <c r="A19" s="4">
        <v>8</v>
      </c>
      <c r="B19" s="27">
        <v>20</v>
      </c>
      <c r="C19" s="40">
        <f t="shared" si="0"/>
        <v>919.47</v>
      </c>
      <c r="D19" s="33">
        <f t="shared" si="1"/>
        <v>5000</v>
      </c>
      <c r="E19" s="33">
        <f t="shared" si="2"/>
        <v>2000</v>
      </c>
      <c r="F19" s="33">
        <f t="shared" si="3"/>
        <v>7919.47</v>
      </c>
      <c r="G19" s="33">
        <f t="shared" si="4"/>
        <v>5000</v>
      </c>
      <c r="H19" s="33">
        <f t="shared" si="5"/>
        <v>-2919.4700000000003</v>
      </c>
      <c r="I19" s="33">
        <f t="shared" si="6"/>
        <v>17144.239999999991</v>
      </c>
    </row>
    <row r="20" spans="1:9" x14ac:dyDescent="0.3">
      <c r="A20" s="4">
        <v>9</v>
      </c>
      <c r="B20" s="27">
        <v>30</v>
      </c>
      <c r="C20" s="40">
        <f t="shared" si="0"/>
        <v>919.47</v>
      </c>
      <c r="D20" s="33">
        <f t="shared" si="1"/>
        <v>5000</v>
      </c>
      <c r="E20" s="33">
        <f t="shared" si="2"/>
        <v>3000</v>
      </c>
      <c r="F20" s="33">
        <f t="shared" si="3"/>
        <v>8919.4700000000012</v>
      </c>
      <c r="G20" s="33">
        <f t="shared" si="4"/>
        <v>7500</v>
      </c>
      <c r="H20" s="33">
        <f t="shared" si="5"/>
        <v>-1419.4700000000012</v>
      </c>
      <c r="I20" s="33">
        <f t="shared" si="6"/>
        <v>15724.76999999999</v>
      </c>
    </row>
    <row r="21" spans="1:9" x14ac:dyDescent="0.3">
      <c r="A21" s="4">
        <v>10</v>
      </c>
      <c r="B21" s="27">
        <v>45</v>
      </c>
      <c r="C21" s="40">
        <f t="shared" si="0"/>
        <v>919.47</v>
      </c>
      <c r="D21" s="33">
        <f t="shared" si="1"/>
        <v>5000</v>
      </c>
      <c r="E21" s="33">
        <f t="shared" si="2"/>
        <v>4500</v>
      </c>
      <c r="F21" s="33">
        <f t="shared" si="3"/>
        <v>10419.470000000001</v>
      </c>
      <c r="G21" s="33">
        <f t="shared" si="4"/>
        <v>11250</v>
      </c>
      <c r="H21" s="33">
        <f t="shared" si="5"/>
        <v>830.52999999999884</v>
      </c>
      <c r="I21" s="33">
        <f t="shared" si="6"/>
        <v>16555.299999999988</v>
      </c>
    </row>
    <row r="22" spans="1:9" x14ac:dyDescent="0.3">
      <c r="A22" s="4">
        <v>11</v>
      </c>
      <c r="B22" s="27">
        <v>22</v>
      </c>
      <c r="C22" s="40">
        <f t="shared" si="0"/>
        <v>919.47</v>
      </c>
      <c r="D22" s="33">
        <f t="shared" si="1"/>
        <v>5000</v>
      </c>
      <c r="E22" s="33">
        <f t="shared" si="2"/>
        <v>2200</v>
      </c>
      <c r="F22" s="33">
        <f t="shared" si="3"/>
        <v>8119.47</v>
      </c>
      <c r="G22" s="33">
        <f t="shared" si="4"/>
        <v>5500</v>
      </c>
      <c r="H22" s="33">
        <f t="shared" si="5"/>
        <v>-2619.4700000000003</v>
      </c>
      <c r="I22" s="33">
        <f t="shared" si="6"/>
        <v>13935.829999999987</v>
      </c>
    </row>
    <row r="23" spans="1:9" x14ac:dyDescent="0.3">
      <c r="A23" s="4">
        <v>12</v>
      </c>
      <c r="B23" s="27">
        <v>44</v>
      </c>
      <c r="C23" s="40">
        <f t="shared" si="0"/>
        <v>919.47</v>
      </c>
      <c r="D23" s="33">
        <f t="shared" si="1"/>
        <v>5000</v>
      </c>
      <c r="E23" s="33">
        <f t="shared" si="2"/>
        <v>4400</v>
      </c>
      <c r="F23" s="33">
        <f t="shared" si="3"/>
        <v>10319.470000000001</v>
      </c>
      <c r="G23" s="33">
        <f t="shared" si="4"/>
        <v>11000</v>
      </c>
      <c r="H23" s="33">
        <f t="shared" si="5"/>
        <v>680.52999999999884</v>
      </c>
      <c r="I23" s="33">
        <f t="shared" si="6"/>
        <v>14616.359999999986</v>
      </c>
    </row>
    <row r="24" spans="1:9" x14ac:dyDescent="0.3">
      <c r="A24" s="4">
        <v>13</v>
      </c>
      <c r="B24" s="27">
        <v>36</v>
      </c>
      <c r="C24" s="40">
        <f t="shared" si="0"/>
        <v>919.47</v>
      </c>
      <c r="D24" s="33">
        <f t="shared" si="1"/>
        <v>5000</v>
      </c>
      <c r="E24" s="33">
        <f t="shared" si="2"/>
        <v>3600</v>
      </c>
      <c r="F24" s="33">
        <f t="shared" si="3"/>
        <v>9519.4700000000012</v>
      </c>
      <c r="G24" s="33">
        <f t="shared" si="4"/>
        <v>9000</v>
      </c>
      <c r="H24" s="33">
        <f t="shared" si="5"/>
        <v>-519.47000000000116</v>
      </c>
      <c r="I24" s="33">
        <f t="shared" si="6"/>
        <v>14096.889999999985</v>
      </c>
    </row>
    <row r="25" spans="1:9" x14ac:dyDescent="0.3">
      <c r="A25" s="4">
        <v>14</v>
      </c>
      <c r="B25" s="27">
        <v>28</v>
      </c>
      <c r="C25" s="40">
        <f t="shared" si="0"/>
        <v>919.47</v>
      </c>
      <c r="D25" s="33">
        <f t="shared" si="1"/>
        <v>5000</v>
      </c>
      <c r="E25" s="33">
        <f t="shared" si="2"/>
        <v>2800</v>
      </c>
      <c r="F25" s="33">
        <f t="shared" si="3"/>
        <v>8719.4700000000012</v>
      </c>
      <c r="G25" s="33">
        <f t="shared" si="4"/>
        <v>7000</v>
      </c>
      <c r="H25" s="33">
        <f t="shared" si="5"/>
        <v>-1719.4700000000012</v>
      </c>
      <c r="I25" s="33">
        <f t="shared" si="6"/>
        <v>12377.419999999984</v>
      </c>
    </row>
    <row r="26" spans="1:9" x14ac:dyDescent="0.3">
      <c r="A26" s="4">
        <v>15</v>
      </c>
      <c r="B26" s="27">
        <v>10</v>
      </c>
      <c r="C26" s="40">
        <f t="shared" si="0"/>
        <v>919.47</v>
      </c>
      <c r="D26" s="33">
        <f t="shared" si="1"/>
        <v>5000</v>
      </c>
      <c r="E26" s="33">
        <f t="shared" si="2"/>
        <v>1000</v>
      </c>
      <c r="F26" s="33">
        <f t="shared" si="3"/>
        <v>6919.47</v>
      </c>
      <c r="G26" s="33">
        <f t="shared" si="4"/>
        <v>2500</v>
      </c>
      <c r="H26" s="33">
        <f t="shared" si="5"/>
        <v>-4419.47</v>
      </c>
      <c r="I26" s="33">
        <f t="shared" si="6"/>
        <v>7957.9499999999834</v>
      </c>
    </row>
    <row r="27" spans="1:9" x14ac:dyDescent="0.3">
      <c r="A27" s="4">
        <v>16</v>
      </c>
      <c r="B27" s="27">
        <v>11</v>
      </c>
      <c r="C27" s="40">
        <f t="shared" si="0"/>
        <v>919.47</v>
      </c>
      <c r="D27" s="33">
        <f t="shared" si="1"/>
        <v>5000</v>
      </c>
      <c r="E27" s="33">
        <f t="shared" si="2"/>
        <v>1100</v>
      </c>
      <c r="F27" s="33">
        <f t="shared" si="3"/>
        <v>7019.47</v>
      </c>
      <c r="G27" s="33">
        <f t="shared" si="4"/>
        <v>2750</v>
      </c>
      <c r="H27" s="33">
        <f t="shared" si="5"/>
        <v>-4269.47</v>
      </c>
      <c r="I27" s="33">
        <f t="shared" si="6"/>
        <v>3688.4799999999832</v>
      </c>
    </row>
    <row r="28" spans="1:9" x14ac:dyDescent="0.3">
      <c r="A28" s="4">
        <v>17</v>
      </c>
      <c r="B28" s="27">
        <v>19</v>
      </c>
      <c r="C28" s="40">
        <f t="shared" si="0"/>
        <v>919.47</v>
      </c>
      <c r="D28" s="33">
        <f t="shared" si="1"/>
        <v>5000</v>
      </c>
      <c r="E28" s="33">
        <f t="shared" si="2"/>
        <v>1900</v>
      </c>
      <c r="F28" s="33">
        <f t="shared" si="3"/>
        <v>7819.47</v>
      </c>
      <c r="G28" s="33">
        <f t="shared" si="4"/>
        <v>4750</v>
      </c>
      <c r="H28" s="33">
        <f t="shared" si="5"/>
        <v>-3069.4700000000003</v>
      </c>
      <c r="I28" s="33">
        <f t="shared" si="6"/>
        <v>619.00999999998294</v>
      </c>
    </row>
    <row r="29" spans="1:9" x14ac:dyDescent="0.3">
      <c r="A29" s="4">
        <v>18</v>
      </c>
      <c r="B29" s="27">
        <v>40</v>
      </c>
      <c r="C29" s="40">
        <f t="shared" si="0"/>
        <v>919.47</v>
      </c>
      <c r="D29" s="33">
        <f t="shared" si="1"/>
        <v>5000</v>
      </c>
      <c r="E29" s="33">
        <f t="shared" si="2"/>
        <v>4000</v>
      </c>
      <c r="F29" s="33">
        <f t="shared" si="3"/>
        <v>9919.4700000000012</v>
      </c>
      <c r="G29" s="33">
        <f t="shared" si="4"/>
        <v>10000</v>
      </c>
      <c r="H29" s="33">
        <f t="shared" si="5"/>
        <v>80.529999999998836</v>
      </c>
      <c r="I29" s="33">
        <f t="shared" si="6"/>
        <v>699.53999999998177</v>
      </c>
    </row>
    <row r="30" spans="1:9" x14ac:dyDescent="0.3">
      <c r="A30" s="4">
        <v>19</v>
      </c>
      <c r="B30" s="27">
        <v>30</v>
      </c>
      <c r="C30" s="40">
        <f t="shared" si="0"/>
        <v>919.47</v>
      </c>
      <c r="D30" s="33">
        <f t="shared" si="1"/>
        <v>5000</v>
      </c>
      <c r="E30" s="33">
        <f t="shared" si="2"/>
        <v>3000</v>
      </c>
      <c r="F30" s="33">
        <f t="shared" si="3"/>
        <v>8919.4700000000012</v>
      </c>
      <c r="G30" s="33">
        <f t="shared" si="4"/>
        <v>7500</v>
      </c>
      <c r="H30" s="33">
        <f t="shared" si="5"/>
        <v>-1419.4700000000012</v>
      </c>
      <c r="I30" s="33">
        <f t="shared" si="6"/>
        <v>-719.93000000001939</v>
      </c>
    </row>
    <row r="31" spans="1:9" x14ac:dyDescent="0.3">
      <c r="A31" s="4">
        <v>20</v>
      </c>
      <c r="B31" s="27">
        <v>21</v>
      </c>
      <c r="C31" s="40">
        <f t="shared" si="0"/>
        <v>919.47</v>
      </c>
      <c r="D31" s="33">
        <f t="shared" si="1"/>
        <v>5000</v>
      </c>
      <c r="E31" s="33">
        <f t="shared" si="2"/>
        <v>2100</v>
      </c>
      <c r="F31" s="33">
        <f t="shared" si="3"/>
        <v>8019.47</v>
      </c>
      <c r="G31" s="33">
        <f t="shared" si="4"/>
        <v>5250</v>
      </c>
      <c r="H31" s="33">
        <f t="shared" si="5"/>
        <v>-2769.4700000000003</v>
      </c>
      <c r="I31" s="33">
        <f t="shared" si="6"/>
        <v>-3489.4000000000196</v>
      </c>
    </row>
    <row r="32" spans="1:9" x14ac:dyDescent="0.3">
      <c r="A32" s="4">
        <v>21</v>
      </c>
      <c r="B32" s="27">
        <v>55</v>
      </c>
      <c r="C32" s="40">
        <f t="shared" si="0"/>
        <v>919.47</v>
      </c>
      <c r="D32" s="33">
        <f t="shared" si="1"/>
        <v>5000</v>
      </c>
      <c r="E32" s="33">
        <f t="shared" si="2"/>
        <v>5500</v>
      </c>
      <c r="F32" s="33">
        <f t="shared" si="3"/>
        <v>11419.470000000001</v>
      </c>
      <c r="G32" s="33">
        <f t="shared" si="4"/>
        <v>13750</v>
      </c>
      <c r="H32" s="33">
        <f t="shared" si="5"/>
        <v>2330.5299999999988</v>
      </c>
      <c r="I32" s="33">
        <f t="shared" si="6"/>
        <v>-1158.8700000000208</v>
      </c>
    </row>
    <row r="33" spans="1:9" x14ac:dyDescent="0.3">
      <c r="A33" s="4">
        <v>22</v>
      </c>
      <c r="B33" s="27">
        <v>18</v>
      </c>
      <c r="C33" s="40">
        <f t="shared" si="0"/>
        <v>919.47</v>
      </c>
      <c r="D33" s="33">
        <f t="shared" si="1"/>
        <v>5000</v>
      </c>
      <c r="E33" s="33">
        <f t="shared" si="2"/>
        <v>1800</v>
      </c>
      <c r="F33" s="33">
        <f t="shared" si="3"/>
        <v>7719.47</v>
      </c>
      <c r="G33" s="33">
        <f t="shared" si="4"/>
        <v>4500</v>
      </c>
      <c r="H33" s="33">
        <f t="shared" si="5"/>
        <v>-3219.4700000000003</v>
      </c>
      <c r="I33" s="33">
        <f t="shared" si="6"/>
        <v>-4378.3400000000211</v>
      </c>
    </row>
    <row r="34" spans="1:9" x14ac:dyDescent="0.3">
      <c r="A34" s="4">
        <v>23</v>
      </c>
      <c r="B34" s="27">
        <v>21</v>
      </c>
      <c r="C34" s="40">
        <f t="shared" si="0"/>
        <v>919.47</v>
      </c>
      <c r="D34" s="33">
        <f t="shared" si="1"/>
        <v>5000</v>
      </c>
      <c r="E34" s="33">
        <f t="shared" si="2"/>
        <v>2100</v>
      </c>
      <c r="F34" s="33">
        <f t="shared" si="3"/>
        <v>8019.47</v>
      </c>
      <c r="G34" s="33">
        <f t="shared" si="4"/>
        <v>5250</v>
      </c>
      <c r="H34" s="33">
        <f t="shared" si="5"/>
        <v>-2769.4700000000003</v>
      </c>
      <c r="I34" s="33">
        <f t="shared" si="6"/>
        <v>-7147.8100000000213</v>
      </c>
    </row>
    <row r="35" spans="1:9" x14ac:dyDescent="0.3">
      <c r="A35" s="4">
        <v>24</v>
      </c>
      <c r="B35" s="27">
        <v>36</v>
      </c>
      <c r="C35" s="40">
        <f t="shared" si="0"/>
        <v>919.47</v>
      </c>
      <c r="D35" s="33">
        <f t="shared" si="1"/>
        <v>5000</v>
      </c>
      <c r="E35" s="33">
        <f t="shared" si="2"/>
        <v>3600</v>
      </c>
      <c r="F35" s="33">
        <f t="shared" si="3"/>
        <v>9519.4700000000012</v>
      </c>
      <c r="G35" s="33">
        <f t="shared" si="4"/>
        <v>9000</v>
      </c>
      <c r="H35" s="33">
        <f t="shared" si="5"/>
        <v>-519.47000000000116</v>
      </c>
      <c r="I35" s="33">
        <f t="shared" si="6"/>
        <v>-7667.2800000000225</v>
      </c>
    </row>
    <row r="36" spans="1:9" x14ac:dyDescent="0.3">
      <c r="A36" s="4">
        <v>25</v>
      </c>
      <c r="B36" s="38">
        <v>60</v>
      </c>
      <c r="C36" s="40">
        <f t="shared" si="0"/>
        <v>919.47</v>
      </c>
      <c r="D36" s="33">
        <f t="shared" si="1"/>
        <v>5000</v>
      </c>
      <c r="E36" s="33">
        <f t="shared" si="2"/>
        <v>6000</v>
      </c>
      <c r="F36" s="33">
        <f t="shared" si="3"/>
        <v>11919.470000000001</v>
      </c>
      <c r="G36" s="33">
        <f t="shared" si="4"/>
        <v>15000</v>
      </c>
      <c r="H36" s="33">
        <f t="shared" si="5"/>
        <v>3080.5299999999988</v>
      </c>
      <c r="I36" s="33">
        <f t="shared" si="6"/>
        <v>-4586.7500000000236</v>
      </c>
    </row>
    <row r="37" spans="1:9" x14ac:dyDescent="0.3">
      <c r="A37" s="4">
        <v>26</v>
      </c>
      <c r="B37" s="38">
        <v>19</v>
      </c>
      <c r="C37" s="40">
        <f t="shared" si="0"/>
        <v>919.47</v>
      </c>
      <c r="D37" s="33">
        <f t="shared" si="1"/>
        <v>5000</v>
      </c>
      <c r="E37" s="33">
        <f t="shared" si="2"/>
        <v>1900</v>
      </c>
      <c r="F37" s="33">
        <f t="shared" si="3"/>
        <v>7819.47</v>
      </c>
      <c r="G37" s="33">
        <f t="shared" si="4"/>
        <v>4750</v>
      </c>
      <c r="H37" s="33">
        <f t="shared" si="5"/>
        <v>-3069.4700000000003</v>
      </c>
      <c r="I37" s="33">
        <f t="shared" si="6"/>
        <v>-7656.2200000000239</v>
      </c>
    </row>
    <row r="38" spans="1:9" x14ac:dyDescent="0.3">
      <c r="A38" s="4">
        <v>27</v>
      </c>
      <c r="B38" s="38">
        <v>26</v>
      </c>
      <c r="C38" s="40">
        <f t="shared" si="0"/>
        <v>919.47</v>
      </c>
      <c r="D38" s="33">
        <f t="shared" si="1"/>
        <v>5000</v>
      </c>
      <c r="E38" s="33">
        <f t="shared" si="2"/>
        <v>2600</v>
      </c>
      <c r="F38" s="33">
        <f t="shared" si="3"/>
        <v>8519.4700000000012</v>
      </c>
      <c r="G38" s="33">
        <f t="shared" si="4"/>
        <v>6500</v>
      </c>
      <c r="H38" s="33">
        <f t="shared" si="5"/>
        <v>-2019.4700000000012</v>
      </c>
      <c r="I38" s="33">
        <f t="shared" si="6"/>
        <v>-9675.6900000000242</v>
      </c>
    </row>
    <row r="39" spans="1:9" x14ac:dyDescent="0.3">
      <c r="A39" s="4">
        <v>28</v>
      </c>
      <c r="B39" s="38">
        <v>24</v>
      </c>
      <c r="C39" s="40">
        <f t="shared" si="0"/>
        <v>919.47</v>
      </c>
      <c r="D39" s="33">
        <f t="shared" si="1"/>
        <v>5000</v>
      </c>
      <c r="E39" s="33">
        <f t="shared" si="2"/>
        <v>2400</v>
      </c>
      <c r="F39" s="33">
        <f t="shared" si="3"/>
        <v>8319.4700000000012</v>
      </c>
      <c r="G39" s="33">
        <f t="shared" si="4"/>
        <v>6000</v>
      </c>
      <c r="H39" s="33">
        <f t="shared" si="5"/>
        <v>-2319.4700000000012</v>
      </c>
      <c r="I39" s="33">
        <f t="shared" si="6"/>
        <v>-11995.160000000025</v>
      </c>
    </row>
    <row r="40" spans="1:9" x14ac:dyDescent="0.3">
      <c r="A40" s="4">
        <v>29</v>
      </c>
      <c r="B40" s="38">
        <v>60</v>
      </c>
      <c r="C40" s="40">
        <f t="shared" si="0"/>
        <v>919.47</v>
      </c>
      <c r="D40" s="33">
        <f t="shared" si="1"/>
        <v>5000</v>
      </c>
      <c r="E40" s="33">
        <f t="shared" si="2"/>
        <v>6000</v>
      </c>
      <c r="F40" s="33">
        <f t="shared" si="3"/>
        <v>11919.470000000001</v>
      </c>
      <c r="G40" s="33">
        <f t="shared" si="4"/>
        <v>15000</v>
      </c>
      <c r="H40" s="33">
        <f t="shared" si="5"/>
        <v>3080.5299999999988</v>
      </c>
      <c r="I40" s="33">
        <f t="shared" si="6"/>
        <v>-8914.6300000000265</v>
      </c>
    </row>
    <row r="41" spans="1:9" x14ac:dyDescent="0.3">
      <c r="A41" s="4">
        <v>30</v>
      </c>
      <c r="B41" s="38">
        <v>70</v>
      </c>
      <c r="C41" s="40">
        <f t="shared" si="0"/>
        <v>919.47</v>
      </c>
      <c r="D41" s="33">
        <f t="shared" si="1"/>
        <v>5000</v>
      </c>
      <c r="E41" s="33">
        <f t="shared" si="2"/>
        <v>7000</v>
      </c>
      <c r="F41" s="33">
        <f t="shared" si="3"/>
        <v>12919.470000000001</v>
      </c>
      <c r="G41" s="33">
        <f t="shared" si="4"/>
        <v>17500</v>
      </c>
      <c r="H41" s="33">
        <f t="shared" si="5"/>
        <v>4580.5299999999988</v>
      </c>
      <c r="I41" s="33">
        <f t="shared" si="6"/>
        <v>-4334.1000000000276</v>
      </c>
    </row>
    <row r="42" spans="1:9" x14ac:dyDescent="0.3">
      <c r="A42" s="4">
        <v>31</v>
      </c>
      <c r="B42" s="38">
        <v>48</v>
      </c>
      <c r="C42" s="40">
        <f t="shared" si="0"/>
        <v>919.47</v>
      </c>
      <c r="D42" s="33">
        <f t="shared" si="1"/>
        <v>5000</v>
      </c>
      <c r="E42" s="33">
        <f t="shared" si="2"/>
        <v>4800</v>
      </c>
      <c r="F42" s="33">
        <f t="shared" si="3"/>
        <v>10719.470000000001</v>
      </c>
      <c r="G42" s="33">
        <f t="shared" si="4"/>
        <v>12000</v>
      </c>
      <c r="H42" s="33">
        <f t="shared" si="5"/>
        <v>1280.5299999999988</v>
      </c>
      <c r="I42" s="33">
        <f t="shared" si="6"/>
        <v>-3053.5700000000288</v>
      </c>
    </row>
    <row r="43" spans="1:9" x14ac:dyDescent="0.3">
      <c r="A43" s="4">
        <v>32</v>
      </c>
      <c r="B43" s="38">
        <v>43</v>
      </c>
      <c r="C43" s="40">
        <f t="shared" si="0"/>
        <v>919.47</v>
      </c>
      <c r="D43" s="33">
        <f t="shared" si="1"/>
        <v>5000</v>
      </c>
      <c r="E43" s="33">
        <f t="shared" si="2"/>
        <v>4300</v>
      </c>
      <c r="F43" s="33">
        <f t="shared" si="3"/>
        <v>10219.470000000001</v>
      </c>
      <c r="G43" s="33">
        <f t="shared" si="4"/>
        <v>10750</v>
      </c>
      <c r="H43" s="33">
        <f t="shared" si="5"/>
        <v>530.52999999999884</v>
      </c>
      <c r="I43" s="33">
        <f t="shared" si="6"/>
        <v>-2523.04000000003</v>
      </c>
    </row>
    <row r="44" spans="1:9" x14ac:dyDescent="0.3">
      <c r="A44" s="4">
        <v>33</v>
      </c>
      <c r="B44" s="38">
        <v>15</v>
      </c>
      <c r="C44" s="40">
        <f t="shared" si="0"/>
        <v>919.47</v>
      </c>
      <c r="D44" s="33">
        <f t="shared" si="1"/>
        <v>5000</v>
      </c>
      <c r="E44" s="33">
        <f t="shared" si="2"/>
        <v>1500</v>
      </c>
      <c r="F44" s="33">
        <f t="shared" si="3"/>
        <v>7419.47</v>
      </c>
      <c r="G44" s="33">
        <f t="shared" si="4"/>
        <v>3750</v>
      </c>
      <c r="H44" s="33">
        <f t="shared" si="5"/>
        <v>-3669.4700000000003</v>
      </c>
      <c r="I44" s="33">
        <f t="shared" si="6"/>
        <v>-6192.5100000000302</v>
      </c>
    </row>
    <row r="45" spans="1:9" x14ac:dyDescent="0.3">
      <c r="A45" s="4">
        <v>34</v>
      </c>
      <c r="B45" s="38">
        <v>47</v>
      </c>
      <c r="C45" s="40">
        <f t="shared" si="0"/>
        <v>919.47</v>
      </c>
      <c r="D45" s="33">
        <f t="shared" si="1"/>
        <v>5000</v>
      </c>
      <c r="E45" s="33">
        <f t="shared" si="2"/>
        <v>4700</v>
      </c>
      <c r="F45" s="33">
        <f t="shared" si="3"/>
        <v>10619.470000000001</v>
      </c>
      <c r="G45" s="33">
        <f t="shared" si="4"/>
        <v>11750</v>
      </c>
      <c r="H45" s="33">
        <f t="shared" si="5"/>
        <v>1130.5299999999988</v>
      </c>
      <c r="I45" s="33">
        <f t="shared" si="6"/>
        <v>-5061.9800000000314</v>
      </c>
    </row>
    <row r="46" spans="1:9" x14ac:dyDescent="0.3">
      <c r="A46" s="4">
        <v>35</v>
      </c>
      <c r="B46" s="38">
        <v>28</v>
      </c>
      <c r="C46" s="40">
        <f t="shared" si="0"/>
        <v>919.47</v>
      </c>
      <c r="D46" s="33">
        <f t="shared" si="1"/>
        <v>5000</v>
      </c>
      <c r="E46" s="33">
        <f t="shared" si="2"/>
        <v>2800</v>
      </c>
      <c r="F46" s="33">
        <f t="shared" si="3"/>
        <v>8719.4700000000012</v>
      </c>
      <c r="G46" s="33">
        <f t="shared" si="4"/>
        <v>7000</v>
      </c>
      <c r="H46" s="33">
        <f t="shared" si="5"/>
        <v>-1719.4700000000012</v>
      </c>
      <c r="I46" s="33">
        <f t="shared" si="6"/>
        <v>-6781.4500000000326</v>
      </c>
    </row>
    <row r="47" spans="1:9" x14ac:dyDescent="0.3">
      <c r="A47" s="4">
        <v>36</v>
      </c>
      <c r="B47" s="38">
        <v>48</v>
      </c>
      <c r="C47" s="40">
        <f t="shared" si="0"/>
        <v>919.47</v>
      </c>
      <c r="D47" s="33">
        <f t="shared" si="1"/>
        <v>5000</v>
      </c>
      <c r="E47" s="33">
        <f t="shared" si="2"/>
        <v>4800</v>
      </c>
      <c r="F47" s="33">
        <f>C47+D47+E47</f>
        <v>10719.470000000001</v>
      </c>
      <c r="G47" s="33">
        <f t="shared" si="4"/>
        <v>12000</v>
      </c>
      <c r="H47" s="33">
        <f t="shared" si="5"/>
        <v>1280.5299999999988</v>
      </c>
      <c r="I47" s="33">
        <f t="shared" si="6"/>
        <v>-5500.9200000000337</v>
      </c>
    </row>
    <row r="48" spans="1:9" x14ac:dyDescent="0.3">
      <c r="I48" s="31"/>
    </row>
    <row r="49" spans="1:9" x14ac:dyDescent="0.3">
      <c r="I49" s="31"/>
    </row>
    <row r="50" spans="1:9" ht="51" customHeight="1" thickBot="1" x14ac:dyDescent="0.35">
      <c r="A50" s="28" t="s">
        <v>21</v>
      </c>
      <c r="B50" s="34">
        <f>SUM(B11:B47)</f>
        <v>1184</v>
      </c>
      <c r="C50" s="46"/>
      <c r="D50" s="5"/>
      <c r="E50" s="5"/>
      <c r="F50" s="29"/>
      <c r="G50" s="5"/>
      <c r="H50" s="30"/>
      <c r="I50" s="31"/>
    </row>
    <row r="51" spans="1:9" ht="15" thickTop="1" x14ac:dyDescent="0.3">
      <c r="B51" s="36"/>
      <c r="C51" s="36"/>
    </row>
    <row r="52" spans="1:9" ht="51" customHeight="1" thickBot="1" x14ac:dyDescent="0.35">
      <c r="A52" s="28" t="s">
        <v>15</v>
      </c>
      <c r="B52" s="35">
        <f>MIN(G12:G47)</f>
        <v>2500</v>
      </c>
      <c r="C52" s="47"/>
    </row>
    <row r="53" spans="1:9" ht="15" thickTop="1" x14ac:dyDescent="0.3">
      <c r="B53" s="36"/>
      <c r="C53" s="36"/>
    </row>
    <row r="54" spans="1:9" ht="51" customHeight="1" thickBot="1" x14ac:dyDescent="0.35">
      <c r="A54" s="28" t="s">
        <v>16</v>
      </c>
      <c r="B54" s="35">
        <f>MAX(G12:G47)</f>
        <v>17500</v>
      </c>
      <c r="C54" s="47"/>
    </row>
    <row r="55" spans="1:9" ht="15" thickTop="1" x14ac:dyDescent="0.3">
      <c r="B55" s="36"/>
      <c r="C55" s="36"/>
    </row>
    <row r="56" spans="1:9" ht="51" customHeight="1" thickBot="1" x14ac:dyDescent="0.35">
      <c r="A56" s="28" t="s">
        <v>14</v>
      </c>
      <c r="B56" s="35">
        <f>AVERAGE(G12:G47)</f>
        <v>8222.2222222222226</v>
      </c>
      <c r="C56" s="47"/>
    </row>
    <row r="57" spans="1:9" ht="15" thickTop="1" x14ac:dyDescent="0.3"/>
  </sheetData>
  <mergeCells count="1">
    <mergeCell ref="C9:E9"/>
  </mergeCells>
  <conditionalFormatting sqref="H12:I47">
    <cfRule type="cellIs" dxfId="2" priority="4" operator="between">
      <formula>0</formula>
      <formula>999</formula>
    </cfRule>
    <cfRule type="cellIs" dxfId="1" priority="3" operator="lessThan">
      <formula>0</formula>
    </cfRule>
    <cfRule type="cellIs" dxfId="0" priority="1" operator="greaterThanOrEqual">
      <formula>1000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Company>LJMU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Dobbins</dc:creator>
  <cp:lastModifiedBy>Charlie McKnight</cp:lastModifiedBy>
  <cp:lastPrinted>2022-04-19T11:51:12Z</cp:lastPrinted>
  <dcterms:created xsi:type="dcterms:W3CDTF">2016-11-24T10:14:29Z</dcterms:created>
  <dcterms:modified xsi:type="dcterms:W3CDTF">2022-04-22T15:03:14Z</dcterms:modified>
</cp:coreProperties>
</file>