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layj\Documents\"/>
    </mc:Choice>
  </mc:AlternateContent>
  <xr:revisionPtr revIDLastSave="0" documentId="13_ncr:40009_{1F9F73B9-05FA-4BCA-A6E5-7D8C1C968D86}" xr6:coauthVersionLast="46" xr6:coauthVersionMax="46" xr10:uidLastSave="{00000000-0000-0000-0000-000000000000}"/>
  <bookViews>
    <workbookView xWindow="-8772" yWindow="4680" windowWidth="17280" windowHeight="8964" firstSheet="1" activeTab="3"/>
  </bookViews>
  <sheets>
    <sheet name="PoliticalAds" sheetId="1" r:id="rId1"/>
    <sheet name="Campaign_Length" sheetId="2" r:id="rId2"/>
    <sheet name="Regression" sheetId="4" r:id="rId3"/>
    <sheet name="Final_Data" sheetId="3" r:id="rId4"/>
  </sheets>
  <calcPr calcId="0"/>
</workbook>
</file>

<file path=xl/calcChain.xml><?xml version="1.0" encoding="utf-8"?>
<calcChain xmlns="http://schemas.openxmlformats.org/spreadsheetml/2006/main">
  <c r="D3" i="3" l="1" a="1"/>
  <c r="D3" i="3" s="1"/>
  <c r="D4" i="3" a="1"/>
  <c r="D4" i="3"/>
  <c r="D5" i="3" a="1"/>
  <c r="D5" i="3" s="1"/>
  <c r="D6" i="3" a="1"/>
  <c r="D6" i="3"/>
  <c r="D7" i="3" a="1"/>
  <c r="D7" i="3" s="1"/>
  <c r="D8" i="3" a="1"/>
  <c r="D8" i="3"/>
  <c r="D9" i="3" a="1"/>
  <c r="D9" i="3" s="1"/>
  <c r="D10" i="3" a="1"/>
  <c r="D10" i="3"/>
  <c r="D11" i="3" a="1"/>
  <c r="D11" i="3" s="1"/>
  <c r="D12" i="3" a="1"/>
  <c r="D12" i="3"/>
  <c r="D13" i="3" a="1"/>
  <c r="D13" i="3" s="1"/>
  <c r="D14" i="3" a="1"/>
  <c r="D14" i="3"/>
  <c r="D15" i="3" a="1"/>
  <c r="D15" i="3" s="1"/>
  <c r="D16" i="3" a="1"/>
  <c r="D16" i="3"/>
  <c r="D17" i="3" a="1"/>
  <c r="D17" i="3" s="1"/>
  <c r="D18" i="3" a="1"/>
  <c r="D18" i="3"/>
  <c r="D19" i="3" a="1"/>
  <c r="D19" i="3" s="1"/>
  <c r="D20" i="3" a="1"/>
  <c r="D20" i="3"/>
  <c r="D21" i="3" a="1"/>
  <c r="D21" i="3" s="1"/>
  <c r="D22" i="3" a="1"/>
  <c r="D22" i="3"/>
  <c r="D23" i="3" a="1"/>
  <c r="D23" i="3" s="1"/>
  <c r="D24" i="3" a="1"/>
  <c r="D24" i="3" s="1"/>
  <c r="D25" i="3" a="1"/>
  <c r="D25" i="3"/>
  <c r="D26" i="3" a="1"/>
  <c r="D26" i="3"/>
  <c r="D27" i="3" a="1"/>
  <c r="D27" i="3" s="1"/>
  <c r="D28" i="3" a="1"/>
  <c r="D28" i="3"/>
  <c r="D29" i="3" a="1"/>
  <c r="D29" i="3"/>
  <c r="D30" i="3" a="1"/>
  <c r="D30" i="3"/>
  <c r="D31" i="3" a="1"/>
  <c r="D31" i="3" s="1"/>
  <c r="D32" i="3" a="1"/>
  <c r="D32" i="3"/>
  <c r="D33" i="3" a="1"/>
  <c r="D33" i="3"/>
  <c r="D34" i="3" a="1"/>
  <c r="D34" i="3"/>
  <c r="D35" i="3" a="1"/>
  <c r="D35" i="3" s="1"/>
  <c r="D36" i="3" a="1"/>
  <c r="D36" i="3"/>
  <c r="D37" i="3" a="1"/>
  <c r="D37" i="3"/>
  <c r="D38" i="3" a="1"/>
  <c r="D38" i="3"/>
  <c r="D39" i="3" a="1"/>
  <c r="D39" i="3" s="1"/>
  <c r="D40" i="3" a="1"/>
  <c r="D40" i="3"/>
  <c r="D41" i="3" a="1"/>
  <c r="D41" i="3"/>
  <c r="D42" i="3" a="1"/>
  <c r="D42" i="3"/>
  <c r="D43" i="3" a="1"/>
  <c r="D43" i="3" s="1"/>
  <c r="D44" i="3" a="1"/>
  <c r="D44" i="3"/>
  <c r="D45" i="3" a="1"/>
  <c r="D45" i="3"/>
  <c r="D46" i="3" a="1"/>
  <c r="D46" i="3"/>
  <c r="D47" i="3" a="1"/>
  <c r="D47" i="3" s="1"/>
  <c r="D48" i="3" a="1"/>
  <c r="D48" i="3"/>
  <c r="D49" i="3" a="1"/>
  <c r="D49" i="3"/>
  <c r="D50" i="3" a="1"/>
  <c r="D50" i="3"/>
  <c r="D51" i="3" a="1"/>
  <c r="D51" i="3" s="1"/>
  <c r="D52" i="3" a="1"/>
  <c r="D52" i="3"/>
  <c r="D53" i="3" a="1"/>
  <c r="D53" i="3"/>
  <c r="D54" i="3" a="1"/>
  <c r="D54" i="3"/>
  <c r="D55" i="3" a="1"/>
  <c r="D55" i="3" s="1"/>
  <c r="D56" i="3" a="1"/>
  <c r="D56" i="3"/>
  <c r="D57" i="3" a="1"/>
  <c r="D57" i="3"/>
  <c r="D58" i="3" a="1"/>
  <c r="D58" i="3"/>
  <c r="D59" i="3" a="1"/>
  <c r="D59" i="3" s="1"/>
  <c r="D60" i="3" a="1"/>
  <c r="D60" i="3"/>
  <c r="D61" i="3" a="1"/>
  <c r="D61" i="3"/>
  <c r="D62" i="3" a="1"/>
  <c r="D62" i="3"/>
  <c r="D63" i="3" a="1"/>
  <c r="D63" i="3" s="1"/>
  <c r="D64" i="3" a="1"/>
  <c r="D64" i="3"/>
  <c r="D65" i="3" a="1"/>
  <c r="D65" i="3"/>
  <c r="D66" i="3" a="1"/>
  <c r="D66" i="3"/>
  <c r="D67" i="3" a="1"/>
  <c r="D67" i="3" s="1"/>
  <c r="D68" i="3" a="1"/>
  <c r="D68" i="3"/>
  <c r="D69" i="3" a="1"/>
  <c r="D69" i="3"/>
  <c r="D70" i="3" a="1"/>
  <c r="D70" i="3"/>
  <c r="D71" i="3" a="1"/>
  <c r="D71" i="3" s="1"/>
  <c r="D72" i="3" a="1"/>
  <c r="D72" i="3"/>
  <c r="D73" i="3" a="1"/>
  <c r="D73" i="3"/>
  <c r="D74" i="3" a="1"/>
  <c r="D74" i="3"/>
  <c r="D75" i="3" a="1"/>
  <c r="D75" i="3" s="1"/>
  <c r="D76" i="3" a="1"/>
  <c r="D76" i="3"/>
  <c r="D77" i="3" a="1"/>
  <c r="D77" i="3"/>
  <c r="D78" i="3" a="1"/>
  <c r="D78" i="3"/>
  <c r="D79" i="3" a="1"/>
  <c r="D79" i="3" s="1"/>
  <c r="D80" i="3" a="1"/>
  <c r="D80" i="3"/>
  <c r="D81" i="3" a="1"/>
  <c r="D81" i="3"/>
  <c r="D82" i="3" a="1"/>
  <c r="D82" i="3"/>
  <c r="D83" i="3" a="1"/>
  <c r="D83" i="3" s="1"/>
  <c r="D84" i="3" a="1"/>
  <c r="D84" i="3" s="1"/>
  <c r="D85" i="3" a="1"/>
  <c r="D85" i="3"/>
  <c r="D86" i="3" a="1"/>
  <c r="D86" i="3"/>
  <c r="D87" i="3" a="1"/>
  <c r="D87" i="3"/>
  <c r="D88" i="3" a="1"/>
  <c r="D88" i="3" s="1"/>
  <c r="D89" i="3" a="1"/>
  <c r="D89" i="3" s="1"/>
  <c r="D90" i="3" a="1"/>
  <c r="D90" i="3"/>
  <c r="D91" i="3" a="1"/>
  <c r="D91" i="3" s="1"/>
  <c r="D92" i="3" a="1"/>
  <c r="D92" i="3" s="1"/>
  <c r="D93" i="3" a="1"/>
  <c r="D93" i="3" s="1"/>
  <c r="D94" i="3" a="1"/>
  <c r="D94" i="3"/>
  <c r="D95" i="3" a="1"/>
  <c r="D95" i="3" s="1"/>
  <c r="D96" i="3" a="1"/>
  <c r="D96" i="3" s="1"/>
  <c r="D97" i="3" a="1"/>
  <c r="D97" i="3" s="1"/>
  <c r="D98" i="3" a="1"/>
  <c r="D98" i="3"/>
  <c r="D99" i="3" a="1"/>
  <c r="D99" i="3"/>
  <c r="D100" i="3" a="1"/>
  <c r="D100" i="3" s="1"/>
  <c r="D101" i="3" a="1"/>
  <c r="D101" i="3"/>
  <c r="D102" i="3" a="1"/>
  <c r="D102" i="3"/>
  <c r="D103" i="3" a="1"/>
  <c r="D103" i="3"/>
  <c r="D104" i="3" a="1"/>
  <c r="D104" i="3" s="1"/>
  <c r="D105" i="3" a="1"/>
  <c r="D105" i="3" s="1"/>
  <c r="D106" i="3" a="1"/>
  <c r="D106" i="3"/>
  <c r="D107" i="3" a="1"/>
  <c r="D107" i="3" s="1"/>
  <c r="D108" i="3" a="1"/>
  <c r="D108" i="3" s="1"/>
  <c r="D109" i="3" a="1"/>
  <c r="D109" i="3" s="1"/>
  <c r="D110" i="3" a="1"/>
  <c r="D110" i="3"/>
  <c r="D111" i="3" a="1"/>
  <c r="D111" i="3" s="1"/>
  <c r="D112" i="3" a="1"/>
  <c r="D112" i="3" s="1"/>
  <c r="D113" i="3" a="1"/>
  <c r="D113" i="3"/>
  <c r="D114" i="3" a="1"/>
  <c r="D114" i="3"/>
  <c r="D115" i="3" a="1"/>
  <c r="D115" i="3" s="1"/>
  <c r="D116" i="3" a="1"/>
  <c r="D116" i="3" s="1"/>
  <c r="D117" i="3" a="1"/>
  <c r="D117" i="3"/>
  <c r="D118" i="3" a="1"/>
  <c r="D118" i="3"/>
  <c r="D119" i="3" a="1"/>
  <c r="D119" i="3"/>
  <c r="D120" i="3" a="1"/>
  <c r="D120" i="3" s="1"/>
  <c r="D121" i="3" a="1"/>
  <c r="D121" i="3" s="1"/>
  <c r="D122" i="3" a="1"/>
  <c r="D122" i="3"/>
  <c r="D123" i="3" a="1"/>
  <c r="D123" i="3" s="1"/>
  <c r="D124" i="3" a="1"/>
  <c r="D124" i="3" s="1"/>
  <c r="D125" i="3" a="1"/>
  <c r="D125" i="3" s="1"/>
  <c r="D126" i="3" a="1"/>
  <c r="D126" i="3"/>
  <c r="D127" i="3" a="1"/>
  <c r="D127" i="3" s="1"/>
  <c r="D128" i="3" a="1"/>
  <c r="D128" i="3" s="1"/>
  <c r="D129" i="3" a="1"/>
  <c r="D129" i="3" s="1"/>
  <c r="D130" i="3" a="1"/>
  <c r="D130" i="3"/>
  <c r="D131" i="3" a="1"/>
  <c r="D131" i="3"/>
  <c r="D132" i="3" a="1"/>
  <c r="D132" i="3" s="1"/>
  <c r="D133" i="3" a="1"/>
  <c r="D133" i="3"/>
  <c r="D134" i="3" a="1"/>
  <c r="D134" i="3"/>
  <c r="D135" i="3" a="1"/>
  <c r="D135" i="3"/>
  <c r="D136" i="3" a="1"/>
  <c r="D136" i="3" s="1"/>
  <c r="D137" i="3" a="1"/>
  <c r="D137" i="3" s="1"/>
  <c r="D138" i="3" a="1"/>
  <c r="D138" i="3"/>
  <c r="D139" i="3" a="1"/>
  <c r="D139" i="3" s="1"/>
  <c r="D140" i="3" a="1"/>
  <c r="D140" i="3" s="1"/>
  <c r="D141" i="3" a="1"/>
  <c r="D141" i="3" s="1"/>
  <c r="D142" i="3" a="1"/>
  <c r="D142" i="3"/>
  <c r="D143" i="3" a="1"/>
  <c r="D143" i="3" s="1"/>
  <c r="D144" i="3" a="1"/>
  <c r="D144" i="3" s="1"/>
  <c r="D145" i="3" a="1"/>
  <c r="D145" i="3"/>
  <c r="D146" i="3" a="1"/>
  <c r="D146" i="3"/>
  <c r="D147" i="3" a="1"/>
  <c r="D147" i="3" s="1"/>
  <c r="D148" i="3" a="1"/>
  <c r="D148" i="3" s="1"/>
  <c r="D149" i="3" a="1"/>
  <c r="D149" i="3"/>
  <c r="D150" i="3" a="1"/>
  <c r="D150" i="3"/>
  <c r="D151" i="3" a="1"/>
  <c r="D151" i="3"/>
  <c r="D152" i="3" a="1"/>
  <c r="D152" i="3" s="1"/>
  <c r="D153" i="3" a="1"/>
  <c r="D153" i="3" s="1"/>
  <c r="D154" i="3" a="1"/>
  <c r="D154" i="3"/>
  <c r="D155" i="3" a="1"/>
  <c r="D155" i="3" s="1"/>
  <c r="D156" i="3" a="1"/>
  <c r="D156" i="3" s="1"/>
  <c r="D157" i="3" a="1"/>
  <c r="D157" i="3" s="1"/>
  <c r="D158" i="3" a="1"/>
  <c r="D158" i="3"/>
  <c r="D159" i="3" a="1"/>
  <c r="D159" i="3" s="1"/>
  <c r="D160" i="3" a="1"/>
  <c r="D160" i="3" s="1"/>
  <c r="D161" i="3" a="1"/>
  <c r="D161" i="3" s="1"/>
  <c r="D162" i="3" a="1"/>
  <c r="D162" i="3" s="1"/>
  <c r="D163" i="3" a="1"/>
  <c r="D163" i="3"/>
  <c r="D164" i="3" a="1"/>
  <c r="D164" i="3" s="1"/>
  <c r="D165" i="3" a="1"/>
  <c r="D165" i="3"/>
  <c r="D166" i="3" a="1"/>
  <c r="D166" i="3" s="1"/>
  <c r="D167" i="3" a="1"/>
  <c r="D167" i="3"/>
  <c r="D168" i="3" a="1"/>
  <c r="D168" i="3" s="1"/>
  <c r="D169" i="3" a="1"/>
  <c r="D169" i="3" s="1"/>
  <c r="D170" i="3" a="1"/>
  <c r="D170" i="3" s="1"/>
  <c r="D171" i="3" a="1"/>
  <c r="D171" i="3" s="1"/>
  <c r="D172" i="3" a="1"/>
  <c r="D172" i="3" s="1"/>
  <c r="D173" i="3" a="1"/>
  <c r="D173" i="3" s="1"/>
  <c r="D174" i="3" a="1"/>
  <c r="D174" i="3"/>
  <c r="D175" i="3" a="1"/>
  <c r="D175" i="3" s="1"/>
  <c r="D176" i="3" a="1"/>
  <c r="D176" i="3" s="1"/>
  <c r="D177" i="3" a="1"/>
  <c r="D177" i="3"/>
  <c r="D178" i="3" a="1"/>
  <c r="D178" i="3" s="1"/>
  <c r="D179" i="3" a="1"/>
  <c r="D179" i="3" s="1"/>
  <c r="D180" i="3" a="1"/>
  <c r="D180" i="3" s="1"/>
  <c r="D181" i="3" a="1"/>
  <c r="D181" i="3"/>
  <c r="D182" i="3" a="1"/>
  <c r="D182" i="3" s="1"/>
  <c r="D183" i="3" a="1"/>
  <c r="D183" i="3"/>
  <c r="D184" i="3" a="1"/>
  <c r="D184" i="3" s="1"/>
  <c r="D185" i="3" a="1"/>
  <c r="D185" i="3" s="1"/>
  <c r="D186" i="3" a="1"/>
  <c r="D186" i="3"/>
  <c r="D187" i="3" a="1"/>
  <c r="D187" i="3" s="1"/>
  <c r="D188" i="3" a="1"/>
  <c r="D188" i="3" s="1"/>
  <c r="D189" i="3" a="1"/>
  <c r="D189" i="3" s="1"/>
  <c r="D190" i="3" a="1"/>
  <c r="D190" i="3"/>
  <c r="D191" i="3" a="1"/>
  <c r="D191" i="3" s="1"/>
  <c r="D192" i="3" a="1"/>
  <c r="D192" i="3" s="1"/>
  <c r="D193" i="3" a="1"/>
  <c r="D193" i="3" s="1"/>
  <c r="D194" i="3" a="1"/>
  <c r="D194" i="3" s="1"/>
  <c r="D195" i="3" a="1"/>
  <c r="D195" i="3"/>
  <c r="D196" i="3" a="1"/>
  <c r="D196" i="3" s="1"/>
  <c r="D197" i="3" a="1"/>
  <c r="D197" i="3"/>
  <c r="D198" i="3" a="1"/>
  <c r="D198" i="3" s="1"/>
  <c r="D199" i="3" a="1"/>
  <c r="D199" i="3"/>
  <c r="D200" i="3" a="1"/>
  <c r="D200" i="3" s="1"/>
  <c r="D201" i="3" a="1"/>
  <c r="D201" i="3" s="1"/>
  <c r="D202" i="3" a="1"/>
  <c r="D202" i="3" s="1"/>
  <c r="D203" i="3" a="1"/>
  <c r="D203" i="3" s="1"/>
  <c r="D204" i="3" a="1"/>
  <c r="D204" i="3" s="1"/>
  <c r="D205" i="3" a="1"/>
  <c r="D205" i="3" s="1"/>
  <c r="D206" i="3" a="1"/>
  <c r="D206" i="3"/>
  <c r="D207" i="3" a="1"/>
  <c r="D207" i="3" s="1"/>
  <c r="D208" i="3" a="1"/>
  <c r="D208" i="3" s="1"/>
  <c r="D209" i="3" a="1"/>
  <c r="D209" i="3"/>
  <c r="D210" i="3" a="1"/>
  <c r="D210" i="3" s="1"/>
  <c r="D211" i="3" a="1"/>
  <c r="D211" i="3" s="1"/>
  <c r="D212" i="3" a="1"/>
  <c r="D212" i="3" s="1"/>
  <c r="D213" i="3" a="1"/>
  <c r="D213" i="3"/>
  <c r="D214" i="3" a="1"/>
  <c r="D214" i="3" s="1"/>
  <c r="D215" i="3" a="1"/>
  <c r="D215" i="3"/>
  <c r="D216" i="3" a="1"/>
  <c r="D216" i="3" s="1"/>
  <c r="D217" i="3" a="1"/>
  <c r="D217" i="3" s="1"/>
  <c r="D218" i="3" a="1"/>
  <c r="D218" i="3"/>
  <c r="D219" i="3" a="1"/>
  <c r="D219" i="3" s="1"/>
  <c r="D220" i="3" a="1"/>
  <c r="D220" i="3" s="1"/>
  <c r="D221" i="3" a="1"/>
  <c r="D221" i="3" s="1"/>
  <c r="D222" i="3" a="1"/>
  <c r="D222" i="3"/>
  <c r="D223" i="3" a="1"/>
  <c r="D223" i="3" s="1"/>
  <c r="D224" i="3" a="1"/>
  <c r="D224" i="3" s="1"/>
  <c r="D225" i="3" a="1"/>
  <c r="D225" i="3" s="1"/>
  <c r="D226" i="3" a="1"/>
  <c r="D226" i="3" s="1"/>
  <c r="D227" i="3" a="1"/>
  <c r="D227" i="3"/>
  <c r="D228" i="3" a="1"/>
  <c r="D228" i="3" s="1"/>
  <c r="D229" i="3" a="1"/>
  <c r="D229" i="3"/>
  <c r="D230" i="3" a="1"/>
  <c r="D230" i="3" s="1"/>
  <c r="D231" i="3" a="1"/>
  <c r="D231" i="3"/>
  <c r="D232" i="3" a="1"/>
  <c r="D232" i="3" s="1"/>
  <c r="D233" i="3" a="1"/>
  <c r="D233" i="3" s="1"/>
  <c r="D234" i="3" a="1"/>
  <c r="D234" i="3" s="1"/>
  <c r="D235" i="3" a="1"/>
  <c r="D235" i="3" s="1"/>
  <c r="D236" i="3" a="1"/>
  <c r="D236" i="3" s="1"/>
  <c r="D237" i="3" a="1"/>
  <c r="D237" i="3" s="1"/>
  <c r="D238" i="3" a="1"/>
  <c r="D238" i="3"/>
  <c r="D239" i="3" a="1"/>
  <c r="D239" i="3" s="1"/>
  <c r="D240" i="3" a="1"/>
  <c r="D240" i="3" s="1"/>
  <c r="D241" i="3" a="1"/>
  <c r="D241" i="3"/>
  <c r="D242" i="3" a="1"/>
  <c r="D242" i="3" s="1"/>
  <c r="D243" i="3" a="1"/>
  <c r="D243" i="3" s="1"/>
  <c r="D244" i="3" a="1"/>
  <c r="D244" i="3" s="1"/>
  <c r="D245" i="3" a="1"/>
  <c r="D245" i="3"/>
  <c r="D246" i="3" a="1"/>
  <c r="D246" i="3" s="1"/>
  <c r="D247" i="3" a="1"/>
  <c r="D247" i="3"/>
  <c r="D248" i="3" a="1"/>
  <c r="D248" i="3" s="1"/>
  <c r="D249" i="3" a="1"/>
  <c r="D249" i="3" s="1"/>
  <c r="D250" i="3" a="1"/>
  <c r="D250" i="3"/>
  <c r="D251" i="3" a="1"/>
  <c r="D251" i="3" s="1"/>
  <c r="D252" i="3" a="1"/>
  <c r="D252" i="3" s="1"/>
  <c r="D253" i="3" a="1"/>
  <c r="D253" i="3" s="1"/>
  <c r="D254" i="3" a="1"/>
  <c r="D254" i="3"/>
  <c r="D255" i="3" a="1"/>
  <c r="D255" i="3" s="1"/>
  <c r="D256" i="3" a="1"/>
  <c r="D256" i="3" s="1"/>
  <c r="D257" i="3" a="1"/>
  <c r="D257" i="3" s="1"/>
  <c r="D258" i="3" a="1"/>
  <c r="D258" i="3" s="1"/>
  <c r="D259" i="3" a="1"/>
  <c r="D259" i="3"/>
  <c r="D260" i="3" a="1"/>
  <c r="D260" i="3" s="1"/>
  <c r="D261" i="3" a="1"/>
  <c r="D261" i="3"/>
  <c r="D262" i="3" a="1"/>
  <c r="D262" i="3" s="1"/>
  <c r="D263" i="3" a="1"/>
  <c r="D263" i="3"/>
  <c r="D264" i="3" a="1"/>
  <c r="D264" i="3" s="1"/>
  <c r="D265" i="3" a="1"/>
  <c r="D265" i="3" s="1"/>
  <c r="D266" i="3" a="1"/>
  <c r="D266" i="3" s="1"/>
  <c r="D267" i="3" a="1"/>
  <c r="D267" i="3" s="1"/>
  <c r="D268" i="3" a="1"/>
  <c r="D268" i="3" s="1"/>
  <c r="D269" i="3" a="1"/>
  <c r="D269" i="3" s="1"/>
  <c r="D270" i="3" a="1"/>
  <c r="D270" i="3"/>
  <c r="D271" i="3" a="1"/>
  <c r="D271" i="3" s="1"/>
  <c r="D272" i="3" a="1"/>
  <c r="D272" i="3" s="1"/>
  <c r="D273" i="3" a="1"/>
  <c r="D273" i="3"/>
  <c r="D274" i="3" a="1"/>
  <c r="D274" i="3" s="1"/>
  <c r="D275" i="3" a="1"/>
  <c r="D275" i="3"/>
  <c r="D276" i="3" a="1"/>
  <c r="D276" i="3" s="1"/>
  <c r="D277" i="3" a="1"/>
  <c r="D277" i="3"/>
  <c r="D278" i="3" a="1"/>
  <c r="D278" i="3" s="1"/>
  <c r="D279" i="3" a="1"/>
  <c r="D279" i="3"/>
  <c r="D280" i="3" a="1"/>
  <c r="D280" i="3" s="1"/>
  <c r="D281" i="3" a="1"/>
  <c r="D281" i="3" s="1"/>
  <c r="D282" i="3" a="1"/>
  <c r="D282" i="3"/>
  <c r="D283" i="3" a="1"/>
  <c r="D283" i="3" s="1"/>
  <c r="D284" i="3" a="1"/>
  <c r="D284" i="3" s="1"/>
  <c r="D285" i="3" a="1"/>
  <c r="D285" i="3" s="1"/>
  <c r="D286" i="3" a="1"/>
  <c r="D286" i="3"/>
  <c r="D287" i="3" a="1"/>
  <c r="D287" i="3" s="1"/>
  <c r="D288" i="3" a="1"/>
  <c r="D288" i="3" s="1"/>
  <c r="D289" i="3" a="1"/>
  <c r="D289" i="3" s="1"/>
  <c r="D290" i="3" a="1"/>
  <c r="D290" i="3" s="1"/>
  <c r="D291" i="3" a="1"/>
  <c r="D291" i="3"/>
  <c r="D292" i="3" a="1"/>
  <c r="D292" i="3" s="1"/>
  <c r="D293" i="3" a="1"/>
  <c r="D293" i="3"/>
  <c r="D294" i="3" a="1"/>
  <c r="D294" i="3" s="1"/>
  <c r="D295" i="3" a="1"/>
  <c r="D295" i="3"/>
  <c r="D296" i="3" a="1"/>
  <c r="D296" i="3" s="1"/>
  <c r="D297" i="3" a="1"/>
  <c r="D297" i="3" s="1"/>
  <c r="D298" i="3" a="1"/>
  <c r="D298" i="3"/>
  <c r="D299" i="3" a="1"/>
  <c r="D299" i="3" s="1"/>
  <c r="D300" i="3" a="1"/>
  <c r="D300" i="3" s="1"/>
  <c r="D301" i="3" a="1"/>
  <c r="D301" i="3" s="1"/>
  <c r="D302" i="3" a="1"/>
  <c r="D302" i="3"/>
  <c r="D303" i="3" a="1"/>
  <c r="D303" i="3" s="1"/>
  <c r="D304" i="3" a="1"/>
  <c r="D304" i="3" s="1"/>
  <c r="D305" i="3" a="1"/>
  <c r="D305" i="3"/>
  <c r="D306" i="3" a="1"/>
  <c r="D306" i="3" s="1"/>
  <c r="D307" i="3" a="1"/>
  <c r="D307" i="3"/>
  <c r="D308" i="3" a="1"/>
  <c r="D308" i="3" s="1"/>
  <c r="D309" i="3" a="1"/>
  <c r="D309" i="3"/>
  <c r="D310" i="3" a="1"/>
  <c r="D310" i="3" s="1"/>
  <c r="D311" i="3" a="1"/>
  <c r="D311" i="3"/>
  <c r="D312" i="3" a="1"/>
  <c r="D312" i="3" s="1"/>
  <c r="D313" i="3" a="1"/>
  <c r="D313" i="3" s="1"/>
  <c r="D314" i="3" a="1"/>
  <c r="D314" i="3"/>
  <c r="D315" i="3" a="1"/>
  <c r="D315" i="3" s="1"/>
  <c r="D316" i="3" a="1"/>
  <c r="D316" i="3" s="1"/>
  <c r="D317" i="3" a="1"/>
  <c r="D317" i="3" s="1"/>
  <c r="D318" i="3" a="1"/>
  <c r="D318" i="3"/>
  <c r="D319" i="3" a="1"/>
  <c r="D319" i="3" s="1"/>
  <c r="D320" i="3" a="1"/>
  <c r="D320" i="3" s="1"/>
  <c r="D321" i="3" a="1"/>
  <c r="D321" i="3" s="1"/>
  <c r="D322" i="3" a="1"/>
  <c r="D322" i="3" s="1"/>
  <c r="D323" i="3" a="1"/>
  <c r="D323" i="3"/>
  <c r="D324" i="3" a="1"/>
  <c r="D324" i="3" s="1"/>
  <c r="D325" i="3" a="1"/>
  <c r="D325" i="3"/>
  <c r="D326" i="3" a="1"/>
  <c r="D326" i="3" s="1"/>
  <c r="D327" i="3" a="1"/>
  <c r="D327" i="3"/>
  <c r="D328" i="3" a="1"/>
  <c r="D328" i="3" s="1"/>
  <c r="D329" i="3" a="1"/>
  <c r="D329" i="3" s="1"/>
  <c r="D330" i="3" a="1"/>
  <c r="D330" i="3"/>
  <c r="D331" i="3" a="1"/>
  <c r="D331" i="3" s="1"/>
  <c r="D332" i="3" a="1"/>
  <c r="D332" i="3" s="1"/>
  <c r="D333" i="3" a="1"/>
  <c r="D333" i="3" s="1"/>
  <c r="D334" i="3" a="1"/>
  <c r="D334" i="3"/>
  <c r="D335" i="3" a="1"/>
  <c r="D335" i="3" s="1"/>
  <c r="D336" i="3" a="1"/>
  <c r="D336" i="3" s="1"/>
  <c r="D337" i="3" a="1"/>
  <c r="D337" i="3"/>
  <c r="D338" i="3" a="1"/>
  <c r="D338" i="3" s="1"/>
  <c r="D339" i="3" a="1"/>
  <c r="D339" i="3"/>
  <c r="D340" i="3" a="1"/>
  <c r="D340" i="3" s="1"/>
  <c r="D341" i="3" a="1"/>
  <c r="D341" i="3"/>
  <c r="D342" i="3" a="1"/>
  <c r="D342" i="3" s="1"/>
  <c r="D343" i="3" a="1"/>
  <c r="D343" i="3"/>
  <c r="D344" i="3" a="1"/>
  <c r="D344" i="3" s="1"/>
  <c r="D345" i="3" a="1"/>
  <c r="D345" i="3" s="1"/>
  <c r="D346" i="3" a="1"/>
  <c r="D346" i="3"/>
  <c r="D347" i="3" a="1"/>
  <c r="D347" i="3" s="1"/>
  <c r="D348" i="3" a="1"/>
  <c r="D348" i="3" s="1"/>
  <c r="D349" i="3" a="1"/>
  <c r="D349" i="3" s="1"/>
  <c r="D350" i="3" a="1"/>
  <c r="D350" i="3"/>
  <c r="D351" i="3" a="1"/>
  <c r="D351" i="3" s="1"/>
  <c r="D352" i="3" a="1"/>
  <c r="D352" i="3" s="1"/>
  <c r="D353" i="3" a="1"/>
  <c r="D353" i="3" s="1"/>
  <c r="D354" i="3" a="1"/>
  <c r="D354" i="3" s="1"/>
  <c r="D355" i="3" a="1"/>
  <c r="D355" i="3"/>
  <c r="D356" i="3" a="1"/>
  <c r="D356" i="3" s="1"/>
  <c r="D357" i="3" a="1"/>
  <c r="D357" i="3"/>
  <c r="D358" i="3" a="1"/>
  <c r="D358" i="3" s="1"/>
  <c r="D359" i="3" a="1"/>
  <c r="D359" i="3"/>
  <c r="D360" i="3" a="1"/>
  <c r="D360" i="3" s="1"/>
  <c r="D361" i="3" a="1"/>
  <c r="D361" i="3" s="1"/>
  <c r="D362" i="3" a="1"/>
  <c r="D362" i="3"/>
  <c r="D363" i="3" a="1"/>
  <c r="D363" i="3" s="1"/>
  <c r="D364" i="3" a="1"/>
  <c r="D364" i="3" s="1"/>
  <c r="D365" i="3" a="1"/>
  <c r="D365" i="3"/>
  <c r="D366" i="3" a="1"/>
  <c r="D366" i="3"/>
  <c r="D367" i="3" a="1"/>
  <c r="D367" i="3"/>
  <c r="D368" i="3" a="1"/>
  <c r="D368" i="3" s="1"/>
  <c r="D369" i="3" a="1"/>
  <c r="D369" i="3"/>
  <c r="D370" i="3" a="1"/>
  <c r="D370" i="3" s="1"/>
  <c r="D371" i="3" a="1"/>
  <c r="D371" i="3"/>
  <c r="D372" i="3" a="1"/>
  <c r="D372" i="3" s="1"/>
  <c r="D373" i="3" a="1"/>
  <c r="D373" i="3"/>
  <c r="D374" i="3" a="1"/>
  <c r="D374" i="3" s="1"/>
  <c r="D375" i="3" a="1"/>
  <c r="D375" i="3"/>
  <c r="D376" i="3" a="1"/>
  <c r="D376" i="3" s="1"/>
  <c r="D377" i="3" a="1"/>
  <c r="D377" i="3" s="1"/>
  <c r="D378" i="3" a="1"/>
  <c r="D378" i="3"/>
  <c r="D379" i="3" a="1"/>
  <c r="D379" i="3" s="1"/>
  <c r="D380" i="3" a="1"/>
  <c r="D380" i="3" s="1"/>
  <c r="D381" i="3" a="1"/>
  <c r="D381" i="3"/>
  <c r="D382" i="3" a="1"/>
  <c r="D382" i="3"/>
  <c r="D383" i="3" a="1"/>
  <c r="D383" i="3" s="1"/>
  <c r="D384" i="3" a="1"/>
  <c r="D384" i="3" s="1"/>
  <c r="D385" i="3" a="1"/>
  <c r="D385" i="3"/>
  <c r="D386" i="3" a="1"/>
  <c r="D386" i="3" s="1"/>
  <c r="D387" i="3" a="1"/>
  <c r="D387" i="3"/>
  <c r="D388" i="3" a="1"/>
  <c r="D388" i="3" s="1"/>
  <c r="D389" i="3" a="1"/>
  <c r="D389" i="3"/>
  <c r="D390" i="3" a="1"/>
  <c r="D390" i="3"/>
  <c r="D391" i="3" a="1"/>
  <c r="D391" i="3"/>
  <c r="D392" i="3" a="1"/>
  <c r="D392" i="3" s="1"/>
  <c r="D393" i="3" a="1"/>
  <c r="D393" i="3" s="1"/>
  <c r="D394" i="3" a="1"/>
  <c r="D394" i="3"/>
  <c r="D395" i="3" a="1"/>
  <c r="D395" i="3" s="1"/>
  <c r="D396" i="3" a="1"/>
  <c r="D396" i="3" s="1"/>
  <c r="D397" i="3" a="1"/>
  <c r="D397" i="3"/>
  <c r="D398" i="3" a="1"/>
  <c r="D398" i="3"/>
  <c r="D399" i="3" a="1"/>
  <c r="D399" i="3"/>
  <c r="D400" i="3" a="1"/>
  <c r="D400" i="3" s="1"/>
  <c r="D401" i="3" a="1"/>
  <c r="D401" i="3"/>
  <c r="D402" i="3" a="1"/>
  <c r="D402" i="3" s="1"/>
  <c r="D403" i="3" a="1"/>
  <c r="D403" i="3"/>
  <c r="D404" i="3" a="1"/>
  <c r="D404" i="3" s="1"/>
  <c r="D405" i="3" a="1"/>
  <c r="D405" i="3"/>
  <c r="D406" i="3" a="1"/>
  <c r="D406" i="3"/>
  <c r="D407" i="3" a="1"/>
  <c r="D407" i="3"/>
  <c r="D408" i="3" a="1"/>
  <c r="D408" i="3" s="1"/>
  <c r="D409" i="3" a="1"/>
  <c r="D409" i="3" s="1"/>
  <c r="D410" i="3" a="1"/>
  <c r="D410" i="3" s="1"/>
  <c r="D411" i="3" a="1"/>
  <c r="D411" i="3" s="1"/>
  <c r="D412" i="3" a="1"/>
  <c r="D412" i="3" s="1"/>
  <c r="D413" i="3" a="1"/>
  <c r="D413" i="3" s="1"/>
  <c r="D414" i="3" a="1"/>
  <c r="D414" i="3"/>
  <c r="D415" i="3" a="1"/>
  <c r="D415" i="3" s="1"/>
  <c r="D416" i="3" a="1"/>
  <c r="D416" i="3" s="1"/>
  <c r="D417" i="3" a="1"/>
  <c r="D417" i="3"/>
  <c r="D418" i="3" a="1"/>
  <c r="D418" i="3" s="1"/>
  <c r="D419" i="3" a="1"/>
  <c r="D419" i="3" s="1"/>
  <c r="D420" i="3" a="1"/>
  <c r="D420" i="3" s="1"/>
  <c r="D421" i="3" a="1"/>
  <c r="D421" i="3"/>
  <c r="D422" i="3" a="1"/>
  <c r="D422" i="3" s="1"/>
  <c r="D423" i="3" a="1"/>
  <c r="D423" i="3" s="1"/>
  <c r="D424" i="3" a="1"/>
  <c r="D424" i="3" s="1"/>
  <c r="D425" i="3" a="1"/>
  <c r="D425" i="3"/>
  <c r="D426" i="3" a="1"/>
  <c r="D426" i="3" s="1"/>
  <c r="D427" i="3" a="1"/>
  <c r="D427" i="3"/>
  <c r="D428" i="3" a="1"/>
  <c r="D428" i="3" s="1"/>
  <c r="D429" i="3" a="1"/>
  <c r="D429" i="3"/>
  <c r="D430" i="3" a="1"/>
  <c r="D430" i="3" s="1"/>
  <c r="D431" i="3" a="1"/>
  <c r="D431" i="3" s="1"/>
  <c r="D432" i="3" a="1"/>
  <c r="D432" i="3" s="1"/>
  <c r="D433" i="3" a="1"/>
  <c r="D433" i="3"/>
  <c r="D434" i="3" a="1"/>
  <c r="D434" i="3" s="1"/>
  <c r="D435" i="3" a="1"/>
  <c r="D435" i="3" s="1"/>
  <c r="D436" i="3" a="1"/>
  <c r="D436" i="3" s="1"/>
  <c r="D437" i="3" a="1"/>
  <c r="D437" i="3"/>
  <c r="D438" i="3" a="1"/>
  <c r="D438" i="3" s="1"/>
  <c r="D439" i="3" a="1"/>
  <c r="D439" i="3" s="1"/>
  <c r="D440" i="3" a="1"/>
  <c r="D440" i="3" s="1"/>
  <c r="D441" i="3" a="1"/>
  <c r="D441" i="3"/>
  <c r="D442" i="3" a="1"/>
  <c r="D442" i="3" s="1"/>
  <c r="D443" i="3" a="1"/>
  <c r="D443" i="3"/>
  <c r="D444" i="3" a="1"/>
  <c r="D444" i="3" s="1"/>
  <c r="D445" i="3" a="1"/>
  <c r="D445" i="3"/>
  <c r="D446" i="3" a="1"/>
  <c r="D446" i="3" s="1"/>
  <c r="D447" i="3" a="1"/>
  <c r="D447" i="3" s="1"/>
  <c r="D448" i="3" a="1"/>
  <c r="D448" i="3" s="1"/>
  <c r="D449" i="3" a="1"/>
  <c r="D449" i="3"/>
  <c r="D450" i="3" a="1"/>
  <c r="D450" i="3" s="1"/>
  <c r="D451" i="3" a="1"/>
  <c r="D451" i="3" s="1"/>
  <c r="D452" i="3" a="1"/>
  <c r="D452" i="3" s="1"/>
  <c r="D453" i="3" a="1"/>
  <c r="D453" i="3"/>
  <c r="D454" i="3" a="1"/>
  <c r="D454" i="3" s="1"/>
  <c r="D455" i="3" a="1"/>
  <c r="D455" i="3" s="1"/>
  <c r="D456" i="3" a="1"/>
  <c r="D456" i="3" s="1"/>
  <c r="D457" i="3" a="1"/>
  <c r="D457" i="3"/>
  <c r="D458" i="3" a="1"/>
  <c r="D458" i="3" s="1"/>
  <c r="D459" i="3" a="1"/>
  <c r="D459" i="3"/>
  <c r="D460" i="3" a="1"/>
  <c r="D460" i="3" s="1"/>
  <c r="D461" i="3" a="1"/>
  <c r="D461" i="3"/>
  <c r="D462" i="3" a="1"/>
  <c r="D462" i="3" s="1"/>
  <c r="D463" i="3" a="1"/>
  <c r="D463" i="3" s="1"/>
  <c r="D464" i="3" a="1"/>
  <c r="D464" i="3" s="1"/>
  <c r="D465" i="3" a="1"/>
  <c r="D465" i="3"/>
  <c r="D466" i="3" a="1"/>
  <c r="D466" i="3" s="1"/>
  <c r="D467" i="3" a="1"/>
  <c r="D467" i="3" s="1"/>
  <c r="D468" i="3" a="1"/>
  <c r="D468" i="3" s="1"/>
  <c r="D469" i="3" a="1"/>
  <c r="D469" i="3" s="1"/>
  <c r="D470" i="3" a="1"/>
  <c r="D470" i="3" s="1"/>
  <c r="D471" i="3" a="1"/>
  <c r="D471" i="3" s="1"/>
  <c r="D472" i="3" a="1"/>
  <c r="D472" i="3" s="1"/>
  <c r="D473" i="3" a="1"/>
  <c r="D473" i="3"/>
  <c r="D474" i="3" a="1"/>
  <c r="D474" i="3" s="1"/>
  <c r="D475" i="3" a="1"/>
  <c r="D475" i="3"/>
  <c r="D476" i="3" a="1"/>
  <c r="D476" i="3" s="1"/>
  <c r="D477" i="3" a="1"/>
  <c r="D477" i="3"/>
  <c r="D478" i="3" a="1"/>
  <c r="D478" i="3" s="1"/>
  <c r="D479" i="3" a="1"/>
  <c r="D479" i="3" s="1"/>
  <c r="D480" i="3" a="1"/>
  <c r="D480" i="3" s="1"/>
  <c r="D481" i="3" a="1"/>
  <c r="D481" i="3"/>
  <c r="D482" i="3" a="1"/>
  <c r="D482" i="3" s="1"/>
  <c r="D483" i="3" a="1"/>
  <c r="D483" i="3" s="1"/>
  <c r="D484" i="3" a="1"/>
  <c r="D484" i="3" s="1"/>
  <c r="D485" i="3" a="1"/>
  <c r="D485" i="3" s="1"/>
  <c r="D486" i="3" a="1"/>
  <c r="D486" i="3" s="1"/>
  <c r="D487" i="3" a="1"/>
  <c r="D487" i="3" s="1"/>
  <c r="D488" i="3" a="1"/>
  <c r="D488" i="3" s="1"/>
  <c r="D489" i="3" a="1"/>
  <c r="D489" i="3"/>
  <c r="D490" i="3" a="1"/>
  <c r="D490" i="3" s="1"/>
  <c r="D491" i="3" a="1"/>
  <c r="D491" i="3"/>
  <c r="D492" i="3" a="1"/>
  <c r="D492" i="3" s="1"/>
  <c r="D493" i="3" a="1"/>
  <c r="D493" i="3"/>
  <c r="D494" i="3" a="1"/>
  <c r="D494" i="3" s="1"/>
  <c r="D495" i="3" a="1"/>
  <c r="D495" i="3" s="1"/>
  <c r="D496" i="3" a="1"/>
  <c r="D496" i="3" s="1"/>
  <c r="D497" i="3" a="1"/>
  <c r="D497" i="3"/>
  <c r="D498" i="3" a="1"/>
  <c r="D498" i="3" s="1"/>
  <c r="D499" i="3" a="1"/>
  <c r="D499" i="3" s="1"/>
  <c r="D500" i="3" a="1"/>
  <c r="D500" i="3" s="1"/>
  <c r="D501" i="3" a="1"/>
  <c r="D501" i="3" s="1"/>
  <c r="D502" i="3" a="1"/>
  <c r="D502" i="3" s="1"/>
  <c r="D503" i="3" a="1"/>
  <c r="D503" i="3" s="1"/>
  <c r="D504" i="3" a="1"/>
  <c r="D504" i="3" s="1"/>
  <c r="D505" i="3" a="1"/>
  <c r="D505" i="3"/>
  <c r="D506" i="3" a="1"/>
  <c r="D506" i="3" s="1"/>
  <c r="D507" i="3" a="1"/>
  <c r="D507" i="3"/>
  <c r="D508" i="3" a="1"/>
  <c r="D508" i="3" s="1"/>
  <c r="D509" i="3" a="1"/>
  <c r="D509" i="3"/>
  <c r="D510" i="3" a="1"/>
  <c r="D510" i="3" s="1"/>
  <c r="D511" i="3" a="1"/>
  <c r="D511" i="3" s="1"/>
  <c r="D512" i="3" a="1"/>
  <c r="D512" i="3" s="1"/>
  <c r="D513" i="3" a="1"/>
  <c r="D513" i="3"/>
  <c r="D514" i="3" a="1"/>
  <c r="D514" i="3" s="1"/>
  <c r="D515" i="3" a="1"/>
  <c r="D515" i="3" s="1"/>
  <c r="D516" i="3" a="1"/>
  <c r="D516" i="3" s="1"/>
  <c r="D517" i="3" a="1"/>
  <c r="D517" i="3" s="1"/>
  <c r="D518" i="3" a="1"/>
  <c r="D518" i="3" s="1"/>
  <c r="D519" i="3" a="1"/>
  <c r="D519" i="3" s="1"/>
  <c r="D520" i="3" a="1"/>
  <c r="D520" i="3" s="1"/>
  <c r="D521" i="3" a="1"/>
  <c r="D521" i="3"/>
  <c r="D522" i="3" a="1"/>
  <c r="D522" i="3" s="1"/>
  <c r="D523" i="3" a="1"/>
  <c r="D523" i="3"/>
  <c r="D524" i="3" a="1"/>
  <c r="D524" i="3" s="1"/>
  <c r="D525" i="3" a="1"/>
  <c r="D525" i="3"/>
  <c r="D526" i="3" a="1"/>
  <c r="D526" i="3" s="1"/>
  <c r="D527" i="3" a="1"/>
  <c r="D527" i="3" s="1"/>
  <c r="D528" i="3" a="1"/>
  <c r="D528" i="3" s="1"/>
  <c r="D529" i="3" a="1"/>
  <c r="D529" i="3"/>
  <c r="D530" i="3" a="1"/>
  <c r="D530" i="3" s="1"/>
  <c r="D531" i="3" a="1"/>
  <c r="D531" i="3" s="1"/>
  <c r="D532" i="3" a="1"/>
  <c r="D532" i="3" s="1"/>
  <c r="D533" i="3" a="1"/>
  <c r="D533" i="3" s="1"/>
  <c r="D534" i="3" a="1"/>
  <c r="D534" i="3" s="1"/>
  <c r="D535" i="3" a="1"/>
  <c r="D535" i="3" s="1"/>
  <c r="D536" i="3" a="1"/>
  <c r="D536" i="3" s="1"/>
  <c r="D537" i="3" a="1"/>
  <c r="D537" i="3"/>
  <c r="D538" i="3" a="1"/>
  <c r="D538" i="3" s="1"/>
  <c r="D539" i="3" a="1"/>
  <c r="D539" i="3"/>
  <c r="D540" i="3" a="1"/>
  <c r="D540" i="3" s="1"/>
  <c r="D541" i="3" a="1"/>
  <c r="D541" i="3"/>
  <c r="D542" i="3" a="1"/>
  <c r="D542" i="3" s="1"/>
  <c r="D543" i="3" a="1"/>
  <c r="D543" i="3" s="1"/>
  <c r="D544" i="3" a="1"/>
  <c r="D544" i="3" s="1"/>
  <c r="D545" i="3" a="1"/>
  <c r="D545" i="3"/>
  <c r="D546" i="3" a="1"/>
  <c r="D546" i="3" s="1"/>
  <c r="D547" i="3" a="1"/>
  <c r="D547" i="3" s="1"/>
  <c r="D548" i="3" a="1"/>
  <c r="D548" i="3" s="1"/>
  <c r="D549" i="3" a="1"/>
  <c r="D549" i="3" s="1"/>
  <c r="D550" i="3" a="1"/>
  <c r="D550" i="3" s="1"/>
  <c r="D551" i="3" a="1"/>
  <c r="D551" i="3" s="1"/>
  <c r="D552" i="3" a="1"/>
  <c r="D552" i="3" s="1"/>
  <c r="D553" i="3" a="1"/>
  <c r="D553" i="3"/>
  <c r="D554" i="3" a="1"/>
  <c r="D554" i="3" s="1"/>
  <c r="D555" i="3" a="1"/>
  <c r="D555" i="3"/>
  <c r="D556" i="3" a="1"/>
  <c r="D556" i="3" s="1"/>
  <c r="D557" i="3" a="1"/>
  <c r="D557" i="3"/>
  <c r="D558" i="3" a="1"/>
  <c r="D558" i="3" s="1"/>
  <c r="D559" i="3" a="1"/>
  <c r="D559" i="3" s="1"/>
  <c r="D560" i="3" a="1"/>
  <c r="D560" i="3" s="1"/>
  <c r="D561" i="3" a="1"/>
  <c r="D561" i="3"/>
  <c r="D562" i="3" a="1"/>
  <c r="D562" i="3" s="1"/>
  <c r="D563" i="3" a="1"/>
  <c r="D563" i="3" s="1"/>
  <c r="D564" i="3" a="1"/>
  <c r="D564" i="3" s="1"/>
  <c r="D565" i="3" a="1"/>
  <c r="D565" i="3" s="1"/>
  <c r="D566" i="3" a="1"/>
  <c r="D566" i="3" s="1"/>
  <c r="D567" i="3" a="1"/>
  <c r="D567" i="3" s="1"/>
  <c r="D568" i="3" a="1"/>
  <c r="D568" i="3" s="1"/>
  <c r="D569" i="3" a="1"/>
  <c r="D569" i="3" s="1"/>
  <c r="D570" i="3" a="1"/>
  <c r="D570" i="3" s="1"/>
  <c r="D571" i="3" a="1"/>
  <c r="D571" i="3"/>
  <c r="D572" i="3" a="1"/>
  <c r="D572" i="3" s="1"/>
  <c r="D573" i="3" a="1"/>
  <c r="D573" i="3"/>
  <c r="D574" i="3" a="1"/>
  <c r="D574" i="3" s="1"/>
  <c r="D575" i="3" a="1"/>
  <c r="D575" i="3" s="1"/>
  <c r="D576" i="3" a="1"/>
  <c r="D576" i="3" s="1"/>
  <c r="D577" i="3" a="1"/>
  <c r="D577" i="3"/>
  <c r="D578" i="3" a="1"/>
  <c r="D578" i="3" s="1"/>
  <c r="D579" i="3" a="1"/>
  <c r="D579" i="3" s="1"/>
  <c r="D580" i="3" a="1"/>
  <c r="D580" i="3" s="1"/>
  <c r="D581" i="3" a="1"/>
  <c r="D581" i="3" s="1"/>
  <c r="D582" i="3" a="1"/>
  <c r="D582" i="3" s="1"/>
  <c r="D583" i="3" a="1"/>
  <c r="D583" i="3" s="1"/>
  <c r="D584" i="3" a="1"/>
  <c r="D584" i="3" s="1"/>
  <c r="D585" i="3" a="1"/>
  <c r="D585" i="3" s="1"/>
  <c r="D586" i="3" a="1"/>
  <c r="D586" i="3" s="1"/>
  <c r="D587" i="3" a="1"/>
  <c r="D587" i="3"/>
  <c r="D588" i="3" a="1"/>
  <c r="D588" i="3" s="1"/>
  <c r="D589" i="3" a="1"/>
  <c r="D589" i="3"/>
  <c r="D590" i="3" a="1"/>
  <c r="D590" i="3" s="1"/>
  <c r="D591" i="3" a="1"/>
  <c r="D591" i="3" s="1"/>
  <c r="D592" i="3" a="1"/>
  <c r="D592" i="3" s="1"/>
  <c r="D593" i="3" a="1"/>
  <c r="D593" i="3"/>
  <c r="D594" i="3" a="1"/>
  <c r="D594" i="3" s="1"/>
  <c r="D595" i="3" a="1"/>
  <c r="D595" i="3" s="1"/>
  <c r="D596" i="3" a="1"/>
  <c r="D596" i="3" s="1"/>
  <c r="D597" i="3" a="1"/>
  <c r="D597" i="3" s="1"/>
  <c r="D598" i="3" a="1"/>
  <c r="D598" i="3" s="1"/>
  <c r="D599" i="3" a="1"/>
  <c r="D599" i="3" s="1"/>
  <c r="D600" i="3" a="1"/>
  <c r="D600" i="3" s="1"/>
  <c r="D601" i="3" a="1"/>
  <c r="D601" i="3" s="1"/>
  <c r="D602" i="3" a="1"/>
  <c r="D602" i="3" s="1"/>
  <c r="D603" i="3" a="1"/>
  <c r="D603" i="3"/>
  <c r="D604" i="3" a="1"/>
  <c r="D604" i="3" s="1"/>
  <c r="D605" i="3" a="1"/>
  <c r="D605" i="3"/>
  <c r="D606" i="3" a="1"/>
  <c r="D606" i="3" s="1"/>
  <c r="D607" i="3" a="1"/>
  <c r="D607" i="3" s="1"/>
  <c r="D608" i="3" a="1"/>
  <c r="D608" i="3" s="1"/>
  <c r="D609" i="3" a="1"/>
  <c r="D609" i="3"/>
  <c r="D610" i="3" a="1"/>
  <c r="D610" i="3" s="1"/>
  <c r="D611" i="3" a="1"/>
  <c r="D611" i="3" s="1"/>
  <c r="D612" i="3" a="1"/>
  <c r="D612" i="3" s="1"/>
  <c r="D613" i="3" a="1"/>
  <c r="D613" i="3" s="1"/>
  <c r="D614" i="3" a="1"/>
  <c r="D614" i="3" s="1"/>
  <c r="D615" i="3" a="1"/>
  <c r="D615" i="3" s="1"/>
  <c r="D616" i="3" a="1"/>
  <c r="D616" i="3" s="1"/>
  <c r="D617" i="3" a="1"/>
  <c r="D617" i="3"/>
  <c r="D618" i="3" a="1"/>
  <c r="D618" i="3" s="1"/>
  <c r="D619" i="3" a="1"/>
  <c r="D619" i="3"/>
  <c r="D620" i="3" a="1"/>
  <c r="D620" i="3" s="1"/>
  <c r="D621" i="3" a="1"/>
  <c r="D621" i="3"/>
  <c r="D622" i="3" a="1"/>
  <c r="D622" i="3" s="1"/>
  <c r="D623" i="3" a="1"/>
  <c r="D623" i="3" s="1"/>
  <c r="D624" i="3" a="1"/>
  <c r="D624" i="3" s="1"/>
  <c r="D625" i="3" a="1"/>
  <c r="D625" i="3"/>
  <c r="D626" i="3" a="1"/>
  <c r="D626" i="3" s="1"/>
  <c r="D627" i="3" a="1"/>
  <c r="D627" i="3" s="1"/>
  <c r="D628" i="3" a="1"/>
  <c r="D628" i="3" s="1"/>
  <c r="D629" i="3" a="1"/>
  <c r="D629" i="3" s="1"/>
  <c r="D630" i="3" a="1"/>
  <c r="D630" i="3" s="1"/>
  <c r="D631" i="3" a="1"/>
  <c r="D631" i="3" s="1"/>
  <c r="D632" i="3" a="1"/>
  <c r="D632" i="3" s="1"/>
  <c r="D633" i="3" a="1"/>
  <c r="D633" i="3"/>
  <c r="D634" i="3" a="1"/>
  <c r="D634" i="3" s="1"/>
  <c r="D635" i="3" a="1"/>
  <c r="D635" i="3"/>
  <c r="D636" i="3" a="1"/>
  <c r="D636" i="3" s="1"/>
  <c r="D637" i="3" a="1"/>
  <c r="D637" i="3"/>
  <c r="D638" i="3" a="1"/>
  <c r="D638" i="3" s="1"/>
  <c r="D639" i="3" a="1"/>
  <c r="D639" i="3" s="1"/>
  <c r="D640" i="3" a="1"/>
  <c r="D640" i="3" s="1"/>
  <c r="D641" i="3" a="1"/>
  <c r="D641" i="3"/>
  <c r="D642" i="3" a="1"/>
  <c r="D642" i="3"/>
  <c r="D643" i="3" a="1"/>
  <c r="D643" i="3" s="1"/>
  <c r="D644" i="3" a="1"/>
  <c r="D644" i="3" s="1"/>
  <c r="D645" i="3" a="1"/>
  <c r="D645" i="3"/>
  <c r="D646" i="3" a="1"/>
  <c r="D646" i="3"/>
  <c r="D647" i="3" a="1"/>
  <c r="D647" i="3" s="1"/>
  <c r="D648" i="3" a="1"/>
  <c r="D648" i="3" s="1"/>
  <c r="D649" i="3" a="1"/>
  <c r="D649" i="3"/>
  <c r="D650" i="3" a="1"/>
  <c r="D650" i="3"/>
  <c r="D651" i="3" a="1"/>
  <c r="D651" i="3" s="1"/>
  <c r="D652" i="3" a="1"/>
  <c r="D652" i="3" s="1"/>
  <c r="D653" i="3" a="1"/>
  <c r="D653" i="3"/>
  <c r="D654" i="3" a="1"/>
  <c r="D654" i="3"/>
  <c r="D655" i="3" a="1"/>
  <c r="D655" i="3" s="1"/>
  <c r="D656" i="3" a="1"/>
  <c r="D656" i="3" s="1"/>
  <c r="D657" i="3" a="1"/>
  <c r="D657" i="3"/>
  <c r="D658" i="3" a="1"/>
  <c r="D658" i="3"/>
  <c r="D659" i="3" a="1"/>
  <c r="D659" i="3" s="1"/>
  <c r="D660" i="3" a="1"/>
  <c r="D660" i="3" s="1"/>
  <c r="D661" i="3" a="1"/>
  <c r="D661" i="3"/>
  <c r="D662" i="3" a="1"/>
  <c r="D662" i="3"/>
  <c r="D663" i="3" a="1"/>
  <c r="D663" i="3" s="1"/>
  <c r="D664" i="3" a="1"/>
  <c r="D664" i="3" s="1"/>
  <c r="D665" i="3" a="1"/>
  <c r="D665" i="3"/>
  <c r="D666" i="3" a="1"/>
  <c r="D666" i="3"/>
  <c r="D667" i="3" a="1"/>
  <c r="D667" i="3" s="1"/>
  <c r="D668" i="3" a="1"/>
  <c r="D668" i="3" s="1"/>
  <c r="D669" i="3" a="1"/>
  <c r="D669" i="3"/>
  <c r="D670" i="3" a="1"/>
  <c r="D670" i="3"/>
  <c r="D671" i="3" a="1"/>
  <c r="D671" i="3" s="1"/>
  <c r="D672" i="3" a="1"/>
  <c r="D672" i="3" s="1"/>
  <c r="D673" i="3" a="1"/>
  <c r="D673" i="3"/>
  <c r="D674" i="3" a="1"/>
  <c r="D674" i="3"/>
  <c r="D675" i="3" a="1"/>
  <c r="D675" i="3" s="1"/>
  <c r="D676" i="3" a="1"/>
  <c r="D676" i="3" s="1"/>
  <c r="D677" i="3" a="1"/>
  <c r="D677" i="3"/>
  <c r="D678" i="3" a="1"/>
  <c r="D678" i="3"/>
  <c r="D679" i="3" a="1"/>
  <c r="D679" i="3" s="1"/>
  <c r="D680" i="3" a="1"/>
  <c r="D680" i="3" s="1"/>
  <c r="D681" i="3" a="1"/>
  <c r="D681" i="3"/>
  <c r="D682" i="3" a="1"/>
  <c r="D682" i="3"/>
  <c r="D683" i="3" a="1"/>
  <c r="D683" i="3" s="1"/>
  <c r="D684" i="3" a="1"/>
  <c r="D684" i="3" s="1"/>
  <c r="D685" i="3" a="1"/>
  <c r="D685" i="3"/>
  <c r="D686" i="3" a="1"/>
  <c r="D686" i="3"/>
  <c r="D687" i="3" a="1"/>
  <c r="D687" i="3" s="1"/>
  <c r="D688" i="3" a="1"/>
  <c r="D688" i="3" s="1"/>
  <c r="D689" i="3" a="1"/>
  <c r="D689" i="3"/>
  <c r="D690" i="3" a="1"/>
  <c r="D690" i="3"/>
  <c r="D691" i="3" a="1"/>
  <c r="D691" i="3" s="1"/>
  <c r="D692" i="3" a="1"/>
  <c r="D692" i="3" s="1"/>
  <c r="D693" i="3" a="1"/>
  <c r="D693" i="3"/>
  <c r="D694" i="3" a="1"/>
  <c r="D694" i="3"/>
  <c r="D695" i="3" a="1"/>
  <c r="D695" i="3" s="1"/>
  <c r="D696" i="3" a="1"/>
  <c r="D696" i="3" s="1"/>
  <c r="D697" i="3" a="1"/>
  <c r="D697" i="3"/>
  <c r="D698" i="3" a="1"/>
  <c r="D698" i="3"/>
  <c r="D699" i="3" a="1"/>
  <c r="D699" i="3" s="1"/>
  <c r="D700" i="3" a="1"/>
  <c r="D700" i="3" s="1"/>
  <c r="D701" i="3" a="1"/>
  <c r="D701" i="3"/>
  <c r="D702" i="3" a="1"/>
  <c r="D702" i="3"/>
  <c r="D703" i="3" a="1"/>
  <c r="D703" i="3" s="1"/>
  <c r="D704" i="3" a="1"/>
  <c r="D704" i="3" s="1"/>
  <c r="D705" i="3" a="1"/>
  <c r="D705" i="3"/>
  <c r="D706" i="3" a="1"/>
  <c r="D706" i="3"/>
  <c r="D707" i="3" a="1"/>
  <c r="D707" i="3" s="1"/>
  <c r="D708" i="3" a="1"/>
  <c r="D708" i="3" s="1"/>
  <c r="D709" i="3" a="1"/>
  <c r="D709" i="3"/>
  <c r="D710" i="3" a="1"/>
  <c r="D710" i="3"/>
  <c r="D711" i="3" a="1"/>
  <c r="D711" i="3" s="1"/>
  <c r="D712" i="3" a="1"/>
  <c r="D712" i="3" s="1"/>
  <c r="D713" i="3" a="1"/>
  <c r="D713" i="3"/>
  <c r="D714" i="3" a="1"/>
  <c r="D714" i="3"/>
  <c r="D715" i="3" a="1"/>
  <c r="D715" i="3" s="1"/>
  <c r="D716" i="3" a="1"/>
  <c r="D716" i="3" s="1"/>
  <c r="D717" i="3" a="1"/>
  <c r="D717" i="3"/>
  <c r="D718" i="3" a="1"/>
  <c r="D718" i="3"/>
  <c r="D719" i="3" a="1"/>
  <c r="D719" i="3" s="1"/>
  <c r="D720" i="3" a="1"/>
  <c r="D720" i="3" s="1"/>
  <c r="D721" i="3" a="1"/>
  <c r="D721" i="3"/>
  <c r="D722" i="3" a="1"/>
  <c r="D722" i="3"/>
  <c r="D723" i="3" a="1"/>
  <c r="D723" i="3" s="1"/>
  <c r="D724" i="3" a="1"/>
  <c r="D724" i="3" s="1"/>
  <c r="D725" i="3" a="1"/>
  <c r="D725" i="3"/>
  <c r="D726" i="3" a="1"/>
  <c r="D726" i="3"/>
  <c r="D727" i="3" a="1"/>
  <c r="D727" i="3" s="1"/>
  <c r="D728" i="3" a="1"/>
  <c r="D728" i="3" s="1"/>
  <c r="D729" i="3" a="1"/>
  <c r="D729" i="3"/>
  <c r="D730" i="3" a="1"/>
  <c r="D730" i="3"/>
  <c r="D731" i="3" a="1"/>
  <c r="D731" i="3" s="1"/>
  <c r="D732" i="3" a="1"/>
  <c r="D732" i="3" s="1"/>
  <c r="D733" i="3" a="1"/>
  <c r="D733" i="3"/>
  <c r="D734" i="3" a="1"/>
  <c r="D734" i="3"/>
  <c r="D735" i="3" a="1"/>
  <c r="D735" i="3" s="1"/>
  <c r="D736" i="3" a="1"/>
  <c r="D736" i="3" s="1"/>
  <c r="D737" i="3" a="1"/>
  <c r="D737" i="3"/>
  <c r="D738" i="3" a="1"/>
  <c r="D738" i="3"/>
  <c r="D739" i="3" a="1"/>
  <c r="D739" i="3" s="1"/>
  <c r="D740" i="3" a="1"/>
  <c r="D740" i="3" s="1"/>
  <c r="D741" i="3" a="1"/>
  <c r="D741" i="3"/>
  <c r="D742" i="3" a="1"/>
  <c r="D742" i="3"/>
  <c r="D743" i="3" a="1"/>
  <c r="D743" i="3" s="1"/>
  <c r="D744" i="3" a="1"/>
  <c r="D744" i="3" s="1"/>
  <c r="D745" i="3" a="1"/>
  <c r="D745" i="3"/>
  <c r="D746" i="3" a="1"/>
  <c r="D746" i="3"/>
  <c r="D747" i="3" a="1"/>
  <c r="D747" i="3" s="1"/>
  <c r="D748" i="3" a="1"/>
  <c r="D748" i="3" s="1"/>
  <c r="D749" i="3" a="1"/>
  <c r="D749" i="3"/>
  <c r="D750" i="3" a="1"/>
  <c r="D750" i="3"/>
  <c r="D751" i="3" a="1"/>
  <c r="D751" i="3" s="1"/>
  <c r="D752" i="3" a="1"/>
  <c r="D752" i="3" s="1"/>
  <c r="D753" i="3" a="1"/>
  <c r="D753" i="3"/>
  <c r="D754" i="3" a="1"/>
  <c r="D754" i="3"/>
  <c r="D755" i="3" a="1"/>
  <c r="D755" i="3" s="1"/>
  <c r="D756" i="3" a="1"/>
  <c r="D756" i="3" s="1"/>
  <c r="D757" i="3" a="1"/>
  <c r="D757" i="3"/>
  <c r="D758" i="3" a="1"/>
  <c r="D758" i="3"/>
  <c r="D759" i="3" a="1"/>
  <c r="D759" i="3" s="1"/>
  <c r="D760" i="3" a="1"/>
  <c r="D760" i="3" s="1"/>
  <c r="D761" i="3" a="1"/>
  <c r="D761" i="3"/>
  <c r="D762" i="3" a="1"/>
  <c r="D762" i="3"/>
  <c r="D763" i="3" a="1"/>
  <c r="D763" i="3" s="1"/>
  <c r="D764" i="3" a="1"/>
  <c r="D764" i="3" s="1"/>
  <c r="D765" i="3" a="1"/>
  <c r="D765" i="3"/>
  <c r="D766" i="3" a="1"/>
  <c r="D766" i="3"/>
  <c r="D767" i="3" a="1"/>
  <c r="D767" i="3" s="1"/>
  <c r="D768" i="3" a="1"/>
  <c r="D768" i="3" s="1"/>
  <c r="D769" i="3" a="1"/>
  <c r="D769" i="3"/>
  <c r="D770" i="3" a="1"/>
  <c r="D770" i="3"/>
  <c r="D771" i="3" a="1"/>
  <c r="D771" i="3" s="1"/>
  <c r="D772" i="3" a="1"/>
  <c r="D772" i="3" s="1"/>
  <c r="D773" i="3" a="1"/>
  <c r="D773" i="3"/>
  <c r="D774" i="3" a="1"/>
  <c r="D774" i="3"/>
  <c r="D775" i="3" a="1"/>
  <c r="D775" i="3" s="1"/>
  <c r="D776" i="3" a="1"/>
  <c r="D776" i="3" s="1"/>
  <c r="D777" i="3" a="1"/>
  <c r="D777" i="3"/>
  <c r="D778" i="3" a="1"/>
  <c r="D778" i="3"/>
  <c r="D779" i="3" a="1"/>
  <c r="D779" i="3" s="1"/>
  <c r="D780" i="3" a="1"/>
  <c r="D780" i="3" s="1"/>
  <c r="D781" i="3" a="1"/>
  <c r="D781" i="3"/>
  <c r="D782" i="3" a="1"/>
  <c r="D782" i="3" s="1"/>
  <c r="D783" i="3" a="1"/>
  <c r="D783" i="3" s="1"/>
  <c r="D784" i="3" a="1"/>
  <c r="D784" i="3" s="1"/>
  <c r="D785" i="3" a="1"/>
  <c r="D785" i="3"/>
  <c r="D786" i="3" a="1"/>
  <c r="D786" i="3" s="1"/>
  <c r="D787" i="3" a="1"/>
  <c r="D787" i="3" s="1"/>
  <c r="D788" i="3" a="1"/>
  <c r="D788" i="3" s="1"/>
  <c r="D789" i="3" a="1"/>
  <c r="D789" i="3"/>
  <c r="D790" i="3" a="1"/>
  <c r="D790" i="3" s="1"/>
  <c r="D791" i="3" a="1"/>
  <c r="D791" i="3" s="1"/>
  <c r="D792" i="3" a="1"/>
  <c r="D792" i="3" s="1"/>
  <c r="D793" i="3" a="1"/>
  <c r="D793" i="3"/>
  <c r="D794" i="3" a="1"/>
  <c r="D794" i="3" s="1"/>
  <c r="D795" i="3" a="1"/>
  <c r="D795" i="3" s="1"/>
  <c r="D796" i="3" a="1"/>
  <c r="D796" i="3" s="1"/>
  <c r="D797" i="3" a="1"/>
  <c r="D797" i="3"/>
  <c r="D798" i="3" a="1"/>
  <c r="D798" i="3" s="1"/>
  <c r="D799" i="3" a="1"/>
  <c r="D799" i="3" s="1"/>
  <c r="D800" i="3" a="1"/>
  <c r="D800" i="3" s="1"/>
  <c r="D801" i="3" a="1"/>
  <c r="D801" i="3"/>
  <c r="D802" i="3" a="1"/>
  <c r="D802" i="3" s="1"/>
  <c r="D803" i="3" a="1"/>
  <c r="D803" i="3" s="1"/>
  <c r="D804" i="3" a="1"/>
  <c r="D804" i="3" s="1"/>
  <c r="D805" i="3" a="1"/>
  <c r="D805" i="3"/>
  <c r="D806" i="3" a="1"/>
  <c r="D806" i="3" s="1"/>
  <c r="D807" i="3" a="1"/>
  <c r="D807" i="3" s="1"/>
  <c r="D808" i="3" a="1"/>
  <c r="D808" i="3" s="1"/>
  <c r="D809" i="3" a="1"/>
  <c r="D809" i="3"/>
  <c r="D810" i="3" a="1"/>
  <c r="D810" i="3" s="1"/>
  <c r="D811" i="3" a="1"/>
  <c r="D811" i="3" s="1"/>
  <c r="D812" i="3" a="1"/>
  <c r="D812" i="3" s="1"/>
  <c r="D813" i="3" a="1"/>
  <c r="D813" i="3"/>
  <c r="D814" i="3" a="1"/>
  <c r="D814" i="3" s="1"/>
  <c r="D815" i="3" a="1"/>
  <c r="D815" i="3" s="1"/>
  <c r="D816" i="3" a="1"/>
  <c r="D816" i="3" s="1"/>
  <c r="D817" i="3" a="1"/>
  <c r="D817" i="3"/>
  <c r="D818" i="3" a="1"/>
  <c r="D818" i="3" s="1"/>
  <c r="D819" i="3" a="1"/>
  <c r="D819" i="3" s="1"/>
  <c r="D820" i="3" a="1"/>
  <c r="D820" i="3" s="1"/>
  <c r="D821" i="3" a="1"/>
  <c r="D821" i="3"/>
  <c r="D822" i="3" a="1"/>
  <c r="D822" i="3" s="1"/>
  <c r="D2" i="3" a="1"/>
  <c r="D2" i="3" s="1"/>
  <c r="T3" i="2"/>
  <c r="T4" i="2"/>
  <c r="T5" i="2"/>
  <c r="T6" i="2"/>
  <c r="T7" i="2"/>
  <c r="T8" i="2"/>
  <c r="T9" i="2"/>
  <c r="T10" i="2"/>
  <c r="U10" i="2" s="1"/>
  <c r="T11" i="2"/>
  <c r="T12" i="2"/>
  <c r="T13" i="2"/>
  <c r="T14" i="2"/>
  <c r="T15" i="2"/>
  <c r="T16" i="2"/>
  <c r="T17" i="2"/>
  <c r="T18" i="2"/>
  <c r="U18" i="2" s="1"/>
  <c r="T19" i="2"/>
  <c r="T20" i="2"/>
  <c r="T21" i="2"/>
  <c r="T22" i="2"/>
  <c r="T23" i="2"/>
  <c r="T24" i="2"/>
  <c r="T25" i="2"/>
  <c r="T26" i="2"/>
  <c r="U26" i="2" s="1"/>
  <c r="T27" i="2"/>
  <c r="T28" i="2"/>
  <c r="T29" i="2"/>
  <c r="T30" i="2"/>
  <c r="T31" i="2"/>
  <c r="T32" i="2"/>
  <c r="T33" i="2"/>
  <c r="T34" i="2"/>
  <c r="U34" i="2" s="1"/>
  <c r="T35" i="2"/>
  <c r="T36" i="2"/>
  <c r="T37" i="2"/>
  <c r="T38" i="2"/>
  <c r="T39" i="2"/>
  <c r="T40" i="2"/>
  <c r="T41" i="2"/>
  <c r="T42" i="2"/>
  <c r="U42" i="2" s="1"/>
  <c r="T43" i="2"/>
  <c r="T44" i="2"/>
  <c r="T45" i="2"/>
  <c r="T46" i="2"/>
  <c r="T47" i="2"/>
  <c r="T48" i="2"/>
  <c r="T49" i="2"/>
  <c r="T50" i="2"/>
  <c r="U50" i="2" s="1"/>
  <c r="T51" i="2"/>
  <c r="T52" i="2"/>
  <c r="T53" i="2"/>
  <c r="T54" i="2"/>
  <c r="T55" i="2"/>
  <c r="T56" i="2"/>
  <c r="T57" i="2"/>
  <c r="T58" i="2"/>
  <c r="U58" i="2" s="1"/>
  <c r="T59" i="2"/>
  <c r="T60" i="2"/>
  <c r="T61" i="2"/>
  <c r="T62" i="2"/>
  <c r="T63" i="2"/>
  <c r="T64" i="2"/>
  <c r="T65" i="2"/>
  <c r="T66" i="2"/>
  <c r="U66" i="2" s="1"/>
  <c r="T67" i="2"/>
  <c r="T68" i="2"/>
  <c r="T69" i="2"/>
  <c r="T70" i="2"/>
  <c r="T71" i="2"/>
  <c r="T72" i="2"/>
  <c r="T73" i="2"/>
  <c r="T74" i="2"/>
  <c r="U74" i="2" s="1"/>
  <c r="T75" i="2"/>
  <c r="T76" i="2"/>
  <c r="T77" i="2"/>
  <c r="T78" i="2"/>
  <c r="T79" i="2"/>
  <c r="T80" i="2"/>
  <c r="T81" i="2"/>
  <c r="T82" i="2"/>
  <c r="U82" i="2" s="1"/>
  <c r="T83" i="2"/>
  <c r="T84" i="2"/>
  <c r="T85" i="2"/>
  <c r="T86" i="2"/>
  <c r="T87" i="2"/>
  <c r="T88" i="2"/>
  <c r="T89" i="2"/>
  <c r="T90" i="2"/>
  <c r="U90" i="2" s="1"/>
  <c r="T91" i="2"/>
  <c r="T92" i="2"/>
  <c r="T93" i="2"/>
  <c r="T94" i="2"/>
  <c r="T95" i="2"/>
  <c r="T96" i="2"/>
  <c r="T97" i="2"/>
  <c r="T98" i="2"/>
  <c r="U98" i="2" s="1"/>
  <c r="T99" i="2"/>
  <c r="T100" i="2"/>
  <c r="T101" i="2"/>
  <c r="T102" i="2"/>
  <c r="T103" i="2"/>
  <c r="T104" i="2"/>
  <c r="T105" i="2"/>
  <c r="T106" i="2"/>
  <c r="U106" i="2" s="1"/>
  <c r="T107" i="2"/>
  <c r="T108" i="2"/>
  <c r="T109" i="2"/>
  <c r="T110" i="2"/>
  <c r="T111" i="2"/>
  <c r="T112" i="2"/>
  <c r="T113" i="2"/>
  <c r="T114" i="2"/>
  <c r="U114" i="2" s="1"/>
  <c r="T115" i="2"/>
  <c r="T116" i="2"/>
  <c r="T117" i="2"/>
  <c r="T118" i="2"/>
  <c r="T119" i="2"/>
  <c r="T120" i="2"/>
  <c r="T121" i="2"/>
  <c r="T122" i="2"/>
  <c r="U122" i="2" s="1"/>
  <c r="T123" i="2"/>
  <c r="T124" i="2"/>
  <c r="T125" i="2"/>
  <c r="T126" i="2"/>
  <c r="T127" i="2"/>
  <c r="T128" i="2"/>
  <c r="T129" i="2"/>
  <c r="T130" i="2"/>
  <c r="U130" i="2" s="1"/>
  <c r="T131" i="2"/>
  <c r="T132" i="2"/>
  <c r="T133" i="2"/>
  <c r="T134" i="2"/>
  <c r="T135" i="2"/>
  <c r="T136" i="2"/>
  <c r="T137" i="2"/>
  <c r="T138" i="2"/>
  <c r="U138" i="2" s="1"/>
  <c r="T139" i="2"/>
  <c r="T140" i="2"/>
  <c r="T141" i="2"/>
  <c r="T142" i="2"/>
  <c r="T143" i="2"/>
  <c r="T144" i="2"/>
  <c r="T145" i="2"/>
  <c r="T146" i="2"/>
  <c r="U146" i="2" s="1"/>
  <c r="T147" i="2"/>
  <c r="T148" i="2"/>
  <c r="T149" i="2"/>
  <c r="T150" i="2"/>
  <c r="T151" i="2"/>
  <c r="T152" i="2"/>
  <c r="T153" i="2"/>
  <c r="T154" i="2"/>
  <c r="U154" i="2" s="1"/>
  <c r="T155" i="2"/>
  <c r="T156" i="2"/>
  <c r="T157" i="2"/>
  <c r="T158" i="2"/>
  <c r="T159" i="2"/>
  <c r="T160" i="2"/>
  <c r="T161" i="2"/>
  <c r="T162" i="2"/>
  <c r="U162" i="2" s="1"/>
  <c r="T163" i="2"/>
  <c r="T164" i="2"/>
  <c r="T165" i="2"/>
  <c r="T166" i="2"/>
  <c r="T167" i="2"/>
  <c r="T168" i="2"/>
  <c r="T169" i="2"/>
  <c r="T170" i="2"/>
  <c r="U170" i="2" s="1"/>
  <c r="T171" i="2"/>
  <c r="T172" i="2"/>
  <c r="T173" i="2"/>
  <c r="T174" i="2"/>
  <c r="T175" i="2"/>
  <c r="T176" i="2"/>
  <c r="T177" i="2"/>
  <c r="T178" i="2"/>
  <c r="U178" i="2" s="1"/>
  <c r="T179" i="2"/>
  <c r="T180" i="2"/>
  <c r="T181" i="2"/>
  <c r="T182" i="2"/>
  <c r="T183" i="2"/>
  <c r="T184" i="2"/>
  <c r="T185" i="2"/>
  <c r="T186" i="2"/>
  <c r="U186" i="2" s="1"/>
  <c r="T187" i="2"/>
  <c r="T188" i="2"/>
  <c r="T189" i="2"/>
  <c r="T190" i="2"/>
  <c r="T191" i="2"/>
  <c r="T192" i="2"/>
  <c r="T193" i="2"/>
  <c r="T194" i="2"/>
  <c r="U194" i="2" s="1"/>
  <c r="T195" i="2"/>
  <c r="T196" i="2"/>
  <c r="T197" i="2"/>
  <c r="T198" i="2"/>
  <c r="T199" i="2"/>
  <c r="T200" i="2"/>
  <c r="T201" i="2"/>
  <c r="T202" i="2"/>
  <c r="U202" i="2" s="1"/>
  <c r="T203" i="2"/>
  <c r="T204" i="2"/>
  <c r="T205" i="2"/>
  <c r="T206" i="2"/>
  <c r="T207" i="2"/>
  <c r="T208" i="2"/>
  <c r="T209" i="2"/>
  <c r="T210" i="2"/>
  <c r="U210" i="2" s="1"/>
  <c r="T211" i="2"/>
  <c r="T212" i="2"/>
  <c r="T213" i="2"/>
  <c r="T214" i="2"/>
  <c r="T215" i="2"/>
  <c r="T216" i="2"/>
  <c r="T217" i="2"/>
  <c r="T218" i="2"/>
  <c r="U218" i="2" s="1"/>
  <c r="T219" i="2"/>
  <c r="T220" i="2"/>
  <c r="T221" i="2"/>
  <c r="T222" i="2"/>
  <c r="T223" i="2"/>
  <c r="T224" i="2"/>
  <c r="T225" i="2"/>
  <c r="T226" i="2"/>
  <c r="U226" i="2" s="1"/>
  <c r="T227" i="2"/>
  <c r="T228" i="2"/>
  <c r="T229" i="2"/>
  <c r="T230" i="2"/>
  <c r="T231" i="2"/>
  <c r="T232" i="2"/>
  <c r="T233" i="2"/>
  <c r="T234" i="2"/>
  <c r="U234" i="2" s="1"/>
  <c r="T235" i="2"/>
  <c r="T236" i="2"/>
  <c r="T237" i="2"/>
  <c r="T238" i="2"/>
  <c r="T239" i="2"/>
  <c r="T240" i="2"/>
  <c r="T241" i="2"/>
  <c r="T242" i="2"/>
  <c r="U242" i="2" s="1"/>
  <c r="T243" i="2"/>
  <c r="T244" i="2"/>
  <c r="T245" i="2"/>
  <c r="T246" i="2"/>
  <c r="T247" i="2"/>
  <c r="T248" i="2"/>
  <c r="T249" i="2"/>
  <c r="T250" i="2"/>
  <c r="U250" i="2" s="1"/>
  <c r="T251" i="2"/>
  <c r="T252" i="2"/>
  <c r="T253" i="2"/>
  <c r="T254" i="2"/>
  <c r="T255" i="2"/>
  <c r="T256" i="2"/>
  <c r="T257" i="2"/>
  <c r="T258" i="2"/>
  <c r="U258" i="2" s="1"/>
  <c r="T259" i="2"/>
  <c r="T260" i="2"/>
  <c r="T261" i="2"/>
  <c r="T262" i="2"/>
  <c r="T263" i="2"/>
  <c r="T264" i="2"/>
  <c r="T265" i="2"/>
  <c r="T266" i="2"/>
  <c r="U266" i="2" s="1"/>
  <c r="T267" i="2"/>
  <c r="T268" i="2"/>
  <c r="T269" i="2"/>
  <c r="T270" i="2"/>
  <c r="T271" i="2"/>
  <c r="T272" i="2"/>
  <c r="T273" i="2"/>
  <c r="T274" i="2"/>
  <c r="U274" i="2" s="1"/>
  <c r="T275" i="2"/>
  <c r="T276" i="2"/>
  <c r="T277" i="2"/>
  <c r="T278" i="2"/>
  <c r="T279" i="2"/>
  <c r="T280" i="2"/>
  <c r="T281" i="2"/>
  <c r="T282" i="2"/>
  <c r="U282" i="2" s="1"/>
  <c r="T283" i="2"/>
  <c r="T284" i="2"/>
  <c r="T285" i="2"/>
  <c r="T286" i="2"/>
  <c r="T287" i="2"/>
  <c r="T288" i="2"/>
  <c r="T289" i="2"/>
  <c r="T290" i="2"/>
  <c r="U290" i="2" s="1"/>
  <c r="T291" i="2"/>
  <c r="T292" i="2"/>
  <c r="T293" i="2"/>
  <c r="T294" i="2"/>
  <c r="T295" i="2"/>
  <c r="T296" i="2"/>
  <c r="T297" i="2"/>
  <c r="T298" i="2"/>
  <c r="U298" i="2" s="1"/>
  <c r="T299" i="2"/>
  <c r="T300" i="2"/>
  <c r="T301" i="2"/>
  <c r="T302" i="2"/>
  <c r="T303" i="2"/>
  <c r="T304" i="2"/>
  <c r="T305" i="2"/>
  <c r="T306" i="2"/>
  <c r="U306" i="2" s="1"/>
  <c r="T307" i="2"/>
  <c r="T308" i="2"/>
  <c r="T309" i="2"/>
  <c r="T310" i="2"/>
  <c r="T311" i="2"/>
  <c r="T312" i="2"/>
  <c r="T313" i="2"/>
  <c r="T314" i="2"/>
  <c r="U314" i="2" s="1"/>
  <c r="T315" i="2"/>
  <c r="T316" i="2"/>
  <c r="T317" i="2"/>
  <c r="T318" i="2"/>
  <c r="T319" i="2"/>
  <c r="T320" i="2"/>
  <c r="T321" i="2"/>
  <c r="T322" i="2"/>
  <c r="U322" i="2" s="1"/>
  <c r="T323" i="2"/>
  <c r="T324" i="2"/>
  <c r="T325" i="2"/>
  <c r="T326" i="2"/>
  <c r="T327" i="2"/>
  <c r="T328" i="2"/>
  <c r="T329" i="2"/>
  <c r="T330" i="2"/>
  <c r="U330" i="2" s="1"/>
  <c r="T331" i="2"/>
  <c r="T332" i="2"/>
  <c r="T333" i="2"/>
  <c r="T334" i="2"/>
  <c r="T335" i="2"/>
  <c r="T336" i="2"/>
  <c r="T337" i="2"/>
  <c r="T338" i="2"/>
  <c r="U338" i="2" s="1"/>
  <c r="T339" i="2"/>
  <c r="T340" i="2"/>
  <c r="T341" i="2"/>
  <c r="T342" i="2"/>
  <c r="T343" i="2"/>
  <c r="T344" i="2"/>
  <c r="T345" i="2"/>
  <c r="T346" i="2"/>
  <c r="U346" i="2" s="1"/>
  <c r="T347" i="2"/>
  <c r="T348" i="2"/>
  <c r="T349" i="2"/>
  <c r="T350" i="2"/>
  <c r="T351" i="2"/>
  <c r="T352" i="2"/>
  <c r="T353" i="2"/>
  <c r="T354" i="2"/>
  <c r="U354" i="2" s="1"/>
  <c r="T355" i="2"/>
  <c r="T356" i="2"/>
  <c r="T357" i="2"/>
  <c r="T358" i="2"/>
  <c r="T359" i="2"/>
  <c r="T360" i="2"/>
  <c r="T361" i="2"/>
  <c r="T362" i="2"/>
  <c r="U362" i="2" s="1"/>
  <c r="T363" i="2"/>
  <c r="T364" i="2"/>
  <c r="T365" i="2"/>
  <c r="T366" i="2"/>
  <c r="T367" i="2"/>
  <c r="T368" i="2"/>
  <c r="T369" i="2"/>
  <c r="T370" i="2"/>
  <c r="U370" i="2" s="1"/>
  <c r="T371" i="2"/>
  <c r="T372" i="2"/>
  <c r="T373" i="2"/>
  <c r="T374" i="2"/>
  <c r="T375" i="2"/>
  <c r="T376" i="2"/>
  <c r="T377" i="2"/>
  <c r="T378" i="2"/>
  <c r="U378" i="2" s="1"/>
  <c r="T379" i="2"/>
  <c r="T380" i="2"/>
  <c r="T381" i="2"/>
  <c r="T382" i="2"/>
  <c r="T383" i="2"/>
  <c r="T384" i="2"/>
  <c r="T385" i="2"/>
  <c r="T386" i="2"/>
  <c r="U386" i="2" s="1"/>
  <c r="T387" i="2"/>
  <c r="T388" i="2"/>
  <c r="T389" i="2"/>
  <c r="T390" i="2"/>
  <c r="T391" i="2"/>
  <c r="T392" i="2"/>
  <c r="T393" i="2"/>
  <c r="T394" i="2"/>
  <c r="U394" i="2" s="1"/>
  <c r="T395" i="2"/>
  <c r="T396" i="2"/>
  <c r="T397" i="2"/>
  <c r="T398" i="2"/>
  <c r="T399" i="2"/>
  <c r="T400" i="2"/>
  <c r="T401" i="2"/>
  <c r="T402" i="2"/>
  <c r="U402" i="2" s="1"/>
  <c r="T403" i="2"/>
  <c r="T404" i="2"/>
  <c r="T405" i="2"/>
  <c r="T406" i="2"/>
  <c r="T407" i="2"/>
  <c r="T408" i="2"/>
  <c r="T409" i="2"/>
  <c r="T410" i="2"/>
  <c r="U410" i="2" s="1"/>
  <c r="T411" i="2"/>
  <c r="T412" i="2"/>
  <c r="T413" i="2"/>
  <c r="T414" i="2"/>
  <c r="T415" i="2"/>
  <c r="T416" i="2"/>
  <c r="T417" i="2"/>
  <c r="T418" i="2"/>
  <c r="U418" i="2" s="1"/>
  <c r="T419" i="2"/>
  <c r="T420" i="2"/>
  <c r="T421" i="2"/>
  <c r="T422" i="2"/>
  <c r="T423" i="2"/>
  <c r="T424" i="2"/>
  <c r="T425" i="2"/>
  <c r="T426" i="2"/>
  <c r="U426" i="2" s="1"/>
  <c r="T427" i="2"/>
  <c r="T428" i="2"/>
  <c r="T429" i="2"/>
  <c r="T430" i="2"/>
  <c r="T431" i="2"/>
  <c r="T432" i="2"/>
  <c r="T433" i="2"/>
  <c r="T434" i="2"/>
  <c r="U434" i="2" s="1"/>
  <c r="T435" i="2"/>
  <c r="T436" i="2"/>
  <c r="T437" i="2"/>
  <c r="T438" i="2"/>
  <c r="T439" i="2"/>
  <c r="T440" i="2"/>
  <c r="T441" i="2"/>
  <c r="T442" i="2"/>
  <c r="U442" i="2" s="1"/>
  <c r="T443" i="2"/>
  <c r="T444" i="2"/>
  <c r="T445" i="2"/>
  <c r="T446" i="2"/>
  <c r="T447" i="2"/>
  <c r="T448" i="2"/>
  <c r="T449" i="2"/>
  <c r="T450" i="2"/>
  <c r="U450" i="2" s="1"/>
  <c r="T451" i="2"/>
  <c r="T452" i="2"/>
  <c r="T453" i="2"/>
  <c r="T454" i="2"/>
  <c r="T455" i="2"/>
  <c r="T456" i="2"/>
  <c r="T457" i="2"/>
  <c r="T458" i="2"/>
  <c r="U458" i="2" s="1"/>
  <c r="T459" i="2"/>
  <c r="T460" i="2"/>
  <c r="T461" i="2"/>
  <c r="T462" i="2"/>
  <c r="T463" i="2"/>
  <c r="T464" i="2"/>
  <c r="T465" i="2"/>
  <c r="T466" i="2"/>
  <c r="U466" i="2" s="1"/>
  <c r="T467" i="2"/>
  <c r="T468" i="2"/>
  <c r="T469" i="2"/>
  <c r="T470" i="2"/>
  <c r="T471" i="2"/>
  <c r="T472" i="2"/>
  <c r="T473" i="2"/>
  <c r="T474" i="2"/>
  <c r="U474" i="2" s="1"/>
  <c r="T475" i="2"/>
  <c r="T476" i="2"/>
  <c r="T477" i="2"/>
  <c r="T478" i="2"/>
  <c r="T479" i="2"/>
  <c r="T480" i="2"/>
  <c r="T481" i="2"/>
  <c r="T482" i="2"/>
  <c r="U482" i="2" s="1"/>
  <c r="T483" i="2"/>
  <c r="T484" i="2"/>
  <c r="T485" i="2"/>
  <c r="T486" i="2"/>
  <c r="T487" i="2"/>
  <c r="T488" i="2"/>
  <c r="T489" i="2"/>
  <c r="T490" i="2"/>
  <c r="U490" i="2" s="1"/>
  <c r="T491" i="2"/>
  <c r="T492" i="2"/>
  <c r="T493" i="2"/>
  <c r="T494" i="2"/>
  <c r="T495" i="2"/>
  <c r="T496" i="2"/>
  <c r="T497" i="2"/>
  <c r="T498" i="2"/>
  <c r="U498" i="2" s="1"/>
  <c r="T499" i="2"/>
  <c r="T500" i="2"/>
  <c r="T501" i="2"/>
  <c r="T502" i="2"/>
  <c r="T503" i="2"/>
  <c r="T504" i="2"/>
  <c r="T505" i="2"/>
  <c r="T506" i="2"/>
  <c r="U506" i="2" s="1"/>
  <c r="T507" i="2"/>
  <c r="T508" i="2"/>
  <c r="T509" i="2"/>
  <c r="T510" i="2"/>
  <c r="T511" i="2"/>
  <c r="T512" i="2"/>
  <c r="T513" i="2"/>
  <c r="T514" i="2"/>
  <c r="U514" i="2" s="1"/>
  <c r="T515" i="2"/>
  <c r="T516" i="2"/>
  <c r="T517" i="2"/>
  <c r="T518" i="2"/>
  <c r="T519" i="2"/>
  <c r="T520" i="2"/>
  <c r="T521" i="2"/>
  <c r="T522" i="2"/>
  <c r="U522" i="2" s="1"/>
  <c r="T523" i="2"/>
  <c r="T524" i="2"/>
  <c r="T525" i="2"/>
  <c r="T526" i="2"/>
  <c r="T527" i="2"/>
  <c r="T528" i="2"/>
  <c r="T529" i="2"/>
  <c r="T530" i="2"/>
  <c r="U530" i="2" s="1"/>
  <c r="T531" i="2"/>
  <c r="T532" i="2"/>
  <c r="T533" i="2"/>
  <c r="T534" i="2"/>
  <c r="T535" i="2"/>
  <c r="T536" i="2"/>
  <c r="T537" i="2"/>
  <c r="T538" i="2"/>
  <c r="U538" i="2" s="1"/>
  <c r="T539" i="2"/>
  <c r="T540" i="2"/>
  <c r="T541" i="2"/>
  <c r="T542" i="2"/>
  <c r="T543" i="2"/>
  <c r="T544" i="2"/>
  <c r="T545" i="2"/>
  <c r="T546" i="2"/>
  <c r="U546" i="2" s="1"/>
  <c r="T547" i="2"/>
  <c r="T548" i="2"/>
  <c r="T549" i="2"/>
  <c r="T550" i="2"/>
  <c r="T551" i="2"/>
  <c r="T552" i="2"/>
  <c r="T553" i="2"/>
  <c r="T554" i="2"/>
  <c r="U554" i="2" s="1"/>
  <c r="T555" i="2"/>
  <c r="T556" i="2"/>
  <c r="T557" i="2"/>
  <c r="T558" i="2"/>
  <c r="T559" i="2"/>
  <c r="T560" i="2"/>
  <c r="T561" i="2"/>
  <c r="T562" i="2"/>
  <c r="U562" i="2" s="1"/>
  <c r="T563" i="2"/>
  <c r="T564" i="2"/>
  <c r="T565" i="2"/>
  <c r="T566" i="2"/>
  <c r="T567" i="2"/>
  <c r="T568" i="2"/>
  <c r="T569" i="2"/>
  <c r="T570" i="2"/>
  <c r="U570" i="2" s="1"/>
  <c r="T571" i="2"/>
  <c r="T572" i="2"/>
  <c r="T573" i="2"/>
  <c r="T574" i="2"/>
  <c r="T575" i="2"/>
  <c r="T576" i="2"/>
  <c r="T577" i="2"/>
  <c r="T578" i="2"/>
  <c r="U578" i="2" s="1"/>
  <c r="T579" i="2"/>
  <c r="T580" i="2"/>
  <c r="T581" i="2"/>
  <c r="T582" i="2"/>
  <c r="T583" i="2"/>
  <c r="T584" i="2"/>
  <c r="T585" i="2"/>
  <c r="T586" i="2"/>
  <c r="U586" i="2" s="1"/>
  <c r="T587" i="2"/>
  <c r="T588" i="2"/>
  <c r="T589" i="2"/>
  <c r="T590" i="2"/>
  <c r="T591" i="2"/>
  <c r="T592" i="2"/>
  <c r="T593" i="2"/>
  <c r="T594" i="2"/>
  <c r="U594" i="2" s="1"/>
  <c r="T595" i="2"/>
  <c r="T596" i="2"/>
  <c r="T597" i="2"/>
  <c r="T598" i="2"/>
  <c r="T599" i="2"/>
  <c r="T600" i="2"/>
  <c r="T601" i="2"/>
  <c r="T602" i="2"/>
  <c r="U602" i="2" s="1"/>
  <c r="T603" i="2"/>
  <c r="T604" i="2"/>
  <c r="T605" i="2"/>
  <c r="T606" i="2"/>
  <c r="T607" i="2"/>
  <c r="T608" i="2"/>
  <c r="T609" i="2"/>
  <c r="T610" i="2"/>
  <c r="U610" i="2" s="1"/>
  <c r="T611" i="2"/>
  <c r="T612" i="2"/>
  <c r="T613" i="2"/>
  <c r="T614" i="2"/>
  <c r="T615" i="2"/>
  <c r="T616" i="2"/>
  <c r="T617" i="2"/>
  <c r="T618" i="2"/>
  <c r="U618" i="2" s="1"/>
  <c r="T619" i="2"/>
  <c r="T620" i="2"/>
  <c r="T621" i="2"/>
  <c r="T622" i="2"/>
  <c r="T623" i="2"/>
  <c r="T624" i="2"/>
  <c r="T625" i="2"/>
  <c r="T626" i="2"/>
  <c r="U626" i="2" s="1"/>
  <c r="T627" i="2"/>
  <c r="T628" i="2"/>
  <c r="T629" i="2"/>
  <c r="T630" i="2"/>
  <c r="T631" i="2"/>
  <c r="T632" i="2"/>
  <c r="T633" i="2"/>
  <c r="T634" i="2"/>
  <c r="U634" i="2" s="1"/>
  <c r="T635" i="2"/>
  <c r="T636" i="2"/>
  <c r="T637" i="2"/>
  <c r="T638" i="2"/>
  <c r="T639" i="2"/>
  <c r="T640" i="2"/>
  <c r="T641" i="2"/>
  <c r="T642" i="2"/>
  <c r="U642" i="2" s="1"/>
  <c r="T643" i="2"/>
  <c r="T644" i="2"/>
  <c r="T645" i="2"/>
  <c r="T646" i="2"/>
  <c r="T647" i="2"/>
  <c r="T648" i="2"/>
  <c r="T649" i="2"/>
  <c r="T650" i="2"/>
  <c r="U650" i="2" s="1"/>
  <c r="T651" i="2"/>
  <c r="T652" i="2"/>
  <c r="T653" i="2"/>
  <c r="T654" i="2"/>
  <c r="T655" i="2"/>
  <c r="T656" i="2"/>
  <c r="T657" i="2"/>
  <c r="T658" i="2"/>
  <c r="U658" i="2" s="1"/>
  <c r="T659" i="2"/>
  <c r="T660" i="2"/>
  <c r="T661" i="2"/>
  <c r="T662" i="2"/>
  <c r="T663" i="2"/>
  <c r="T664" i="2"/>
  <c r="T665" i="2"/>
  <c r="T666" i="2"/>
  <c r="U666" i="2" s="1"/>
  <c r="T667" i="2"/>
  <c r="T668" i="2"/>
  <c r="T669" i="2"/>
  <c r="T670" i="2"/>
  <c r="T671" i="2"/>
  <c r="T672" i="2"/>
  <c r="T673" i="2"/>
  <c r="T674" i="2"/>
  <c r="U674" i="2" s="1"/>
  <c r="T675" i="2"/>
  <c r="T676" i="2"/>
  <c r="T677" i="2"/>
  <c r="T678" i="2"/>
  <c r="T679" i="2"/>
  <c r="T680" i="2"/>
  <c r="T681" i="2"/>
  <c r="T682" i="2"/>
  <c r="U682" i="2" s="1"/>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2" i="2"/>
  <c r="U2" i="2" s="1"/>
  <c r="U3" i="2"/>
  <c r="U4" i="2"/>
  <c r="U5" i="2"/>
  <c r="U6" i="2"/>
  <c r="U7" i="2"/>
  <c r="U8" i="2"/>
  <c r="U9" i="2"/>
  <c r="U11" i="2"/>
  <c r="U12" i="2"/>
  <c r="U13" i="2"/>
  <c r="U14" i="2"/>
  <c r="U15" i="2"/>
  <c r="U16" i="2"/>
  <c r="U17" i="2"/>
  <c r="U19" i="2"/>
  <c r="U20" i="2"/>
  <c r="U21" i="2"/>
  <c r="U22" i="2"/>
  <c r="U23" i="2"/>
  <c r="U24" i="2"/>
  <c r="U25" i="2"/>
  <c r="U27" i="2"/>
  <c r="U28" i="2"/>
  <c r="U29" i="2"/>
  <c r="U30" i="2"/>
  <c r="U31" i="2"/>
  <c r="U32" i="2"/>
  <c r="U33" i="2"/>
  <c r="U35" i="2"/>
  <c r="U36" i="2"/>
  <c r="U37" i="2"/>
  <c r="U38" i="2"/>
  <c r="U39" i="2"/>
  <c r="U40" i="2"/>
  <c r="U41" i="2"/>
  <c r="U43" i="2"/>
  <c r="U44" i="2"/>
  <c r="U45" i="2"/>
  <c r="U46" i="2"/>
  <c r="U47" i="2"/>
  <c r="U48" i="2"/>
  <c r="U49" i="2"/>
  <c r="U51" i="2"/>
  <c r="U52" i="2"/>
  <c r="U53" i="2"/>
  <c r="U54" i="2"/>
  <c r="U55" i="2"/>
  <c r="U56" i="2"/>
  <c r="U57" i="2"/>
  <c r="U59" i="2"/>
  <c r="U60" i="2"/>
  <c r="U61" i="2"/>
  <c r="U62" i="2"/>
  <c r="U63" i="2"/>
  <c r="U64" i="2"/>
  <c r="U65" i="2"/>
  <c r="U67" i="2"/>
  <c r="U68" i="2"/>
  <c r="U69" i="2"/>
  <c r="U70" i="2"/>
  <c r="U71" i="2"/>
  <c r="U72" i="2"/>
  <c r="U73" i="2"/>
  <c r="U75" i="2"/>
  <c r="U76" i="2"/>
  <c r="U77" i="2"/>
  <c r="U78" i="2"/>
  <c r="U79" i="2"/>
  <c r="U80" i="2"/>
  <c r="U81" i="2"/>
  <c r="U83" i="2"/>
  <c r="U84" i="2"/>
  <c r="U85" i="2"/>
  <c r="U86" i="2"/>
  <c r="U87" i="2"/>
  <c r="U88" i="2"/>
  <c r="U89" i="2"/>
  <c r="U91" i="2"/>
  <c r="U92" i="2"/>
  <c r="U93" i="2"/>
  <c r="U94" i="2"/>
  <c r="U95" i="2"/>
  <c r="U96" i="2"/>
  <c r="U97" i="2"/>
  <c r="U99" i="2"/>
  <c r="U100" i="2"/>
  <c r="U101" i="2"/>
  <c r="U102" i="2"/>
  <c r="U103" i="2"/>
  <c r="U104" i="2"/>
  <c r="U105" i="2"/>
  <c r="U107" i="2"/>
  <c r="U108" i="2"/>
  <c r="U109" i="2"/>
  <c r="U110" i="2"/>
  <c r="U111" i="2"/>
  <c r="U112" i="2"/>
  <c r="U113" i="2"/>
  <c r="U115" i="2"/>
  <c r="U116" i="2"/>
  <c r="U117" i="2"/>
  <c r="U118" i="2"/>
  <c r="U119" i="2"/>
  <c r="U120" i="2"/>
  <c r="U121" i="2"/>
  <c r="U123" i="2"/>
  <c r="U124" i="2"/>
  <c r="U125" i="2"/>
  <c r="U126" i="2"/>
  <c r="U127" i="2"/>
  <c r="U128" i="2"/>
  <c r="U129" i="2"/>
  <c r="U131" i="2"/>
  <c r="U132" i="2"/>
  <c r="U133" i="2"/>
  <c r="U134" i="2"/>
  <c r="U135" i="2"/>
  <c r="U136" i="2"/>
  <c r="U137" i="2"/>
  <c r="U139" i="2"/>
  <c r="U140" i="2"/>
  <c r="U141" i="2"/>
  <c r="U142" i="2"/>
  <c r="U143" i="2"/>
  <c r="U144" i="2"/>
  <c r="U145" i="2"/>
  <c r="U147" i="2"/>
  <c r="U148" i="2"/>
  <c r="U149" i="2"/>
  <c r="U150" i="2"/>
  <c r="U151" i="2"/>
  <c r="U152" i="2"/>
  <c r="U153" i="2"/>
  <c r="U155" i="2"/>
  <c r="U156" i="2"/>
  <c r="U157" i="2"/>
  <c r="U158" i="2"/>
  <c r="U159" i="2"/>
  <c r="U160" i="2"/>
  <c r="U161" i="2"/>
  <c r="U163" i="2"/>
  <c r="U164" i="2"/>
  <c r="U165" i="2"/>
  <c r="U166" i="2"/>
  <c r="U167" i="2"/>
  <c r="U168" i="2"/>
  <c r="U169" i="2"/>
  <c r="U171" i="2"/>
  <c r="U172" i="2"/>
  <c r="U173" i="2"/>
  <c r="U174" i="2"/>
  <c r="U175" i="2"/>
  <c r="U176" i="2"/>
  <c r="U177" i="2"/>
  <c r="U179" i="2"/>
  <c r="U180" i="2"/>
  <c r="U181" i="2"/>
  <c r="U182" i="2"/>
  <c r="U183" i="2"/>
  <c r="U184" i="2"/>
  <c r="U185" i="2"/>
  <c r="U187" i="2"/>
  <c r="U188" i="2"/>
  <c r="U189" i="2"/>
  <c r="U190" i="2"/>
  <c r="U191" i="2"/>
  <c r="U192" i="2"/>
  <c r="U193" i="2"/>
  <c r="U195" i="2"/>
  <c r="U196" i="2"/>
  <c r="U197" i="2"/>
  <c r="U198" i="2"/>
  <c r="U199" i="2"/>
  <c r="U200" i="2"/>
  <c r="U201" i="2"/>
  <c r="U203" i="2"/>
  <c r="U204" i="2"/>
  <c r="U205" i="2"/>
  <c r="U206" i="2"/>
  <c r="U207" i="2"/>
  <c r="U208" i="2"/>
  <c r="U209" i="2"/>
  <c r="U211" i="2"/>
  <c r="U212" i="2"/>
  <c r="U213" i="2"/>
  <c r="U214" i="2"/>
  <c r="U215" i="2"/>
  <c r="U216" i="2"/>
  <c r="U217" i="2"/>
  <c r="U219" i="2"/>
  <c r="U220" i="2"/>
  <c r="U221" i="2"/>
  <c r="U222" i="2"/>
  <c r="U223" i="2"/>
  <c r="U224" i="2"/>
  <c r="U225" i="2"/>
  <c r="U227" i="2"/>
  <c r="U228" i="2"/>
  <c r="U229" i="2"/>
  <c r="U230" i="2"/>
  <c r="U231" i="2"/>
  <c r="U232" i="2"/>
  <c r="U233" i="2"/>
  <c r="U235" i="2"/>
  <c r="U236" i="2"/>
  <c r="U237" i="2"/>
  <c r="U238" i="2"/>
  <c r="U239" i="2"/>
  <c r="U240" i="2"/>
  <c r="U241" i="2"/>
  <c r="U243" i="2"/>
  <c r="U244" i="2"/>
  <c r="U245" i="2"/>
  <c r="U246" i="2"/>
  <c r="U247" i="2"/>
  <c r="U248" i="2"/>
  <c r="U249" i="2"/>
  <c r="U251" i="2"/>
  <c r="U252" i="2"/>
  <c r="U253" i="2"/>
  <c r="U254" i="2"/>
  <c r="U255" i="2"/>
  <c r="U256" i="2"/>
  <c r="U257" i="2"/>
  <c r="U259" i="2"/>
  <c r="U260" i="2"/>
  <c r="U261" i="2"/>
  <c r="U262" i="2"/>
  <c r="U263" i="2"/>
  <c r="U264" i="2"/>
  <c r="U265" i="2"/>
  <c r="U267" i="2"/>
  <c r="U268" i="2"/>
  <c r="U269" i="2"/>
  <c r="U270" i="2"/>
  <c r="U271" i="2"/>
  <c r="U272" i="2"/>
  <c r="U273" i="2"/>
  <c r="U275" i="2"/>
  <c r="U276" i="2"/>
  <c r="U277" i="2"/>
  <c r="U278" i="2"/>
  <c r="U279" i="2"/>
  <c r="U280" i="2"/>
  <c r="U281" i="2"/>
  <c r="U283" i="2"/>
  <c r="U284" i="2"/>
  <c r="U285" i="2"/>
  <c r="U286" i="2"/>
  <c r="U287" i="2"/>
  <c r="U288" i="2"/>
  <c r="U289" i="2"/>
  <c r="U291" i="2"/>
  <c r="U292" i="2"/>
  <c r="U293" i="2"/>
  <c r="U294" i="2"/>
  <c r="U295" i="2"/>
  <c r="U296" i="2"/>
  <c r="U297" i="2"/>
  <c r="U299" i="2"/>
  <c r="U300" i="2"/>
  <c r="U301" i="2"/>
  <c r="U302" i="2"/>
  <c r="U303" i="2"/>
  <c r="U304" i="2"/>
  <c r="U305" i="2"/>
  <c r="U307" i="2"/>
  <c r="U308" i="2"/>
  <c r="U309" i="2"/>
  <c r="U310" i="2"/>
  <c r="U311" i="2"/>
  <c r="U312" i="2"/>
  <c r="U313" i="2"/>
  <c r="U315" i="2"/>
  <c r="U316" i="2"/>
  <c r="U317" i="2"/>
  <c r="U318" i="2"/>
  <c r="U319" i="2"/>
  <c r="U320" i="2"/>
  <c r="U321" i="2"/>
  <c r="U323" i="2"/>
  <c r="U324" i="2"/>
  <c r="U325" i="2"/>
  <c r="U326" i="2"/>
  <c r="U327" i="2"/>
  <c r="U328" i="2"/>
  <c r="U329" i="2"/>
  <c r="U331" i="2"/>
  <c r="U332" i="2"/>
  <c r="U333" i="2"/>
  <c r="U334" i="2"/>
  <c r="U335" i="2"/>
  <c r="U336" i="2"/>
  <c r="U337" i="2"/>
  <c r="U339" i="2"/>
  <c r="U340" i="2"/>
  <c r="U341" i="2"/>
  <c r="U342" i="2"/>
  <c r="U343" i="2"/>
  <c r="U344" i="2"/>
  <c r="U345" i="2"/>
  <c r="U347" i="2"/>
  <c r="U348" i="2"/>
  <c r="U349" i="2"/>
  <c r="U350" i="2"/>
  <c r="U351" i="2"/>
  <c r="U352" i="2"/>
  <c r="U353" i="2"/>
  <c r="U355" i="2"/>
  <c r="U356" i="2"/>
  <c r="U357" i="2"/>
  <c r="U358" i="2"/>
  <c r="U359" i="2"/>
  <c r="U360" i="2"/>
  <c r="U361" i="2"/>
  <c r="U363" i="2"/>
  <c r="U364" i="2"/>
  <c r="U365" i="2"/>
  <c r="U366" i="2"/>
  <c r="U367" i="2"/>
  <c r="U368" i="2"/>
  <c r="U369" i="2"/>
  <c r="U371" i="2"/>
  <c r="U372" i="2"/>
  <c r="U373" i="2"/>
  <c r="U374" i="2"/>
  <c r="U375" i="2"/>
  <c r="U376" i="2"/>
  <c r="U377" i="2"/>
  <c r="U379" i="2"/>
  <c r="U380" i="2"/>
  <c r="U381" i="2"/>
  <c r="U382" i="2"/>
  <c r="U383" i="2"/>
  <c r="U384" i="2"/>
  <c r="U385" i="2"/>
  <c r="U387" i="2"/>
  <c r="U388" i="2"/>
  <c r="U389" i="2"/>
  <c r="U390" i="2"/>
  <c r="U391" i="2"/>
  <c r="U392" i="2"/>
  <c r="U393" i="2"/>
  <c r="U395" i="2"/>
  <c r="U396" i="2"/>
  <c r="U397" i="2"/>
  <c r="U398" i="2"/>
  <c r="U399" i="2"/>
  <c r="U400" i="2"/>
  <c r="U401" i="2"/>
  <c r="U403" i="2"/>
  <c r="U404" i="2"/>
  <c r="U405" i="2"/>
  <c r="U406" i="2"/>
  <c r="U407" i="2"/>
  <c r="U408" i="2"/>
  <c r="U409" i="2"/>
  <c r="U411" i="2"/>
  <c r="U412" i="2"/>
  <c r="U413" i="2"/>
  <c r="U414" i="2"/>
  <c r="U415" i="2"/>
  <c r="U416" i="2"/>
  <c r="U417" i="2"/>
  <c r="U419" i="2"/>
  <c r="U420" i="2"/>
  <c r="U421" i="2"/>
  <c r="U422" i="2"/>
  <c r="U423" i="2"/>
  <c r="U424" i="2"/>
  <c r="U425" i="2"/>
  <c r="U427" i="2"/>
  <c r="U428" i="2"/>
  <c r="U429" i="2"/>
  <c r="U430" i="2"/>
  <c r="U431" i="2"/>
  <c r="U432" i="2"/>
  <c r="U433" i="2"/>
  <c r="U435" i="2"/>
  <c r="U436" i="2"/>
  <c r="U437" i="2"/>
  <c r="U438" i="2"/>
  <c r="U439" i="2"/>
  <c r="U440" i="2"/>
  <c r="U441" i="2"/>
  <c r="U443" i="2"/>
  <c r="U444" i="2"/>
  <c r="U445" i="2"/>
  <c r="U446" i="2"/>
  <c r="U447" i="2"/>
  <c r="U448" i="2"/>
  <c r="U449" i="2"/>
  <c r="U451" i="2"/>
  <c r="U452" i="2"/>
  <c r="U453" i="2"/>
  <c r="U454" i="2"/>
  <c r="U455" i="2"/>
  <c r="U456" i="2"/>
  <c r="U457" i="2"/>
  <c r="U459" i="2"/>
  <c r="U460" i="2"/>
  <c r="U461" i="2"/>
  <c r="U462" i="2"/>
  <c r="U463" i="2"/>
  <c r="U464" i="2"/>
  <c r="U465" i="2"/>
  <c r="U467" i="2"/>
  <c r="U468" i="2"/>
  <c r="U469" i="2"/>
  <c r="U470" i="2"/>
  <c r="U471" i="2"/>
  <c r="U472" i="2"/>
  <c r="U473" i="2"/>
  <c r="U475" i="2"/>
  <c r="U476" i="2"/>
  <c r="U477" i="2"/>
  <c r="U478" i="2"/>
  <c r="U479" i="2"/>
  <c r="U480" i="2"/>
  <c r="U481" i="2"/>
  <c r="U483" i="2"/>
  <c r="U484" i="2"/>
  <c r="U485" i="2"/>
  <c r="U486" i="2"/>
  <c r="U487" i="2"/>
  <c r="U488" i="2"/>
  <c r="U489" i="2"/>
  <c r="U491" i="2"/>
  <c r="U492" i="2"/>
  <c r="U493" i="2"/>
  <c r="U494" i="2"/>
  <c r="U495" i="2"/>
  <c r="U496" i="2"/>
  <c r="U497" i="2"/>
  <c r="U499" i="2"/>
  <c r="U500" i="2"/>
  <c r="U501" i="2"/>
  <c r="U502" i="2"/>
  <c r="U503" i="2"/>
  <c r="U504" i="2"/>
  <c r="U505" i="2"/>
  <c r="U507" i="2"/>
  <c r="U508" i="2"/>
  <c r="U509" i="2"/>
  <c r="U510" i="2"/>
  <c r="U511" i="2"/>
  <c r="U512" i="2"/>
  <c r="U513" i="2"/>
  <c r="U515" i="2"/>
  <c r="U516" i="2"/>
  <c r="U517" i="2"/>
  <c r="U518" i="2"/>
  <c r="U519" i="2"/>
  <c r="U520" i="2"/>
  <c r="U521" i="2"/>
  <c r="U523" i="2"/>
  <c r="U524" i="2"/>
  <c r="U525" i="2"/>
  <c r="U526" i="2"/>
  <c r="U527" i="2"/>
  <c r="U528" i="2"/>
  <c r="U529" i="2"/>
  <c r="U531" i="2"/>
  <c r="U532" i="2"/>
  <c r="U533" i="2"/>
  <c r="U534" i="2"/>
  <c r="U535" i="2"/>
  <c r="U536" i="2"/>
  <c r="U537" i="2"/>
  <c r="U539" i="2"/>
  <c r="U540" i="2"/>
  <c r="U541" i="2"/>
  <c r="U542" i="2"/>
  <c r="U543" i="2"/>
  <c r="U544" i="2"/>
  <c r="U545" i="2"/>
  <c r="U547" i="2"/>
  <c r="U548" i="2"/>
  <c r="U549" i="2"/>
  <c r="U550" i="2"/>
  <c r="U551" i="2"/>
  <c r="U552" i="2"/>
  <c r="U553" i="2"/>
  <c r="U555" i="2"/>
  <c r="U556" i="2"/>
  <c r="U557" i="2"/>
  <c r="U558" i="2"/>
  <c r="U559" i="2"/>
  <c r="U560" i="2"/>
  <c r="U561" i="2"/>
  <c r="U563" i="2"/>
  <c r="U564" i="2"/>
  <c r="U565" i="2"/>
  <c r="U566" i="2"/>
  <c r="U567" i="2"/>
  <c r="U568" i="2"/>
  <c r="U569" i="2"/>
  <c r="U571" i="2"/>
  <c r="U572" i="2"/>
  <c r="U573" i="2"/>
  <c r="U574" i="2"/>
  <c r="U575" i="2"/>
  <c r="U576" i="2"/>
  <c r="U577" i="2"/>
  <c r="U579" i="2"/>
  <c r="U580" i="2"/>
  <c r="U581" i="2"/>
  <c r="U582" i="2"/>
  <c r="U583" i="2"/>
  <c r="U584" i="2"/>
  <c r="U585" i="2"/>
  <c r="U587" i="2"/>
  <c r="U588" i="2"/>
  <c r="U589" i="2"/>
  <c r="U590" i="2"/>
  <c r="U591" i="2"/>
  <c r="U592" i="2"/>
  <c r="U593" i="2"/>
  <c r="U595" i="2"/>
  <c r="U596" i="2"/>
  <c r="U597" i="2"/>
  <c r="U598" i="2"/>
  <c r="U599" i="2"/>
  <c r="U600" i="2"/>
  <c r="U601" i="2"/>
  <c r="U603" i="2"/>
  <c r="U604" i="2"/>
  <c r="U605" i="2"/>
  <c r="U606" i="2"/>
  <c r="U607" i="2"/>
  <c r="U608" i="2"/>
  <c r="U609" i="2"/>
  <c r="U611" i="2"/>
  <c r="U612" i="2"/>
  <c r="U613" i="2"/>
  <c r="U614" i="2"/>
  <c r="U615" i="2"/>
  <c r="U616" i="2"/>
  <c r="U617" i="2"/>
  <c r="U619" i="2"/>
  <c r="U620" i="2"/>
  <c r="U621" i="2"/>
  <c r="U622" i="2"/>
  <c r="U623" i="2"/>
  <c r="U624" i="2"/>
  <c r="U625" i="2"/>
  <c r="U627" i="2"/>
  <c r="U628" i="2"/>
  <c r="U629" i="2"/>
  <c r="U630" i="2"/>
  <c r="U631" i="2"/>
  <c r="U632" i="2"/>
  <c r="U633" i="2"/>
  <c r="U635" i="2"/>
  <c r="U636" i="2"/>
  <c r="U637" i="2"/>
  <c r="U638" i="2"/>
  <c r="U639" i="2"/>
  <c r="U640" i="2"/>
  <c r="U641" i="2"/>
  <c r="U643" i="2"/>
  <c r="U644" i="2"/>
  <c r="U645" i="2"/>
  <c r="U646" i="2"/>
  <c r="U647" i="2"/>
  <c r="U648" i="2"/>
  <c r="U649" i="2"/>
  <c r="U651" i="2"/>
  <c r="U652" i="2"/>
  <c r="U653" i="2"/>
  <c r="U654" i="2"/>
  <c r="U655" i="2"/>
  <c r="U656" i="2"/>
  <c r="U657" i="2"/>
  <c r="U659" i="2"/>
  <c r="U660" i="2"/>
  <c r="U661" i="2"/>
  <c r="U662" i="2"/>
  <c r="U663" i="2"/>
  <c r="U664" i="2"/>
  <c r="U665" i="2"/>
  <c r="U667" i="2"/>
  <c r="U668" i="2"/>
  <c r="U669" i="2"/>
  <c r="U670" i="2"/>
  <c r="U671" i="2"/>
  <c r="U672" i="2"/>
  <c r="U673" i="2"/>
  <c r="U675" i="2"/>
  <c r="U676" i="2"/>
  <c r="U677" i="2"/>
  <c r="U678" i="2"/>
  <c r="U679" i="2"/>
  <c r="U680" i="2"/>
  <c r="U681"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R2" i="2"/>
  <c r="Q2"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N2"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<sst xmlns="http://schemas.openxmlformats.org/spreadsheetml/2006/main" count="13147" uniqueCount="2348">
  <si>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</si>
  <si>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</si>
  <si>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</si>
  <si>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</si>
  <si>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</si>
  <si>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</si>
  <si>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</si>
  <si>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</si>
  <si>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</si>
  <si>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</si>
  <si>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</si>
  <si>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</si>
  <si>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</si>
  <si>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</si>
  <si>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</si>
  <si>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</si>
  <si>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</si>
  <si>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</si>
  <si>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</si>
  <si>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</si>
  <si>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</si>
  <si>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</si>
  <si>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</si>
  <si>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</si>
  <si>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</si>
  <si>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</si>
  <si>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</si>
  <si>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</si>
  <si>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</si>
  <si>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</si>
  <si>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</si>
  <si>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</si>
  <si>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</si>
  <si>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</si>
  <si>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66b2e052bd813a2e61448aa400c517b420f6143b440da67d69c490037402016e</t>
  </si>
  <si>
    <t>https://www.snap.com/political-ads/asset/c22a95cc2e9992ec10708a2477ee3e3196306576d0a4e0792f5d85c9c41817aa?mediaType=mp4</t>
  </si>
  <si>
    <t>USD</t>
  </si>
  <si>
    <t>2021/01/22 20:55:25Z</t>
  </si>
  <si>
    <t>2021/01/29 20:55:25Z</t>
  </si>
  <si>
    <t>Patagonia</t>
  </si>
  <si>
    <t>235 W Santa Clara St,Ventura,93001,US</t>
  </si>
  <si>
    <t>18+</t>
  </si>
  <si>
    <t>united states</t>
  </si>
  <si>
    <t>West Virginia,Virginia</t>
  </si>
  <si>
    <t>Adventure Seekers,Advocates &amp; Activists,Outdoor &amp; Nature Enthusiasts,Snow Sport Enthusiasts</t>
  </si>
  <si>
    <t>Provided by Advertiser</t>
  </si>
  <si>
    <t>0a9f28bc977de77fc27ced452418620d929b02ae69c2b2c4830f9401ade1124f</t>
  </si>
  <si>
    <t>https://www.snap.com/political-ads/asset/fced961bd80ae9b6ae085a34f7042a795d4ab71510eda72b79ddd9706deee6b2?mediaType=mp4</t>
  </si>
  <si>
    <t>EUR</t>
  </si>
  <si>
    <t>2021/02/04 08:25:38Z</t>
  </si>
  <si>
    <t>2021/02/07 08:25:38Z</t>
  </si>
  <si>
    <t>SUSA flexibel studentenwerk</t>
  </si>
  <si>
    <t>NL</t>
  </si>
  <si>
    <t>18-30</t>
  </si>
  <si>
    <t>netherlands</t>
  </si>
  <si>
    <t>nl</t>
  </si>
  <si>
    <t>web_view_url:https://www.susa.nl/verkiezingen-studenten?utm_medium=ad_camp&amp;utm_source=snapchat&amp;utm_campaign=verkiezingen21&amp;utm_content=dynamic-ad&amp;utm_term=soft-launch</t>
  </si>
  <si>
    <t>4ebc3fd22ccd964c6317da2b6f378662b3bd351dc40ca70b4a4d686453b1470e</t>
  </si>
  <si>
    <t>https://www.snap.com/political-ads/asset/2a2a07714dca6797b5d11f04dcd6d1945c204d37f56986ae5bfd4362d4168425?mediaType=png</t>
  </si>
  <si>
    <t>2021/01/22 18:34:22Z</t>
  </si>
  <si>
    <t>Chong and Koster</t>
  </si>
  <si>
    <t>1640 Rhode Island Ave. NW, Suite 600,Washington,20036,US</t>
  </si>
  <si>
    <t>NARAL Pro-Choice America</t>
  </si>
  <si>
    <t>FEMALE</t>
  </si>
  <si>
    <t>18-35</t>
  </si>
  <si>
    <t>en</t>
  </si>
  <si>
    <t>web_view_url:https://secure.ngpvan.com/Utm172vG7UC-KR9cca493A2?ms=CK.NAR.ACQ21.SC.BidenDemands.DonorLKL.P01</t>
  </si>
  <si>
    <t>210b221f6f2f2f9654ff3dca3a99dc219f302eeadb6fe9a9a1e2af2548aeba10</t>
  </si>
  <si>
    <t>https://www.snap.com/political-ads/asset/06984ec518632a5713cd83fedc8b76b38bac25950fc55bb9b6dbbb28ecce25a7?mediaType=png</t>
  </si>
  <si>
    <t>2021/02/26 21:26:27Z</t>
  </si>
  <si>
    <t>2021/05/01 03:59:59Z</t>
  </si>
  <si>
    <t>LoudDoor, LLC</t>
  </si>
  <si>
    <t>1 MONCKTON BLVD,Columbia,29206,US</t>
  </si>
  <si>
    <t>Protect the Promise</t>
  </si>
  <si>
    <t>35+</t>
  </si>
  <si>
    <t>Arizona,California,Colorado,Delaware,Georgia,New Jersey,Nevada,Pennsylvania,Washington</t>
  </si>
  <si>
    <t>Occupation (Retired),Moms (Gen X 1965-1979),Moms (Gen Y 1980-1993),Occupation (Legal, Education or Health),Parents</t>
  </si>
  <si>
    <t>web_view_url:https://www.protectthepromise.org/take-action?vvsrc=%2fcampaigns%2f81235%2frespond</t>
  </si>
  <si>
    <t>2ae86d093f2dca016cf845401227edfd0480ef7d17db1781c37f800d1f22bc37</t>
  </si>
  <si>
    <t>https://www.snap.com/political-ads/asset/df8511e295f60e7be2c866c186fbd97aa85db96c452081027875b743eded7e67?mediaType=mp4</t>
  </si>
  <si>
    <t>2021/01/22 14:45:59Z</t>
  </si>
  <si>
    <t>2021/02/07 17:50:17Z</t>
  </si>
  <si>
    <t>Community Change Action</t>
  </si>
  <si>
    <t>US</t>
  </si>
  <si>
    <t>immigration refrom</t>
  </si>
  <si>
    <t>Arizona,Florida,Nebraska,Nevada,South Carolina,Texas,North Carolina,Kansas,Colorado</t>
  </si>
  <si>
    <t>web_view_url:https://p2a.co/1zyrpuc?utm_source=snap&amp;utm_medium=ads&amp;utm_campaign=freedom_together&amp;utm_content=biden</t>
  </si>
  <si>
    <t>6403758d05470589e84b0ac97fa7c91c0ad9059022d207552af2d7a5be981f27</t>
  </si>
  <si>
    <t>https://www.snap.com/political-ads/asset/037f3b61a3b582f8cbd99c4232a785e55359d32b8fd6a13a3e0123e12b3e386e?mediaType=png</t>
  </si>
  <si>
    <t>2021/01/22 15:12:53Z</t>
  </si>
  <si>
    <t>Pythia Public</t>
  </si>
  <si>
    <t>214 N 11th Street  6N,Brooklyn,11211,US</t>
  </si>
  <si>
    <t>Save the NYC Hotel Industry</t>
  </si>
  <si>
    <t>Hotel Association of NYC</t>
  </si>
  <si>
    <t>21+</t>
  </si>
  <si>
    <t>latitude 40.75;longitude -73.99;radius 0.52,latitude 40.73;longitude -73.99;radius 0.3,latitude 40.74;longitude -74.0;radius 0.3,latitude 40.73;longitude -74.0;radius 0.3,latitude 40.74;longitude -74.01;radius 0.52,latitude 40.77;longitude -73.99;radius 0.3,latitude 40.79;longitude -73.95;radius 0.52,latitude 40.83;longitude -73.94;radius 0.3,latitude 40.84;longitude -73.94;radius 0.3,latitude 40.85;longitude -73.93;radius 0.3,latitude 40.87;longitude -73.92;radius 0.52,latitude 40.8;longitude -73.94;radius 0.52,latitude 40.76;longitude -73.99;radius 0.3,latitude 40.86;longitude -73.93;radius 0.3,latitude 40.83;longitude -73.92;radius 0.5,latitude 40.83;longitude -73.93;radius 0.5,latitude 40.85;longitude -73.91;radius 0.5,latitude 40.81;longitude -73.92;radius 0.5,latitude 40.81;longitude -73.91;radius 0.5,latitude 40.82;longitude -73.91;radius 0.5,latitude 40.85;longitude -73.9;radius 0.5,latitude 40.86;longitude -73.89;radius 0.5,latitude 40.82;longitude -73.9;radius 0.5,latitude 40.84;longitude -73.88;radius 0.5,latitude 40.88;longitude -73.9;radius 0.74,latitude 40.86;longitude -73.9;radius 0.74,latitude 40.82;longitude -73.89;radius 0.74,latitude 40.79;longitude -73.73;radius 1.0,latitude 40.8;longitude -73.74;radius 1.0,latitude 40.66;longitude -73.93;radius 0.5,latitude 40.71;longitude -73.95;radius 0.5,latitude 40.68;longitude -73.9;radius 0.5,latitude 40.68;longitude -73.88;radius 0.5,latitude 40.63;longitude -73.95;radius 0.5,latitude 40.66;longitude -73.91;radius 0.5,latitude 40.69;longitude -73.92;radius 0.5,latitude 40.65;longitude -73.96;radius 0.5,latitude 40.61;longitude -73.97;radius 0.5,latitude 40.68;longitude -73.93;radius 0.5,latitude 40.61;longitude -73.92;radius 1.2,latitude 40.65;longitude -73.9;radius 0.5,latitude 40.7;longitude -73.92;radius 0.5,latitude 40.65;longitude -73.89;radius 0.5,latitude 40.79;longitude -73.81;radius 0.97,latitude 40.75;longitude -73.85;radius 0.5,latitude 40.77;longitude -73.87;radius 0.5,latitude 40.77;longitude -73.89;radius 0.5,latitude 40.75;longitude -73.89;radius 0.5,latitude 40.69;longitude -73.76;radius 0.5,latitude 40.68;longitude -73.84;radius 0.5,latitude 40.7;longitude -73.82;radius 0.52,latitude 40.69;longitude -73.82;radius 0.5,latitude 40.68;longitude -73.81;radius 0.5,latitude 40.69;longitude -73.85;radius 0.5,latitude 40.71;longitude -73.78;radius 0.5,latitude 40.72;longitude -73.8;radius 0.5,latitude 40.7;longitude -73.8;radius 0.5,latitude 40.67;longitude -73.77;radius 0.5,latitude 40.7;longitude -73.81;radius 0.28,latitude 40.67;longitude -73.8;radius 0.5</t>
  </si>
  <si>
    <t>web_view_url:https://keyto.nyc/save-the-hotels/?utm_source=snapchat&amp;utm_campaign={{campaign.name}}&amp;utm_content={{creative.name}}&amp;utm_medium=paid-digital</t>
  </si>
  <si>
    <t>1add8b97e393edac97a5e279252cfd5945a39243d61fb04872ea3cefd7484c5f</t>
  </si>
  <si>
    <t>https://www.snap.com/political-ads/asset/60bcce30cb88be169cffeb952329e05e34c8b26db2aaef3bb615d48d8f826b5c?mediaType=png</t>
  </si>
  <si>
    <t>2021/02/24 23:46:18Z</t>
  </si>
  <si>
    <t>TV Network Viewers (BET)</t>
  </si>
  <si>
    <t>web_view_url:https://secure.ngpvan.com/IJVxNl0OEUuH9qb0R1_H5A2?ms=CK.NAR.FY21.SC.Momnibus.A01.Prosp.BETinterest.FE.18-35.P07</t>
  </si>
  <si>
    <t>15005f9e104845e1585a10a7e746f9d939dfb2efcaf2ead8b0b46b492b4c2c87</t>
  </si>
  <si>
    <t>https://www.snap.com/political-ads/asset/d12a27bc6acec478eeaabca6aa92201961f689636c2b3b894645692daa4966b7?mediaType=mp4</t>
  </si>
  <si>
    <t>2021/02/02 14:15:00Z</t>
  </si>
  <si>
    <t>2021/02/12 07:59:59Z</t>
  </si>
  <si>
    <t>Trilogy Interactive</t>
  </si>
  <si>
    <t>2040 Bancroft Way #202,Berkeley,94704,US</t>
  </si>
  <si>
    <t>RepresentUs</t>
  </si>
  <si>
    <t>Education (Bachelor Degree),College Graduates,Education (Some College),Education (Graduate Degree)</t>
  </si>
  <si>
    <t>web_view_url:https://represent.us/drowning-in-student-debt/?source=sn-ad-uadisd-20210202-snap&amp;utm_source=sn&amp;utm_medium=ad&amp;utm_campaign=uadisd&amp;utm_content=20210202&amp;utm_term=snap</t>
  </si>
  <si>
    <t>3cf21f5d942e29a2b0d9a040e9c1541bdb33fec7c901edadc4be73a20489812a</t>
  </si>
  <si>
    <t>https://www.snap.com/political-ads/asset/819a677e1209b1f8d5a33dbbfd4bf09286546a27742a03e8ed5f878ddb10a790?mediaType=png</t>
  </si>
  <si>
    <t>GBP</t>
  </si>
  <si>
    <t>2021/03/01 00:00:41Z</t>
  </si>
  <si>
    <t>2021/03/15 23:59:41Z</t>
  </si>
  <si>
    <t>The Labour Party</t>
  </si>
  <si>
    <t>Kings Manor,Newcastle,NE16PA,GB</t>
  </si>
  <si>
    <t>united kingdom</t>
  </si>
  <si>
    <t>ig3 9,e14 2,n1 0,se17 1,ha9 9,n16 8,ha8 5,nw6 1,se10 9,ha8 0,n4 3,e11 2,ub3 4,e9 7,w10 4,ub1 3,wc1h 8,w1w 6,e2 6,ub1 2,sw9 7,nw1 3,nw8 7,n7 7,ig11 7,rm10 9,nw9 5,n7 6,se18 3,sw19 6,ha3 5,ub2 5,nw8 0,tw5 9,cr0 1,e14 6,w12 7,w10 6,e6 1,e2 8,ig1 4,sw6 7,e12 6,ig2 6,e1w 3,n1 2,n7 8,ha8 9,se1 5,e2 7,nw1 0,nw1 1,w2 5,e4 9,n16 6,e6 6,e6 2,ig4 5,n1 9,ub3 2,w13 0,e15 4,w6 8,n4 2,e1 2,se18 5,e2 9,sw1v 3,nw9 6,tw3 4,ha3 7,rm9 4,n10 2,ig5 0,nw2 3,e1 8,se8 3,e7 9,sw11 2,nw6 5,w9 3,e6 3,ub2 4,tw3 2,sw6 3,nw9 7,ig1 3,nw6 4,n21 3,ha9 7,e8 3,n1 6,e17 6,ig1 2,sw12 8,ha8 6,tw3 3,nw2 7,e13 9,e8 4,nw4 3,cr4 3,n16 9,se13 6,nw3 2,w10 5,se8 5,nw2 2,ig11 8,e15 1,e1 3,ub1 1,n10 1,e16 2,e1 6,e7 0,rm8 2,cr7 6,se16 2,w12 0,se18 7,ig3 8,se1 7,e14 9,w9 2,nw1 2,n13 6,e20 1,ha0 4,e2 0,sw6 1,se18 6,se13 7,w14 9,e4 6,e1 0,e5 9,nw4 4,rm8 1,e14 3,e3 3,e3 4,w7 1,cr4 1,ha9 6,se11 4,ha1 2,en1 3,ha3 9,sw9 8,sw1w 8,e1 4,ig1 1,e1w 2,sw1v 2,ub3 3,tw3 1,sw4 8,n5 1,se15 5,sw9 6,w6 9,nw1 9,tw4 7,se17 3,n2 8,sw16 4,nw1 8,e14 0,e1 5,n1 5,n11 2,sw8 4,w3 8,e9 6,nw5 3,ha0 2,sw18 5,n3 3,se1 6,n1c 4,e5 8,e16 1,n1 3,w12 9,ub3 1,nw6 2,e17 3,n9 8,e13 0,e17 5,se6 2,ha3 6,ig11 9,n8 8,se16 3,n1 8,n19 3,n7 0,tw7 5,e6 5,n11 1,w7 3,sw1p 2,tw5 0,se14 6,sw11 5,e17 9,sw2 1,rm6 6,n4 4,nw8 9,sw11 3,ig8 7,w5 4,n19 4,se10 8,n22 6,se5 7,ig8 9,se6 1,sw6 2,wc1n 3,nw6 3,en3 5,n7 9,e16 3,en4 9,n4 1,cr7 7,n20 0,w6 0,ub5 4,e14 8,en3 6,se27 0,tw7 4,nw5 4,se1 3,ha8 8,n17 8,n8 7,rm10 8,e11 3,e11 4,n22 5,sw2 5,se4 2,se18 1,ha7 1,tw4 6,nw5 2,nw9 0,n13 5,n19 5,e15 3,se1 4,e7 8,nw10 1,nw8 8,se5 8,se28 8,ub6 9,nw8 6,sw15 3,e17 4,e4 8,en3 7,tw14 9,nw10 6,tw8 0,ub3 5,sw19 1,se17 2,n11 3,se25 4,ec1n 7,se18 2,n9 7,se6 3,nw10 3,sw12 0,wc1a 2,sw15 5,nw10 5,se1 0,n22 8,cr0 2,w13 8,tw14 0,ha2 0,sw15 4,se7 8,sw18 1,se8 4,cr4 2,se15 6,e18 1,se7 7,n1 7,w7 2,nw4 2,se18 4,ig6 1,w3 7,se6 4,ub8 2,nw2 4,se19 1,sw1p 4,sw4 6,nw10 9,sw6 6,n16 5,nw9 8,nw10 4,w11 4,nw7 3,n18 2,ha7 3,nw10 2,cr0 7,nw2 5,w3 6,sw16 3,nw2 1,se26 4,ub4 0,tw8 9,e15 2,se27 9,w2 1,en1 1,n18 1,ig2 7,se16 7,e12 5,n9 9,w4 3,w14 8,nw6 7,e1 1,ha0 3,sw2 2,ig8 0,en5 5,sw16 1,nw6 6,ub4 9,sw2 3,da8 1,n17 7,w12 8,w1u 5,se12 9,se1 8,se13 5,sw1w 9,se12 8,e11 1,se2 0,e16 4,w11 1,ig7 4,se2 9,rm6 4,nw2 6,e10 6,nw10 7,sw19 2,se21 8,cr7 8,se23 2,ec1y 0,nw1 7,ha0 1,se4 1,n12 0,cr0 3,e18 2,rm9 6,se25 5,en4 8,kt3 4,se3 8,n14 6,e13 8,e14 7,sw17 8,se3 7,rm10 7,sw16 6,br1 5,nw1 4,en3 4,w3 0,sw1v 4,en5 2,sw6 5,nw3 3,ha7 4,nw7 2,sw12 9,nw5 1,wc2h 7,sw4 7,sw2 4,sw8 1,ha1 4,se5 0,se15 2,sw15 2,sw8 2,sw16 2,w2 6,n15 5,tw7 7,br1 4,wc2b 5,wc1x 9,e3 2,se22 8,w14 0,sw17 9,se15 1,cr4 4,se19 3,ec1v 9,n16 0,ec1v 3,nw9 4,wc2b 4,w11 2,w3 9,cr0 4,sw16 5,wc1x 0,rm8 3,wc1h 9,w1h 4,sw18 4,e10 5,nw9 9,n1 1,n13 4,ig8 8,se1 1,n22 7,en1 4,tw4 5,ha3 8,ha8 7,wc1n 1,sw17 0,se5 9,ub5 5,sm4 4,ub10 0,n2 9,se3 0,wc1e 7,sw8 3,se24 0,ub6 0,cr0 6,se9 1,en5 4,n14 5,rm6 5,w9 1,cr0 8,cr0 9,n15 3,e9 5,e8 2,ha7 2,sw3 2,ub10 9,ha3 0,da18 4,rm9 5,e5 0,se14 5,sw19 3,n15 4,wc1x 8,ha9 8,se15 4,nw1 5,tw13 4,e1 7,w6 7,se9 3,ub6 8,sw9 0,w1k 6,sw1p 1,se9 6,tw7 6,ub5 6,e17 7,e3 5,sw10 0,se11 6,n14 4,n16 7,sw11 1,sw11 4,n14 7,e4 7,n8 0,se25 6,se16 4,n10 3,en5 1,br2 9,nw4 1,w4 2,sw17 7,n1 4,se3 9,ha2 9,sw20 9,w1u 4,rm13 9,w4 1,se15 3,wc2h 9,n12 7,w5 3,ec1r 5,sm6 7,nw10 8,se16 5,ig6 2,ha2 8,n17 6,n2 0,n6 5,sw1h 0,da8 3,tw14 8,se9 5,se19 2,sw11 6,sw1v 1,ig11 0,sw4 9,ec1v 8,se10 0,e8 1,w13 9,nw3 1,se28 0,sw15 6,sw18 2,nw3 6,en2 7,w4 5,n6 4,kt1 3,ec1n 8,ub8 3,se22 0,ec1r 0,se26 5,ha5 3,ig9 5,se23 1,se24 9,rm7 0,br3 3,w1w 5,n8 9,n17 9,cr0 0,sw9 9,n3 1,n5 2,nw3 4,sw17 6,n15 6,se11 5,cr0 5,se12 0,ha1 1,se26 6,se1 9,w5 5,ec1v 0,ub4 8,kt3 6,sm4 5,n12 8,ha9 0,sw19 4,ha4 6,se1 2,da16 1,ha2 6,sw15 1,ub6 7,sm4 6,n21 2,w8 6,e10 7,e1w 1,se23 3,da17 6,se20 8,ec1v 1,rm13 8,sw6 4,tw13 5,n3 2,wc2n 4,n20 9,sw3 3</t>
  </si>
  <si>
    <t>web_view_url:https://sadiq.london/campaign/housing/</t>
  </si>
  <si>
    <t>0f9a003f80cc8a6826c71abebdf8fa11a77e39e84ca11f1da1bf9d6dd3e4ba3a</t>
  </si>
  <si>
    <t>https://www.snap.com/political-ads/asset/a00736b95a0fe49089e5564f3696839e33d085a82e0182b40590fd3d6fd984ae?mediaType=mp4</t>
  </si>
  <si>
    <t>CAD</t>
  </si>
  <si>
    <t>2021/03/02 01:49:12Z</t>
  </si>
  <si>
    <t>2021/04/13 06:59:59Z</t>
  </si>
  <si>
    <t>The Aber Group</t>
  </si>
  <si>
    <t>202-120 Eglinton Avenue East,Toronto,M4P1E2,CA</t>
  </si>
  <si>
    <t>Plan International Canada</t>
  </si>
  <si>
    <t>24-</t>
  </si>
  <si>
    <t>canada</t>
  </si>
  <si>
    <t>High Schoolers,News Watchers,Philanthropists,Women's Lifestyle</t>
  </si>
  <si>
    <t>web_view_url:https://plancanada.ca/youth-opportunities?ad=y?utm_campaign=youth-eng&amp;utm_source=snapchat-cpc&amp;utm_medium=social</t>
  </si>
  <si>
    <t>b9a83ff9b45bff814a79a0ddcc0ecbd8ca0361c7782478f887adad344fcbf2cb</t>
  </si>
  <si>
    <t>https://www.snap.com/political-ads/asset/852028431c07976bd343cde93ef37dfd7da1ceb921c2c73680d610e9c958675f?mediaType=jpg</t>
  </si>
  <si>
    <t>2021/02/26 22:03:00Z</t>
  </si>
  <si>
    <t>2021/03/02 19:05:30Z</t>
  </si>
  <si>
    <t>New Blue Interactive</t>
  </si>
  <si>
    <t>1146 Connecticut Ave,Washington,20036,US</t>
  </si>
  <si>
    <t>Collective Future</t>
  </si>
  <si>
    <t>Hip-Hop Music Fans,Soul &amp; R&amp;B Fans,Basketball Fans</t>
  </si>
  <si>
    <t>Household Income ($25,000-$49,999),HHI: &lt;50k</t>
  </si>
  <si>
    <t>web_view_url:https://act.collective-future.org/go-vote/?utm_campaign=stlouis&amp;utm_medium=snapchat&amp;utm_source=social</t>
  </si>
  <si>
    <t>1a8d77f840d12bbd57a68df64a181eeab65a8d3d0aa5ae726ab4e3c19e59f762</t>
  </si>
  <si>
    <t>https://www.snap.com/political-ads/asset/d0e540ecf96600c03670e4856351f6a31c1c192eb95f0b3c281bfcb7a478daad?mediaType=png</t>
  </si>
  <si>
    <t>2021/02/19 18:27:37Z</t>
  </si>
  <si>
    <t>Aisle 518 Strategies LLC</t>
  </si>
  <si>
    <t xml:space="preserve">Mark Kelly </t>
  </si>
  <si>
    <t>MARK KELLY FOR SENATE</t>
  </si>
  <si>
    <t>75625ef1a4d4e8c07cb3516da6582c769de95445c0d139ec08e115a59af25ca9</t>
  </si>
  <si>
    <t>https://www.snap.com/political-ads/asset/6f3252bb95029869160c73b55d472859a1c5832f7a41438a337d65f4c9817dc6?mediaType=mp4</t>
  </si>
  <si>
    <t>2021/02/11 03:10:35Z</t>
  </si>
  <si>
    <t>2021/02/22 03:10:35Z</t>
  </si>
  <si>
    <t>We Bridge Consulting LLC</t>
  </si>
  <si>
    <t>Illinois Clean Jobs Coalition</t>
  </si>
  <si>
    <t>Illinois</t>
  </si>
  <si>
    <t>web_view_url:https://act.newmode.net/action/pass-ceja</t>
  </si>
  <si>
    <t>7a457f3d8556459d31be3d35942a763207076e02b1eb8a34fe986ed8d6a81293</t>
  </si>
  <si>
    <t>https://www.snap.com/political-ads/asset/84ddf4ab535428d067e972bc94eb38fb15fd744ae70592a5a07ff11a930bc537?mediaType=png</t>
  </si>
  <si>
    <t>2021/03/01 00:00:32Z</t>
  </si>
  <si>
    <t>2021/03/15 23:59:32Z</t>
  </si>
  <si>
    <t>ub1 3,e6 6,ub3 3,e6 3,e15 4,cr0 3,ig11 8,se18 2,da18 4,ub2 5,e6 2,e15 3,e6 5,se2 9,ub2 4,e12 6,se25 5,ig1 1,se6 2,e6 1,e16 3,n13 4,ig3 9,ub6 8,ub4 9,ig11 9,tw13 6,ub4 0,tw4 6,tw5 9,n18 2,e4 6,n18 1,en3 6,ha9 9,cr7 7,rm10 9,e7 0,e3 5,ig11 7,nw10 3,rm10 8,tw4 7,w11 1,se28 8,se6 1,ub3 4,e7 9,en3 5,se18 6,ig1 2,ub5 5,ig8 7,cr0 2,e16 4,ha4 0,sm1 2,se12 9,se18 1,e13 0,e1 1,en3 4,sm6 8,n9 9,e16 1,w10 4,rm6 5,da16 1,cr0 9,ub6 9,ub3 2,da8 2,rm8 1,e4 9,se2 0,e13 9,se9 2,rm10 7,ub5 6,n9 8,tw5 0,rm3 7,ub5 4,e12 5,rm14 1,da7 6,e16 2,n9 7,nw10 8,ub10 0,n9 0,w12 0,e1 4,e13 8,ub8 2,ub1 1,rm9 5,se6 3,nw2 6,e1 3,nw9 5,se7 8,nw8 8,se5 7,da17 5,ha9 0,da1 4,e15 2,tw7 7,ig11 0,w13 0,e2 7,rm3 8,se9 5,e7 8,sm4 6,rm3 9,cr4 4,e8 3,ub3 1,cr4 2,rm13 7,ig5 0,nw2 7,e17 9,w7 1,e15 1,se25 4,n15 4,da6 7,se13 5,en3 7,cr0 0,w9 2,cr7 8,sm6 9,tw14 9,ha2 9,se20 8,tw13 5,ub1 2,rm7 0,tw3 4,da8 1,e5 9,se9 4,en2 0,tw14 8,e10 7,tw13 4,cr4 3,se28 0,ub4 8,e4 7,e17 3,e5 0,rm6 6,nw10 2,e11 4,ub7 8,nw2 3,n17 9,tw14 0,nw10 0,e2 8,se9 3,e8 2,da14 5,e17 8,rm7 7,cr0 6,ub7 7,se15 2,se3 9,e2 9,rm12 4,ub8 3,da8 3,ub7 9,br5 3,ha3 6,ha7 3,rm9 4,ha9 6,ig7 4,da17 6,da16 3,se8 3,ha7 4,br1 5,cr0 5,rm7 8,rm11 2,se19 3,sm2 5,rm4 1,rm7 9,da1 3,rm13 9,br6 6,rm3 0,rm12 6,da14 6,rm12 5,rm8 2,br6 9,rm2 6,br5 2,rm8 3,rm5 3,ub10 9,rm5 2,rm9 6,br6 7,en1 3,rm1 4,sm6 0,ha5 3,rm1 2,da15 8,br5 4,ub8 1,se12 8,ig6 1,da6 8,sm5 1,sm5 2,br1 3,rm1 1,cr5 2,rm1 3,ub9 6,n15 3,se3 0,se18 5,ha3 5,n17 0,e14 8,tw3 3,se18 7,kt5 8,ig1 3,e9 5,da14 4,sm3 9,e17 7,sm1 1,ha0 2,ig6 2,n17 6,e8 1,tw13 7,tn16 3,e14 6,da7 4,kt3 5,ub7 0,en2 8,kt9 2,se23 2,en2 9,da16 2,rm11 1,se26 4,ig8 8,sm1 4,se25 6,rm13 8,tw7 4,cr5 1,br4 0,nw9 8,da15 9,kt1 2,sm2 6,nw10 7,da5 3,se26 6,ha6 1,br2 8,n15 6</t>
  </si>
  <si>
    <t>web_view_url:https://sadiq.london/campaign/crime/</t>
  </si>
  <si>
    <t>aacd33761d44039cbe6dcaa4f2da2c373373f471c051c0fc7b622bdab40f55a0</t>
  </si>
  <si>
    <t>2021/02/15 00:00:34Z</t>
  </si>
  <si>
    <t>2021/02/28 23:59:00Z</t>
  </si>
  <si>
    <t>c80c5bea6814d233d96c55eb4b91eea9ee730132c33481d25aa995fa156a1093</t>
  </si>
  <si>
    <t>https://www.snap.com/political-ads/asset/01eae846d1439e6491e589f111de5b87216ad0efbce3e477dcca01fc9b1d1ffd?mediaType=png</t>
  </si>
  <si>
    <t>2021/01/28 19:23:31Z</t>
  </si>
  <si>
    <t>web_view_url:https://secure.ngpvan.com/Utm172vG7UC-KR9cca493A2?ms=CK.NAR.ACQ21.SC.BidenDemands.BET.P06</t>
  </si>
  <si>
    <t>08edafd4b584d42059699140d1eaa853ee577c86ade888466b4afff1998ba39b</t>
  </si>
  <si>
    <t>https://www.snap.com/political-ads/asset/25d7481d985e0a7f2eeef6478f144474382c2e73905f05fba77623590388febc?mediaType=mp4</t>
  </si>
  <si>
    <t>2021/03/01 18:51:06Z</t>
  </si>
  <si>
    <t>web_view_url:https://secure.ngpvan.com/IJVxNl0OEUuH9qb0R1_H5A2?ms=CK.NAR.FY21.SC.Momnibus.A01.BETinterest.FE.18p.V04</t>
  </si>
  <si>
    <t>8c74b0aa8eacf286d7d43fba9c23c975dca4c93459f9cefbdb6dc245f586581f</t>
  </si>
  <si>
    <t>https://www.snap.com/political-ads/asset/7344b59c48300316bd9699835526e92f4dc20aeafcc14e92aa30807647171ca2?mediaType=png</t>
  </si>
  <si>
    <t>2021/02/01 16:46:37Z</t>
  </si>
  <si>
    <t>2021/02/14 23:59:37Z</t>
  </si>
  <si>
    <t>ha9 7,ha0 2,e6 3,ub1 2,ub6 9,ub1 3,e7 8,e6 1,ha9 9,ha3 5,ig1 2,ha3 9,ub2 5,e6 2,ig3 8,nw9 8,e6 5,ub1 1,ub2 4,ig1 1,e7 0,ig11 9,e16 3,ha8 5,ha7 1,nw9 0,ig1 4,e12 6,e6 6,ha8 6,ig1 3,ha7 4,ha0 4,ig3 9,e7 9,rm6 4,ha0 1,ig2 7,n9 7,ig2 6,en3 4,ha3 7,ig11 0,e13 9,n9 8,ha9 8,ha0 3,ha7 3,n18 2,nw10 0,ig11 7,ha7 2,nw2 7,nw10 2,nw9 9,ha3 8,e12 5,ha3 6,n9 9,ha9 6,n4 2,sw16 5,en3 7,w7 2,n17 8,e13 8,e15 3,e13 0,rm8 2,n9 0,e15 1,rm6 5,cr0 2,nw10 9,rm8 1,n15 6,n18 1,en1 1,ig4 5,nw2 6,n15 5,cr0 3,nw9 7,n17 6,e15 4,nw10 1,nw10 8,nw10 4,n17 9,ig11 8,n15 4,w7 3,e3 3,e16 4,rm9 6,n16 6,ha3 0,n17 7,e17 5,rm10 8,rm9 4,n13 5,nw10 5,n16 5,e20 1,tw4 6,e14 3,nw2 1,ha1 3,rm8 3,cr7 8,tw3 3,e15 2,e16 2,e14 6,e17 6,n17 0,sm4 5,e16 1,e8 2,nw10 3,e17 7,n16 0,n13 6,e17 8</t>
  </si>
  <si>
    <t>465675b20e646de34745595f0afd0d7f6984c3532f9830adc20fd558d9b41947</t>
  </si>
  <si>
    <t>https://www.snap.com/political-ads/asset/6a48814d92ff30fbb726723480d992dcb7017abaec39fc9969369127be981ec8?mediaType=png</t>
  </si>
  <si>
    <t>Advocates &amp; Activists</t>
  </si>
  <si>
    <t>16f4da3c59c742773a1b8855c482917f6462c4e48728db4004bea28208f1d857</t>
  </si>
  <si>
    <t>https://www.snap.com/political-ads/asset/d00689e71b62a027a40cb63326a26ee52495c0535781783d7f2dfaf73a30cee1?mediaType=png</t>
  </si>
  <si>
    <t>2021/02/05 16:54:58Z</t>
  </si>
  <si>
    <t>2021/02/06 18:01:59Z</t>
  </si>
  <si>
    <t>Mandate Media</t>
  </si>
  <si>
    <t>Senator Ron Wyden</t>
  </si>
  <si>
    <t>&amp; Authorized by Wyden for Senate</t>
  </si>
  <si>
    <t>Oregon</t>
  </si>
  <si>
    <t>Political News Watchers,TV Network Viewers (CNN),TV Network Viewers (MSNBC)</t>
  </si>
  <si>
    <t>web_view_url:https://www.standtallforamerica.com/petition/vote-by-mail-lead/a/</t>
  </si>
  <si>
    <t>f0b0a0944387b72c1a4c15edb8a20120294d13fb62602367117e86cf030d17d4</t>
  </si>
  <si>
    <t>https://www.snap.com/political-ads/asset/109656d2a63b1c1f8de647d4b05e7d4f954b8eaa375a00e8bd12ca90750cfc1d?mediaType=png</t>
  </si>
  <si>
    <t>2021/01/22 19:35:39Z</t>
  </si>
  <si>
    <t>Latin Music Fans</t>
  </si>
  <si>
    <t>web_view_url:https://secure.ngpvan.com/Utm172vG7UC-KR9cca493A2?ms=CK.NAR.ACQ21.SC.BidenDemands.LatinMusicFans.P05</t>
  </si>
  <si>
    <t>10906a603277eb66469ab9c2d510399588a47aaae7b5037fecda29f085f72e44</t>
  </si>
  <si>
    <t>https://www.snap.com/political-ads/asset/a3c06379a8e9d89913e9d772868ba1f2208ec9b412312422e25a9d50c921e759?mediaType=mp4</t>
  </si>
  <si>
    <t>2021/02/12 00:45:23Z</t>
  </si>
  <si>
    <t>Story Network Foundation</t>
  </si>
  <si>
    <t>Sixteen Thirty Fund</t>
  </si>
  <si>
    <t>04901,03903,04083,04046,04043,04966,04210,04005,04250,04252,04030,04476,04679,04072,04605,04576,04240,04537,04280,04345,04027,04548,04543,04938,04087,04921,04634,04684,04578,04364,04042,04363,04640,04963,04915,04061,04073,04048,04093,04496,04348,04572,04076,04330,04002,03901,04952,04970,04344,04285,04472,03906,04553,04973,04256,04064,04095,04664,04090,04927,03904,04660,04941,04988,04357,04421,04955,04530,04020,04556,04284,04086,04986,04555,03909,04974,04609,04353,03908,04949,04848,04416,04008,04617,04222,04936,04258,04224,04259,04342,04360,04282,04349,04579,04685,04347,04658,04910,04294,04673,04239,04253,04429,04551,04438,04564,04951</t>
  </si>
  <si>
    <t>ab967b244b65f2373fbbc5408767cd97e5f107981b27f754a2ae8a8e7e9f489c</t>
  </si>
  <si>
    <t>https://www.snap.com/political-ads/asset/7111ccb73074e2bf00608ee49cf6fe4fcaa98181474fcc4b590101d7bae5e612?mediaType=png</t>
  </si>
  <si>
    <t>2021/01/22 20:06:31Z</t>
  </si>
  <si>
    <t>web_view_url:https://secure.ngpvan.com/Utm172vG7UC-KR9cca493A2?ms=CK.NAR.ACQ21.SC.BidenDemands.BET.P03</t>
  </si>
  <si>
    <t>36c13f662983560de97109b230d53e6123ce8406098314f98c900a2bec206624</t>
  </si>
  <si>
    <t>https://www.snap.com/political-ads/asset/fecd7c3bc55ce0ac3c19085f738f2faf3fbd5e8aa285ceb381d58a65086de1ee?mediaType=png</t>
  </si>
  <si>
    <t>2021/01/22 13:00:00Z</t>
  </si>
  <si>
    <t>2021/02/01 04:59:59Z</t>
  </si>
  <si>
    <t>Bully Pulpit Interactive</t>
  </si>
  <si>
    <t>1445 New York Ave NW,Washington,20005,US</t>
  </si>
  <si>
    <t>Human Rights Campaign</t>
  </si>
  <si>
    <t>Political News Watchers</t>
  </si>
  <si>
    <t>HHI: 75-100k,HHI: 250k+,HHI: 100-250k,HHI: 50k-75k,HHI: High Net Worth</t>
  </si>
  <si>
    <t>web_view_url:https://act.hrc.org/page/74670/subscribe/1?ea.tracking.id=dr_act_bpi_snp_BidenTYJan21&amp;utm_source=SNP&amp;utm_medium=AD&amp;utm_campaign=DR_JAN_SNP_BidenTY-Supp-News&amp;utm_content=JoeKamalaTY</t>
  </si>
  <si>
    <t>39a2ef57ab9a2b532dbb490431f659d5021c6fbdbd4ff343809c715fbba8e8a6</t>
  </si>
  <si>
    <t>https://www.snap.com/political-ads/asset/70553a530e975d7bdba79768e40ef387cb2aadb4150fe4ddfed58111b0b24828?mediaType=png</t>
  </si>
  <si>
    <t>TV Network Viewers (CNN),TV Network Viewers (MSNBC),TV Network Viewers (PBS)</t>
  </si>
  <si>
    <t>c51766750ed7f825e4f3abe35aa0b138afa1c319c7bd526c81ea201acafb0be6</t>
  </si>
  <si>
    <t>https://www.snap.com/political-ads/asset/f816e127154e9fc3a2af731e057325ce7f0094b568486694383bec9c4859ae77?mediaType=png</t>
  </si>
  <si>
    <t>2021/01/21 21:48:45Z</t>
  </si>
  <si>
    <t>web_view_url:https://secure.ngpvan.com/_glAmUv3x0SsYJQGeGP0Sg2?ms=CK.NAR.FY21.SC.MCA.BET.P02</t>
  </si>
  <si>
    <t>960cf08adb0ebfdb4ac99e74d897e822dbd49989fc1bff7086992eb7f5eb673a</t>
  </si>
  <si>
    <t>https://www.snap.com/political-ads/asset/222cc14a39f57d1e796ea51654c16d82c6e820193ea1cac555ffa35a39f0d9cc?mediaType=png</t>
  </si>
  <si>
    <t>ae4e6a892f87fcb9aed4f15adbde69ebed1f79b63fffee12775ef1aa33da4dc3</t>
  </si>
  <si>
    <t>https://www.snap.com/political-ads/asset/50d42d7b048d75583a2bc20a98131fb05a7dacfb581af045faf773b23a47bbb1?mediaType=png</t>
  </si>
  <si>
    <t>2021/02/05 21:53:45Z</t>
  </si>
  <si>
    <t>2021/03/01 04:59:59Z</t>
  </si>
  <si>
    <t>HHI: 100-250k,HHI: 50k-75k,HHI: 250k+,HHI: 75-100k,HHI: High Net Worth</t>
  </si>
  <si>
    <t>web_view_url:https://act.hrc.org/page/74734/subscribe/1?ea.tracking.id=dr_act_bpi_snp_PeteJan21&amp;utm_source=SNP&amp;utm_medium=AD&amp;utm_campaign=DR_JAN_SNP_Pete21-Supp-Bold&amp;utm_content=CongratsPete</t>
  </si>
  <si>
    <t>2e85f9fed583283d26f947587186c8bca9f23396016730bbd89ed1872a847348</t>
  </si>
  <si>
    <t>2021/01/04 21:27:34Z</t>
  </si>
  <si>
    <t>web_view_url:https://secure.ngpvan.com/_glAmUv3x0SsYJQGeGP0Sg2?ms=CK.NAR.FY21.SC.MCA.DonLKL.P02</t>
  </si>
  <si>
    <t>7b526a6f29eb3aa8ae7b5f6b641d3d8327cae11ab92b7afc4b634904543315d0</t>
  </si>
  <si>
    <t>https://www.snap.com/political-ads/asset/1f50a04e236e9570f66db1de3cf303129552451dd3922aa7c70200f587933979?mediaType=png</t>
  </si>
  <si>
    <t>web_view_url:https://secure.ngpvan.com/_glAmUv3x0SsYJQGeGP0Sg2?ms=CK.NAR.FY21.SC.MCA.FE.18p.P01</t>
  </si>
  <si>
    <t>192454984f42e1cd518da177e59d4cd08a33ee6f67682d8568b7ee651abd7b33</t>
  </si>
  <si>
    <t>https://www.snap.com/political-ads/asset/dda560178cafe40c570142d6a788368c80f7614c93b778833be975ea8859fd68?mediaType=png</t>
  </si>
  <si>
    <t>2021/02/12 22:48:29Z</t>
  </si>
  <si>
    <t>2021/02/24 07:59:59Z</t>
  </si>
  <si>
    <t>Ron Wyden for Senate</t>
  </si>
  <si>
    <t>web_view_url:https://www.standtallforamerica.com/petition/vote-by-mail/a/</t>
  </si>
  <si>
    <t>c6f491038cc5207dd7a2564beaaac8b16de7d48a393d26e639a4b23394401d5c</t>
  </si>
  <si>
    <t>https://www.snap.com/political-ads/asset/fb4689226cce61c18f6a92f98b2dac3620934715c36711c07734c84461ff5e9a?mediaType=png</t>
  </si>
  <si>
    <t>2021/02/16 21:50:10Z</t>
  </si>
  <si>
    <t>2021/03/12 06:59:59Z</t>
  </si>
  <si>
    <t>The Colibri Collective</t>
  </si>
  <si>
    <t>ACLU Arizona</t>
  </si>
  <si>
    <t>85210,85224,85225,85233,85248,85249,85286,85297,85298,85022,85023,85024,85027,85029,85032,85051,85053,85302,85304,85306,85308,85345,85381,85382,85123,85139,85193,85321,85322,85323,87326,85333,85336,85337,85338,85341,85343,85347,85349,85350,85354,85364,85365,85395,85634,85735,85736,85746,85756,85044,85045,85048,85202,85226,85282,85283,85284,85054,85207,85215,85250,85251,85253,85254,85255,85257,85258,85259,85260,85262,85263,85264,85266,85268,85331,85545,85012,85013,85014,85016,85018,85020,85021,85028,85118,85121,85122,85128,85131,85132,85135,85137,85138,85140,85141,85142,85143,85147,85173,85192,85194,85339,85501,85539,85618,85623,85631,85658,85739</t>
  </si>
  <si>
    <t>Advocates &amp; Activists,Collegiates,Fitness Enthusiasts,Investors &amp; Entrepreneurs,Money Minders,News Watchers,Philanthropists,Bank Visitors,Dining Establishment Visitors,Entertainment Venue Visitors,Travel Venue Visitors</t>
  </si>
  <si>
    <t>College Graduates,Small Business Decisionmakers,Small Business Employees,Education (Bachelor Degree),Education (Graduate Degree),Education (High School Diploma),Education (Some College),Education (Some High School),Spanish Speakers,Married People,Moms (Working),Moms (Gen X 1965-1979),Household Income ($250,000+),Occupation (Legal, Education or Health),Occupation (Tech &amp; Science),Occupation (Blue Collar),Occupation (Business, Finance or Mgmt),Occupation (Office &amp; Administrative),HHI: 100-250k,HHI: 75-100k,HHI: 50k-75k,HHI: 250k+,Household Income ($100,000-$124,999),Household Income ( $125,000-$149,999),Household Income ($150,000-$174,999),Household Income ($200,000-$249,999)</t>
  </si>
  <si>
    <t>web_view_url:https://action.aclu.org/send-message/transparency-county-attorneys-now?utm_source=search&amp;utm_medium=display&amp;utm_campaign=tccaclu</t>
  </si>
  <si>
    <t>d6e222447d3a54b01c028aff7cb5a511b55b4f5049b6bef7a9fb36d1109a62d0</t>
  </si>
  <si>
    <t>https://www.snap.com/political-ads/asset/5d7395539a400c852780347212b6f0c2bda514627480e6a7251d4a1309202364?mediaType=jpeg</t>
  </si>
  <si>
    <t>2021/01/06 00:00:00Z</t>
  </si>
  <si>
    <t>2021/01/09 04:45:49Z</t>
  </si>
  <si>
    <t>LCCHR</t>
  </si>
  <si>
    <t>Georgia</t>
  </si>
  <si>
    <t>web_view_url:https://georgia.ballottrax.net/voter/</t>
  </si>
  <si>
    <t>11134901f66f7d73573225ac7112f8963f92a2c517e90ab36a3b9782e203d832</t>
  </si>
  <si>
    <t>https://www.snap.com/political-ads/asset/f69c2f8a2a88c8f8274c7efde9a35d7c71bd758e613814a86ea9db9f9215f148?mediaType=mp4</t>
  </si>
  <si>
    <t>2021/03/01 16:00:00Z</t>
  </si>
  <si>
    <t>2021/07/01 03:59:59Z</t>
  </si>
  <si>
    <t>The New Media Firm</t>
  </si>
  <si>
    <t>1730 Rhode Island Ave, NW Ste 213,Washington,20036,US</t>
  </si>
  <si>
    <t>FEA 2021 State Advocacy</t>
  </si>
  <si>
    <t>Florida Education Association</t>
  </si>
  <si>
    <t>Florida</t>
  </si>
  <si>
    <t>web_view_url:https://feaweb.org/news/take-action/stop-sb-78/</t>
  </si>
  <si>
    <t>054a78a819ee1dd418f5bda557346abe3771564c87d8c35df9c44ea7c12d270d</t>
  </si>
  <si>
    <t>web_view_url:https://act.hrc.org/page/74670/subscribe/1?ea.tracking.id=dr_act_bpi_snp_BidenTYJan21&amp;utm_source=SNP&amp;utm_medium=AD&amp;utm_campaign=DR_JAN_SNP_BidenTY-Supp-Adv&amp;utm_content=JoeKamalaTY</t>
  </si>
  <si>
    <t>9857575fb096af2e29ff9bc5c523f515ae48b030477ca13c69674c8a838585ca</t>
  </si>
  <si>
    <t>https://www.snap.com/political-ads/asset/2704287c023ea7afbe03957bf20b129fc378d6614876f043806c92b1905ef256?mediaType=mp4</t>
  </si>
  <si>
    <t>2021/01/21 18:45:53Z</t>
  </si>
  <si>
    <t>2021/04/15 21:00:00Z</t>
  </si>
  <si>
    <t>Indiana State Teachers Association</t>
  </si>
  <si>
    <t>ISTA</t>
  </si>
  <si>
    <t>Indiana</t>
  </si>
  <si>
    <t>web_view_url:https://www.ista-in.org/invest-in-education</t>
  </si>
  <si>
    <t>7b27b517d49af21e46fa26a8dc8cc60757af4ec9fd296584478878a19b7a8d0e</t>
  </si>
  <si>
    <t>https://www.snap.com/political-ads/asset/9306f0d99031a09d821c89331ebb92c0dc142acdd681213d714c5723e09189d4?mediaType=png</t>
  </si>
  <si>
    <t>3822d987e94dc4df79fd65dbf17fc3f81ae47437e727f94426dccc084acd32cc</t>
  </si>
  <si>
    <t>2021/01/28 19:15:58Z</t>
  </si>
  <si>
    <t>web_view_url:https://secure.ngpvan.com/_glAmUv3x0SsYJQGeGP0Sg2?ms=CK.NAR.FY21.SC.MCA.BET.P01</t>
  </si>
  <si>
    <t>ec1be34a51f4036e5003fa9ce728ea74c6410bd332fb251207adbe4d6256e89d</t>
  </si>
  <si>
    <t>https://www.snap.com/political-ads/asset/900bf35590b92f61e124a355d37d5574cafdf098509bec693f1170236f4f3e6a?mediaType=png</t>
  </si>
  <si>
    <t>2021/01/22 19:47:07Z</t>
  </si>
  <si>
    <t>web_view_url:https://secure.ngpvan.com/Utm172vG7UC-KR9cca493A2?ms=CK.NAR.ACQ21.SC.BidenDemands.P06</t>
  </si>
  <si>
    <t>ec195341a21160b1e6d04f29cec5fddc762729f17fd00d196c8a3dc8a757370e</t>
  </si>
  <si>
    <t>https://www.snap.com/political-ads/asset/2f5fa0b9cca6e04d267013f74c248a773a515920aa71acc84a9687d7a83f0bb9?mediaType=mp4</t>
  </si>
  <si>
    <t>2021/02/23 01:20:17Z</t>
  </si>
  <si>
    <t>2021/03/02 00:48:17Z</t>
  </si>
  <si>
    <t>California,Florida,Massachusetts,New Jersey,North Carolina,Maine</t>
  </si>
  <si>
    <t>Adventure Seekers,Advocates &amp; Activists,Beachgoers &amp; Surfers,Outdoor &amp; Nature Enthusiasts,Water Sport Enthusiasts</t>
  </si>
  <si>
    <t>web_view_url:https://www.change.org/p/environment-ministry-save-our-waves-maldives/psf/promote_or_share?recruiter=</t>
  </si>
  <si>
    <t>7a54583b7045c2cc4c563ec968ded2c1fc81d9b48e6634b1448a0cabcd03536d</t>
  </si>
  <si>
    <t>https://www.snap.com/political-ads/asset/34339b711d9abfc36e58a22910d773e8faede7182e0160b7a63bb5db77ff4f5d?mediaType=png</t>
  </si>
  <si>
    <t>de00d65364108e507f42d62261edfd1d0d363adf791b205289c56a56000d2596</t>
  </si>
  <si>
    <t>https://www.snap.com/political-ads/asset/dd3222ecc2ec871d1eb97bc22ea6a8e9e658803c3de8a4a208effccdb683653d?mediaType=mp4</t>
  </si>
  <si>
    <t>2020/12/16 16:25:46Z</t>
  </si>
  <si>
    <t>CHNGE</t>
  </si>
  <si>
    <t>IOS</t>
  </si>
  <si>
    <t>web_view_url:https://chnge.com/collections/all</t>
  </si>
  <si>
    <t>4113ce9e544a97606f5c7bee83e0c1b87d7443221480a4ff1e7c6804811e0454</t>
  </si>
  <si>
    <t>https://www.snap.com/political-ads/asset/bc4d17c9f787340a6c8131a1102aa22d73c6e7f42d954f6188cf8b8246660b38?mediaType=png</t>
  </si>
  <si>
    <t>146be8e9625f1bb223e560de17974d7ad965fedeec74f72fe0261d8cd241f34e</t>
  </si>
  <si>
    <t>https://www.snap.com/political-ads/asset/8db034cd63e48b8e4b5371b005c9817a8306d0d2f76db8d5ecea131c99e18304?mediaType=png</t>
  </si>
  <si>
    <t>2020/12/16 18:17:48Z</t>
  </si>
  <si>
    <t>2021/02/16 04:59:59Z</t>
  </si>
  <si>
    <t>American Civil Liberties Union</t>
  </si>
  <si>
    <t>web_view_url:https://action.aclu.org/signup/pm-end-federal-death-penalty?&amp;utm_medium=pm&amp;utm_source=snap&amp;utm_campaign=nat-dig-pm-lb-bpi&amp;utm_content=snap-social-criminallaw-activists_deathpenalty_01082021&amp;utm_term=&amp;initms_aff=nat&amp;initms_chan=pm&amp;initms=nat-dig-pm-lb-bpi-snap-social-criminallaw-activists_deathpenalty_01082021&amp;ms_aff=nat&amp;ms_chan=pm&amp;ms=nat-dig-pm-lb-bpi-snap-social-criminallaw-activists_deathpenalty_01082021</t>
  </si>
  <si>
    <t>082b358bc898d185a4b3a4b8c36dd4f375b79b6a087ac5aa515495969e1d159c</t>
  </si>
  <si>
    <t>https://www.snap.com/political-ads/asset/5ec60eb61f6ecd1cf893630e21dfe9fa1a2df875935ff6792bb263ff28ca1a86?mediaType=png</t>
  </si>
  <si>
    <t>web_view_url:https://secure.ngpvan.com/IJVxNl0OEUuH9qb0R1_H5A2?ms=CK.NAR.FY21.SC.Momnibus.A01.Prosp.BETinterest.FE.18-35.P01</t>
  </si>
  <si>
    <t>c14132bea169ad08aa281bb355f02653e4f77b46871c2c625655a4ded68995d0</t>
  </si>
  <si>
    <t>https://www.snap.com/political-ads/asset/51c47a2952ae16daca34056041a2a56381b40f8a6b88775dc67d505eb70bd36a?mediaType=png</t>
  </si>
  <si>
    <t>2021/02/09 21:29:47Z</t>
  </si>
  <si>
    <t>2021/03/05 04:59:59Z</t>
  </si>
  <si>
    <t>web_view_url:https://www.aclu.org/news/topic/systemic-equality-addressing-americas-legacy-of-racism-and-systemic-discrimination?&amp;utm_medium=pm&amp;utm_source=snap&amp;utm_campaign=nat-dig-adv-systemicequality-bpi&amp;utm_content=snap-social-systemicequality-equal_base_02082021&amp;utm_term=&amp;initms_aff=nat&amp;initms_chan=pm&amp;initms=nat-dig-adv-systemicequality-bpi-snap-social-systemicequality-equal_base_02082021&amp;ms_aff=nat&amp;ms_chan=pm&amp;ms=nat-dig-adv-systemicequality-bpi-snap-social-systemicequality-equal_base_02082021=</t>
  </si>
  <si>
    <t>56e43c8961cd68b6bdd9ffe370f33d20b10d70bf26ec9db4dff54fe159a5bba1</t>
  </si>
  <si>
    <t>https://www.snap.com/political-ads/asset/3a57fffc3d9b0871c7c0bf62052cd672a97833287c1f3c641c136251e4ece5e2?mediaType=png</t>
  </si>
  <si>
    <t>2021/01/04 21:37:45Z</t>
  </si>
  <si>
    <t>web_view_url:https://secure.ngpvan.com/3ca68w1tfEaqjz80Q9x_3w2?ms=CK.NAR.ACQ21.SC.ACBA.FE.18p.BET.P03</t>
  </si>
  <si>
    <t>74f04af07301fe76d7d2d99936c0da8a489fe14288950e2a97092927e9213827</t>
  </si>
  <si>
    <t>https://www.snap.com/political-ads/asset/19b0c1618b13bc8a4d5fdc6e6bbbe455ceede95eda3aac0bfb030b462e65f987?mediaType=mp4</t>
  </si>
  <si>
    <t>2021/02/03 17:36:27Z</t>
  </si>
  <si>
    <t>Wavelength Strategy</t>
  </si>
  <si>
    <t>End Citizens United</t>
  </si>
  <si>
    <t>Virginia 7th District</t>
  </si>
  <si>
    <t>Advocates &amp; Activists,Green Living Enthusiasts,Political News Watchers,Philanthropists,TV Network Viewers (BET),TV Network Viewers (CNN),TV Network Viewers (Comedy Central),TV Network Viewers (MSNBC)</t>
  </si>
  <si>
    <t>web_view_url:https://endcitizensunited.org/</t>
  </si>
  <si>
    <t>0e36c5c06149c0c442ea7287121407d73584c3978468ec687a95e7b293fa73b4</t>
  </si>
  <si>
    <t>https://www.snap.com/political-ads/asset/76f52cb145348a10e2dcc98d9aff350c2c6d7cf4a7aca9673e6c3200fa8aba19?mediaType=png</t>
  </si>
  <si>
    <t>2021/02/26 18:00:48Z</t>
  </si>
  <si>
    <t>2021/03/17 22:00:00Z</t>
  </si>
  <si>
    <t>1707 L St NW Suite 950,Washington,20036,US</t>
  </si>
  <si>
    <t>Voter Participation Center</t>
  </si>
  <si>
    <t>18-45</t>
  </si>
  <si>
    <t>Moms (Single)</t>
  </si>
  <si>
    <t>web_view_url:https://register.vote.org/?partner=243304&amp;campaign=CK-VPC-OVR21-SC-VDO.A01-WI-WISuper-SingleMoms-C01_T01_D00_P03</t>
  </si>
  <si>
    <t>5331a0099edbf5efe2d17452f7e3f915ccc89b44210a0b16101f41ae2b68f4fe</t>
  </si>
  <si>
    <t>https://www.snap.com/political-ads/asset/53ebb1343caa30df536915ccabf3cc519e15e0b8ba0f33a97c6c2e87a9024263?mediaType=mp4</t>
  </si>
  <si>
    <t>2021/01/18 13:00:00Z</t>
  </si>
  <si>
    <t>2021/02/05 18:00:00Z</t>
  </si>
  <si>
    <t>Blueprint Interactive</t>
  </si>
  <si>
    <t>1730 Rhode Island Ave NW Suite 1014,Washington,20036,US</t>
  </si>
  <si>
    <t>National Education Association</t>
  </si>
  <si>
    <t>35-</t>
  </si>
  <si>
    <t>web_view_url:https://neaedjustice.org/blacklivesthrive/</t>
  </si>
  <si>
    <t>8ab6a424351c2d04fb526e053cfc27bd43b5072e4383516df1bdbe828a3d02d4</t>
  </si>
  <si>
    <t>https://www.snap.com/political-ads/asset/c28aadc2601e3b8b907d78d7843e44688c71335a923f9144a6f17e68f9e32f96?mediaType=png</t>
  </si>
  <si>
    <t>Wisconsin</t>
  </si>
  <si>
    <t>Spanish Speakers</t>
  </si>
  <si>
    <t>web_view_url:https://register.vote.org/?partner=243304&amp;campaign=CK-VPC-OVR21-SC-VDO.A01-WI-WISuper-SPspeakers-C01_T01_D00_P04</t>
  </si>
  <si>
    <t>99f7698e784807ad5587b639822132c60b461a46c6fc9d74100f675adcb32e9f</t>
  </si>
  <si>
    <t>https://www.snap.com/political-ads/asset/ec9c7fe7575c0f4ce066338f017f67762d82a5678f1acb34f8ca0fc1904ee436?mediaType=mp4</t>
  </si>
  <si>
    <t>2021/01/16 18:31:07Z</t>
  </si>
  <si>
    <t>2021/02/03 06:59:59Z</t>
  </si>
  <si>
    <t>Judd Hoos</t>
  </si>
  <si>
    <t>1612 Junction Ave,Sturgis,57785,US</t>
  </si>
  <si>
    <t>Vote No And Grow</t>
  </si>
  <si>
    <t>Vote No &amp; Grow.</t>
  </si>
  <si>
    <t>latitude 44.4097;longitude -103.5091;radius 5.0</t>
  </si>
  <si>
    <t>web_view_url:http://votenoandgrow.com/</t>
  </si>
  <si>
    <t>a0ced6860221faa485a9ca03646c6786da221b13f0723b4b025cc91632fa8a06</t>
  </si>
  <si>
    <t>https://www.snap.com/political-ads/asset/3b3e28c56de8ccc8a5fb9aac89c5ee248d7640cf08e4c48c62e886752001a50c?mediaType=png</t>
  </si>
  <si>
    <t>web_view_url:https://www.aclu.org/news/topic/systemic-equality-addressing-americas-legacy-of-racism-and-systemic-discrimination?&amp;utm_medium=pm&amp;utm_source=snap&amp;utm_campaign=nat-dig-adv-systemicequality-bpi&amp;utm_content=snap-social-systemicequality-agenda_base_02082021&amp;utm_term=&amp;initms_aff=nat&amp;initms_chan=pm&amp;initms=nat-dig-adv-systemicequality-bpi-snap-social-systemicequality-agenda_base_02082021&amp;ms_aff=nat&amp;ms_chan=pm&amp;ms=nat-dig-adv-systemicequality-bpi-snap-social-systemicequality-agenda_base_02082021=</t>
  </si>
  <si>
    <t>2d59df461eaa1a6f9b3936fa1d518f08803346286f667197e0c0e626859df0e6</t>
  </si>
  <si>
    <t>https://www.snap.com/political-ads/asset/330ba8fa6ee172bd446a644bdd619874a4e13d2d1fe49ccc52bc0a90fd693ce4?mediaType=png</t>
  </si>
  <si>
    <t>web_view_url:https://secure.ngpvan.com/Utm172vG7UC-KR9cca493A2?ms=CK.NAR.ACQ21.SC.BidenDemands.DonorLKL.P03</t>
  </si>
  <si>
    <t>d19a227e3cd52bda61ead22c7a624b947a576d591ad156a514fb17ecfc5b1aac</t>
  </si>
  <si>
    <t>https://www.snap.com/political-ads/asset/40c5fd87369b68659ff7ff5418f1b513011060dd755a1213b22eaa7d23311be9?mediaType=mp4</t>
  </si>
  <si>
    <t>2021/02/02 21:04:02Z</t>
  </si>
  <si>
    <t>Everytown for Gun Safety AF</t>
  </si>
  <si>
    <t>web_view_url:https://act.everytown.org/sign/inauguration_2021_prioritize_gv_p/?source=scnp_acq21_CK-ET-FOD-A01-SC-SCLP-FLL-US-ET104-BO-13c-V01&amp;refcode=scnp_acq21_FOD&amp;utm_source=sc_n_&amp;utm_medium=_p&amp;utm_campaign=acq21_FOD</t>
  </si>
  <si>
    <t>2e86d8f00cb06ca08ec867f03867d28dfe90dfd33f8c8e920f1c879f33d93bed</t>
  </si>
  <si>
    <t>https://www.snap.com/political-ads/asset/0e2ca4aa77c55253c3bb98f4a208b340f589410631b5a06ef2eaadf71651e1ba?mediaType=mp4</t>
  </si>
  <si>
    <t>2021/01/05 11:30:00Z</t>
  </si>
  <si>
    <t>2021/01/05 23:45:00Z</t>
  </si>
  <si>
    <t>Turnout Activism Inc.</t>
  </si>
  <si>
    <t>35 Walden St #3g,Cambridge,02140,US</t>
  </si>
  <si>
    <t>Turnout Activism Inc</t>
  </si>
  <si>
    <t>17-29</t>
  </si>
  <si>
    <t>web_view_url:https://iwillvote.com/locate/?state=GA</t>
  </si>
  <si>
    <t>f7bf9fe48a5f6ecfbd22177645e52b0672f588d609b79e1038610d15deee3d13</t>
  </si>
  <si>
    <t>34b8fc74efaf6ab8feae4460fdba3e0c80f35fcf95efd147b1133bd2b3a1dbcd</t>
  </si>
  <si>
    <t>https://www.snap.com/political-ads/asset/bdd5de77c79cec3952276b1341ea68f1752e770e1c4998da9e0b20be0e373b30?mediaType=mp4</t>
  </si>
  <si>
    <t>2021/02/12 00:50:36Z</t>
  </si>
  <si>
    <t>99577,99640,99504,99517,99647,99508,99502,99687,99654,99760,99801,99929,99623,99723,99501,99672,99709,99507,99603,99701,99921,99645,99615,99516,99515,99611,97015,99833,99664,99669,99710,99712,99703,83707,99503,99518,80237,99824,99652,99901,99553,99576,99676,99579,99685,99714,22046,99567,99590,99775,99708,99688,99506,46556,97214,27921,99588,99835,99762,99610,99820,84112,99705,99559,99780,94535,99505,99741,40255,99556,99738,99829,99802,99586,80528,99686,99707,99752,99692,99778</t>
  </si>
  <si>
    <t>061077e6dff1ca4f90589430b7d1b0f8fe434d98a8b93af6962ca94ece707ac8</t>
  </si>
  <si>
    <t>2021/01/26 04:48:14Z</t>
  </si>
  <si>
    <t>latitude 40.7498;longitude -73.7976;radius 10.0,latitude 40.6501;longitude -73.9496;radius 5.0,latitude 40.7903;longitude -73.9597;radius 5.0</t>
  </si>
  <si>
    <t>74c7d51288334db29239fe04c22de31485d5ce8ba0548c353881e0953b0293e0</t>
  </si>
  <si>
    <t>https://www.snap.com/political-ads/asset/683ace1ead927f33bb019bb9b823ff8505ece0cbf8470ef0851919da56ae6d18?mediaType=png</t>
  </si>
  <si>
    <t>2021/02/03 18:30:18Z</t>
  </si>
  <si>
    <t>2021/02/09 07:59:59Z</t>
  </si>
  <si>
    <t>Advocates &amp; Activists,Philanthropists</t>
  </si>
  <si>
    <t>3b4f21f15549002e5e7b0000b75e1d6816b0225da28c219720c5f47609fc87c9</t>
  </si>
  <si>
    <t>https://www.snap.com/political-ads/asset/5ab8373e4161bb7d29a023cd16bd299a0735d8347673b2660d787ba7a5eaea71?mediaType=png</t>
  </si>
  <si>
    <t>web_view_url:https://secure.ngpvan.com/3ca68w1tfEaqjz80Q9x_3w2?ms=CK.NAR.ACQ21.SC.ACBA.FE.18p.BET.P09</t>
  </si>
  <si>
    <t>327ee1f5ad79d7abba551081c83c5fac736f4942ead0f143aae8a8a934d447d3</t>
  </si>
  <si>
    <t>https://www.snap.com/political-ads/asset/067f2f9289bb94ebe842bc925f74b57fc5ee64f00d438adb46642968d99a9fac?mediaType=mp4</t>
  </si>
  <si>
    <t>2021/01/01 14:00:17Z</t>
  </si>
  <si>
    <t>2021/01/03 08:00:59Z</t>
  </si>
  <si>
    <t>web_view_url:https://chnge.com/collections/sale</t>
  </si>
  <si>
    <t>b0ba5625f87da75e978b87cf313d4e84115220c44f93999a5be6d9dc51d80eea</t>
  </si>
  <si>
    <t>https://www.snap.com/political-ads/asset/6faa3d96c3d2e9dfa081007f50a8471c538f898e2f7c1e166d70c0e65fad47c5?mediaType=mp4</t>
  </si>
  <si>
    <t>44fe4a79fa12abb01bca7c328144c4fa5b7f4d466c019bd774777335f17c1b71</t>
  </si>
  <si>
    <t>TV Daypart Viewers (Weekday Late Fringe),TV Daypart Viewers (Weekend Late Fringe),TV Network Viewers (BBC America),TV Network Viewers (Comedy Central),TV Network Viewers (PBS),TV Viewers (News)</t>
  </si>
  <si>
    <t>6cb93c22ab357f9e4e7589353384236e1517500638202435e5dfe81e1908ae9f</t>
  </si>
  <si>
    <t>https://www.snap.com/political-ads/asset/3ad50e2f4850087febe790178967399e80420a716867442c8c418affc7c6c002?mediaType=png</t>
  </si>
  <si>
    <t>web_view_url:https://secure.ngpvan.com/3ca68w1tfEaqjz80Q9x_3w2?ms=CK.NAR.ACQ21.SC.ACBA.FE.18p.BET.P08</t>
  </si>
  <si>
    <t>f53bf47405d8fbef051844f78e9e8cc98ebc4f0bde4abfaee7639882f57384a0</t>
  </si>
  <si>
    <t>https://www.snap.com/political-ads/asset/e4992f102109268d5d982f82cf660750feec99898fd9848fe6101e96981f428a?mediaType=mp4</t>
  </si>
  <si>
    <t>aa41de527186007043b99ade73e14faccaf1922676f27c86a89838f95578868d</t>
  </si>
  <si>
    <t>https://www.snap.com/political-ads/asset/01a2fa7262665f727f27ecdca49c3c606b3cddbf1208546924c0b37e6b30f8fb?mediaType=png</t>
  </si>
  <si>
    <t>2021/03/01 00:00:52Z</t>
  </si>
  <si>
    <t>2021/03/15 23:59:52Z</t>
  </si>
  <si>
    <t>e9 7,e1w 2,e14 9,e14 2,e1w 1,en5 2,e16 2,e1 0,e3 3,ig1 4,e14 0,n1 7,e1 2,e8 3,n1 4,e8 4,e3 4,ig8 9,e14 8,ec1v 1,ig2 6,rm6 5,ig3 8,ub1 2,w5 4,sw12 0,ig1 3,w10 6,n1 5,sw2 5,e1 8,e14 7,sw11 6,sw12 8,w13 9,sw1v 3,sw18 5,sw1p 2,e14 3,e8 1,sm4 4,sw11 3,w1f 0,sw11 2,e14 6,sw11 4,sw11 5,w7 2,sw11 1,e8 2,e1w 3,sw15 6,ig4 5,ec2a 3,sw18 2,sw8 3,sw1p 4,e6 5,n12 7,nw7 3,nw11 8,sw18 4,sw2 4,w7 3,sw1v 2,ha9 7,n1 3,w5 3,w13 0,ha3 0,sw15 1,nw2 2,ub6 9,w2 1,e5 0,nw6 4,e2 8,n1 6,n3 3,sw12 9,sw15 3,rm6 4,ig1 1,sw19 6,e9 6,n16 0,w1u 6,sw18 1,sw20 0,nw3 5,sw16 1,e9 5,nw3 7,w7 1,w1u 5,ig1 2,sw2 3,e16 1,sw1p 1,sw16 2,sw1v 4,nw9 9,se22 8,nw9 0,ec2a 4,w2 2,ha9 8,e5 8,e12 5,n20 0,n16 6,n16 5,e5 9,e14 5,nw11 0,sw16 3,e14 4,tw8 9,sw15 5,ec3n 4,sw4 8,sw20 8,n2 0,sw2 2,w1h 2,nw2 5,sw4 9,n20 9,sw1w 9,ec1a 9,sw1e 6,e1 6,sw1w 8,nw11 7,nw11 9,nw3 3,w8 5,w2 3,se1 2,ec3r 8,ha0 3,ec1a 7,sw19 7,se13 5,ec2y 5,sw4 0</t>
  </si>
  <si>
    <t>web_view_url:https://sadiq.london/campaign/transport/</t>
  </si>
  <si>
    <t>fa7bbf643c688fa8d279425b1d3c7c9323a3f7193de0bec7cdeb99c62418c392</t>
  </si>
  <si>
    <t>https://www.snap.com/political-ads/asset/f6beb86e1bf64de629d6f66d2c8746d3ce16807d35ae421628905e14dae0c1f2?mediaType=png</t>
  </si>
  <si>
    <t>Frequent Hotel Guests</t>
  </si>
  <si>
    <t>037cd8057a783cb267ab846fb4748400f670b45b945ae7c1d1c33a879c37ca37</t>
  </si>
  <si>
    <t>https://www.snap.com/political-ads/asset/8ae1d54886ae8bf2c1c5e08405ce4908c4376cb7f92736ae91a8bb7fe0c13de2?mediaType=png</t>
  </si>
  <si>
    <t>2021/01/21 22:56:36Z</t>
  </si>
  <si>
    <t>web_view_url:https://secure.ngpvan.com/3ca68w1tfEaqjz80Q9x_3w2?ms=CK.NAR.ACQ21.SC.ACBA.BET.P01</t>
  </si>
  <si>
    <t>cf7b073b1d8fd1414a459fea761e0800a2a854d48f72f768031b9fbc5bd3126f</t>
  </si>
  <si>
    <t>https://www.snap.com/political-ads/asset/d9d0d5cb9957593f2ba5f584e28462c80d4756a21d9e7d02b111d3ad51d26f7d?mediaType=mp4</t>
  </si>
  <si>
    <t>2021/02/15 08:32:25Z</t>
  </si>
  <si>
    <t>2021/02/21 22:59:59Z</t>
  </si>
  <si>
    <t>18-28</t>
  </si>
  <si>
    <t>web_view_url:https://www.susa.nl/verkiezingen-studenten?utm_medium=ad_camp&amp;utm_source=snapchat&amp;utm_campaign=verkiezingen21&amp;utm_content=post-210209&amp;utm_term=voxpop</t>
  </si>
  <si>
    <t>ff9f24bb8cddfe2ed1d246652e28d50cb7f27532361d5150ac7331ddb1ebf43d</t>
  </si>
  <si>
    <t>https://www.snap.com/political-ads/asset/e2b81b416d1992cbe80f9686af8015f03375715cf0ff6836985d313c5eb641c1?mediaType=png</t>
  </si>
  <si>
    <t>web_view_url:https://sadiq.london/campaign/environment/</t>
  </si>
  <si>
    <t>ec988858e44e9fe1e07d3b483d7dad23dfc91168c21c68be8379bd91ee2ef718</t>
  </si>
  <si>
    <t>2021/01/19 03:33:38Z</t>
  </si>
  <si>
    <t>web_view_url:https://keyto.nyc/?utm_source=snapchat&amp;utm_campaign={{campaign.name}}&amp;utm_content={{creative.name}}&amp;utm_medium=paid-digital</t>
  </si>
  <si>
    <t>e64837e1bb09b73e4911e45e12542a3ed33f0c6c6b82ae2b5aa39ba53bc17419</t>
  </si>
  <si>
    <t>https://www.snap.com/political-ads/asset/71f308eb9e2c4d46c390d8ee5b97c0e48d649f17f6309eace1f2ce0a6dde00a9?mediaType=jpg</t>
  </si>
  <si>
    <t>2021/01/16 21:25:25Z</t>
  </si>
  <si>
    <t>2021/01/31 21:17:11Z</t>
  </si>
  <si>
    <t>29-</t>
  </si>
  <si>
    <t>Chicago</t>
  </si>
  <si>
    <t>web_view_url:https://act.newmode.net/action/hold-comed-accountable</t>
  </si>
  <si>
    <t>fa90ebd9115926c5f27c4e67a7f3f7a327fbeb260656de6ee14d509f56d181b8</t>
  </si>
  <si>
    <t>16-30</t>
  </si>
  <si>
    <t>Advocates &amp; Activists,Collegiates,Fashion &amp; Style Gurus,High Schoolers,Online Shoppers,Black Friday &amp; Cyber Monday Shoppers,Cyber Monday Online Buyers - Apparel</t>
  </si>
  <si>
    <t>a7de20938fe2e014850ca0a7a5840fcbe4c8a5c5a51db0e856f0a3ae7516f2ef</t>
  </si>
  <si>
    <t>https://www.snap.com/political-ads/asset/56313e6d2a8a3eb1d98374ea7d9d38b3d3045fc60cd77be2ea931e360e8f6561?mediaType=png</t>
  </si>
  <si>
    <t>2021/01/21 22:14:48Z</t>
  </si>
  <si>
    <t>web_view_url:https://secure.ngpvan.com/E7tRtBBKfEeNRVBIu0tCxA2?ms=CK.NAR.ACQ21.SC.IMPEACHTRUMP.BET.P01</t>
  </si>
  <si>
    <t>0f12f56bd6886815a2780006fb93d69609c31f292d830785cebf55dfc570959c</t>
  </si>
  <si>
    <t>https://www.snap.com/political-ads/asset/f324dbefda5103cd13bf4339352f8c9d5465ff8f47fe2fa7e880110059c8d02c?mediaType=jpg</t>
  </si>
  <si>
    <t>2021/01/29 15:50:09Z</t>
  </si>
  <si>
    <t>2021/01/31 22:48:09Z</t>
  </si>
  <si>
    <t>Precision [TEST]</t>
  </si>
  <si>
    <t>1121 14th Street NW Suite 700,Washington,20005,US</t>
  </si>
  <si>
    <t>March For Our Lives</t>
  </si>
  <si>
    <t>25-</t>
  </si>
  <si>
    <t>Advocates &amp; Activists,Political News Watchers,Philanthropists</t>
  </si>
  <si>
    <t>web_view_url:https://secure.everyaction.com/VyXcoGWClkiayKHu8Dgueg2?utm_source=Referral&amp;utm_medium=snapchat&amp;utm_campaign=mtg&amp;ms=snapchat_mtg_20210128_MFOL_</t>
  </si>
  <si>
    <t>dad18ebe10304794a5db54154204902c15dea9e264e004536ddd1282251b0ffc</t>
  </si>
  <si>
    <t>2021/01/26 05:03:13Z</t>
  </si>
  <si>
    <t>10001,10003,10011,10012,10014,10019,10029,10031,10032,10033,10034,10035,10036,10040,10451,10452,10453,10454,10455,10456,10457,10458,10459,10460,10463,10468,10474,11021,11023,11203,11206,11207,11208,11210,11212,11221,11226,11230,11233,11234,11236,11237,11239,11357,11368,11369,11370,11372,11412,11417,11418,11419,11420,11421,11423,11432,11433,11434,11435,11436</t>
  </si>
  <si>
    <t>d71ea252877ea6a818a5d072c5d7ce35a85b3822a0e0744e981fb2d6ea954431</t>
  </si>
  <si>
    <t>https://www.snap.com/political-ads/asset/4d820ff267d722aab6532b74db2761e7a8ff0c7fc093d3e7f7e93f44635df26d?mediaType=mp4</t>
  </si>
  <si>
    <t>2021/01/15 20:10:03Z</t>
  </si>
  <si>
    <t>web_view_url:https://action.aclu.org/signup/pm-support-marijuana-legalization?&amp;utm_medium=pm&amp;utm_source=snap&amp;utm_campaign=nat-dig-pm-lb-bpi&amp;utm_content=snap-video-marijuana-activists_marijuana_6sec_01142021&amp;utm_term=&amp;initms_aff=nat&amp;initms_chan=pm&amp;initms=nat-dig-pm-lb-bpi-snap-video-marijuana-activists_marijuana_6sec_01142021&amp;ms_aff=nat&amp;ms_chan=pm&amp;ms=nat-dig-pm-lb-bpi-snap-video-marijuana-activists_marijuana_6sec_01142021</t>
  </si>
  <si>
    <t>bbd0997dbe94ed42ec2324810486b6b014f91c329a2ffe972efdc706a4f7408c</t>
  </si>
  <si>
    <t>https://www.snap.com/political-ads/asset/b73b761a7686b62575310790f3970c30037fb2042013e2297542023e5b5d0083?mediaType=png</t>
  </si>
  <si>
    <t>2021/02/16 16:23:04Z</t>
  </si>
  <si>
    <t>2021/02/28 23:59:09Z</t>
  </si>
  <si>
    <t>n7 7,n7 6,sw12 0,e2 6,se1 0,n4 3,e2 9,se17 1,n7 9,e5 0,ha9 9,n22 5,n7 0,sw17 0,n4 4,sw19 4,n1 7,sw9 6,nw1 0,sw11 2,nw6 4,n15 4,sw11 3,sw4 8,n16 7,se5 7,e1 5,sw16 1,e3 2,nw6 6,e2 7,ub6 9,n10 3,sw16 6,sw12 9,se13 6,sw9 7,sw2 2,sw18 3,se1 5,n19 4,nw6 7,se1 6,sw2 4,e20 1,sw18 4,sw17 8,se27 0,ha9 6,nw3 2,se15 4,se16 3,e9 5,se27 9,nw2 3,n22 8,e8 4,n19 3,cr0 2,sw8 4,n20 9,nw6 5,nw10 6,e5 8,se8 4,sw8 3,sw2 3,se4 1,w12 0,sw18 2,sw16 5,nw2 1,n16 6,se16 7,se19 1,n11 2,n4 2,se23 3,se5 9,n1 9,sw2 1,sw19 8,n8 8,se13 7,en5 4,ha9 0,ha3 0,sw16 3,n1c 4,e15 1,se15 6,sw11 6,se18 6,e5 9,se19 3,sw17 6,e9 7,sw8 2,sw16 2,nw6 2,se23 1,nw11 7,sw4 9,sw17 9,nw7 4,n16 9,e3 5,w3 8,e15 4,n10 1,n16 8,se16 4,sw4 6,nw6 1,sw15 6,n10 2,e8 3,se15 5,sw4 7,e1 2,se13 5,e8 2,n8 9,ig3 9,se6 4,se21 8,sw18 1,wc2e 9,nw10 3,sw19 1,sw18 5,sw1v 4,sm4 4,se8 5,n3 1,se4 2,w7 3,sw11 4,sw8 1,sw9 0,sw15 4,n22 6,n12 8,nw10 2,n5 1,se1 4,e17 8,w12 7,sw2 5,n16 0,se22 0,se5 0,se21 7,wc2b 4,wc1h 9,se17 2,se24 0,n11 3,sw17 7,se5 8,sw11 1,e15 2,e11 2,e11 3,nw3 3,sw20 0,e11 1,n6 5,w1w 6,sw1p 4,ec1m 6,w12 8,sw6 7,n17 9,se14 5,e8 1,ha0 1,w1u 6,n7 8,ec2y 8,ha9 8,nw2 2,n1 1,ha0 3,nw9 8,sw9 8,e6 6,n14 5,se17 3,se14 6,se15 3,w12 9,e14 6,se15 1,kt3 6,n16 5,sw11 5,se11 6,n21 2,sw15 5,nw3 4,w3 6,n1 8,sw12 8,wc2n 6,n1 6,nw8 0,n6 4,se11 4,e1 8,e11 4,n2 0,e10 6,se28 0,se11 5,sw19 3,se6 1,nw6 3,n5 2,n12 9,se15 2,wc1n 2,n8 7,se22 8,nw2 4,sw15 2,nw1 3,nw3 5,sw9 9,nw3 7,e3 4,n1 4,e1 0,nw10 5,n14 4,se16 5,e2 8,se7 8,n22 7,sm4 5,w1t 3,ec1r 0,nw2 5,nw1 8,sw20 8,ub5 6,n1 5,se22 9,rm6 5,w2 2,n20 8,nw3 6,w3 7,e18 2,se16 6,nw2 6,w6 0,nw11 9,ha1 4,w4 5,sw4 0,n14 6,se25 4,se18 5,sw1v 3,tw3 3,ec1v 1,w3 9,se26 6,se1 1,se25 6,nw5 4,ha9 7,w5 1,se1 3,en2 6,sw20 9,n2 9,se8 3,tw7 4,nw9 9,w6 9,kt2 5,n1 3,nw3 1,cr0 4,se16 2,sw6 2,sw1p 1,se12 0,kt1 3,e14 7,n3 2,n17 0,n15 6,se1 7,kt3 4,sw1p 2,br3 4,w14 0,sw1v 2,nw11 0,e1 1,kt3 3,e10 5,n17 6,se20 8,ec1a 9,se7 7,en5 5,n1 2,n13 4,se1 8,ha0 2,w1t 1,ub2 4,n12 0,tw7 7,w5 3,sw1w 8,se19 2,n19 5,ha0 4,ec2a 3,sw19 7,nw8 6,e14 8,w2 1,tw9 1,nw11 8,nw1 6,n1 0,w6 8,e14 0,sw1v 1,se10 9,ec1r 1,tw7 6,en4 8,en4 0,w10 4,se1 2,ec1v 3,ha8 5,nw9 0,tw2 7,se10 0,kt2 6,nw9 6,sw6 6,nw11 6,tw9 4,wc1x 0,kt4 7,nw10 7,e9 6,nw1 9,sw11 7,w13 8,ec1a 7,e16 2,nw4 1,n3 3,sw15 3,e14 3,ec2y 5,ec4a 3,w2 6,nw1 5,w2 3,sw1e 6,sw1x 7,ec4v 3,w1b 1,w1g 9,sw1w 9,ha3 9,n12 7,w1f 0,ec2y 9,ec3n 4,ec4v 6,sw1y 5,w1h 5,w5 4,w1h 7,w13 0,sw7 2,sw6 3,sw1p 3,w1h 2,sw7 1,sw6 1,ec2a 4,ec3n 1,w1w 5,sw1h 9,sw6 4,sw6 5,tw9 2,tw1 1,sw8 5,ha1 3,sw1w 0,n2 8,n15 3,ec4v 5,sw14 7,tw12 3,n20 0,tw12 2,w11 4,tw2 6,kt2 7,tw2 5,ec1v 7,kt4 8,w14 9,w3 0,w4 1,ha2 7,se24 9,w5 2,tw12 1,tw11 0,se10 8,ec1v 0,nw1 4,e17 7,tw11 8,se26 4,nw1 2,n21 1,ec1y 8,tw1 2,tw10 7,tw10 5,wc1e 6,sw10 9,tw3 2,cr7 8,se23 2,ec1v 9,se3 8,sw5 0,se6 2,cr4 1,tw7 5,ec1v 8,sw3 5,e1 7,se18 4,sw19 5,nw7 1,nw8 9,sw15 1,da16 2,ub5 4,wc1n 1,sw10 0,se12 9,tw11 9,se26 5,sw13 0,sw13 9,ha8 8,w8 5,e17 3,sw1x 0,sw3 2,br3 1,en1 2,sw3 4,kt6 5,en5 1,kt9 1,kt6 6,se1 9,ec1m 4</t>
  </si>
  <si>
    <t>web_view_url:https://sadiq.london/</t>
  </si>
  <si>
    <t>b165de34618603dba33ffb5cff0ae188deb64949dcc388ab4b2e0e1c5956d2fb</t>
  </si>
  <si>
    <t>84ac4f4c103d0edbedcc08bcaea02b7aa21e43169bfa133107d211f87cca9dfd</t>
  </si>
  <si>
    <t>888d275d1266ea39c2babe93f9c84530a1f5eacbff27bd9a85dbc2c87460f62f</t>
  </si>
  <si>
    <t>https://www.snap.com/political-ads/asset/c6b87c0751d7729c2fbd3e2b4cbaa22cfaa39ca0a436a3151c268080dac5972a?mediaType=png</t>
  </si>
  <si>
    <t>f9f0624cc4bd371db6163ba7879327fd03e33f49d11e3ea121d928202b598be6</t>
  </si>
  <si>
    <t>https://www.snap.com/political-ads/asset/28569cf6d23552412410474bc5e7ffaab25c0d5bfba9024bdcf7601d01dc6a77?mediaType=jpg</t>
  </si>
  <si>
    <t>f787dfa4ec013034a0b70143c8c84231e77ab06fd7603d9d84bdd6e0bb22d39c</t>
  </si>
  <si>
    <t>941d7c3a4bc144335c7ac24a8193477fd3700b03e158a68a327ac8cf1f901167</t>
  </si>
  <si>
    <t>https://www.snap.com/political-ads/asset/56ee021fadb638696082ea12a74300a7ace7668b465d0b2d2495dae4eb264acd?mediaType=mp4</t>
  </si>
  <si>
    <t>2021/02/01 05:00:00Z</t>
  </si>
  <si>
    <t>2021/04/01 03:59:59Z</t>
  </si>
  <si>
    <t>Cossette Media Inc</t>
  </si>
  <si>
    <t>P.O. Box. 11613, Succ. Centre-ville,Montreal,H3C5V9,CA</t>
  </si>
  <si>
    <t>Government of Canada</t>
  </si>
  <si>
    <t>18-34</t>
  </si>
  <si>
    <t>web_view_url:https://ad.doubleclick.net/ddm/trackclk/N1169497.1919761SNAPCHAT.COM/B24898636.287763901;dc_trk_aid=481367661;dc_trk_cid=141186722;dc_lat=;dc_rdid=;tag_for_child_directed_treatment=;tfua=;</t>
  </si>
  <si>
    <t>346d4b9dcd8f9ea0448684d282073819e9031a93e3b55b193484c1529d005db1</t>
  </si>
  <si>
    <t>https://www.snap.com/political-ads/asset/7a10be56468fcd7264e602550e39b8dfd6ece5c9cbef93c7f3df78306db1685d?mediaType=png</t>
  </si>
  <si>
    <t>web_view_url:https://secure.ngpvan.com/E7tRtBBKfEeNRVBIu0tCxA2?ms=CK.NAR.ACQ21.SC.IMPEACHTRUMP.BET.P02</t>
  </si>
  <si>
    <t>872646d4c56888079672fd8a5bae3eb6cecbf92dfeef22fc4e3386df5eeb4ce4</t>
  </si>
  <si>
    <t>f4e2333f05f483020979da6ac6ff00e2d9898f48311d11523b40ec5c987bef1d</t>
  </si>
  <si>
    <t>Green Living Enthusiasts</t>
  </si>
  <si>
    <t>07d3496e9038e073560db274009b2b436464da4b5d581ad5a9fd1825e558b423</t>
  </si>
  <si>
    <t>c859060f3c016dd2b150afe04798ee9c323e5fd20dea4f6bcf2ed440573283ca</t>
  </si>
  <si>
    <t>https://www.snap.com/political-ads/asset/eb4a9814ac017c4108a353bef5594d17718e5358d931e041a2f619f5047ae039?mediaType=jpg</t>
  </si>
  <si>
    <t>web_view_url:https://act.collective-future.org/go-vote/?utm_campaign==stlouis&amp;utm_medium=snapchat&amp;utm_source=social</t>
  </si>
  <si>
    <t>1b226084e283d8db7756acdac9c4dcd6772258507d2d58142489a61820f74387</t>
  </si>
  <si>
    <t>69fcfcde71fcd7865ed504769d0c0fecb4aadcb8eedd3b55dffb3567c357a485</t>
  </si>
  <si>
    <t>https://www.snap.com/political-ads/asset/a25c1a9e5343a5a070ec167069fd23b96bc4250af41030da8d5dc03da8c61f70?mediaType=mp4</t>
  </si>
  <si>
    <t>2021/02/12 00:55:45Z</t>
  </si>
  <si>
    <t>68028,68114,68154,68507,68133,68137,68105,68111,68005,68122,68106,68046,68142,68502,68157,68130,68124,68522,68510,68134,68107,68104,68132,68523,68147,68022,68776,68127,68164,68526,68123,68516,68144,68462,68528,68505,68135,68504,68136,68118,68524,68116,68521,68131,68508,68512,68503,68138,68317,68128,68506,68108,68102,68731,68010,68007,68064,68110,68117,68112,68333,68527,68358,68372,68428,68152,68113,68336,68430,68059,68339,68520</t>
  </si>
  <si>
    <t>ff5ccc24ceeece826bf0aaf3d63592501902b43f400d01ef5d09e21f7947e7e0</t>
  </si>
  <si>
    <t>https://www.snap.com/political-ads/asset/8002445a6b8d4572c0013125601d5b350847e5419978f37d8c37ae1fbd64eba9?mediaType=mp4</t>
  </si>
  <si>
    <t>9a2271048094f902b03920bab549759dc6d24812c9ce23c29dd1381235b7f612</t>
  </si>
  <si>
    <t>9c95c3ef51ff5c3c7eae1d663b692937be7dfe641eff6cd24e5285d874324d18</t>
  </si>
  <si>
    <t>https://www.snap.com/political-ads/asset/82ac9c135bf403db1e3df7247799775496a730d948f21d486d2a136e93f55ba0?mediaType=mp4</t>
  </si>
  <si>
    <t>2021/02/23 16:30:42Z</t>
  </si>
  <si>
    <t>2021/03/02 01:03:42Z</t>
  </si>
  <si>
    <t>Connecticut</t>
  </si>
  <si>
    <t>web_view_url:https://mountainfilm.myeventscenter.com/event/Mountainfilm-On-Tour-Hartford-Program-2-46214</t>
  </si>
  <si>
    <t>d6cc9d5f76dc6399c9903c3c90291e69fb35a181dbb08bf17cb13c6888cd3c37</t>
  </si>
  <si>
    <t>https://www.snap.com/political-ads/asset/4a01b3b3bfd5da6600325ef93659d53bdbdaa377f41d99a117d9f41377019a9f?mediaType=png</t>
  </si>
  <si>
    <t>Vegans &amp; Organic Foodies,Green Living Enthusiasts,Hybrid &amp; Alternative Vehicle Shoppers,Eco-Conscious Shoppers,Vegetarian &amp; Organic Shoppers</t>
  </si>
  <si>
    <t>65fe39ac0f6bba3c7e354e34d420bf758017caffdf94d60ff559bb8a72637ad6</t>
  </si>
  <si>
    <t>https://www.snap.com/political-ads/asset/451701afd3d3320c3c910a8bcb95bb13865f75abccb5dd9e9de693861469c225?mediaType=png</t>
  </si>
  <si>
    <t>web_view_url:https://register.vote.org/?partner=243304&amp;campaign=CK-VPC-OVR21-SC-VDO.A01-WI-WISuper-SingleMoms-C01_T01_D00_P05</t>
  </si>
  <si>
    <t>814e1997c0438656689e25509252d263244b5ff60069766c7196ae8cd92cade7</t>
  </si>
  <si>
    <t>https://www.snap.com/political-ads/asset/1485b01804d2d85d53412e7e9c581a8afdca90412df2ab5011f43cdd5ec0e211?mediaType=mp4</t>
  </si>
  <si>
    <t>2021/02/10 16:59:34Z</t>
  </si>
  <si>
    <t>2021/03/03 04:59:59Z</t>
  </si>
  <si>
    <t>Townsquare Ignite</t>
  </si>
  <si>
    <t>900 3rd Avenue, 3rd floor,New York,10022,US</t>
  </si>
  <si>
    <t>Dream Corps</t>
  </si>
  <si>
    <t>latitude 40.45;longitude -79.93;radius 5.0,latitude 40.01;longitude -75.07;radius 5.0,latitude 39.96;longitude -75.24;radius 5.0,latitude 40.4;longitude -80.04;radius 5.0,latitude 40.78;longitude -73.96;radius 5.0,latitude 40.26;longitude -76.86;radius 5.0,latitude 36.05;longitude -86.71;radius 5.0,latitude 40.78;longitude -73.95;radius 5.0,latitude 42.91;longitude -78.88;radius 5.0,latitude 40.75;longitude -73.99;radius 5.0,latitude 36.21;longitude -86.78;radius 5.0,latitude 35.14;longitude -90.01;radius 5.0,latitude 42.95;longitude -78.75;radius 5.0,latitude 35.05;longitude -89.86;radius 5.0,latitude 38.81;longitude -77.05;radius 5.0,latitude 38.87;longitude -77.27;radius 5.0,latitude 38.81;longitude -77.13;radius 5.0,latitude 38.86;longitude -77.36;radius 5.0,latitude 37.82;longitude -122.26;radius 5.0,latitude 34.0;longitude -118.48;radius 5.0,latitude 33.65;longitude -117.84;radius 5.0,latitude 34.02;longitude -118.5;radius 5.0,latitude 37.32;longitude -121.98;radius 5.0,latitude 37.41;longitude -121.94;radius 5.0</t>
  </si>
  <si>
    <t>web_view_url:https://act.thedreamcorps.org/signup/day-of-empathy-2021/?utm_source=townsquare&amp;utm_medium=snap</t>
  </si>
  <si>
    <t>63ac6f2c1155a9773b8cdb5616e5cc385530c20147e177586fdc5289aba3c11c</t>
  </si>
  <si>
    <t>1e22435839efe7a257ec0e9ca0af3d0720af85700b5ddb13b62223bea44eb1a7</t>
  </si>
  <si>
    <t>https://www.snap.com/political-ads/asset/c77e5592e6158c9160ef139019258dbd64f35b4505a615eff0bd386aa7d481df?mediaType=jpg</t>
  </si>
  <si>
    <t>2021/01/01 05:00:54Z</t>
  </si>
  <si>
    <t>2021/01/05 23:30:00Z</t>
  </si>
  <si>
    <t>ACRONYM</t>
  </si>
  <si>
    <t>web_view_url:https://www.howtovote.guide/make-a-plan?utm_source=snap&amp;utm_medium=paid-cnv&amp;utm_campaign=ete-go9-if&amp;utm_term=ga-pct-cl&amp;utm_content=C8E0D144</t>
  </si>
  <si>
    <t>674e422205d8848d5f97e8a192cc767e29004c62b89d73d7eaf50c8745e72cc4</t>
  </si>
  <si>
    <t>https://www.snap.com/political-ads/asset/4006aed41bb62b917a5fecbf5d061bff508dbd64825c3a26e3c9bd27161bf6e3?mediaType=mp4</t>
  </si>
  <si>
    <t>2021/02/23 07:00:00Z</t>
  </si>
  <si>
    <t>2021/03/04 06:59:59Z</t>
  </si>
  <si>
    <t>Yassamin Ansari</t>
  </si>
  <si>
    <t>Revitalize Arizona</t>
  </si>
  <si>
    <t>18-32</t>
  </si>
  <si>
    <t>Adventure Seekers,Advocates &amp; Activists,Arts &amp; Culture Mavens,Automotive Enthusiasts,Beauty Mavens,Bookworms &amp; Avid Readers,Clubbers &amp; Party People,Collegiates,Comics &amp; Animation Fans,Do-It-Yourselfers,Fashion &amp; Style Gurus,Action &amp; Thriller Genre Fans,Comedy Fans,Drama Genre Fans,Indie &amp; Foreign Film Fans,Movie Theater Goers,Reality TV Fans,Romance &amp; Rom-Com Fans,Sci-fi &amp; Fantasy Fans,Teen &amp; Young Adult Genre Fans,Running Enthusiasts,Yoga Enthusiasts,Coffee Lovers,Energy Drink Consumers,Pizza Lovers,Vegans &amp; Organic Foodies,Battle Combat &amp; FPS Gamers,Casual &amp; Mobile Gamers,eSports Enthusiasts,Green Living Enthusiasts,High Schoolers,Hipsters &amp; Trendsetters,Home Decoristas,Meme Watchers,Concert &amp; Festival Goers,Dance &amp; Electronic Music Fans,Hip-Hop Music Fans,Indie &amp; Alternative Music Fans,Latin Music Fans,Pop Music Fans,Punk &amp; Metal Fans,Soul &amp; R&amp;B Fans,Celebrity News Watchers,Outdoor &amp; Nature Enthusiasts,Photographers,Discount &amp; Thrifty Shoppers,Online Shoppers,Shopping Mall Shoppers,Women's Fashion Shoppers,Sneakerheads,American Football Fans,Basketball Fans,Techies &amp; Gadget Fans,Theme Park Visitors,Wellness &amp; Healthy Lifestyle,Women's Lifestyle,Entertainment Buyers,Tech Buyers,Home Movie Viewers (Action),Home Movie Viewers (Animation),Home Movie Viewers (Comedy),Home Movie Viewers (Documentary),Entertainment Venue Visitors,Travel Venue Visitors</t>
  </si>
  <si>
    <t>College Graduates,HHI: 50k-75k,HHI: &lt;50k,Education (Bachelor Degree),Education (Graduate Degree),Education (High School Diploma),Education (Some College),Education (Some High School),Household Income ($1,000-$24,999),Household Income ($25,000-$49,999),Household Income ($50,000-$74,999),Household Income ($75,000-$99,999),Spanish Speakers</t>
  </si>
  <si>
    <t>web_view_url:https://www.revitalizearizona.org/yassamin?utm_source=snap&amp;utm_medium=graphic2&amp;utm_campaign=ansari</t>
  </si>
  <si>
    <t>1c2c98dc8cc21b0a48ed70382021110404b997f330e6b11173ccadfd1c58c907</t>
  </si>
  <si>
    <t>628f2b1c7b05daed245ac62426aca37e3b73ba74d6511a8728a4ea575d26e984</t>
  </si>
  <si>
    <t>https://www.snap.com/political-ads/asset/8a60b4cff675013bfb6e6b3eced6784d19edb534b2d2a702174f398445ee4ed8?mediaType=png</t>
  </si>
  <si>
    <t>2021/01/18 12:33:39Z</t>
  </si>
  <si>
    <t>2021/02/14 11:56:52Z</t>
  </si>
  <si>
    <t>se26 5,se19 2,se20 7,se26 6,se20 8,w12 7,w12 0,nw10 6,w6 8,w14 8,ub4 0,ub3 2,w3 7,ub3 3,ub3 1,sw16 4,ub3 4,cr4 2,ub4 9,cr4 1,wc1h 8,ig11 9,ub3 5,cr4 3,sw16 5,n19 5,nw5 1,sm4 6,cr4 4,ub7 0,sw17 9,sm4 5,nw1 1,ub2 5,nw5 4,ub7 9,nw1 3,wc1n 3,nw1 8,nw5 2,tw4 5,sw16 6,nw5 3,e12 5,tw5 9,wc1e 7,se18 3,ig4 5,ec1n 7,wc1x 0,nw1 2,nw1 4,nw3 2,n4 2,rm6 6,se13 7,n16 8,se7 8,tw3 4,ig11 8,sw17 8,sw19 2,tw4 6,n4 4,nw1 9,ec1v 9,n10 2,se24 9,cr7 6,wc1n 1,sw17 7,n1 0,nw1 0,sw16 1,n19 3,nw1 7,tw5 0,se3 0,rm8 2,se3 7,n19 4,se18 5,wc1x 9,n17 7,se18 1,n5 2,n7 0,tw4 7,n5 1,ec1y 8,rm8 1,se21 7,se6 1,se7 7,se18 7,n8 9,cr7 7,ec1r 0,wc2h 9,n8 8,cr7 8,ec1v 0,en1 1,n7 7,ig11 7,sw18 3,ec1n 8,sw16 3,n1 2,se25 4,cr0 3,br1 5,n1 7,n22 7,n2 9,se12 8,n7 8,n7 9,e1 0,ig2 7,nw2 7,n1 8,tw3 3,tw3 1,n10 3,ig2 6,se16 2,sw17 6,n11 2,n6 4,n10 1,ig11 0,se25 5,n1c 4,se4 1,e11 3,wc2b 5,en3 7,ec1v 8,e14 2,e1 5,n4 3,n1 3,n1 4,e7 9,se15 1,se19 3,wc1h 9,n1 1,n16 0,sw17 0,e11 2,n1 9,se21 8,n8 7,n7 6,se28 0,se18 4,wc1e 6,n9 7,n9 9,se22 0,nw10 7,e17 4,e2 7,e14 8,n22 6</t>
  </si>
  <si>
    <t>Business News Watchers,Political News Watchers</t>
  </si>
  <si>
    <t>web_view_url:https://votelondon.labour.org.uk/?utm_source=Social&amp;utm_medium=Snap&amp;utm_campaign=EV%20Jan</t>
  </si>
  <si>
    <t>227d7a546d4643c0d4143a1c800c7090e034e3fe675bee495530b5cd2bb5e54e</t>
  </si>
  <si>
    <t>https://www.snap.com/political-ads/asset/9fb753e9cb5ad47b9e2151981cc634ad24279487deda76359afa04f788841ac9?mediaType=mp4</t>
  </si>
  <si>
    <t>2021/01/01 05:00:52Z</t>
  </si>
  <si>
    <t>web_view_url:https://www.howtovote.guide/make-a-plan?utm_source=snap&amp;utm_medium=paid-awr&amp;utm_campaign=ete-go9-if&amp;utm_term=ga-pct-lal&amp;utm_content=141F9D74</t>
  </si>
  <si>
    <t>89321ca100929c61d7041168eebdbdbd713748f8f71a0f93befffa48051febc0</t>
  </si>
  <si>
    <t>https://www.snap.com/political-ads/asset/c123bcfef9c3cdc615ce3c6e9c9e254c7e34135919bce2ba492e25123d231bbe?mediaType=png</t>
  </si>
  <si>
    <t>2021/02/26 13:36:35Z</t>
  </si>
  <si>
    <t>2021/03/02 13:36:35Z</t>
  </si>
  <si>
    <t>Brllnt</t>
  </si>
  <si>
    <t xml:space="preserve">St Louis Mayoral Primary Election </t>
  </si>
  <si>
    <t>18-29</t>
  </si>
  <si>
    <t>web_view_url:https://aclumoelectionhub.org/whats-on-the-ballot/</t>
  </si>
  <si>
    <t>d3825c84adf55a99078f0e229618206a568d4cdb9f54ad119cc9ee372bc162ec</t>
  </si>
  <si>
    <t>https://www.snap.com/political-ads/asset/55821a984c0c6ee638cd8ba2daa29da26aa084d10dce3fd1b8723671e42a47d0?mediaType=png</t>
  </si>
  <si>
    <t>328ebb1d2c9c1d88e87da72ba7a4d7a88741d43599f3ed30f3063606aac7d319</t>
  </si>
  <si>
    <t>dbb8895b91b8eb3b8ce40c6e35c2a4d78735c49647da6760ba94fb88d9f4722d</t>
  </si>
  <si>
    <t>https://www.snap.com/political-ads/asset/0221dbe224314eaf4db20aee55093d3f81b566b75d6e95afb1bf1d0a9355b735?mediaType=mp4</t>
  </si>
  <si>
    <t>Moms,Parents,Occupation (Legal, Education or Health)</t>
  </si>
  <si>
    <t>web_view_url:https://www.ista-in.org/take-action-tell-legislators-to-oppose-bill-that-further-funds-private-schools-on-the-back-of-public-schools</t>
  </si>
  <si>
    <t>1f7624bd32d2e1587f63a4f5740308592f3945c136f4680217d5d24985b7c61b</t>
  </si>
  <si>
    <t>2021/01/28 19:22:30Z</t>
  </si>
  <si>
    <t>web_view_url:https://secure.ngpvan.com/E7tRtBBKfEeNRVBIu0tCxA2?ms=CK.NAR.ACQ21.SC.IMPEACHTRUMP.FE.18pP01</t>
  </si>
  <si>
    <t>5d6dcec522b320de2e2e79a3b21479da6f992ad98ee410707717ca9386ad5795</t>
  </si>
  <si>
    <t>https://www.snap.com/political-ads/asset/1099318418ded30123a6b52ffcdc070901fc0eee123c5ea2f4df6ce995fff61f?mediaType=mp4</t>
  </si>
  <si>
    <t>4ba1808f4de32a6605550d10aa332feb6083554cf56e8afc8ee7c542adab35df</t>
  </si>
  <si>
    <t>https://www.snap.com/political-ads/asset/c33e3075923a9f7a0948a019d64231196c3a80dac0d2a18d627386364946f11d?mediaType=mp4</t>
  </si>
  <si>
    <t>web_view_url:https://secure.ngpvan.com/IJVxNl0OEUuH9qb0R1_H5A2?ms=CK.NAR.FY21.SC.Momnibus.A01.Prosp.BETinterest.FE.18-35.V03</t>
  </si>
  <si>
    <t>e7c6ef1348ea59fd0608567db1d3f70ad397b0b0cb5f1daea1853d1e33551271</t>
  </si>
  <si>
    <t>https://www.snap.com/political-ads/asset/7b92b4657b63bab3cf33d26040406352ce59486f95da6e9b26ff6d80a0a4090d?mediaType=jpg</t>
  </si>
  <si>
    <t>2021/02/02 18:42:56Z</t>
  </si>
  <si>
    <t>2021/03/04 04:59:59Z</t>
  </si>
  <si>
    <t>Iowa 3rd District</t>
  </si>
  <si>
    <t>e5e309eabfd684a2e85e02873a3d6f19f30b353d292f2934eb48dca2c8f7b477</t>
  </si>
  <si>
    <t>175760c3664b7f4bc38a4051bfc92a17a16fc277af47c164aefeebd87bbb1a3d</t>
  </si>
  <si>
    <t>12109a1f0b29235844b3a76e32ea58545db5badafb2858f3af1d160ee7f54336</t>
  </si>
  <si>
    <t>2021/02/03 21:04:06Z</t>
  </si>
  <si>
    <t>web_view_url:https://act.everytown.org/sign/inauguration_2021_prioritize_gv_p/?source=scnp_acq21_CK-ET-FOD-A01-SC-SCLP-FLL-US-ET103-BO-13c-V01&amp;refcode=scnp_acq21_FOD&amp;utm_source=sc_n_&amp;utm_medium=_p&amp;utm_campaign=acq21_FOD</t>
  </si>
  <si>
    <t>e19865d1167e9aa8ab78f3dc6229559536eaf38f684a93b34aaac2d02543f42b</t>
  </si>
  <si>
    <t>https://www.snap.com/political-ads/asset/5b95d5e82713fbe002769743bc67d503b23e209f4d020c2cf62445ce47a7d723?mediaType=png</t>
  </si>
  <si>
    <t>web_view_url:https://sadiq.london/campaign/values/</t>
  </si>
  <si>
    <t>79973c18253eaae0ff18e8c0a119c7812da570273f5163f7a788d4c464c168bc</t>
  </si>
  <si>
    <t>web_view_url:https://register.vote.org/?partner=243304&amp;campaign=CK-VPC-OVR21-SC-VDO.A01-WI-WISuper-PixelLAL-C01_T01_D00_P04</t>
  </si>
  <si>
    <t>7ea4f861faf27e19c7dc8df0768abcb2e7edfa1ea0faf5c3d7a2afab30bacae6</t>
  </si>
  <si>
    <t>web_view_url:https://act.hrc.org/page/74734/subscribe/1?ea.tracking.id=dr_act_bpi_snp_PeteJan21&amp;utm_source=SNP&amp;utm_medium=AD&amp;utm_campaign=DR_JAN_SNP_Levine21-Supp-LAL&amp;utm_content=CongratsPete</t>
  </si>
  <si>
    <t>d4a3280c07f986ae0f9629dd2f528b96f5969b0b047e883bf33bf4f86c6bd8cf</t>
  </si>
  <si>
    <t>ea6bc4d0e76729af8a18cd1821b3c7ec7c46cbf999150d92fd225fbf04c30752</t>
  </si>
  <si>
    <t>web_view_url:https://secure.ngpvan.com/3ca68w1tfEaqjz80Q9x_3w2?ms=CK.NAR.ACQ21.SC.ACBA.DonorLKL.P01</t>
  </si>
  <si>
    <t>65e99adc32c9a86660962f8cdeaaf479105a893a65f9ba0cbbff9944746ef752</t>
  </si>
  <si>
    <t>2021/02/05 23:15:27Z</t>
  </si>
  <si>
    <t>web_view_url:https://act.hrc.org/page/74670/subscribe/1?ea.tracking.id=dr_act_bpi_snp_BidenTYJan21&amp;utm_source=SNP&amp;utm_medium=AD&amp;utm_campaign=DR_JAN_SNP_BidenTY-Supp-1p&amp;utm_content=JoeKamalaTY</t>
  </si>
  <si>
    <t>cf9024aad586f952b51d7857a71807ebdf9e4485db2e315400e925af1a6f1fb1</t>
  </si>
  <si>
    <t>https://www.snap.com/political-ads/asset/4ed6405c8cbaf42e6c9a2706e005621deca0ab4dd5d8f4343ca78e28c48c0c12?mediaType=mp4</t>
  </si>
  <si>
    <t>2021/02/05 20:28:40Z</t>
  </si>
  <si>
    <t>2021/03/10 02:00:00Z</t>
  </si>
  <si>
    <t>25-49</t>
  </si>
  <si>
    <t>Adventure Seekers,Advocates &amp; Activists,Arts &amp; Culture Mavens,Automotive Enthusiasts,Beauty Mavens,Bookworms &amp; Avid Readers,Collegiates,Comics &amp; Animation Fans,Do-It-Yourselfers,Fashion &amp; Style Gurus,Action &amp; Thriller Genre Fans,Comedy Fans,Drama Genre Fans,Indie &amp; Foreign Film Fans,Movie Theater Goers,Reality TV Fans,Romance &amp; Rom-Com Fans,Sci-fi &amp; Fantasy Fans,Teen &amp; Young Adult Genre Fans,Running Enthusiasts,Yoga Enthusiasts,Coffee Lovers,Energy Drink Consumers,Pizza Lovers,Vegans &amp; Organic Foodies,Battle Combat &amp; FPS Gamers,Casual &amp; Mobile Gamers,eSports Enthusiasts,Green Living Enthusiasts,Hipsters &amp; Trendsetters,Home Decoristas,Meme Watchers,Concert &amp; Festival Goers,Dance &amp; Electronic Music Fans,Hip-Hop Music Fans,Indie &amp; Alternative Music Fans,Latin Music Fans,Pop Music Fans,Punk &amp; Metal Fans,Soul &amp; R&amp;B Fans,News Watchers,Outdoor &amp; Nature Enthusiasts,Parents &amp; Family-Focused,Pet &amp; Animal Lovers,Philanthropists,Photographers,Automotive Shoppers,Cosmetics Shoppers,Discount &amp; Thrifty Shoppers,Online Shoppers,Shopping Mall Shoppers,Women's Fashion Shoppers,Sneakerheads,American Football Fans,Basketball Fans,Techies &amp; Gadget Fans,Theme Park Visitors,Wellness &amp; Healthy Lifestyle,Women's Lifestyle,Entertainment Buyers,Tech Buyers,Home Movie Viewers (Action),Home Movie Viewers (Animation),Home Movie Viewers (Comedy),Home Movie Viewers (Documentary),Entertainment Venue Visitors,Travel Venue Visitors</t>
  </si>
  <si>
    <t>College Graduates,HHI: 50k-75k,HHI: &lt;50k,Education (Bachelor Degree),Education (Graduate Degree),Education (High School Diploma),Education (Some College),Education (Some High School),Household Income ($1,000-$24,999),Household Income ($25,000-$49,999),Household Income ($50,000-$74,999),Household Income ($75,000-$99,999),Spanish Speakers,Married People,Moms,Moms (grade school),Moms (preschool),Moms (high school),New Moms,New Parents,Parents,Home Status (Homeowner),Home Status (Renter),Life Event (First Time Homebuyer),Life Event (New Homeowner, 12 months),Life Event (New Homeowner, 6 months),Life Event (New Mover, 12 months),Life Event (New Mover, 6 months),Marital Status (Married),Life Event (New Parent, Child 0-3 yrs),Life Event (Recently Married, 12 months),Life Event (Recently Married, 3 months),Life Event (Recently Married, 6 months),Life Event (Recently Single, 12 months),Moms (1 child),Moms (Married),Presence of Child (Age: 0-3),Presence of Child (Age: 10-12),Moms (Gen X 1965-1979),Small Business Employees,Small Business Decisionmakers,Moms (2+ children),Moms (Gen Y 1980-1993),Moms (of child 0-3 yrs old),Moms (Working),Presence of Child (Age: 4-6),Occupation (Sales)</t>
  </si>
  <si>
    <t>web_view_url:https://www.revitalizearizona.org/yassamin?utm_source=snap&amp;utm_medium=graphic&amp;utm_campaign=ansari</t>
  </si>
  <si>
    <t>2f26e8d01f362717b8602c748600410754158e9035bbcd08f7ead91b4206c5d6</t>
  </si>
  <si>
    <t>2021/02/12 00:06:50Z</t>
  </si>
  <si>
    <t>17011,19020,18976,19063,19335,16123,18466,16802,17013,19003,19075,19428,19422,15241,17603,19087,17551,15219,15210,19311,19330,19014,18042,17602,19043,19606,15213,19401,19044,16502,15203,19053,19040,19054,19047,19382,19320,18301,19341,19033,19038,17036,19096,19067,19560,19082,18062,19462,16803,15108,19008,15212,15101,19007,18017,18038,18966,16428,19073,19355,19078,15044,19348,19374,15376,18951,17543,19046,17022,15237,19094,19083,17522,17050,16506,19001,15005,18954,19350,15220,19460,18088,18938,18104,19454,18414,18940,18902,17102,15243,19035,15120,19403,15301,19026,17025,15206,15143,17111,17055,18011,19380,19057,18923,17547,15234,19002,18621,18052,16507,15090,16503,19425,18766,18330,17007,15001,15233,15205,19018,16510,16511,19342,16423,15317,15132,19036,15216,18045,19064,15116,15021,15140,15235,15221,19446,18447,15238,16509,15236,19317,15037,15322,18518,18040,15209,17575,18901,19363,16504,19006,19301,15034,15201,19406,19310,15358,19426,19060,15017,15061,19468,19072,19074,19061,19013,15423,18944,19055,19504,17112,15057,15222,18452,15003,18640,15063,18504,19050,15217,15035,15202,18103,19041,18109,15226,15367,19086,19004,15025,17519,19010,19605,18974,17110,18347,19465,15146,19023,18102,19464,18302,17109,18704,18444,16412,17103,18049,18031,19608,19079,15228,18018,15071,18964,17070,17512,17501,18067,18360,19604,15129,19440,18510,17104,16801,16823,19610,18403,17601,19027,17033,18702,18355,18069,19095,17057,15122,18326,19032,15136,18201,19601,18651,19070,15223,18610,15049,19352,17566,15227,19056,15312,18705,15211,17552,15218,19390,16046,19090,18013,16870,15102,15026,18372,18015,19333,19607,15010,19543,15147,15139,18706,15068,19438,15066,15022,15207,15104,16505,17517,18055,17545,18014,18020,18509,15126,18701,18222,19444,18064,18202,18914,15106,16508,19508,19085,16415,16841,19475,18505,18073,15084,16501,18037,18032,18708,15232,18334,15215,19473,18930,17555,16875,17582,18925,19025,17520,19030,17538,18353,19066,18519,16546,17579,19602,19609,19012,19525,18969,17257,18321,18424,18072,19343,18080,19541,15065,15321,18508,17101,18332,18643,18092,15330,18507,18977,18434,18517,18407,15148,17540,15014,17584,19565,19611,18101,18091,19540,19547,18512,18016,19539,15060,15024,17015,17569,17113,15214,19512,18225,19530,15224,17061,17554,17516,15131,19522,19436,18343,18071,18085,19507,18224,18661,17065,16407,16563,16541,16828,15067,18707,15052,19362,18325,18956,18051,15042,19373,17023,18249,17032,15208,19344,15204,16426,19015,15332,19536,19526,18066,19551,19533,18612,19405,17026,18915,19555,16441,15133,15137,19022,18078,15239,15110,18036,16417,16866,19562,15056,18960,15225,18411,15046,15229,19518,17018,19021,16410,15074,18980,15145,17578,17241,16872,15112,16851,19081,16115,15030,17565,17980,15047,17508,17509,17028,19029,18059,15081,19365,15051,18219,18077,17560,15342,18354,19520,18419,16844,17557,15059,18053,19009,18618,19505,18709,17034,17536,19312,16438,17240,19034,19372,18074,16443,19510,18929,18660,15314,15329,18210,18936,18327,15324,15007,16444,18058,17563,17535,18642,18079,18655,18344,15419,18947,17048,15142,19612,18932,18433,16442,18324,18034,18106,17078,19031,15144,18046,15031,18942,15055,18350,17067,17532,19506,15019,18644,18920,16401,17562,18346,19567,18917,16117,18054,18322,16421,15009,17097,15015,18634,18934,15289,18641,18041,15033,15135,15027,19503,16686,16865,18603,18335,19076,16827,19529,18911,18656,18503,18617,18056,18955,19453,16427,17576,19331,18927,17527,19544,17502,15323,18351,15360,15417,17324,17505,18349,15050,18635,19501,19474,18436,18076,16868,18972,15064,18333,18063,19383,15477,17043,19534,15363,18331,18471,15038,18087,15432,15642,16677,15331,17059,17534,17098,16877,15333,17027,15043,15018,17608,15078,17550,18912,19456,18356,15311,15086,17567,17073,19319,18221,15347,15379,15429,18935,16411,18370,15377,17529,18068,17087,18970,16141,17814,17518,18081,18039,17572,15345,15076,15054,17507,44094,16835,18421,18933,16829,18440,16136,17878,15261,18962,15427,19538,15365,19437,15483,16832,16874,16430,18943,16820,17030,16826,15434,19478,19052,18963,19477,15045,15350,18083,15361,19511,18256,18216,18070,16882,15366,19564,17080,18921,17581,17005,17019,18035,18602,16853,18653,16852,16854,19545,15340,15348,19554,18084,16403,18910,19472,15006,16037,16845,15020,15127,15668,19550,18773,15028,19450,17533,16666,15083,18913,19017,15032,15004,16063,15082,15275,18323,18342,17266,18622,18255,16157,18922,19435,15368,15085,18086,15412,18234,16822,18953,15053,18241,18711,17017,15075,16120,17815,18420,16435,17537,18949,18065,18946,17506,15313,18931,15077,17580,19128,17053,19118,16512,19559,18446,17604,18981,18958,17528,15088,15378,18968,16059,16856,16859,15370,15336,16860,19492,18320,18950,18348,17978,17504,18472,18615,18916,18246,18636,18928,18223,16701,17570,19039,17307,17564,16864,17606,16229,15134,19016,19548,15091,15095,17521,17568,19381,15089,15012,17948,15282,10901,19375,18060,19028,16434,18251,18357,14526,19146,17830,18247,18601,18341,17081,44011,18352,17503,19150</t>
  </si>
  <si>
    <t>ee552fe02c100b63c28b7047e4a5637c66d2056ebcccdf93f969be411051a32d</t>
  </si>
  <si>
    <t>c3d75e8ccead23dd4c6542380e67676c67dc04fee707eb0349a98d5a1f5e8887</t>
  </si>
  <si>
    <t>50a72decb4744f32e0aa0f222bf8b92f6b77e2e9c1139c5d78251066ed8098dc</t>
  </si>
  <si>
    <t>https://www.snap.com/political-ads/asset/3b5f520b20366e20b77892e2f7d4892c2a6a1a06e437e6558416a40863a9bd13?mediaType=mp4</t>
  </si>
  <si>
    <t>web_view_url:https://chnge.com/collections/graphic-1-2018</t>
  </si>
  <si>
    <t>ce9656e2d2624ff8ced0652cc486359b8897ee8f1a8d6ab8cdf08e0077327834</t>
  </si>
  <si>
    <t>2f9c9343e8400af8683552edafc415fb40cd5dee391b5dff02db6f383d4a8e69</t>
  </si>
  <si>
    <t>https://www.snap.com/political-ads/asset/edaf56882284d335e6a2dfb0001500305d82038fe472f1c1daeffdf493e2ecff?mediaType=mp4</t>
  </si>
  <si>
    <t>2021/02/02 14:58:58Z</t>
  </si>
  <si>
    <t>2021/05/31 20:59:59Z</t>
  </si>
  <si>
    <t>DSEA Advocacy Fund for Children and Public Schools</t>
  </si>
  <si>
    <t>DSEA</t>
  </si>
  <si>
    <t>Delaware</t>
  </si>
  <si>
    <t>web_view_url:https://cqrcengage.com/neade/app/write-a-letter?1&amp;engagementId=510496</t>
  </si>
  <si>
    <t>c385ba749aa2182614cff4089bdc770c278e9cc197f6d8f3ae9db2ed4b1038fd</t>
  </si>
  <si>
    <t>f75b5dca9e8d81cb75b7d34582341fb7b97e24f8a2224b4cfb3f655335603ab3</t>
  </si>
  <si>
    <t>https://www.snap.com/political-ads/asset/67cb7be7a597f9b1127f52def6f5b8e67e508523bc3ee74a3c28eb0fa78dc8b8?mediaType=png</t>
  </si>
  <si>
    <t>4f0ab8c8f03f56a0038b2823518b7fd147f51db421d116f31f874329cd659de7</t>
  </si>
  <si>
    <t>https://www.snap.com/political-ads/asset/38b9193f878c9829f8219f051e2d4f91f6c0f7a7985aced0517e807440b9a08d?mediaType=png</t>
  </si>
  <si>
    <t>web_view_url:https://secure.ngpvan.com/Utm172vG7UC-KR9cca493A2?ms=CK.NAR.ACQ21.SC.BidenDemands.DonorLKL.P06</t>
  </si>
  <si>
    <t>0c252de338c16b2e51979f0115de623a36e2ed8d67ea025617f199ab521821e3</t>
  </si>
  <si>
    <t>web_view_url:https://secure.ngpvan.com/_glAmUv3x0SsYJQGeGP0Sg2?ms=CK.NAR.FY21.SC.MCA.DonLKL.P01</t>
  </si>
  <si>
    <t>b61b3640f24ea98b64911649ee00343abd4198cb257649b033b86b175cf65cf6</t>
  </si>
  <si>
    <t>fe122e07bc9960f9b168e581e70dc1a2b779f84cd17544deef926fd0705c17c6</t>
  </si>
  <si>
    <t>https://www.snap.com/political-ads/asset/619304e255a9bcbeb28823cf500a3e245cfc4ed3681d0112629273ef5092c214?mediaType=mp4</t>
  </si>
  <si>
    <t>2021/01/11 18:44:57Z</t>
  </si>
  <si>
    <t>2021/01/14 23:45:00Z</t>
  </si>
  <si>
    <t>Greater Washington Educational Telecommunications Association</t>
  </si>
  <si>
    <t>Student Reporting Labs</t>
  </si>
  <si>
    <t>web_view_url:https://bit.ly/WetheYoungPeople</t>
  </si>
  <si>
    <t>5c29c1d52a6e356bd9cdb2ebe84cd385f11c7458187d2b3a12c87b6f9d95a191</t>
  </si>
  <si>
    <t>https://www.snap.com/political-ads/asset/324edd451a3eab5787aeb50419e4d9f437f79605f95a4f31ab50955d168e755b?mediaType=jpg</t>
  </si>
  <si>
    <t>2021/01/07 21:54:50Z</t>
  </si>
  <si>
    <t>2021/01/14 20:28:29Z</t>
  </si>
  <si>
    <t>16+</t>
  </si>
  <si>
    <t>333c71e65488e6012ed5a70e916c9550bacb5b0702538d48a91966c949b31e38</t>
  </si>
  <si>
    <t>2021/02/18 21:37:13Z</t>
  </si>
  <si>
    <t>4722a90f1c5c3efe635b1f499720589f3ae00048fe94e37b43a599b25b2e467d</t>
  </si>
  <si>
    <t>https://www.snap.com/political-ads/asset/015bbb5508791984c1f0d71863f78ce54b362ba4d45458497b11c40a000c068a?mediaType=png</t>
  </si>
  <si>
    <t>3b4101b15f72bdf6d274cab3afe2680f68d6638f84658b3657c8c4d63006ada4</t>
  </si>
  <si>
    <t>https://www.snap.com/political-ads/asset/b7956117b517e212fc881896d003e32cb66d338a82782f63b0a25a77feefdf55?mediaType=mp4</t>
  </si>
  <si>
    <t>2021/01/03 13:54:48Z</t>
  </si>
  <si>
    <t>2021/01/05 22:00:00Z</t>
  </si>
  <si>
    <t>Republican National Committee</t>
  </si>
  <si>
    <t>310 FIRST STREET SE,WASHINGTON,20003,US</t>
  </si>
  <si>
    <t>web_view_url:https://vote.gop/?utm_medium=ad&amp;utm_source=dp_snap&amp;utm_campaign=20210102_na_gotveldga_gop_rncie_oCPMylea_cm_audience0031_creative00358_na_ga_b_18-99_snap_all_na_lp0005_acq_leads_video_9_16_006s&amp;utm_content=pol</t>
  </si>
  <si>
    <t>18afc9753a4fa763ab261acc708ec2ba2dc65c8ceffb02fd086589d1be8ac89d</t>
  </si>
  <si>
    <t>https://www.snap.com/political-ads/asset/cee814c7b53903ea08c9e3555ca1c0151361481e3be21a91409045eb542a2864?mediaType=png</t>
  </si>
  <si>
    <t>2021/01/07 21:37:24Z</t>
  </si>
  <si>
    <t>Greater Half</t>
  </si>
  <si>
    <t>web_view_url:https://www.greaterhalf.com/collections/hoodies</t>
  </si>
  <si>
    <t>39ce3f99b180d9068548d59d7ead4316c6019e21feb95c1100b99a1a0b6b73aa</t>
  </si>
  <si>
    <t>https://www.snap.com/political-ads/asset/4a3edafd817c9b854c94c43db40d120f50855645f539695d5d176151623c09b8?mediaType=mp4</t>
  </si>
  <si>
    <t>2021/03/02 17:00:00Z</t>
  </si>
  <si>
    <t>2021/03/05 17:00:00Z</t>
  </si>
  <si>
    <t>Volt Nederland</t>
  </si>
  <si>
    <t>MALE</t>
  </si>
  <si>
    <t>web_view_url:https://voltnederland.org/</t>
  </si>
  <si>
    <t>27c5002e4d940b6b3e0e052309bee945a04ba6305663401d441d56cd7631ae46</t>
  </si>
  <si>
    <t>https://www.snap.com/political-ads/asset/2c7ea7846d36c09dc804db5a6510245cafd778cf359ef4768f3b6fda20bfe1e6?mediaType=png</t>
  </si>
  <si>
    <t>2021/02/23 22:51:27Z</t>
  </si>
  <si>
    <t>Greenpeace USA, Inc.</t>
  </si>
  <si>
    <t>web_view_url:https://engage.us.greenpeace.org/onlineactions/Uz6V_WEFEEeX2pKUsSd05Q2?utm_source=snapchat&amp;utm_medium=ad&amp;utm_campaign=Inc__210223_Snap_GND________AZZZZZZZZZCZ&amp;utm_content=CK.GP.2021.SC.GND.NEWS.BO.18p.C00_T01_P01&amp;ms=CK.GP.2021.SC.GND.NEWS.BO.18p.C00_T01_P01&amp;sourceid=1010166</t>
  </si>
  <si>
    <t>435d2219caf0db1106f5e72b5b364d9b0b1674165b94985f8b54894638d0b3e4</t>
  </si>
  <si>
    <t>https://www.snap.com/political-ads/asset/9ec80e46bdd6a48dd02e6690f2a5dfcd3aa042cca24cc3689192f270427e0cca?mediaType=png</t>
  </si>
  <si>
    <t>2021/02/11 21:22:56Z</t>
  </si>
  <si>
    <t>2021/03/08 19:59:59Z</t>
  </si>
  <si>
    <t>web_view_url:https://www.standtallforamerica.com/petition/green-new-deal/sc/</t>
  </si>
  <si>
    <t>6017e3977c40a744e301874e1f1d6f4d1428e4421067c0af3f7783e79f33b916</t>
  </si>
  <si>
    <t>https://www.snap.com/political-ads/asset/725a182dc408a547a2f70bbbd3ec14f60bf8b3454e6a6f91e3b56f5c15da1d5b?mediaType=png</t>
  </si>
  <si>
    <t>web_view_url:https://register.vote.org/?partner=243304&amp;campaign=CK-VPC-OVR21-SC-VDO.A01-WI-WISuper-PixelLAL-C01_T01_D00_P02</t>
  </si>
  <si>
    <t>186bccd1704bf06dd52399372fc2b430451e774c10a1c1dd6de00c33bdb69d3d</t>
  </si>
  <si>
    <t>16b263d0621d8281fe882e0ddb7fe1451e0ea9c0e8c8b9b6b1e0f37287a4e63c</t>
  </si>
  <si>
    <t>https://www.snap.com/political-ads/asset/f7e805512509923a0170fda2ee0e0e01fc3245d217f9542c023a689784bf60f2?mediaType=png</t>
  </si>
  <si>
    <t>web_view_url:https://secure.ngpvan.com/Utm172vG7UC-KR9cca493A2?ms=CK.NAR.ACQ21.SC.BidenDemands.LatinMusicFans.P01</t>
  </si>
  <si>
    <t>650d6ba26cefa1795823dca775ebc4ae55d5cbdbedb12c4de364c59dbb787e0e</t>
  </si>
  <si>
    <t>https://www.snap.com/political-ads/asset/7b119ccdcff704ccc3ecd15c9a2f705ca5e94ba8300e454d537b7f02b02ccd23?mediaType=mp4</t>
  </si>
  <si>
    <t>2020/12/08 05:00:52Z</t>
  </si>
  <si>
    <t>web_view_url:https://www.peoplespowergrab.org/make-a-plan?utm_source=snap&amp;utm_medium=paid-awr&amp;utm_campaign=ete-go9-if&amp;utm_term=ga-pct-lal&amp;utm_content=D2816233</t>
  </si>
  <si>
    <t>763f914dc21beb0af06c0ff65e7edc761e0c2de4321f8fd3c85f7675e14e79cd</t>
  </si>
  <si>
    <t>https://www.snap.com/political-ads/asset/b7f8c95316d5b52891f2f4d8438ac0f07bff35dba01faead1b0b0ccd5ec5442d?mediaType=mp4</t>
  </si>
  <si>
    <t>web_view_url:https://www.ista-in.org/take-action-ask-your-legislators-to-support-bills-that-ensure-full-funding-for-schools</t>
  </si>
  <si>
    <t>39bf1dcd12c1bb69879a72765ebb8926650d32a8552969ccd873c363357839f5</t>
  </si>
  <si>
    <t>https://www.snap.com/political-ads/asset/ee7759e3e7b0a11422fbc56d22e958ce2428e7f4781834e64e673dda673e7005?mediaType=png</t>
  </si>
  <si>
    <t>2021/02/10 23:39:53Z</t>
  </si>
  <si>
    <t>2021/02/16 22:00:00Z</t>
  </si>
  <si>
    <t>Seda Custom Design LLC</t>
  </si>
  <si>
    <t>Wisconsin Primary</t>
  </si>
  <si>
    <t>Dems Vote</t>
  </si>
  <si>
    <t>latitude 43.071242;longitude -89.384112;radius 40.0,latitude 43.0748;longitude -89.3838;radius 5.0,latitude 43.0115;longitude -87.9735;radius 40.0</t>
  </si>
  <si>
    <t>Advocates &amp; Activists,Arts &amp; Culture Mavens,Hipsters &amp; Trendsetters,Hip-Hop Music Fans,TV Network Viewers (BET)</t>
  </si>
  <si>
    <t>web_view_url:https://linktr.ee/demsvote</t>
  </si>
  <si>
    <t>cb94781d4f4948b598fa4b551b951810857e8855877032e3f8a0e6721bcffaa7</t>
  </si>
  <si>
    <t>https://www.snap.com/political-ads/asset/104e321849ebeaaed05f6511ecc681d52fc1bfc817db373de8194e0e5f570bea?mediaType=png</t>
  </si>
  <si>
    <t>2021/02/17 21:17:09Z</t>
  </si>
  <si>
    <t>web_view_url:https://action.aclu.org/signup/pm-support-marijuana-legalization?&amp;utm_medium=pm&amp;utm_source=snap&amp;utm_campaign=nat-dig-pm-lb-bpi&amp;utm_content=snap-social-marijuana-reengaged_equitable_01082021&amp;utm_term=&amp;initms_aff=nat&amp;initms_chan=pm&amp;initms=nat-dig-pm-lb-bpi-snap-social-marijuana-reengaged_equitable_01082021&amp;ms_aff=nat&amp;ms_chan=pm&amp;ms=nat-dig-pm-lb-bpi-snap-social-marijuana-reengaged_equitable_01082021</t>
  </si>
  <si>
    <t>5bdab40f8e88fd5396e28b5066998130b639dacd18bfb57c9eb53e49c08ea2b9</t>
  </si>
  <si>
    <t>https://www.snap.com/political-ads/asset/b19feccbbd12397073a8776f5eb26888d0c3bfa5ef1d52beb37031d958a1a1d6?mediaType=mp4</t>
  </si>
  <si>
    <t>efb87d0d6f183cdb5d05c8a1e6906e906f609340124b3524f20e923b451ceb5c</t>
  </si>
  <si>
    <t>a30444006122ed4063ece23dab856efd60694169b13575ed5cd488df023a3428</t>
  </si>
  <si>
    <t>https://www.snap.com/political-ads/asset/eec6bf120503e1c3d215a40b70c6c435b492947a76b40144b14efaab5218cb7f?mediaType=png</t>
  </si>
  <si>
    <t>web_view_url:https://secure.ngpvan.com/3ca68w1tfEaqjz80Q9x_3w2?ms=CK.NAR.ACQ21.SC.ACBA.LatinMusicFans.P04</t>
  </si>
  <si>
    <t>61f10e9653407cc733b7f96c7ae82583fc2a9470b7e3de4b2b9f60589f55eac1</t>
  </si>
  <si>
    <t>5ab56efb0c94ada657e1b76a4f0d3bb3b05430bf88445417d2ee26390ffd1625</t>
  </si>
  <si>
    <t>web_view_url:https://action.aclu.org/signup/pm-support-marijuana-legalization?&amp;utm_medium=pm&amp;utm_source=snap&amp;utm_campaign=nat-dig-pm-lb-bpi&amp;utm_content=snap-social-marijuana-activists_equitable_01082021&amp;utm_term=&amp;initms_aff=nat&amp;initms_chan=pm&amp;initms=nat-dig-pm-lb-bpi-snap-social-marijuana-activists_equitable_01082021&amp;ms_aff=nat&amp;ms_chan=pm&amp;ms=nat-dig-pm-lb-bpi-snap-social-marijuana-activists_equitable_01082021</t>
  </si>
  <si>
    <t>811b801886ac5eff0a8d34d53e40d3fb9f2efcd4e78e8d428458d4a0526a0fcf</t>
  </si>
  <si>
    <t>https://www.snap.com/political-ads/asset/c4b6583d619560ef85135bdc88155fe0ee911d8b102ca9e9fc0c6cdd20be9b6f?mediaType=mp4</t>
  </si>
  <si>
    <t>2021/02/08 22:30:40Z</t>
  </si>
  <si>
    <t>2021/02/15 22:16:03Z</t>
  </si>
  <si>
    <t>Run the World Digital</t>
  </si>
  <si>
    <t>1324 Spaight St,Madison,53703,US</t>
  </si>
  <si>
    <t>Gretchen Whitmer for Governor</t>
  </si>
  <si>
    <t>Michigan</t>
  </si>
  <si>
    <t>web_view_url:https://secure.actblue.com/donate/whitmer_snapd2d2102</t>
  </si>
  <si>
    <t>236e5d80768e2e1a231c12135987e4dbbb12c7a02b7c6a51b08f0d6dc080a7dc</t>
  </si>
  <si>
    <t>https://www.snap.com/political-ads/asset/2fbe442f156f3d751c5a097c211f12ce8a157f45c41c614edcdc962bfacd982b?mediaType=mp4</t>
  </si>
  <si>
    <t>web_view_url:https://www.ista-in.org/take-action-tell-senators-to-oppose-bills-that-cut-funding-to-public-schools-to-expand-private-school-vouchers-to-wealthier-families</t>
  </si>
  <si>
    <t>35ed082f3ab1ffa88ee405f45868fa0c2752a095318e4a191ab68cfd90633e98</t>
  </si>
  <si>
    <t>https://www.snap.com/political-ads/asset/7d93e70ac55b7b6dae6d49e10b8b9f6661b42ddc4cbbb25647225ae8a0173df9?mediaType=png</t>
  </si>
  <si>
    <t>2021/02/08 19:35:33Z</t>
  </si>
  <si>
    <t>2021/02/27 04:59:59Z</t>
  </si>
  <si>
    <t>The People's Lawsuit</t>
  </si>
  <si>
    <t>Houston</t>
  </si>
  <si>
    <t>Latin Music Fans,TV Network Viewers (BET)</t>
  </si>
  <si>
    <t>web_view_url:https://www.peopleslawsuit.org/txvalues</t>
  </si>
  <si>
    <t>e817b72f7a88688abb112d3034875ffdfd309491b0d9de0b844dd94368ea05ab</t>
  </si>
  <si>
    <t>2021/03/01 00:00:30Z</t>
  </si>
  <si>
    <t>2021/03/15 11:59:17Z</t>
  </si>
  <si>
    <t>aa416bfe8f6805ad35db4ac0fa5640738137fe9bd942782bfa2dfaa35f6ad218</t>
  </si>
  <si>
    <t>web_view_url:https://action.aclu.org/signup/pm-support-marijuana-legalization?&amp;utm_medium=pm&amp;utm_source=snap&amp;utm_campaign=nat-dig-pm-lb-bpi&amp;utm_content=snap-social-marijuana-news_equitable_01082021&amp;utm_term=&amp;initms_aff=nat&amp;initms_chan=pm&amp;initms=nat-dig-pm-lb-bpi-snap-social-marijuana-news_equitable_01082021&amp;ms_aff=nat&amp;ms_chan=pm&amp;ms=nat-dig-pm-lb-bpi-snap-social-marijuana-news_equitable_01082021</t>
  </si>
  <si>
    <t>43761608276eb852bb974708d0bd4b2c28df2d9e67b1935f4202a30acd339df9</t>
  </si>
  <si>
    <t>https://www.snap.com/political-ads/asset/2ac85751a3e097b4d414f9e0265ed22c9b56dce56af6fedcc84debe900e5ed7c?mediaType=png</t>
  </si>
  <si>
    <t>2021/01/04 05:00:00Z</t>
  </si>
  <si>
    <t>2021/02/08 04:59:59Z</t>
  </si>
  <si>
    <t>AmÃ©lie Company</t>
  </si>
  <si>
    <t>280 E Broad St,Columbus,43215,US</t>
  </si>
  <si>
    <t>Franklin County Public Health</t>
  </si>
  <si>
    <t>43002,43004,43016,43017,43026,43054,43068,43069,43081,43085,43086,43109,43110,43119,43123,43125,43126,43137,43146,43147,43195,43199,43201,43202,43203,43204,43205,43206,43207,43209,43210,43211,43212,43213,43214,43215,43216,43217,43218,43219,43220,43221,43222,43223,43224,43226,43227,43228,43229,43230,43231,43232,43234,43235,43236,43251,43260,43266,43268,43270,43271,43272,43279,43287,43291</t>
  </si>
  <si>
    <t>web_view_url:https://recoverforlife.myfcph.org/?utm_source=snapchat&amp;utm_medium=social&amp;utm_campaign=narcan#free-narcan</t>
  </si>
  <si>
    <t>e8adb38a3c8ea699f45cdb2297b4a57411a7744fa1c45e4c367e2838c81cd8b6</t>
  </si>
  <si>
    <t>https://www.snap.com/political-ads/asset/b04fa2c158e77d395017c4d8b3d658107efc1a9a617bfd4f41efac2c7011dc4a?mediaType=mp4</t>
  </si>
  <si>
    <t>2021/02/09 18:24:21Z</t>
  </si>
  <si>
    <t>2021/02/23 08:00:00Z</t>
  </si>
  <si>
    <t>18-24</t>
  </si>
  <si>
    <t>Wales,Northern Scotland,Southern Scotland (Edinburgh and Glasgow)</t>
  </si>
  <si>
    <t>hd1 3,hx1 4,hx1 5,wf17 7,wf12 9,hx1 3,pe1 2,pr2 8,pr1 6,de24 3,bb9 7,bd3 7,hd1 6,bd7 2,bd21 3,bd21 2,ll30 2,cv1 5,ca15 8,s9 3,ll31 9,sr7 7,hu5 4,ss1 1,cf37 2,ws1 4,b6 6,b69 3,wf13 3,wv4 5,bd18 3,bb9 0,sk4 4,ll14 3,ca28 8,b6 4,ll33 0,ts6 6,hd2 2,ca28 9,hu5 3,b19 1,bb9 5,hx7 6,ng2 5,b10 0,cf83 8,ch6 5,b17 8,b6 5,ll30 1,ca25 5,ll14 5,wv6 0,sk13 0,hd4 5,s20 7,s60 2,ll18 4,bb10 1,ll13 8,bd4 8,ll19 8,ll11 4,np11 5,cf43 4,bd9 5,bd18 4,ls8 4,ll14 2,la1 2,hd1 4,ne42 6,hx7 8,b70 6,dy9 8,s60 1,bb9 9,cf11 8,cf40 2,ca14 3,ll11 2,sk4 2,bd7 4,ts5 5,bb5 6,np26 5,dy2 8,wf13 2,cf33 6,s4 7,cf11 6,wv3 0,s7 1,pr2 1,b20 3,sa73 2,ll19 9,sk4 3,b67 7,bd18 2,ca14 5,ol14 5,de22 4,ls7 3,ll14 6,ne42 5,bs39 7,pr2 9,bl9 0,sa61 2,ca14 2,s8 9,ll32 8,dy4 8,bd3 9,ca24 3,ll34 6,cf62 9,ne46 3,ne41 8,cf5 1,cv11 5,sn1 2,wv2 3,b11 2,ws2 8,ws12 0,ll18 2,sa6 5,ts5 7,hu2 9,ch6 6,np26 4,cf46 6,bs5 6,de56 1,la1 5,pr25 1,ts18 4,ss0 7,cf39 0,bb1 3,np20 2,sa3 5,ng9 1,wf17 5,sk4 5,sa4 6,hu3 1,cv6 5,ws12 4,sa61 1,ll14 1,b70 8,ll18 3,np23 5,pr25 2,sg6 4,np19 8,pr25 4,bs2 9,np22 3,ls7 1,ll14 4</t>
  </si>
  <si>
    <t>web_view_url:https://earlyvote.labour.org.uk/?utm_source=snap&amp;utm_campaign=EV2021_end&amp;utm_content=ben&amp;utm_medium=cpc&amp;source=20211020_EV2021_end_ben&amp;subsource=snap_cpc</t>
  </si>
  <si>
    <t>691e747b46a4d07caddeaed0140b8e8a77a44445b06e6a938bd857b01133a533</t>
  </si>
  <si>
    <t>2021/02/22 19:59:59Z</t>
  </si>
  <si>
    <t>Collegiates,Math &amp; Science Enthusiasts,Outdoor &amp; Nature Enthusiasts</t>
  </si>
  <si>
    <t>355e98994f5e2317c9c80ac227e6b8d0b4c38bb2537d5ca97f5e75d3d289a055</t>
  </si>
  <si>
    <t>fb6615c027ddd69b155cc2f8f427a85509a287b4d5e729e0b41b2ba81c5c8b4c</t>
  </si>
  <si>
    <t>https://www.snap.com/political-ads/asset/590f0a1ff9c6d776c6c5e03166bae3fb57bdba6a5cf2529e22724ca1d683f7b8?mediaType=mp4</t>
  </si>
  <si>
    <t>2021/02/17 15:00:00Z</t>
  </si>
  <si>
    <t>2021/03/12 04:59:00Z</t>
  </si>
  <si>
    <t>Unilever US - Mindshare</t>
  </si>
  <si>
    <t>700 Sylvan Avenue,Englewood Cliffs,07632,US</t>
  </si>
  <si>
    <t>Unilever</t>
  </si>
  <si>
    <t>web_view_url:https://bs.serving-sys.com/Serving/adServer.bs?cn=trd&amp;pli=1076282509&amp;adid=1082656039&amp;ord=~.~TIMESTAMP~.~</t>
  </si>
  <si>
    <t>8b77f9390d2b1bc7068ece3b8a4d187b302b531079de7bda73a135ebcb39b3f8</t>
  </si>
  <si>
    <t>https://www.snap.com/political-ads/asset/669bef7a7cde5b058af5e1279937ff0af39ebf2fe03f22d712730ee19c4ee696?mediaType=png</t>
  </si>
  <si>
    <t>2021/03/02 00:42:04Z</t>
  </si>
  <si>
    <t>24c1a4f84a40c1238233b986528df4b958cfb9d7ab9f08ae1c1c7302d2407f6c</t>
  </si>
  <si>
    <t>https://www.snap.com/political-ads/asset/df47b3fb4c7d423ed966319f87c9376998adf813b7cec657047424d79288d20a?mediaType=jpg</t>
  </si>
  <si>
    <t>2021/02/26 16:30:39Z</t>
  </si>
  <si>
    <t>2021/03/02 21:33:39Z</t>
  </si>
  <si>
    <t>St Louis Mayoral Race 2021</t>
  </si>
  <si>
    <t>18-49</t>
  </si>
  <si>
    <t>845b87581a1f018c7a9c0a390e082c9bb54f23141957cced632cbf5800510ca6</t>
  </si>
  <si>
    <t>https://www.snap.com/political-ads/asset/3368b1cb0253a7f9ee6e82c5196913ff262b1bf191d14b53b31d300e9fe8fb43?mediaType=mp4</t>
  </si>
  <si>
    <t>2021/03/02 17:07:29Z</t>
  </si>
  <si>
    <t>2021/03/04 07:59:59Z</t>
  </si>
  <si>
    <t>Fight for $15</t>
  </si>
  <si>
    <t>Fight for 15</t>
  </si>
  <si>
    <t>SEIU</t>
  </si>
  <si>
    <t>West Virginia</t>
  </si>
  <si>
    <t>Bangor,Phoenix (prescott),Milwaukee,Dallas - Ft. Worth,Houston,Atlanta</t>
  </si>
  <si>
    <t>Advocates &amp; Activists,Political News Watchers</t>
  </si>
  <si>
    <t>web_view_url:https://fightfor15.org/</t>
  </si>
  <si>
    <t>ba28e032dd7edbb1c1578f954a7b26540922a0bf3cbbc2335362b055f0229686</t>
  </si>
  <si>
    <t>https://www.snap.com/political-ads/asset/6926d7fb7eb95cb0b33e08cc79b3dca25cf644a7f447d71f1f15db24bc8f0ea6?mediaType=mp4</t>
  </si>
  <si>
    <t>web_view_url:https://ad.doubleclick.net/ddm/trackclk/N1169497.1919761SNAPCHAT.COM/B24898636.287763901;dc_trk_aid=481367661;dc_trk_cid=141061524;dc_lat=;dc_rdid=;tag_for_child_directed_treatment=;tfua=;</t>
  </si>
  <si>
    <t>d44706824e3c4c48d29d4c531b6d2cd6d4866f0381f3754d0e01d274a5904525</t>
  </si>
  <si>
    <t>75820384229decaabb239b15f7ef930a2920ae11576669509ad69419e00ca2f0</t>
  </si>
  <si>
    <t>https://www.snap.com/political-ads/asset/ec6168709400018c46ea5c26fc3d0edb59b766d13ca133a64fdfbbc3fe741375?mediaType=jpg</t>
  </si>
  <si>
    <t>5826451cd90e0ebdf6e5d66dec04bd7409936262503ad158093942d287e06895</t>
  </si>
  <si>
    <t>https://www.snap.com/political-ads/asset/a00a64cf791dff0a2bedc5984de7c64bdf9a1b902f2d3786e8436b414322076e?mediaType=mp4</t>
  </si>
  <si>
    <t>ed26dbedd4b3338ad0faae0b3384f181ee4ca6adc34bdbdba2eda308c2273907</t>
  </si>
  <si>
    <t>https://www.snap.com/political-ads/asset/dab11c2f5f6593b0505f4ab10ff3cedf097a9482ffe229ef7ef3581521b59d96?mediaType=png</t>
  </si>
  <si>
    <t>Lubbock,Dallas - Ft. Worth</t>
  </si>
  <si>
    <t>es</t>
  </si>
  <si>
    <t>web_view_url:https://www.peopleslawsuit.org/txvalues-espanol</t>
  </si>
  <si>
    <t>bee9aa9bd36a1b38e1c8e9d6e0f5dfaa653ad1e997ac00fbaeac733d8ca58334</t>
  </si>
  <si>
    <t>https://www.snap.com/political-ads/asset/f06299972e6d201183825c9b01683a667408fa382ef91629f509fd398a8f2594?mediaType=mp4</t>
  </si>
  <si>
    <t>2021/02/08 14:00:00Z</t>
  </si>
  <si>
    <t>2021/03/16 06:59:59Z</t>
  </si>
  <si>
    <t>Parcon Media</t>
  </si>
  <si>
    <t>University of California</t>
  </si>
  <si>
    <t>California</t>
  </si>
  <si>
    <t>Education (Some College)</t>
  </si>
  <si>
    <t>web_view_url:https://www.universityofcalifornia.edu/double-the-pell#pledge?utm_source=snap&amp;utm_campaign=Pell-Grant-Primary&amp;utm_medium=cpc</t>
  </si>
  <si>
    <t>39062ddfe6217c2b7f1729a6b6e9997fa297c894d6c356ce3b161bc1ccf0a649</t>
  </si>
  <si>
    <t>https://www.snap.com/political-ads/asset/d1ab9b25361941a11ec623e56670b315c2fca533943248f97340a90a48efaf47?mediaType=png</t>
  </si>
  <si>
    <t>4737f1358524d69428d9cb6bf342a88e6e183f81ae8b3ab731289586ba7e2302</t>
  </si>
  <si>
    <t>6374e2731d4a4ab9228f76b0563cbcc3b1572574f588fda9d6b6a979edefdcc0</t>
  </si>
  <si>
    <t>https://www.snap.com/political-ads/asset/93029cfc1c4a35786a1d594cfb0201437660fc21be40dc2abab5de9e1e8c8566?mediaType=png</t>
  </si>
  <si>
    <t>web_view_url:https://secure.ngpvan.com/Utm172vG7UC-KR9cca493A2?ms=CK.NAR.ACQ21.SC.BidenDemands.LatinMusicFans.P03</t>
  </si>
  <si>
    <t>7c2e7727c8b41f12876180fa1656be9f2633754bb5301211aafef4946aaee440</t>
  </si>
  <si>
    <t>https://www.snap.com/political-ads/asset/a739f4e0ced1fe473bbd10c09e5461ea814ed9f7d8dd11dffec4126bdefece11?mediaType=mp4</t>
  </si>
  <si>
    <t>2021/01/09 00:15:44Z</t>
  </si>
  <si>
    <t>2021/01/15 21:16:59Z</t>
  </si>
  <si>
    <t>Montana,Colorado,California</t>
  </si>
  <si>
    <t>Seattle - Tacoma,Portland</t>
  </si>
  <si>
    <t>Advocates &amp; Activists,Outdoor &amp; Nature Enthusiasts,Pet &amp; Animal Lovers</t>
  </si>
  <si>
    <t>5af91a4ad075a4ad2d38d5fcee93a924b1288321b82e98bc6df7edd36f10a6bc</t>
  </si>
  <si>
    <t>https://www.snap.com/political-ads/asset/fa1004ead1ea5efef12901cd480a9b32349576a0002cfa2d0190e0783a6a3325?mediaType=png</t>
  </si>
  <si>
    <t>90f8c3ad8b499d5fc38a4dce6d91b9a7082388b4d1e3d43afe126f2a18787d15</t>
  </si>
  <si>
    <t>https://www.snap.com/political-ads/asset/ca1f57bfd415f3d4e4559587ae9e29574493096252739e83aaefa8cb89ff7c84?mediaType=mp4</t>
  </si>
  <si>
    <t>2021/03/03 03:38:12Z</t>
  </si>
  <si>
    <t>2021/04/01 02:38:12Z</t>
  </si>
  <si>
    <t>American Civil Liberties Union of Maryland</t>
  </si>
  <si>
    <t>3600 Clipper Mill Rd Ste 350,Baltimore,21211,US</t>
  </si>
  <si>
    <t>LEOBR 1</t>
  </si>
  <si>
    <t>ACLU of Maryland</t>
  </si>
  <si>
    <t>Maryland</t>
  </si>
  <si>
    <t>web_view_url:https://action.aclu.org/send-message/repeal-leobr?ms_aff=MD&amp;initms_aff=MD&amp;ms=210202_RepealLEOBRAction_&amp;initms=210202_RepealLEOBRAction_&amp;ms_chan=gad&amp;initms_chan=gad</t>
  </si>
  <si>
    <t>593ade436e97b6a51e92752e125a7ce900403d07ef0a986107c07a64b38562b8</t>
  </si>
  <si>
    <t>6ef3834bdcea5731335600bd32b1eb2816fba8f68bfa6246da727602ec4bb65e</t>
  </si>
  <si>
    <t>https://www.snap.com/political-ads/asset/c266e1360c031399911fbca0b714cffb9615e84d1246a23ba6aa8858ea6189d1?mediaType=png</t>
  </si>
  <si>
    <t>2021/02/01 16:50:37Z</t>
  </si>
  <si>
    <t>2b969f2d9ce0b3fe0dcee404bacecc5b98cf5a2df034006fabea5db27e08a1a9</t>
  </si>
  <si>
    <t>https://www.snap.com/political-ads/asset/1b18b7eb26eb462bb942e0498638bf8f19f8fdda1c8a64f359bc1ae04abfe4f6?mediaType=mp4</t>
  </si>
  <si>
    <t>2021/01/26 22:28:02Z</t>
  </si>
  <si>
    <t>web_view_url:https://chnge.com/products/mittens-sanders-chalk</t>
  </si>
  <si>
    <t>ede0f292fb1538409fed4ce32c71f82c2794dd53a19d449d1257d7ff23a7e211</t>
  </si>
  <si>
    <t>b98f3b137af3ee22852dc05d1fd64a3fe67ac346acef6598bb1378d0bfaabc64</t>
  </si>
  <si>
    <t>https://www.snap.com/political-ads/asset/182681e5a9f949a991b888e1651408cf788b448b0b94362137545e03cf5dbe24?mediaType=png</t>
  </si>
  <si>
    <t>web_view_url:https://secure.ngpvan.com/IJVxNl0OEUuH9qb0R1_H5A2?ms=CK.NAR.FY21.SC.Momnibus.A01.Prosp.LatinMusicFans.FE.18-35.P02</t>
  </si>
  <si>
    <t>eae25f630fbdb163923c06476c2dd38bd0d3a2ef811215911da46066192d8da3</t>
  </si>
  <si>
    <t>https://www.snap.com/political-ads/asset/9822579641ae056d42f7179233041fe2281f5bb78fd8864a53781bd6a2da0b53?mediaType=mp4</t>
  </si>
  <si>
    <t>2021/01/28 22:16:02Z</t>
  </si>
  <si>
    <t>2021/02/11 06:59:59Z</t>
  </si>
  <si>
    <t>Elections Alberta</t>
  </si>
  <si>
    <t>100 11510 Kingsway NW,Edmonton,T5G 2Y5,CA</t>
  </si>
  <si>
    <t>14-24</t>
  </si>
  <si>
    <t>Alberta</t>
  </si>
  <si>
    <t>Advocates &amp; Activists,Collegiates,High Schoolers,Political News Watchers</t>
  </si>
  <si>
    <t>web_view_url:https://www.elections.ab.ca/resources/media/news-releases/2020/11/30/introducing-the-youth-vote-program/</t>
  </si>
  <si>
    <t>4eb4f55d7c93756f3bc7c841fcf6dc3f04fa58832546ef2cfc282ee609f09b35</t>
  </si>
  <si>
    <t>web_view_url:https://secure.ngpvan.com/_glAmUv3x0SsYJQGeGP0Sg2?ms=CK.NAR.FY21.SC.MCA.LatinMusicFans.P02</t>
  </si>
  <si>
    <t>c1c148a1ff6c9374dda1c3134e597364fa161f6884602d1ab03b626d7f531373</t>
  </si>
  <si>
    <t>https://www.snap.com/political-ads/asset/48f94b902ebdf82a830fcde912572ba07dbcd285e9fd6d3e31bb8e29570099ce?mediaType=png</t>
  </si>
  <si>
    <t>2021/01/21 20:18:53Z</t>
  </si>
  <si>
    <t>2021/01/29 04:59:59Z</t>
  </si>
  <si>
    <t>ONgov</t>
  </si>
  <si>
    <t>99 Wellesley St West,Toronto,M7A 1A9,CA</t>
  </si>
  <si>
    <t>Government of Ontario</t>
  </si>
  <si>
    <t>14-25</t>
  </si>
  <si>
    <t>Ontario</t>
  </si>
  <si>
    <t>web_view_url:https://www.ontario.ca/page/find-mental-health-support?utm_source=snapchat-paid&amp;utm_medium=display&amp;utm_campaign=covid-mental-health-english&amp;utm_content=get-help-youth-image</t>
  </si>
  <si>
    <t>82522791b88098cb540c06d5dd8602d1b419da53e98220e7ea0a1b592863e80f</t>
  </si>
  <si>
    <t>https://www.snap.com/political-ads/asset/10612441240ef6dc7f5fe13cfd1a8b314b827a46d4de4b2d735a24ac3e81071e?mediaType=png</t>
  </si>
  <si>
    <t>San Angelo,Waco - Temple - Bryan,Austin</t>
  </si>
  <si>
    <t>3558606ad4108df2e5d1de1c6c4d34ebf0e6f619d085dbd76d14d6600f4edac2</t>
  </si>
  <si>
    <t>25f6e001a4fa1d5f35b76d8b4429e001b274c93a63a94e2b95521040bb1cc5ef</t>
  </si>
  <si>
    <t>web_view_url:https://secure.ngpvan.com/E7tRtBBKfEeNRVBIu0tCxA2?ms=CK.NAR.ACQ21.SC.IMPEACHTRUMP.LatinMusicFans.P01</t>
  </si>
  <si>
    <t>67e021dc19d53f5d5023b23b343e0e585823e213f025645beeaee72df4b2127c</t>
  </si>
  <si>
    <t>5ef0c3be4ba7a364775e709acac026efb8c5e488d90865813048d6ecb28f4112</t>
  </si>
  <si>
    <t>acb75cb1c5fdec6a3e9926a48a973d3f6e8dd0f20b5ae73813e7eeb8d6752fe4</t>
  </si>
  <si>
    <t>https://www.snap.com/political-ads/asset/81ff67dc6771b277ef05c8ba417e25d98cfcd5332a9b90516a10e166e91a792d?mediaType=png</t>
  </si>
  <si>
    <t>web_view_url:https://register.vote.org/?partner=243304&amp;campaign=CK-VPC-OVR21-SC-VDO.A01-WI-WISuper-PixelLAL-C01_T01_D00_P03</t>
  </si>
  <si>
    <t>f4439229362fbbbc6d7555d52fe4d478e5610d7981ce515dcfe099d580503c8f</t>
  </si>
  <si>
    <t>f01350de370c07367ce3f12d681dbfe95c9fc23351fd17bc1b4feb4a0e503d1d</t>
  </si>
  <si>
    <t>3d27edada9986f8649816d347ace65ad9642fcc0461bd7041fd2dc2fab7ada01</t>
  </si>
  <si>
    <t>https://www.snap.com/political-ads/asset/5d3eda12f1607cd33893ebb51fabeb8d497189c5f726e0f35f0858a172214aee?mediaType=png</t>
  </si>
  <si>
    <t>06a2c3a49380580414685ec6e3c9afe3c965d1eabee76337edfa740915235cf3</t>
  </si>
  <si>
    <t>https://www.snap.com/political-ads/asset/87efd06f967182d7be641df0f478451b8e3b505853bc2983e9b26be7279c86ce?mediaType=png</t>
  </si>
  <si>
    <t>web_view_url:https://engage.us.greenpeace.org/onlineactions/Uz6V_WEFEEeX2pKUsSd05Q2?utm_source=snapchat&amp;utm_medium=ad&amp;utm_campaign=Inc__210223_Snap_GND________AZZZZZZZZZCZ&amp;utm_content=CK.GP.2021.SC.GND.NEWS.BO.18p.C00_T01_P02&amp;ms=CK.GP.2021.SC.GND.NEWS.BO.18p.C00_T01_P02&amp;sourceid=1010166</t>
  </si>
  <si>
    <t>4e489b71ba552a1a814292d1de99f6bc435bc7de99bdad39ea8cb13c5e7f3abc</t>
  </si>
  <si>
    <t>https://www.snap.com/political-ads/asset/8c5d8312372fae9e2a0f2339b106b8551693caf4627036e6a0d84a07ad48adc5?mediaType=mp4</t>
  </si>
  <si>
    <t>683650953ac0c64ef9b9d0a00374325a7214317a7b2a56b90f83d29c22effd77</t>
  </si>
  <si>
    <t>ab09b780c5b2f0340b6f91830b0edc0772d936e0d6606fcb1b0a14e5c77d47d7</t>
  </si>
  <si>
    <t>d3228ab9d795eab364280b9d184601871bf6bbfefbb5b8253e34cb3b269ff5d6</t>
  </si>
  <si>
    <t>https://www.snap.com/political-ads/asset/74eb84252f6b12cbf65d55fa323ee281b2e733ea15bd9fccbd3e4ca20a748cf5?mediaType=png</t>
  </si>
  <si>
    <t>latitude 30.2711;longitude -97.7437;radius 30.85,latitude 31.4648;longitude -100.4398;radius 11.95,latitude 31.1171;longitude -97.7278;radius 11.04,latitude 30.0852;longitude -97.8403;radius 5.0,latitude 29.5688;longitude -97.9647;radius 9.9,latitude 30.5787;longitude -98.2717;radius 9.21</t>
  </si>
  <si>
    <t>e73bae0d85dd4b5f330ea258889fdb1d3a2814ddfd360b9a1e4b0e86a0995f24</t>
  </si>
  <si>
    <t>ff64a00bed0614dbb745c3f3fd1e5eaa71845c1037ef249e35fff2edacc0b5f4</t>
  </si>
  <si>
    <t>https://www.snap.com/political-ads/asset/d37d3476d8930549685d584301df5dfb634e4575f000dfddf46a8bda7cd1038a?mediaType=png</t>
  </si>
  <si>
    <t>web_view_url:https://secure.ngpvan.com/Utm172vG7UC-KR9cca493A2?ms=CK.NAR.ACQ21.SC.BidenDemands.DonorLKL.P04</t>
  </si>
  <si>
    <t>355bfd3bc4ec7e6e70f03c9cdac45aaf96f786fbeda4bb12aa1f56fb23a247ec</t>
  </si>
  <si>
    <t>web_view_url:https://secure.ngpvan.com/3ca68w1tfEaqjz80Q9x_3w2?ms=CK.NAR.ACQ21.SC.ACBA.FE.18p.P01</t>
  </si>
  <si>
    <t>18fbab0dc685e609fa19caada224c14bbfa6aeb70e9c831fe332e20e56c23721</t>
  </si>
  <si>
    <t>Advocates &amp; Activists,Green Living Enthusiasts,Hipsters &amp; Trendsetters,Hip-Hop Music Fans,Soul &amp; R&amp;B Fans</t>
  </si>
  <si>
    <t>web_view_url:https://bs.serving-sys.com/Serving/adServer.bs?cn=trd&amp;pli=1076282514&amp;adid=1082656054&amp;ord=~.~TIMESTAMP~.~</t>
  </si>
  <si>
    <t>11d3b0579f97f4b91868e77db5122159b94c413a5c875e790559b877e017fda2</t>
  </si>
  <si>
    <t>https://www.snap.com/political-ads/asset/0c995017ca0dfb1a92888738677cbe9916723fcb8c6f13d10c6a3fc9cb581b91?mediaType=mp4</t>
  </si>
  <si>
    <t>5d4e1b2c95bdc097d9af286d06529aa6dfa2e2e1b0a2fa7be4c14ab24bb9d051</t>
  </si>
  <si>
    <t>https://www.snap.com/political-ads/asset/537a616735d7125ba0a3f8f0a3b1949dafe5f838fbb1b783aff2372d769aa98f?mediaType=png</t>
  </si>
  <si>
    <t>58f443d1ded9e9381cc3ed2709fc825f7728a8546b1e42167bec6ebe83685c0e</t>
  </si>
  <si>
    <t>https://www.snap.com/political-ads/asset/0194e744948dd579dd69521b87429e4fcaa42cbbcc780760b11582c2420dd25e?mediaType=png</t>
  </si>
  <si>
    <t>6e5abdbde3c80b0f981e3c2ba9bff0da063148710c9120b08b023e6c7c303d8d</t>
  </si>
  <si>
    <t>7cd8a9d4b3a6397b4d2cacfa2280f7269eea25db81bbc7f49970c7edb2682d0f</t>
  </si>
  <si>
    <t>https://www.snap.com/political-ads/asset/9bcd1f008f87f1a94c3370ebb9bfdda27bce46b258c17a830349c7d7df2f963b?mediaType=mp4</t>
  </si>
  <si>
    <t>4184864c9c1825565b6769331800bbd874bf3ac4713b18a57c72c6ae63385871</t>
  </si>
  <si>
    <t>c3f2e2751112de69d207c9a7e9a8c099d70ba99781b6ee2950f59bfb378444ae</t>
  </si>
  <si>
    <t>2021/02/12 00:06:47Z</t>
  </si>
  <si>
    <t>a607b7e457046462de26c65a7f4d7211256ad8af32e4a9f34869358ef27f0963</t>
  </si>
  <si>
    <t>https://www.snap.com/political-ads/asset/467a29486191391174e4c25bcfea4d340610e0e0504af0bfcf156748489f4f89?mediaType=png</t>
  </si>
  <si>
    <t>web_view_url:https://register.vote.org/?partner=243304&amp;campaign=CK-VPC-OVR21-SC-VDO.A01-WI-WISuper-PixelLAL-C01_T01_D00_P01</t>
  </si>
  <si>
    <t>8b76d791fb3aa5cf92f4c25b1a9e6b471dede8da229c58095ed3145b3ba54ce1</t>
  </si>
  <si>
    <t>1b9fbfc16340016af7499aba5179a3e52c5c61efb7047aad1e5c4c464409a9d8</t>
  </si>
  <si>
    <t>https://www.snap.com/political-ads/asset/f69d4154d80650be0017edc6bb6d07d669d71bc6ce5e722962acefe2c55f9f5d?mediaType=mp4</t>
  </si>
  <si>
    <t>web_view_url:https://earlyvote.labour.org.uk/?utm_source=snap&amp;utm_campaign=EV2021_end&amp;utm_content=nurse01&amp;utm_medium=cpc&amp;source=20211020_EV2021_end_nurse01&amp;subsource=snap_cpc</t>
  </si>
  <si>
    <t>92167dc3dde41564c759e5579c0e549f4bf337363b5f6b8e63c3f5ebd3688051</t>
  </si>
  <si>
    <t>d650296077757fe2a70ebff6aaafc3cca11b60127fb46ec34d7ed72cb97f0191</t>
  </si>
  <si>
    <t>7f12fac3eebc314fb494ba23bbdf5cbabe8e92875b0350d679cb1e6b1c37b0d6</t>
  </si>
  <si>
    <t>https://www.snap.com/political-ads/asset/7d65fb281bb16f761ef507cf17e3cd0994ad9c5e278d4a69e7d02d94511c7a47?mediaType=mp4</t>
  </si>
  <si>
    <t>web_view_url:https://secure.ngpvan.com/IJVxNl0OEUuH9qb0R1_H5A2?ms=CK.NAR.FY21.SC.Momnibus.A01.BETinterest.FE.18p.V01</t>
  </si>
  <si>
    <t>490dfbcf8110c2ca0373bf8eb3080be61cc18dafc304b0dacdeb74b0fae343a7</t>
  </si>
  <si>
    <t>https://www.snap.com/political-ads/asset/2104faa70760ae54c46a8b68bdb1ba6aa3db7101b2a38236e0e70033c888335f?mediaType=png</t>
  </si>
  <si>
    <t>2021/02/26 20:19:15Z</t>
  </si>
  <si>
    <t>2021/03/02 20:19:15Z</t>
  </si>
  <si>
    <t>ba70dc75a97ff1d4bee394f37f0a6c8b1a4d65d26bd65f259f69b9f755417798</t>
  </si>
  <si>
    <t>https://www.snap.com/political-ads/asset/2df72a400828afaa26b1b3cc49211dc09282eefdd84225af5c2827bb38707332?mediaType=mp4</t>
  </si>
  <si>
    <t>web_view_url:https://chnge.com/collections/crewnecks</t>
  </si>
  <si>
    <t>d7823482eb8cda2530012764e51f1926ff5bfdb0ee5d0004f00e9733a10c1ffa</t>
  </si>
  <si>
    <t>https://www.snap.com/political-ads/asset/4fa80b0f64bc2d799fed20980f8f0ed333c0c091254afb8aab0e303fdcfafc64?mediaType=mp4</t>
  </si>
  <si>
    <t>AUD</t>
  </si>
  <si>
    <t>2021/01/25 00:31:56Z</t>
  </si>
  <si>
    <t>2021/02/28 12:59:59Z</t>
  </si>
  <si>
    <t>Bohemia Group</t>
  </si>
  <si>
    <t>10-16 Charles St,Redfern,2016,AU</t>
  </si>
  <si>
    <t>Monumental Change</t>
  </si>
  <si>
    <t>australia</t>
  </si>
  <si>
    <t>latitude -33.868;longitude 151.21;radius 40.0</t>
  </si>
  <si>
    <t>latitude -33.869679;longitude 151.212279;radius 1.0</t>
  </si>
  <si>
    <t>web_view_url:https://www.monumentalchange.help/?utm_source={{site_source_name}}&amp;utm_campaign={{adSet.name}}&amp;utm_content={{creative.name}}</t>
  </si>
  <si>
    <t>d1548ce92495c81601241e960c923b63c2d87167c2dcda56cd5824fe73fc8ff4</t>
  </si>
  <si>
    <t>https://www.snap.com/political-ads/asset/87c49caa5297e8cd8d99a05f1fa5c3ef392866fec90771ec88120d210407b4b4?mediaType=mp4</t>
  </si>
  <si>
    <t>9d269211478e90eebce7084185b8c787e4625f8cbd5b18715186f0866cee7651</t>
  </si>
  <si>
    <t>2021/02/05 23:15:28Z</t>
  </si>
  <si>
    <t>web_view_url:https://act.hrc.org/page/74670/subscribe/1?ea.tracking.id=dr_act_bpi_snp_BidenTYJan21&amp;utm_source=SNP&amp;utm_medium=AD&amp;utm_campaign=DR_JAN_SNP_BidenTY-Supp-Bold&amp;utm_content=JoeKamalaTY</t>
  </si>
  <si>
    <t>303fe04bd6d0e291aa73f989f606c8008d10eac1742754bd1bed37632e248a17</t>
  </si>
  <si>
    <t>55bde9f770cac5394ac4fc29792ac26a9362323c1ab63f4db81470fd60502bdd</t>
  </si>
  <si>
    <t>629bea41f40d74d49f5907b8e03c3b716067780747d9242b774a4f8d45937a0d</t>
  </si>
  <si>
    <t>8dab7b670e05066efd475695608197800805546042596811eaf7c77a52060c34</t>
  </si>
  <si>
    <t>web_view_url:https://secure.ngpvan.com/3ca68w1tfEaqjz80Q9x_3w2?ms=CK.NAR.ACQ21.SC.ACBA.BET.P03</t>
  </si>
  <si>
    <t>6830cd0397e3aa4ae7e948aed49d7d45373ceda58cf5c02f1834fc27ff1a6c1f</t>
  </si>
  <si>
    <t>https://www.snap.com/political-ads/asset/b94d28ef6ca16633b4f46c7ee87cde56f7422dd01442412cb123922e4d8df43a?mediaType=png</t>
  </si>
  <si>
    <t>web_view_url:https://register.vote.org/?partner=243304&amp;campaign=CK-VPC-OVR21-SC-VDO.A01-WI-WISuper-SPspeakers-C01_T01_D00_P01</t>
  </si>
  <si>
    <t>ea9315b33c103cc627344626aa309192a1f7cffffae535a5ba703a34e966c993</t>
  </si>
  <si>
    <t>https://www.snap.com/political-ads/asset/bae56c0dc1c9546823f5ae4eec1d6bbdaecfee9f9b11f81e313293609d35ed97?mediaType=png</t>
  </si>
  <si>
    <t>web_view_url:https://secure.ngpvan.com/Utm172vG7UC-KR9cca493A2?ms=CK.NAR.ACQ21.SC.BidenDemands.LatinMusicFans.P06</t>
  </si>
  <si>
    <t>f59dd1436b0e16d962f8a85a29860da9c8f210fefab34c3c247bfce31677167b</t>
  </si>
  <si>
    <t>https://www.snap.com/political-ads/asset/a116742d0aad61f2209be1d658c3a8a0a2f06e9e12f62752876d1408efeadb6b?mediaType=mp4</t>
  </si>
  <si>
    <t>2021/01/03 03:13:50Z</t>
  </si>
  <si>
    <t>2021/01/06 05:59:59Z</t>
  </si>
  <si>
    <t>Emerging Citizen Initiative</t>
  </si>
  <si>
    <t>Advocates &amp; Activists,Arts &amp; Culture Mavens,Bookworms &amp; Avid Readers,Clubbers &amp; Party People,Collegiates,Green Living Enthusiasts,High Schoolers,Hipsters &amp; Trendsetters,Meme Watchers,Outdoor &amp; Nature Enthusiasts,Parents &amp; Family-Focused,Philanthropists,Women's Lifestyle</t>
  </si>
  <si>
    <t>web_view_url:https://www.vote.org/polling-place-locator/</t>
  </si>
  <si>
    <t>63c72063e2cff09ed1fbcfcf3ebbf66c406aa6e99dbe4578361a210fa01a6b9a</t>
  </si>
  <si>
    <t>941b5f2dbb03e428be16f715a3930bbff1443a59a4fbed92f6bf6bfb38deb63d</t>
  </si>
  <si>
    <t>https://www.snap.com/political-ads/asset/16cf03b5477128cec153fca8e10242281826b1ae551b7e05319cfcf5b4eadb25?mediaType=jpg</t>
  </si>
  <si>
    <t>2021/02/26 17:09:39Z</t>
  </si>
  <si>
    <t>2021/03/02 16:55:32Z</t>
  </si>
  <si>
    <t>1bff4ed04af30b5d5c9567fdc0911b2c10bf4967a6617f38641361097a2b14bf</t>
  </si>
  <si>
    <t>https://www.snap.com/political-ads/asset/4737380dcacadbd205ff6463bb2e1dfc5e3686009474a9374e302fdf124e6e23?mediaType=mp4</t>
  </si>
  <si>
    <t>web_view_url:https://secure.ngpvan.com/IJVxNl0OEUuH9qb0R1_H5A2?ms=CK.NAR.FY21.SC.Momnibus.A01.LatinMusicFans.FE.18p.V03</t>
  </si>
  <si>
    <t>edf716de74dfe9d8d5ef2854f54afcc607f4cf0ef4639aa23a37d5c825427eda</t>
  </si>
  <si>
    <t>https://www.snap.com/political-ads/asset/b9bf9e024239c378011c3031632b151e488442a7ad914c753b899ad9f96d6570?mediaType=png</t>
  </si>
  <si>
    <t>2021/02/11 13:34:59Z</t>
  </si>
  <si>
    <t>Our Turn</t>
  </si>
  <si>
    <t>116 Nassau Street - Suite 519,New York,10038,US</t>
  </si>
  <si>
    <t>Advocates &amp; Activists,Collegiates,High Schoolers,Math &amp; Science Enthusiasts,News Watchers,Parents &amp; Family-Focused,Philanthropists,Women's Lifestyle,TV Network Viewers (BET),TV Network Viewers (CNN),TV Network Viewers (FOX News Channel),TV Network Viewers (MSNBC),TV Network Viewers (NBC),TV Network Viewers (PBS),TV Viewers (Educational),TV Viewers (Kids &amp; Family),TV Viewers (News)</t>
  </si>
  <si>
    <t>web_view_url:https://lasentinel.net/lausd-owes-black-students-and-families-more.html</t>
  </si>
  <si>
    <t>ee40683d9ffd7bf370754ac5c0d5e9f6b3d58eafd5c02e62ad00479319caaf40</t>
  </si>
  <si>
    <t>https://www.snap.com/political-ads/asset/5e9387e4c7c3de505037a10d418afebd719e4d23319a5b1482d4afc854a31bb6?mediaType=png</t>
  </si>
  <si>
    <t>2021/02/01 16:50:17Z</t>
  </si>
  <si>
    <t>2021/02/14 16:33:17Z</t>
  </si>
  <si>
    <t>c5c89d4157491b733b566d86dd83cfcf460f7d1d1f9d306006501ad4dd9eb0a7</t>
  </si>
  <si>
    <t>https://www.snap.com/political-ads/asset/332b2656d0ac323683593138e55f3a6c8f61c403250e6541ab2c07451660033c?mediaType=png</t>
  </si>
  <si>
    <t>web_view_url:https://secure.ngpvan.com/IJVxNl0OEUuH9qb0R1_H5A2?ms=CK.NAR.FY21.SC.Momnibus.A01.Prosp.BETinterest.FE.18-35.P05</t>
  </si>
  <si>
    <t>06c4bf92595de5f9baaf534abee0d2dd30631f7dac3c52b6f302b80423653d6d</t>
  </si>
  <si>
    <t>https://www.snap.com/political-ads/asset/ebe697ac2bcce10275e987fbfb6d9c4a81790e7e33fa012f7d8b588d17b660d3?mediaType=mp4</t>
  </si>
  <si>
    <t>2021/01/16 13:00:07Z</t>
  </si>
  <si>
    <t>2021/01/20 21:41:07Z</t>
  </si>
  <si>
    <t>Presidential Inauguration</t>
  </si>
  <si>
    <t>Alaska,Arizona,Florida,Georgia,Maine,Nebraska,North Carolina,Pennsylvania,Texas,Utah</t>
  </si>
  <si>
    <t>web_view_url:https://p2a.co/owxvYPk?utm_source=snap&amp;utm_medium=ads&amp;utm_campaign=inauguration&amp;utm_content=jasmine</t>
  </si>
  <si>
    <t>0ead38ab076726f8db75cab8d3a875547d481cb733f5f252505c9f6fa59ba4c0</t>
  </si>
  <si>
    <t>85de675cd18fa599139c059da14c73b44a3ee5374f01ecfea183a9385fb3a756</t>
  </si>
  <si>
    <t>bfe4723ebe985714fb83c442cf29724c519245e7175c97238ca66dd0cc69222d</t>
  </si>
  <si>
    <t>https://www.snap.com/political-ads/asset/5f5936dd61cfb6a4da1c7f00c7bf7d540ce0f5f7b1ba24191f6436d5bd4b8415?mediaType=mp4</t>
  </si>
  <si>
    <t>2021/03/01 13:49:28Z</t>
  </si>
  <si>
    <t>2021/03/07 22:59:59Z</t>
  </si>
  <si>
    <t>M2Media &amp; More B.V</t>
  </si>
  <si>
    <t>Bergweg 70,Hilversum,1217sc,NL</t>
  </si>
  <si>
    <t>Groen Links</t>
  </si>
  <si>
    <t>web_view_url:https://groenlinks.nl/meer-toekomst-meer-groenlinks?utm_source=snapchat&amp;utm_medium=social-paid&amp;utm_content=waterval&amp;utm_campaign=2021-02-25-snapchat-campagne</t>
  </si>
  <si>
    <t>dda33a25f3036dfb0af1d4e997b2c6e76766e961dbede9924026d7fa833ab281</t>
  </si>
  <si>
    <t>https://www.snap.com/political-ads/asset/b41c7c6eb84525226bb37fc317563b6e10584857ce33b01136f745cab4175699?mediaType=mp4</t>
  </si>
  <si>
    <t>2021/01/30 10:18:09Z</t>
  </si>
  <si>
    <t>2021/02/28 23:59:15Z</t>
  </si>
  <si>
    <t>d158ee0c28f61d55dd186877442a072fbfc089a9b5d062530a4756241e769429</t>
  </si>
  <si>
    <t>6817a79e028c31b387629a337e8de00eed233fd15fc9deb8f0e698ca6c2e3622</t>
  </si>
  <si>
    <t>https://www.snap.com/political-ads/asset/0507159999cb6272c537618f2e7bc355d3795fc5c4089230fb47ef7d4fe13867?mediaType=jpg</t>
  </si>
  <si>
    <t>ee554e1b834b502c49b85d35edd7d0247a2c5edd51aa15232989f9057615c6cc</t>
  </si>
  <si>
    <t>c4912b5d8f569de56d2567ce3dea2fc8c016c7bfa028ddff168da2c87deeec18</t>
  </si>
  <si>
    <t>https://www.snap.com/political-ads/asset/942b3222249fa66453f301794af79610e093229591773d4a5687a3ec4a1aa6b8?mediaType=png</t>
  </si>
  <si>
    <t>2021/02/02 05:59:00Z</t>
  </si>
  <si>
    <t>2021/02/15 05:59:59Z</t>
  </si>
  <si>
    <t>GDC Marketing &amp; Ideation</t>
  </si>
  <si>
    <t>TxDOT</t>
  </si>
  <si>
    <t>17-</t>
  </si>
  <si>
    <t>Texas</t>
  </si>
  <si>
    <t>9b15b5f3b33d7f7a18654b6df30db38c90bbbc08d60ec421607faf59ab7c692b</t>
  </si>
  <si>
    <t>faf5003c1f361e0b9684d494f11206e02eb620343d7a898891dd1a6f963e9ee8</t>
  </si>
  <si>
    <t>2021/01/15 21:00:44Z</t>
  </si>
  <si>
    <t>36306c95c30b8df1f30f84bb80b3f240ee42e8a265548d38f17ec83779dc703e</t>
  </si>
  <si>
    <t>https://www.snap.com/political-ads/asset/e54377b26305c4281d7a58bdef3db38f0029a84b36916647ac879f5c8ca294cc?mediaType=mp4</t>
  </si>
  <si>
    <t>cd7b6d6218100b7d9678b1a3d4ad4d617ddea18692afbe3842be8589a057e4f0</t>
  </si>
  <si>
    <t>https://www.snap.com/political-ads/asset/e30db586c528f4af9229024e22fe93738e6afef0658e71ff54c906f00f11ec0e?mediaType=png</t>
  </si>
  <si>
    <t>65315efdb66653bc5d21fc0e1ec9103cd8b31211eb946461756fafce86a3ac7d</t>
  </si>
  <si>
    <t>2021/01/26 05:00:42Z</t>
  </si>
  <si>
    <t>New York</t>
  </si>
  <si>
    <t>cba819bc59a9d171ddb3e2a878673496b9ad7257cb2a8c12345fe45cc9255ba8</t>
  </si>
  <si>
    <t>86a5cc41affaa04130d47cfd5cc990bd08999dd7926f1cc6d815c1346602efe2</t>
  </si>
  <si>
    <t>cd78d4366c7f52dfb8519a2e291eccef5a38a14fe688745d1ac624bcba4e8c4e</t>
  </si>
  <si>
    <t>https://www.snap.com/political-ads/asset/21c42a237f399fd3e4c97104617fbdd3901696940c67bb74b9624e3332171483?mediaType=jpg</t>
  </si>
  <si>
    <t>web_view_url:https://secure.ngpvan.com/_glAmUv3x0SsYJQGeGP0Sg2?ms=CK.NAR.FY21.SC.MCA.BETinterest.winstories.P02</t>
  </si>
  <si>
    <t>3ea7001df72c51a88911976a362a482b2a95c6151c3de6237af0d1e949b4195d</t>
  </si>
  <si>
    <t>https://www.snap.com/political-ads/asset/a94760ffd272fa306271f11d78942aa9501681b25cdfac7264b2594f9ff5311c?mediaType=mp4</t>
  </si>
  <si>
    <t>2021/02/23 16:37:13Z</t>
  </si>
  <si>
    <t>2021/03/03 00:28:13Z</t>
  </si>
  <si>
    <t>California,Massachusetts,New York,Maine</t>
  </si>
  <si>
    <t>Portland,Seattle - Tacoma,Denver,Chicago,Reno,Burlington - Plattsburgh</t>
  </si>
  <si>
    <t>web_view_url:https://secure.everyaction.com/zE68GMOqXEurAvsgA7Hr3A2</t>
  </si>
  <si>
    <t>b32e02466af8e1befd2b0da3a71048314a3e4725dc9732a26c95161ae7158fd0</t>
  </si>
  <si>
    <t>2021/03/01 00:00:56Z</t>
  </si>
  <si>
    <t>2021/03/15 23:59:00Z</t>
  </si>
  <si>
    <t>50b60d4302a1b5450084c03796a2f24d8c29358a013621b82196c5468ef278c9</t>
  </si>
  <si>
    <t>2021/02/02 21:04:06Z</t>
  </si>
  <si>
    <t>web_view_url:https://act.everytown.org/sign/inauguration_2021_prioritize_gv_p/?source=scnp_acq21_CK-ET-FOD-A01-SC-SCLP-FLL-US-ET106-BO-13c-V01&amp;refcode=scnp_acq21_FOD&amp;utm_source=sc_n_&amp;utm_medium=_p&amp;utm_campaign=acq21_FOD</t>
  </si>
  <si>
    <t>167364e21be6bf2a54fbdba0d6dfc6e67917c4f720862d1ac5e8d3ed35392a27</t>
  </si>
  <si>
    <t>https://www.snap.com/political-ads/asset/994b8bca1e6f2cbe3134bfe1b22ed5cd52f2804feb096af7a05a23ba7fc6994a?mediaType=png</t>
  </si>
  <si>
    <t>web_view_url:https://www.newsweek.com/2008-recession-hurt-public-schools-coronavirus-worse-will-we-let-kids-down-again-opinion-1506070</t>
  </si>
  <si>
    <t>e6eda7b408ab720ab4cb1e5bba61150c6053f5d060f54c3ba1e7e308321a6be9</t>
  </si>
  <si>
    <t>f39eb581954c4101a971729c8707505a173224256ccf552653bcce52147c08ad</t>
  </si>
  <si>
    <t>https://www.snap.com/political-ads/asset/190d5b040f01a483b0519f8383264b8f5953887cb434a09464323c906c7b7292?mediaType=png</t>
  </si>
  <si>
    <t>45fee428bf1d489c99dcbcc27b186d674082c6cf8cbf53976ac7540e9e4d86de</t>
  </si>
  <si>
    <t>59e9be22da4231ac41f1efc742299b9161a39e8ebe2752bcc14852adc72f3b07</t>
  </si>
  <si>
    <t>https://www.snap.com/political-ads/asset/9244dba1e2ea4c75e336d54c38bb0a9dd8b3fb43fa46a445673f6a602597098d?mediaType=mp4</t>
  </si>
  <si>
    <t>2021/02/21 19:00:57Z</t>
  </si>
  <si>
    <t>2021/02/28 19:00:57Z</t>
  </si>
  <si>
    <t>For Our Future Michigan</t>
  </si>
  <si>
    <t>435 R St NW,Apt 102 ,20001,US</t>
  </si>
  <si>
    <t xml:space="preserve">Minimum Wage </t>
  </si>
  <si>
    <t>For Our Future</t>
  </si>
  <si>
    <t>web_view_url:https://fofmi.link/15today</t>
  </si>
  <si>
    <t>ce3a26085c881e1672f20fc40e1b0794470118380abced0dee43b61719975e01</t>
  </si>
  <si>
    <t>https://www.snap.com/political-ads/asset/c53c36e6c688fa0cd89723beb9c1298b84b4ab5df62de62c772c6d53036b9c62?mediaType=mp4</t>
  </si>
  <si>
    <t>web_view_url:https://secure.ngpvan.com/IJVxNl0OEUuH9qb0R1_H5A2?ms=CK.NAR.FY21.SC.Momnibus.A01.Prosp.BETinterest.FE.18-35.V02</t>
  </si>
  <si>
    <t>8232f913e32d2dfcb8b1117e1a07d2e2a76256ab65a8038ba139ce76ca62384d</t>
  </si>
  <si>
    <t>0b48c672f119848e419ee253aa3c4e8b18e35cebf92e72bdf3a1448b57edff6f</t>
  </si>
  <si>
    <t>38dc6bcd27f4c675a5eeeffeffc7b1b2513812b6705b223b4d8e7c3f0d31d221</t>
  </si>
  <si>
    <t>66b971b71da2811ce4c5a0dd6f698c22b082db4ede002e5d2fbb5a6028d411e9</t>
  </si>
  <si>
    <t>https://www.snap.com/political-ads/asset/4e41872da94186b7bc92f452283495ba9e63ff976fc95143de224faae01bed01?mediaType=mp4</t>
  </si>
  <si>
    <t>web_view_url:https://action.aclu.org/signup/pm-end-federal-death-penalty?&amp;utm_medium=pm&amp;utm_source=snap&amp;utm_campaign=nat-dig-pm-lb-bpi&amp;utm_content=snap-social-criminallaw-news_deathpenalty_gif_01082021&amp;utm_term=&amp;initms_aff=nat&amp;initms_chan=pm&amp;initms=nat-dig-pm-lb-bpi-snap-social-criminallaw-news_deathpenalty_gif_01082021&amp;ms_aff=nat&amp;ms_chan=pm&amp;ms=nat-dig-pm-lb-bpi-snap-social-criminallaw-news_deathpenalty_gif_01082021</t>
  </si>
  <si>
    <t>6553a852ea86d10e5c652a3eaeb70d3a1c1da47251854e7d757fbc2db3d3fd26</t>
  </si>
  <si>
    <t>https://www.snap.com/political-ads/asset/bfb858b527e9d5ef961d5620b0d8beb2c5091df8ca249ada940ebfb8770a1285?mediaType=png</t>
  </si>
  <si>
    <t>web_view_url:https://secure.ngpvan.com/Utm172vG7UC-KR9cca493A2?ms=CK.NAR.ACQ21.SC.BidenDemands.BET.P02</t>
  </si>
  <si>
    <t>8a1d1927b85dc6bc6d73deb7c36dc46ebfd58af7169c9114331f6054aa72c09a</t>
  </si>
  <si>
    <t>https://www.snap.com/political-ads/asset/f2f9aaf00f46ae5f5ff101c206049fa07a761a2500cf18d49164438840d05718?mediaType=png</t>
  </si>
  <si>
    <t>web_view_url:https://secure.ngpvan.com/IJVxNl0OEUuH9qb0R1_H5A2?ms=CK.NAR.FY21.SC.Momnibus.A01.LatinMusicFans.FE.18p.P03</t>
  </si>
  <si>
    <t>a0c304f5917fb2d4b1745d57b49eec7cda16f8ae61a42a823711621598433b90</t>
  </si>
  <si>
    <t>https://www.snap.com/political-ads/asset/a351e7c01b482515aa97d9373f568a6321a15d1ef56293f2e7f497293b6bd28c?mediaType=mp4</t>
  </si>
  <si>
    <t>2021/01/14 20:50:07Z</t>
  </si>
  <si>
    <t>2021/01/22 07:59:59Z</t>
  </si>
  <si>
    <t>Utah</t>
  </si>
  <si>
    <t>Advocates &amp; Activists,Outdoor &amp; Nature Enthusiasts,Philanthropists</t>
  </si>
  <si>
    <t>320affcdb834f76ed34f6281a2a33458541fb5503540e0dde78fda6296aced83</t>
  </si>
  <si>
    <t>2021/02/23 16:38:13Z</t>
  </si>
  <si>
    <t>294fa7f90fd432d3910ae4439be51b50f7a20990be4aae1ef2d3574b3d9c48ce</t>
  </si>
  <si>
    <t>https://www.snap.com/political-ads/asset/e2d28439ff6a0f3995689ce638920dd6066469c1840cfda78b0f71eb4ccf56fd?mediaType=mp4</t>
  </si>
  <si>
    <t>web_view_url:https://p2a.co/1zyrpuc?utm_source=snap&amp;utm_medium=ads&amp;utm_campaign=freedom_together&amp;utm_content=promise</t>
  </si>
  <si>
    <t>5ca6ff7196847c21b6d85d9693cb5b43b72ee51e76d7d969bb436e0ccbf7d622</t>
  </si>
  <si>
    <t>https://www.snap.com/political-ads/asset/ce6f90a795762377aa32eeb3fb0e74ce778eec5953f3303ac4114b004919b784?mediaType=mp4</t>
  </si>
  <si>
    <t>2021/02/10 07:00:00Z</t>
  </si>
  <si>
    <t>web_view_url:https://www.revitalizearizona.org/yassamin?utm_source=snap&amp;utm_medium=graphic1&amp;utm_campaign=ansari</t>
  </si>
  <si>
    <t>42de128d11f8073d0c1455ef26333ba30be39362566d180e0e2912efd49f53b1</t>
  </si>
  <si>
    <t>https://www.snap.com/political-ads/asset/ecfd947ec2dd8a0f8467dfda96b369bdcee5b7f0222e33b26223271aa3198bcf?mediaType=mp4</t>
  </si>
  <si>
    <t>2020/12/23 15:23:56Z</t>
  </si>
  <si>
    <t>2021/01/05 16:59:22Z</t>
  </si>
  <si>
    <t>Break Something</t>
  </si>
  <si>
    <t>1768 Columbia Road NW #3,Washington,20009,US</t>
  </si>
  <si>
    <t>Georgia Senate Runoff Election</t>
  </si>
  <si>
    <t>BlackPAC</t>
  </si>
  <si>
    <t>04603bba2fa398ab441e6cbf4c73d937f2635a1fc4e3fdd68949a55912a23b8e</t>
  </si>
  <si>
    <t>aa41e5c57a54974c4be589ffb77cf9c9fc1b6129306c28c3d76c3e7ecd61084c</t>
  </si>
  <si>
    <t>fd0512d8c0482eb54438eb60028938aeda6354b720b9fed8f89585e2e7a0bf5d</t>
  </si>
  <si>
    <t>d65ca3004f88a4fe7fa803c293166f5222fb034b2477eeb377357b0ab38f5e88</t>
  </si>
  <si>
    <t>5c47af8140d2c100d55365f4d18737ed0683dd7f5411ecd519739b811146ec53</t>
  </si>
  <si>
    <t>https://www.snap.com/political-ads/asset/ecf4349f78d530d8316701999705aaf6de86af11a83d6fc7473220fc240ba3d1?mediaType=mp4</t>
  </si>
  <si>
    <t>e0be61c82624d09e27dce43400ef342b0e240cf930c2183146bb6045193da88f</t>
  </si>
  <si>
    <t>2021/01/22 18:04:34Z</t>
  </si>
  <si>
    <t>2021/04/15 17:04:35Z</t>
  </si>
  <si>
    <t>7132b3b02cd8c8dd77fc98cae02f472aec62bd439df09cd222df5cbee6abfaf7</t>
  </si>
  <si>
    <t>web_view_url:https://action.aclu.org/signup/pm-end-federal-death-penalty?&amp;utm_medium=pm&amp;utm_source=snap&amp;utm_campaign=nat-dig-pm-lb-bpi&amp;utm_content=snap-social-criminallaw-news_deathpenalty_01082021&amp;utm_term=&amp;initms_aff=nat&amp;initms_chan=pm&amp;initms=nat-dig-pm-lb-bpi-snap-social-criminallaw-news_deathpenalty_01082021&amp;ms_aff=nat&amp;ms_chan=pm&amp;ms=nat-dig-pm-lb-bpi-snap-social-criminallaw-news_deathpenalty_01082021</t>
  </si>
  <si>
    <t>67828275c97a9045a919f853ee47d3e524f3c39ea0047ad1261711ab425f61b3</t>
  </si>
  <si>
    <t>https://www.snap.com/political-ads/asset/086d28c7cfa20b16d593ee5ab996221330b2941aa8d99f94a9834afb3a2ebd4c?mediaType=png</t>
  </si>
  <si>
    <t>d08e059e47f1112fa5d58470d39faf046141f75c819ef0b5d5a297fe3f9cf59f</t>
  </si>
  <si>
    <t>web_view_url:https://bs.serving-sys.com/Serving/adServer.bs?cn=trd&amp;pli=1076282511&amp;adid=1082656045&amp;ord=~.~TIMESTAMP~.~</t>
  </si>
  <si>
    <t>efeb1b18ba7b3b8afe0b64f5462d74074e0cc02e86dc7a0d83a0113106c8d55f</t>
  </si>
  <si>
    <t>https://www.snap.com/political-ads/asset/1dfa8c81d29c417574c5bc6d145c00a5763c3ba2e257431bf1069ba34d527774?mediaType=mp4</t>
  </si>
  <si>
    <t>web_view_url:https://earlyvote.labour.org.uk/?utm_source=snap&amp;utm_campaign=EV2021_end&amp;utm_content=cath&amp;utm_medium=cpc&amp;source=20211020_EV2021_end_cath&amp;subsource=snap_cpc</t>
  </si>
  <si>
    <t>6ae1306cd179c16c97f570b50ad16c7430830aebc29f6e6f4c42ebc649be3973</t>
  </si>
  <si>
    <t>ae9f8191f174671362ef7e7bfe2f6690a805d2298e273e3383b535a6daf0bd48</t>
  </si>
  <si>
    <t>https://www.snap.com/political-ads/asset/7fc543b838fe0c2f60e84771cfa31cd9f4db57fb740493ffdd72f0cb7a100a6f?mediaType=mp4</t>
  </si>
  <si>
    <t>8af85a1355c968ac15e8a6735a492542a61db44aa99bf4faa5519f760432c8ac</t>
  </si>
  <si>
    <t>a3f50f617ed8e8518a873fa0e6a45d4c67e63b02cd375006623036b565698c85</t>
  </si>
  <si>
    <t>https://www.snap.com/political-ads/asset/385252f7d456a9d9e003a84d76138f9879116706a3b0eb5d1445f90a66c47b17?mediaType=png</t>
  </si>
  <si>
    <t>9767f1c68cf5fb85556036a270f303bdfa6148ca5b59387372d526104d000c6a</t>
  </si>
  <si>
    <t>https://www.snap.com/political-ads/asset/8a8734082e8f6a888b74d3b52e367f70a56eaa91715c81f4a843f7cd8735d3bb?mediaType=mp4</t>
  </si>
  <si>
    <t>2021/02/22 17:00:00Z</t>
  </si>
  <si>
    <t>2021/02/28 20:20:25Z</t>
  </si>
  <si>
    <t>President Biden</t>
  </si>
  <si>
    <t>web_view_url:https://fofmi.link/100daysshare</t>
  </si>
  <si>
    <t>9bd9731b9055035c0b30513d5dc3d1395d2c04254d9f32530d347ba33c643464</t>
  </si>
  <si>
    <t>https://www.snap.com/political-ads/asset/7ec1d8031f846c461486af8aea00b6b7d0aeb87030df8c69cee5ff09303d7be1?mediaType=png</t>
  </si>
  <si>
    <t>2021/02/03 18:30:13Z</t>
  </si>
  <si>
    <t>61b5e78846c9aee60f52ad819905a0f40ca9e89999958a6871a13a2fd6a7447e</t>
  </si>
  <si>
    <t>0a437991b4dbdf0ebd5c2ccdbd9a0fc8866a662c2f5c20a4fc81b857eccc7750</t>
  </si>
  <si>
    <t>5ca332915ab5e1c903314e52e14c3fd7b6e9e767f8431d14d65a38510f45b89c</t>
  </si>
  <si>
    <t>1517ab4c8202821d2092a6436d00c687180a1d96012f0c74679fb70cd5d51b00</t>
  </si>
  <si>
    <t>35cbdcc9f189cb4fbe25c324cf2ec6b28a79d071063dad96b36d86cf2105a8cc</t>
  </si>
  <si>
    <t>7c03967d3258604e5948b0d72c880034bd6b7a981d766084f9d5b05e5b253a3d</t>
  </si>
  <si>
    <t>3a333e1d9d479333ff665f9ff11e333d85dd3817675b28687f3fff46dd03954b</t>
  </si>
  <si>
    <t>https://www.snap.com/political-ads/asset/d81a7715bff71e86da21b86ba745ae905b9e16f2765698d4ca2396b8f01f96f2?mediaType=png</t>
  </si>
  <si>
    <t>web_view_url:https://secure.ngpvan.com/3ca68w1tfEaqjz80Q9x_3w2?ms=CK.NAR.ACQ21.SC.ACBA.FE.18p.BET.P05</t>
  </si>
  <si>
    <t>3cb52bf445c83bd86f2a90ecfe674e0abbf07ba2d886dddd454d53a0a34b0a7c</t>
  </si>
  <si>
    <t>https://www.snap.com/political-ads/asset/97367d7fb1a00016e73bf6cc83d90c49ae4d2fe234750ce337659b76df6ccd15?mediaType=mp4</t>
  </si>
  <si>
    <t>web_view_url:https://action.aclu.org/signup/pm-end-federal-death-penalty?&amp;utm_medium=pm&amp;utm_source=snap&amp;utm_campaign=nat-dig-pm-lb-bpi&amp;utm_content=snap-video-criminallaw-news_penalty_6sec_01142021&amp;utm_term=&amp;initms_aff=nat&amp;initms_chan=pm&amp;initms=nat-dig-pm-lb-bpi-snap-video-criminallaw-news_penalty_6sec_01142021&amp;ms_aff=nat&amp;ms_chan=pm&amp;ms=nat-dig-pm-lb-bpi-snap-video-criminallaw-news_penalty_6sec_01142021</t>
  </si>
  <si>
    <t>82770a06d03bf6a2dc0d9b50334b462ec590180131ea8b1611296b547bfba8cb</t>
  </si>
  <si>
    <t>https://www.snap.com/political-ads/asset/79c85f5b6b2eb9fbf9645c40a9e08aad375dda7619a2f211b3505204d14c3381?mediaType=jpeg</t>
  </si>
  <si>
    <t>2021/01/29 11:16:24Z</t>
  </si>
  <si>
    <t>2021/02/28 11:16:24Z</t>
  </si>
  <si>
    <t>Keskustan Espoon kunnallisjÃ¤rjestÃ¶ ry</t>
  </si>
  <si>
    <t>Takkavitsankuja 6A1,ESPOO,02760,FI</t>
  </si>
  <si>
    <t>Espoon Keskusta</t>
  </si>
  <si>
    <t>finland</t>
  </si>
  <si>
    <t>latitude 60.18534889600613;longitude 24.729044361658964;radius 6.89,latitude 60.21819967284284;longitude 24.646864309284098;radius 5.79,latitude 60.262315079939526;longitude 24.677154816210816;radius 5.43,latitude 60.30514984709052;longitude 24.673759076499778;radius 5.05,latitude 60.20018259469006;longitude 24.760817539533377;radius 5.5,latitude 60.246255446304474;longitude 24.5420904319613;radius 3.0,latitude 60.174329068143805;longitude 24.609536855061947;radius 1.9,latitude 60.12493779795906;longitude 24.706611044883743;radius 2.85</t>
  </si>
  <si>
    <t>fi</t>
  </si>
  <si>
    <t>web_view_url:https://www.espoonkeskusta.fi/kuntavaaliehdokkaaksi</t>
  </si>
  <si>
    <t>c2cf8505c3e360d3472d87904f579c344c026977bddb9efac1db19ee3b91828d</t>
  </si>
  <si>
    <t>aeac41a88e6f5210ab099d48bdd40f0e6da6fb84bf0d25d850811abe39e38ab7</t>
  </si>
  <si>
    <t>web_view_url:https://secure.ngpvan.com/E7tRtBBKfEeNRVBIu0tCxA2?ms=CK.NAR.ACQ21.SC.IMPEACHTRUMP.FE.18p.P02</t>
  </si>
  <si>
    <t>342d569906c15a91effe6ecab84b8a66c603f899fc262cbab26e2c7305d2c66d</t>
  </si>
  <si>
    <t>45525df17d1bdb94ca634afb3c055e267c8d76e6709ea9044700b09a32fa8d75</t>
  </si>
  <si>
    <t>https://www.snap.com/political-ads/asset/fb303304018842fa8f47291f7e50f60419e1fd7a5d77d4e83857b87469e99d35?mediaType=mp4</t>
  </si>
  <si>
    <t>2021/02/08 17:49:01Z</t>
  </si>
  <si>
    <t>Doctors Without Borders</t>
  </si>
  <si>
    <t>40 rector street,New York,10006,US</t>
  </si>
  <si>
    <t>web_view_url:https://www.doctorswithoutborders.org/what-we-do/news-stories/story/ethiopia-violence-tigray-causes-untold-suffering?source=ADD2101U2U73&amp;utm_source=snapchat&amp;utm_medium=paid-social&amp;utm_campaign=PROS.SCDDLMTEST_CKMSF-PROS.SCDDLMTEST-SC-NF-ALL-INTEREST-BO-18t50P-Video-SDNETHP.SC.V2-Purchase</t>
  </si>
  <si>
    <t>6ec739d728f5c5d32612325b0ffa63b476a13f06c9b9ed744c8b90ab3c07e598</t>
  </si>
  <si>
    <t>2021/02/23 23:02:26Z</t>
  </si>
  <si>
    <t>Green Living Enthusiasts,Outdoor &amp; Nature Enthusiasts</t>
  </si>
  <si>
    <t>web_view_url:https://engage.us.greenpeace.org/onlineactions/Uz6V_WEFEEeX2pKUsSd05Q2?utm_source=snapchat&amp;utm_medium=ad&amp;utm_campaign=Inc__210223_Snap_GND________AZZZZZZZZZCZ&amp;utm_content=CK.GP.2021.SC.GND.OTDR.BO.18p.C00_T01_P01&amp;ms=CK.GP.2021.SC.GND.OTDR.BO.18p.C00_T01_P01&amp;sourceid=1010166</t>
  </si>
  <si>
    <t>243018252412545a5df9de9f2417afc8d67bc39b9ae58f836e934591caa5fcb1</t>
  </si>
  <si>
    <t>e738bbb5e8e02bc9124ec4715f877202db34cd36faf57bd3c98e44148d29755d</t>
  </si>
  <si>
    <t>96adb5475a1b46d5cf590601df438bb7614a20776170c980506384605b75715d</t>
  </si>
  <si>
    <t>https://www.snap.com/political-ads/asset/ae646f5ad2a3528e60b04b312b53a1eee56d7026ebbc3d69b2e99ceba327a3dd?mediaType=png</t>
  </si>
  <si>
    <t>web_view_url:https://secure.ngpvan.com/3ca68w1tfEaqjz80Q9x_3w2?ms=CK.NAR.ACQ21.SC.ACBA.FE.18p.P07</t>
  </si>
  <si>
    <t>3b9b1af36bb25c915370895a74bd213c0eec79cde48f41cfedcd7df7bb35580f</t>
  </si>
  <si>
    <t>3595478f4ab2da5cdd1548b2d8e8d61b7fa0a5c84e29f70a98b9e6b6d2d0348c</t>
  </si>
  <si>
    <t>Philanthropists</t>
  </si>
  <si>
    <t>HHI: 100-250k,HHI: 250k+,HHI: 50k-75k,HHI: 75-100k,HHI: High Net Worth</t>
  </si>
  <si>
    <t>web_view_url:https://act.hrc.org/page/74670/subscribe/1?ea.tracking.id=dr_act_bpi_snp_BidenTYJan21&amp;utm_source=SNP&amp;utm_medium=AD&amp;utm_campaign=DR_JAN_SNP_BidenTY-Supp-Phila&amp;utm_content=JoeKamalaTY</t>
  </si>
  <si>
    <t>4ecde17d8be1caef06098cf454620a5240065a5c91708656c9241f30d7f2bfe7</t>
  </si>
  <si>
    <t>Occupation (Legal, Education or Health),Moms,Parents</t>
  </si>
  <si>
    <t>0f654674a8e0f980df5c4355cdd7ecbbd03828d10eebb726aa55ab10d73b3995</t>
  </si>
  <si>
    <t>https://www.snap.com/political-ads/asset/2f30b2fb5bf41ef44d44039383b3d6f66fd33fb79a49d0741004325819b11608?mediaType=mp4</t>
  </si>
  <si>
    <t>Vote No &amp; Grow will be.</t>
  </si>
  <si>
    <t>web_view_url:https://votenoandgrow.com/</t>
  </si>
  <si>
    <t>52746af24c68131e44ff46195de6fe120863966fe93b11e05f62df3b557f791c</t>
  </si>
  <si>
    <t>30+</t>
  </si>
  <si>
    <t>cc4ea3c917649cdd3d590ba4b56c53abf60592a132da8c6fa6a495f469bdc774</t>
  </si>
  <si>
    <t>web_view_url:https://secure.ngpvan.com/E7tRtBBKfEeNRVBIu0tCxA2?ms=CK.NAR.ACQ21.SC.IMPEACHTRUMP.DonorLKL.P01</t>
  </si>
  <si>
    <t>8ac3cc684cdfd8601b664ab5351d513771f4cbeed7a6ff2b5d1472ab62af7e36</t>
  </si>
  <si>
    <t>7eada17dde0812d05ee04679b8fbbce8729b598b32ebaf0632c54106e9e5ce64</t>
  </si>
  <si>
    <t>web_view_url:https://www.peoplespowergrab.org/make-a-plan?utm_source=snap&amp;utm_medium=paid-awr&amp;utm_campaign=ete-go9-if&amp;utm_term=ga-pct-cl&amp;utm_content=23A078FE</t>
  </si>
  <si>
    <t>4771e3064c1c0f236821eed1d7885253e46447f6b794ade998ee7eea9f1b1a03</t>
  </si>
  <si>
    <t>b66c1c764c98b80236024704ddb257ebdd863309c3f2dd1a5116ecfcdf3ed96c</t>
  </si>
  <si>
    <t>web_view_url:https://register.vote.org/?partner=243304&amp;campaign=CK-VPC-OVR21-SC-VDO.A01-WI-WISuper-SingleMoms-C01_T01_D00_P01</t>
  </si>
  <si>
    <t>08fc08b154af6b5e8961596804d11b4ae38a0c12e79acd84840f75989ed6822b</t>
  </si>
  <si>
    <t>https://www.snap.com/political-ads/asset/7e0b60f70fc07515e32d35b9c610c4dae466e27963db02fe5d57be7a4ff74624?mediaType=png</t>
  </si>
  <si>
    <t>cbca2228f3a3739bdc3b21acabff3817336abbd4e819613ed52b7445ef724a8b</t>
  </si>
  <si>
    <t>web_view_url:https://secure.ngpvan.com/_glAmUv3x0SsYJQGeGP0Sg2?ms=CK.NAR.FY21.SC.MCA.DonLKL.BET.P01</t>
  </si>
  <si>
    <t>f5b13a97c0f4ba9300721adcea05f409990c39bd60f149784aa3c0f87b30f575</t>
  </si>
  <si>
    <t>2021/02/12 00:57:59Z</t>
  </si>
  <si>
    <t>84010,84025,84014,84015,84016,84056,84037,84041,84040,84405,84054,84075,84087,84315,84532,84525,84540,84515,84092,84065,84121,84117,84006,84047,84093,84020,84009,84108,84070,84116,84096,84124,84118,84129,84044,84106,84107,84123,84109,84095,84104,84103,84101,84150,84114,84111,84102,84112,84113,84110,84115,84105,84119,84094,84088,84081,84084,84128,84120,84170,84535,84530,84511,84510,84534,81324,86514,84512,84536,86044,84531,86040,84533,84098,84017,84060,84036,84033,84024,84055,84061,84068,82930,84404,84414,84317,84401,84403,84408,84067,84310</t>
  </si>
  <si>
    <t>e9f33a8ce99b59cf90ce5b88e7d3c7ca5ab2283391ae8f9128b687a5c8bdf297</t>
  </si>
  <si>
    <t>2021/01/13 23:30:00Z</t>
  </si>
  <si>
    <t>web_view_url:https://secure.ngpvan.com/E7tRtBBKfEeNRVBIu0tCxA2?ms=CK.NAR.ACQ21.SC.IMPEACHTRUMP.donlkl.P02</t>
  </si>
  <si>
    <t>4c316e6d2580de05c9f8d298d835f0ba2c23df26e7c487473c4b9fb477f2593b</t>
  </si>
  <si>
    <t>web_view_url:https://act.hrc.org/page/74734/subscribe/1?ea.tracking.id=dr_act_bpi_snp_PeteJan21&amp;utm_source=SNP&amp;utm_medium=AD&amp;utm_campaign=DR_JAN_SNP_Levine21-Supp-1p&amp;utm_content=CongratsPete</t>
  </si>
  <si>
    <t>f74a73429a13368f85153f0aabe9bb8a1ffc65ff06e3c4358d327cf244dd4483</t>
  </si>
  <si>
    <t>96f50aed0928461ffa87ed4698c219e7e92d1c05538033221a3dc7853354f6c9</t>
  </si>
  <si>
    <t>web_view_url:https://action.aclu.org/signup/pm-support-marijuana-legalization?&amp;utm_medium=pm&amp;utm_source=snap&amp;utm_campaign=nat-dig-pm-lb-bpi&amp;utm_content=snap-video-marijuana-news_marijuana_6sec_01142021&amp;utm_term=&amp;initms_aff=nat&amp;initms_chan=pm&amp;initms=nat-dig-pm-lb-bpi-snap-video-marijuana-news_marijuana_6sec_01142021&amp;ms_aff=nat&amp;ms_chan=pm&amp;ms=nat-dig-pm-lb-bpi-snap-video-marijuana-news_marijuana_6sec_01142021</t>
  </si>
  <si>
    <t>2bdd37a78cebf96348898cd1618823458205f4c3e5bc3e5b2b20b194e49137d1</t>
  </si>
  <si>
    <t>852f4f16c5e54879b0a075e9239a641d65c11a21d477d8dafae8817c19b1f8c3</t>
  </si>
  <si>
    <t>f1cf3ab369d756880816a9194b7ad3be78065564e1e3b79d76ee713f24ce468c</t>
  </si>
  <si>
    <t>https://www.snap.com/political-ads/asset/b42943d1a41dcbe4525909ec79a20484104861cc5bd37f0d64b92c9693d85023?mediaType=png</t>
  </si>
  <si>
    <t>1c80f32e01101201785c53f696e6adb47b81664aebe432ea6d146313438ef904</t>
  </si>
  <si>
    <t>76abdef1b913a33d8f64d1cbdbc4d5e8ff01006591b9a50da136758cf9add783</t>
  </si>
  <si>
    <t>https://www.snap.com/political-ads/asset/a512b42833c1be96d7a8a1961c18303db0523f957bcdb5874350f70f3dc62a08?mediaType=mp4</t>
  </si>
  <si>
    <t>2021/03/02 16:30:00Z</t>
  </si>
  <si>
    <t>2021/03/10 00:32:00Z</t>
  </si>
  <si>
    <t>California,New York,Louisiana,Washington,Massachusetts</t>
  </si>
  <si>
    <t>Portland - Auburn,Portland,Chicago,Minneapolis - St. Paul,Philadelphia,Washington,Providence - New Bedford,Baltimore,Atlanta,Reno</t>
  </si>
  <si>
    <t>Advocates &amp; Activists,Green Living Enthusiasts,Outdoor &amp; Nature Enthusiasts,Philanthropists,TV Network Viewers (BET)</t>
  </si>
  <si>
    <t>web_view_url:https://www.patagonia.com/actionworks/campaigns/environmental-justice-is-racial-justice/</t>
  </si>
  <si>
    <t>66c2172bbb9efe91730476889ee6ef2d88c959dd66f0bd3ac32884c7343b5bd0</t>
  </si>
  <si>
    <t>fd2208a6ac4bf4a3879da43179e64ac0443783df4d9246df13376e909fd557ee</t>
  </si>
  <si>
    <t>d8490c9b63e79556285a6caf1a74876d4a8475215d22cffa0e74236029c31578</t>
  </si>
  <si>
    <t>fd5ee63f6ee18f6e6a61827cf0e9809cb05480a58dd9b46d623e25026191b4c5</t>
  </si>
  <si>
    <t>2021/02/26 18:01:48Z</t>
  </si>
  <si>
    <t>HHI: &lt;50k,Household Income ($25,000-$49,999),Household Income ($1,000-$24,999)</t>
  </si>
  <si>
    <t>web_view_url:https://register.vote.org/?partner=243304&amp;campaign=CK-VPC-OVR21-SC-VDO.A01-WI-WISuper-LowHHI-C01_T01_D00_P03</t>
  </si>
  <si>
    <t>7eefc277bdf03369d1a3e58d1f42aac65eb40d915752fd0019dabd1bfcab0bb5</t>
  </si>
  <si>
    <t>https://www.snap.com/political-ads/asset/350664f258be54667eb622869d52e41b820a210b5559a02a5c1ecf90ac31061f?mediaType=mp4</t>
  </si>
  <si>
    <t>web_view_url:https://www.doctorswithoutborders.org/what-we-do/news-stories/story/ethiopia-violence-tigray-causes-untold-suffering?source=ADD2101U2U73&amp;utm_source=snapchat&amp;utm_medium=paid-social&amp;utm_campaign=PROS.SCDDLMTEST_CKMSF-PROS.SCDDLMTEST-SC-NF-ALL-INTEREST-BO-18t50P-Video-SDNETHP.SC.V1-Purchase</t>
  </si>
  <si>
    <t>3e0559be91175a83ee2feeed77bf328713fbd73790fd1b124c42e485173cff2d</t>
  </si>
  <si>
    <t>https://www.snap.com/political-ads/asset/600fe9ace6bdd121957fd3f4bb77036400e17aade9d45391b53438a07927f643?mediaType=png</t>
  </si>
  <si>
    <t>86f4877281c027d45f76fd6ccd3422fb4388973b4679489263617f0ff92c6f56</t>
  </si>
  <si>
    <t>30-</t>
  </si>
  <si>
    <t>249b273081cdef282813dbe3cb265c9da0794fcb79daecb5f8039df71a71a2ef</t>
  </si>
  <si>
    <t>https://www.snap.com/political-ads/asset/4365e3e6e849a48e16e1750b001a9177126a64f59a8dd7a7d88ad49925d7cd1e?mediaType=png</t>
  </si>
  <si>
    <t>web_view_url:https://secure.ngpvan.com/IJVxNl0OEUuH9qb0R1_H5A2?ms=CK.NAR.FY21.SC.Momnibus.A01.BETinterest.FE.18p.P01</t>
  </si>
  <si>
    <t>947f86671dcead2e8a8dc575097261682690c394c2cea116a70793e4f97e6871</t>
  </si>
  <si>
    <t>https://www.snap.com/political-ads/asset/b9c346f1fd1c9557e667d5d188b759572cde7d013d99a87c84bf141806a861d1?mediaType=mp4</t>
  </si>
  <si>
    <t>web_view_url:https://secure.ngpvan.com/IJVxNl0OEUuH9qb0R1_H5A2?ms=CK.NAR.FY21.SC.Momnibus.A01.Prosp.BETinterest.FE.18-35.V04</t>
  </si>
  <si>
    <t>f4c131a5b55d4c07d17255996cc52b4380d57e192e59c5446fd0cb9978e11f0d</t>
  </si>
  <si>
    <t>https://www.snap.com/political-ads/asset/1f9d4449c4ccfdb333deb937475a7b1ef9d75a9969c41494235cc8a3d81e1e6e?mediaType=mp4</t>
  </si>
  <si>
    <t>web_view_url:https://secure.ngpvan.com/IJVxNl0OEUuH9qb0R1_H5A2?ms=CK.NAR.FY21.SC.Momnibus.A01.BETinterest.FE.18p.V03</t>
  </si>
  <si>
    <t>6712845584c15410c7b8d7c7313ac70d232a659dd6af2d42df8ee949441b9c22</t>
  </si>
  <si>
    <t>https://www.snap.com/political-ads/asset/22b64ce8ffa806f1ce76af6df65f881936b48e96a71549a2ab7b2c66f8436dad?mediaType=mp4</t>
  </si>
  <si>
    <t>218def5cbecc7731bbe99d8deb3ea03370a8bc094cba100e9f29a6b4c5cf8960</t>
  </si>
  <si>
    <t>dc559bd595f19fdc4e2e0e5d9d21c67d5e9f7024fcf08d4fc33aefe3c35cd461</t>
  </si>
  <si>
    <t>33c31b2a5ec2a62d83b976dfef296175f3671f90e06ea474b784f4ec19ca5abf</t>
  </si>
  <si>
    <t>e55534d0aa370d03051afdc76120d66c71063b1b7da89bcc17e713ae4b4b2ad5</t>
  </si>
  <si>
    <t>https://www.snap.com/political-ads/asset/c7e0fdb745fc70b17ae7fd62e7bdb94d2691e8d18e1b72c7ea49e3a3dd1ffa7f?mediaType=jpg</t>
  </si>
  <si>
    <t>web_view_url:https://www.howtovote.guide/make-a-plan?utm_source=snap&amp;utm_medium=paid-cnv&amp;utm_campaign=ete-go9-if&amp;utm_term=ga-pct-lal&amp;utm_content=7AE19A99</t>
  </si>
  <si>
    <t>7572226ae2ecdd14359d64098fc6305c2ccb7ba1890c4aee8d95758cdcbf7809</t>
  </si>
  <si>
    <t>b2cfcfc6c4eb4ea4de1783ec143f7bbf991b20790e58e3606891cc9e232fe8b2</t>
  </si>
  <si>
    <t>https://www.snap.com/political-ads/asset/5cca70db2ee15cc131d14818e8e809b6773efeab7e7c27649c982acddfdf1da8?mediaType=mp4</t>
  </si>
  <si>
    <t>2021/01/08 15:55:47Z</t>
  </si>
  <si>
    <t>Carbon Neutral Britain</t>
  </si>
  <si>
    <t>Arjang,Princes Risborough,HP270QU,GB</t>
  </si>
  <si>
    <t>Carbon Offsetting</t>
  </si>
  <si>
    <t>19+</t>
  </si>
  <si>
    <t>Advocates &amp; Activists,Vegans &amp; Organic Foodies,Green Living Enthusiasts</t>
  </si>
  <si>
    <t>web_view_url:https://carbonneutralbritain.org/products/become-carbon-neutral/?utm_source=snapchat&amp;utm_medium=social&amp;utm_campaign=snapchat_ads</t>
  </si>
  <si>
    <t>caa1d47384159819ad77a5798892f4c4d42d9f9ed333f3257483d2354bf075e4</t>
  </si>
  <si>
    <t>2021/03/01 00:00:38Z</t>
  </si>
  <si>
    <t>8a0f311167beb7219f2cb33813db27dee7621c52d37423083d59f57ea26d9d08</t>
  </si>
  <si>
    <t>144d6e79de81c9e2ed2b681ebafb27c4348145d30c36ca4d9f03f8119dae03a2</t>
  </si>
  <si>
    <t>https://www.snap.com/political-ads/asset/b41d08732d7062255a542f8521d37f7139f1bb3cfa51d9c59da15af5d26691c5?mediaType=mp4</t>
  </si>
  <si>
    <t>2021/02/08 22:43:12Z</t>
  </si>
  <si>
    <t>2021/02/15 22:35:09Z</t>
  </si>
  <si>
    <t>Gretchen for Governor</t>
  </si>
  <si>
    <t>Advocates &amp; Activists,Business News Watchers,Political News Watchers,TV Network Viewers (CNN),TV Network Viewers (IFC)</t>
  </si>
  <si>
    <t>web_view_url:https://action.gretchenwhitmer.com/page/s/whitmersnapacq</t>
  </si>
  <si>
    <t>6c4d9e508d4d7330fa48d3af037662f69687b0be561b1a6a55820e9f75ae3621</t>
  </si>
  <si>
    <t>c1e740aeee1c1abfc89dbe5fc1262f0cb5270802b1d825edfecc947330f9e657</t>
  </si>
  <si>
    <t>4e4d20f0426fbed2edeb681c5228483dd8b6f11e190bbaf9a81ae0d256284715</t>
  </si>
  <si>
    <t>https://www.snap.com/political-ads/asset/1fffb75208971e91bbcc1d34291948452c0ba217db19a4a64009c2605138503d?mediaType=mp4</t>
  </si>
  <si>
    <t>2021/01/11 21:30:40Z</t>
  </si>
  <si>
    <t>2021/01/18 19:22:40Z</t>
  </si>
  <si>
    <t>California,Alaska,Colorado,Nevada</t>
  </si>
  <si>
    <t>Portland,Seattle - Tacoma</t>
  </si>
  <si>
    <t>8541aa5843be82a6f9f76656376cb9365bfa0028c4a78dc45a619952c3c5d640</t>
  </si>
  <si>
    <t>361ecd3477818a0138f257200c4ff54e174c385811a38fae5509bdd9a08dd512</t>
  </si>
  <si>
    <t>319d3f086bd189edfa13ba24dd2cc6991117056454f8ebef1b0c2b47276367e3</t>
  </si>
  <si>
    <t>6287a0af6c9269343a9b839e58f5c2ecb431d048c339a628a2e81de0cbad7ec7</t>
  </si>
  <si>
    <t>https://www.snap.com/political-ads/asset/4a0899e9d26c95099cae7f7611d0276df843e8136f51e40980c07ad570d6d993?mediaType=mp4</t>
  </si>
  <si>
    <t>2021/02/11 20:16:33Z</t>
  </si>
  <si>
    <t>2021/02/18 20:05:34Z</t>
  </si>
  <si>
    <t>4a985660944618b8dd1838df4e8dac5f4cfae201a7522230ca09b217a96d3963</t>
  </si>
  <si>
    <t>web_view_url:https://secure.ngpvan.com/3ca68w1tfEaqjz80Q9x_3w2?ms=CK.NAR.ACQ21.SC.ACBA.FE.18p.BET.P04</t>
  </si>
  <si>
    <t>3856c8e34a24a43100e356b53aa846b885060090b4fe54ba5888e89b9b1acd2e</t>
  </si>
  <si>
    <t>https://www.snap.com/political-ads/asset/0672a160184dd2458d41a030eb7b83e1568fabb32b37e46de8759c8ea68d4c6c?mediaType=mp4</t>
  </si>
  <si>
    <t>cffa2b9d765d57cddc3f56b6284bdd769b9e598779543ae0540029d60a334be5</t>
  </si>
  <si>
    <t>https://www.snap.com/political-ads/asset/55bad59588c50890d527e743ff5c9d273642cb433bafe5f616384af13710b5a0?mediaType=png</t>
  </si>
  <si>
    <t>web_view_url:https://secure.ngpvan.com/IJVxNl0OEUuH9qb0R1_H5A2?ms=CK.NAR.FY21.SC.Momnibus.A01.LatinMusicFans.FE.18p.P07</t>
  </si>
  <si>
    <t>68ea249cb786dbb9585fc9ee2e2538efc4122c6f9094090b44dd5540be254a86</t>
  </si>
  <si>
    <t>512f0eeb8a22a46c0fc093e81f11894bd29408147647f0e2f2927bc9b6d55b16</t>
  </si>
  <si>
    <t>2021/02/10 15:00:00Z</t>
  </si>
  <si>
    <t>402d493093f2d6942944780e3802705beac2786d84dbcedc387f5e1c4ff13970</t>
  </si>
  <si>
    <t>https://www.snap.com/political-ads/asset/a9cd3ae4fa3e4b76c829024fa580bd49c220a0f34df52a5268a51519aaf13cc1?mediaType=mp4</t>
  </si>
  <si>
    <t>53e5f88c604231fc257fd1d7729defdda91fad4d904363ffbfb4e471811dd20f</t>
  </si>
  <si>
    <t>328286f665720e90562ab0b3760bf1ab12930ee2d5ccf500f6ccd77bf90e633d</t>
  </si>
  <si>
    <t>e9 7,e1w 2,e14 9,e14 2,e1w 1,en5 2,e16 2,e1 0,e3 3,ig1 4,e14 0,n1 7,e1 2,e8 3,n1 4,e8 4,e3 4,sw12 0,ig8 9,e14 8,ec1v 1,ig2 6,rm6 5,ig3 8,ub1 2,w5 4,ig1 3,w10 6,n1 5,sw2 5,e1 8,e14 7,sw11 6,sw12 8,w13 9,sw1v 3,sw18 5,sw1p 2,e14 3,e8 1,sm4 4,sw11 3,w1f 0,sw11 2,e14 6,sw11 4,sw11 5,w7 2,sw11 1,e8 2,e1w 3,sw15 6,ig4 5,ec2a 3,sw18 2,sw8 3,sw1p 4,e6 5,n12 7,nw7 3,nw11 8,sw18 4,sw2 4,w7 3,sw1v 2,ha9 7,n1 3,w5 3,w13 0,ha3 0,sw15 1,nw2 2,ub6 9,w2 1,e5 0,nw6 4,e2 8,n1 6,n3 3,sw12 9,sw15 3,rm6 4,ig1 1,sw19 6,e9 6,n16 0,w1u 6,sw18 1,sw20 0,nw3 5,sw16 1,e9 5,nw3 7,w7 1,w1u 5,ig1 2,sw2 3,e16 1,sw1p 1,sw16 2,sw1v 4,nw9 9,se22 8,nw9 0,ec2a 4,w2 2,ha9 8,e5 8,e12 5,n20 0,n16 6,n16 5,e5 9,e14 5,nw11 0,sw16 3,e14 4,tw8 9,sw15 5,ec3n 4,sw4 8,sw20 8,n2 0,sw2 2,w1h 2,nw2 5,sw4 9,n20 9,sw1w 9,ec1a 9,sw1e 6,e1 6,sw1w 8,nw11 7,nw11 9,nw3 3,w8 5,w2 3,se1 2,ec3r 8,ha0 3,ec1a 7,sw19 7,se13 5,ec2y 5,sw4 0</t>
  </si>
  <si>
    <t>d38c5550a37f174100570ff81702fd1f431eb1151e8a1762b293546c1116b3f3</t>
  </si>
  <si>
    <t>https://www.snap.com/political-ads/asset/24c7e81b8c2a03ae02646e83b480ac62a77632a09a9e7bd04b87379f98ba5f0b?mediaType=png</t>
  </si>
  <si>
    <t>web_view_url:https://secure.ngpvan.com/Utm172vG7UC-KR9cca493A2?ms=CK.NAR.ACQ21.SC.BidenDemands.BET.P01</t>
  </si>
  <si>
    <t>af438ddd5d8b7b74ec3a311d0ea6b9b3c7295d07f1ef74e31900c0b44ba4b03d</t>
  </si>
  <si>
    <t>https://www.snap.com/political-ads/asset/5a92050087e185a848d4c965899ac68c877d4d22dd0f1f7168a1281c1508a907?mediaType=png</t>
  </si>
  <si>
    <t>2021/02/17 21:17:08Z</t>
  </si>
  <si>
    <t>2021/03/31 05:59:59Z</t>
  </si>
  <si>
    <t>web_view_url:https://action.aclu.org/signup/pm-demand-emergency-rent-relief/?utm_medium=pm&amp;utm_source=snap&amp;utm_campaign=nat-dig-pm-lb-bpi&amp;utm_content=snap-social-housing-activists_evicted_12152020&amp;utm_term=&amp;initms_aff=nat&amp;initms_chan=pm&amp;initms=nat-dig-pm-lb-bpi-snap-social-housing-activists_evicted_12152020&amp;ms_aff=nat&amp;ms_chan=pm&amp;ms=nat-dig-pm-lb-bpi-snap-social-housing-activists_evicted_12152020</t>
  </si>
  <si>
    <t>af259be1a304a65b44b4d7167d3697cdf6ace2b03c005a04c5beace82bbe135f</t>
  </si>
  <si>
    <t>https://www.snap.com/political-ads/asset/03fd1796088b4a75c2d62a05edf25fb1936345a3af596a3e490888c67ca97e60?mediaType=mp4</t>
  </si>
  <si>
    <t>2021/02/08 19:27:26Z</t>
  </si>
  <si>
    <t>Up to Us</t>
  </si>
  <si>
    <t>1333 Broadway, Suite 250,Oakland,94612,US</t>
  </si>
  <si>
    <t>19-24</t>
  </si>
  <si>
    <t>Advocates &amp; Activists,Bookworms &amp; Avid Readers,Collegiates,TV Network Viewers (ABC),TV Network Viewers (BBC America),TV Network Viewers (CBS),TV Network Viewers (CNN),TV Network Viewers (FOX News Channel),TV Network Viewers (NBC),TV Viewers (Documentary),TV Viewers (Educational),TV Viewers (News)</t>
  </si>
  <si>
    <t>College Graduates,Education (Some College)</t>
  </si>
  <si>
    <t>web_view_url:https://www.itsuptous.org/civic-personality-quiz?utm_source=SC&amp;utm_medium=CPC&amp;utm_campaign=CPQ</t>
  </si>
  <si>
    <t>3dd5feec2385aa4af28c1aa4f9cf015a044fa16d1a5019b268f30bf22937553a</t>
  </si>
  <si>
    <t>https://www.snap.com/political-ads/asset/fdbc92f01c5ea293eb445b7aa771399ce03e7d8eda66b501ca0696e8006bd654?mediaType=mp4</t>
  </si>
  <si>
    <t>2021/01/28 01:00:00Z</t>
  </si>
  <si>
    <t>2021/03/27 12:59:59Z</t>
  </si>
  <si>
    <t>Australian Government Department of Finance</t>
  </si>
  <si>
    <t>100 Chalmers Street,Surry Hills,2010,AU</t>
  </si>
  <si>
    <t>Department of Health</t>
  </si>
  <si>
    <t>web_view_url:https://www.health.gov.au/</t>
  </si>
  <si>
    <t>bd53befe474f391cd9cdcda79292a3d30a0d3ae0f6b4c199d05524dca58dc474</t>
  </si>
  <si>
    <t>12ce0463d6bdfc893eec3e27fb865ee2fa8e5ef3f6dc1700681d02028911314c</t>
  </si>
  <si>
    <t>219cbb8b47cec33e37dd1a6f063ec4b253861af7533c4e685d9e3080b0436bbe</t>
  </si>
  <si>
    <t>3057d4d62440644236b8adca11b0ee51467108d1b08b72546e957acdbbb2a8c7</t>
  </si>
  <si>
    <t>9e0ea2b48d67c5da643503e9c2965f1a12d1f5552df084d442b4f37d3bd4c939</t>
  </si>
  <si>
    <t>web_view_url:https://secure.ngpvan.com/E7tRtBBKfEeNRVBIu0tCxA2?ms=CK.NAR.ACQ21.SC.IMPEACHTRUMP.LatinMusicFans.P02</t>
  </si>
  <si>
    <t>f1464ae7f7b018790ee3a9434e376df8d39f3f9b7028205e1e87d69c5edfaec0</t>
  </si>
  <si>
    <t>e233e4109c3a24913f0d5b80617d04ee03ccad251172d7fe66279d518b3048a9</t>
  </si>
  <si>
    <t>web_view_url:https://secure.ngpvan.com/E7tRtBBKfEeNRVBIu0tCxA2?ms=CK.NAR.ACQ21.SC.IMPEACHTRUMP.DonorLKL.P02</t>
  </si>
  <si>
    <t>db0471ea5d8cd617cbef022678a8f90dd114d3c9d908752952185027028c9d7a</t>
  </si>
  <si>
    <t>b5e649c463c74e0213093282ea6cc9582b4c8dd9fdf5b3e0592c09cee492b564</t>
  </si>
  <si>
    <t>https://www.snap.com/political-ads/asset/d5bb963ff5a4a1ff90eda30c508246ad052ed8bcfd3b3fecf63fcb08d7f76bc4?mediaType=mp4</t>
  </si>
  <si>
    <t>2021/02/25 18:10:47Z</t>
  </si>
  <si>
    <t>2021/04/01 06:59:59Z</t>
  </si>
  <si>
    <t>Vizeum Canada</t>
  </si>
  <si>
    <t>1075 W. Georgia Ave,Vancouver,V6E 3C9,CA</t>
  </si>
  <si>
    <t>Government of British Columbia</t>
  </si>
  <si>
    <t>British Columbia</t>
  </si>
  <si>
    <t>web_view_url:https://www.stopoverdose.gov.bc.ca/theweekly/ways-stay-safer?utm_campaign=20210224_MMHA_Vizeum_ToxicDrugs___Snapchat_BCGOV_EN_BC_Yellow_15VID</t>
  </si>
  <si>
    <t>82d3e7772a3271919376c6bac1739843c9158c86c0d872718e13b0e2975fee6d</t>
  </si>
  <si>
    <t>34900823a4c76c41a8fcf7418b2087ba23e59dfd7ca2c5569f33ccfc8197fb17</t>
  </si>
  <si>
    <t>web_view_url:https://secure.ngpvan.com/3ca68w1tfEaqjz80Q9x_3w2?ms=CK.NAR.ACQ21.SC.ACBA.LatinMusicFans.P01</t>
  </si>
  <si>
    <t>534f52dad23fcd7d7e8f41a66c9a7194ed185548f14a9e9deb6818fcdece313e</t>
  </si>
  <si>
    <t>e23bb45481469107ba287e3e0c1a4a2016e4cb8e6b1b4c03aba282b4be997439</t>
  </si>
  <si>
    <t>e50ea7e1c865ebd5908fd9c7c2271b2f37cbfb6b4f9089a16f40f95c4ad55bf3</t>
  </si>
  <si>
    <t>e17a045989b12c664c6f0f444070d77d2898db4abe4348d33f95692a6b469df6</t>
  </si>
  <si>
    <t>College Graduates,Education (Bachelor Degree),Education (Graduate Degree)</t>
  </si>
  <si>
    <t>web_view_url:https://engage.us.greenpeace.org/onlineactions/Uz6V_WEFEEeX2pKUsSd05Q2?utm_source=snapchat&amp;utm_medium=ad&amp;utm_campaign=Inc__210223_Snap_GND________AZZZZZZZZZCZ&amp;utm_content=CK.GP.2021.SC.GND.OTDR.BO.18p.C00_T01_P02&amp;ms=CK.GP.2021.SC.GND.OTDR.BO.18p.C00_T01_P02&amp;sourceid=1010166</t>
  </si>
  <si>
    <t>c879606a8303e98111b1e7d8967261aa463e9e858442da222ea78d7beb245dc7</t>
  </si>
  <si>
    <t>https://www.snap.com/political-ads/asset/4ff1c61db34be20804a9d2365ac0b9836bd286c36ee7543c1689ddc656391b69?mediaType=jpg</t>
  </si>
  <si>
    <t>web_view_url:https://www.howtovote.guide/make-a-plan?utm_source=snap&amp;utm_medium=paid-cnv&amp;utm_campaign=ete-go9-if&amp;utm_term=ga-pct-cl&amp;utm_content=5B6EF9E2</t>
  </si>
  <si>
    <t>819b6d20f5fa79e5ec1645eef7b2043d846e1d3307c65d81e431631a9a305d7b</t>
  </si>
  <si>
    <t>https://www.snap.com/political-ads/asset/8f48559d59bbd61ef2d1e6437ae27e01cd7724428661340c42d3695873db5af0?mediaType=mp4</t>
  </si>
  <si>
    <t>f54d37b617a7bd0d2db3096c4bb7105bc75369762885bb003c888420bc10b64d</t>
  </si>
  <si>
    <t>1dd27ceaca9151a83549b5cc5a7f7f98fe8eff0d2845a41223f971ccc96a3841</t>
  </si>
  <si>
    <t>299f5b63d53375c3153cec362d52ab6c604d2a78bcfa11b99a5c03937453511c</t>
  </si>
  <si>
    <t>Arizona 1st District,California 53rd District,Massachusetts 4th District,North Carolina 1st District,North Carolina 2nd District,North Carolina 6th District,New Jersey 5th District,New Jersey 6th District,Pennsylvania 2nd District,Pennsylvania 6th District,New Jersey 11th District,Washington 10th District</t>
  </si>
  <si>
    <t>c91f810e96603094a6a9a051b0b4ad68dd2380fdbe8dcb17b918d789f99a0201</t>
  </si>
  <si>
    <t>b751c552291fa787130ae370ddd5ba028b217a5447877652e12bc7cc6601bc56</t>
  </si>
  <si>
    <t>a4509079c70b31660e9f91e45f28a878d8972155efab1dd466be2e75d7c0f5ef</t>
  </si>
  <si>
    <t>2021/02/09 12:59:59Z</t>
  </si>
  <si>
    <t>Adventure Seekers,Arts &amp; Culture Mavens,Automotive Enthusiasts,Beachgoers &amp; Surfers,Beauty Mavens,Bookworms &amp; Avid Readers,Chat Fiction Enthusiasts,Clubbers &amp; Party People,Collegiates,Comics &amp; Animation Fans,Do-It-Yourselfers,Fashion &amp; Style Gurus,Film &amp; TV Fans,Fitness Enthusiasts,Foodies,Fun Trivia &amp; Quiz Fanatics,Gamers,Green Living Enthusiasts,High Schoolers,Hipsters &amp; Trendsetters,Home Decoristas,Investors &amp; Entrepreneurs,Math &amp; Science Enthusiasts,Meme Watchers,Men's Lifestyle,Money Minders,Music Fans,New Phone Seekers,Business News Watchers,Celebrity News Watchers,Outdoor &amp; Nature Enthusiasts,Parents &amp; Family-Focused,Pet &amp; Animal Lovers,Photographers,Shoppers,Sneakerheads,Social Drinkers,Sports Fans,Techies &amp; Gadget Fans,Travel Enthusiasts,Wellness &amp; Healthy Lifestyle,Women's Lifestyle</t>
  </si>
  <si>
    <t>338bebe4dc6f6968260dd4c49764a60215ba8379a988d8c16d004ade3280127e</t>
  </si>
  <si>
    <t>https://www.snap.com/political-ads/asset/5d9ba964fb505c72e9b693845a14f1d058545ce76a99b60ca36513c0f2ce0655?mediaType=png</t>
  </si>
  <si>
    <t>web_view_url:https://secure.ngpvan.com/IJVxNl0OEUuH9qb0R1_H5A2?ms=CK.NAR.FY21.SC.Momnibus.A01.Prosp.BETinterest.FE.18-35.P03</t>
  </si>
  <si>
    <t>c852829eddc393a43255244521c0d297e62128d511b482f3eecb4a10ec061b7a</t>
  </si>
  <si>
    <t>https://www.snap.com/political-ads/asset/14a9110a73edb867096bf988c1c79102d28924e26b1e79c2f6c647a4414a0e68?mediaType=jpg</t>
  </si>
  <si>
    <t>2021/01/14 04:07:17Z</t>
  </si>
  <si>
    <t>2021/03/12 04:59:59Z</t>
  </si>
  <si>
    <t>Van Ness Creative Strategies LLC</t>
  </si>
  <si>
    <t>Yang For New York Inc</t>
  </si>
  <si>
    <t>Yang For New York, Inc</t>
  </si>
  <si>
    <t>10471,10451,10452,10453,10454,10456,10457,11201,11217,11215,11205,11231,11238,11220,11232,11214,11211,11204,10027,11206,11207,11221,11237,10023,10024,10025,10069,10022,10065,10021,10075,10028,10002,10013,10038,10009,10031,10029,10035,10032,10033,10034,10040,11101,11102,11105,11354,11355,11373,11358,11364,11377,11004,11365,11372,11369,11368</t>
  </si>
  <si>
    <t>web_view_url:https://yangforny.com/?utm_source=snap&amp;utm_medium=swipe&amp;utm_campaign=priorities_launch</t>
  </si>
  <si>
    <t>8cf4bae39bd62631e0dc09511c1e90d1ec0730ed28b5456b2437e3328d7e7e64</t>
  </si>
  <si>
    <t>https://www.snap.com/political-ads/asset/77c21048767fe84381785df2fbdb463c9123e68311200f4ed397904c26248ee0?mediaType=png</t>
  </si>
  <si>
    <t>web_view_url:https://secure.ngpvan.com/Utm172vG7UC-KR9cca493A2?ms=CK.NAR.ACQ21.SC.BidenDemands.BET.P04</t>
  </si>
  <si>
    <t>436d617a40f22f1ad1b14c4d8c1597aec0a5417be52a0ab62c588b8d0797b952</t>
  </si>
  <si>
    <t>429ec9ba7da2dc931a30790ea37c9b7ebafe3ecba7ee0c7d473a669f174048e9</t>
  </si>
  <si>
    <t>https://www.snap.com/political-ads/asset/01ee6f586d07c2d855a499889991178c34e995778777151eb8de484c735be69e?mediaType=mp4</t>
  </si>
  <si>
    <t>web_view_url:https://www.howtovote.guide/make-a-plan?utm_source=snap&amp;utm_medium=paid-awr&amp;utm_campaign=ete-go9-if&amp;utm_term=ga-pct-cl&amp;utm_content=88906E5F</t>
  </si>
  <si>
    <t>b06813ee046bc2872b4f3162b83aed4f9e7e01e4e3c4c64d8e6f33161070fd6d</t>
  </si>
  <si>
    <t>https://www.snap.com/political-ads/asset/785ef08b1eb0c0ba4328e7f56365ffafcf86fa3cd6fec3ba63a0ec24ce6073a1?mediaType=mp4</t>
  </si>
  <si>
    <t>1ce1120c0f1d3719982f9fa7dc11b45bc8fb4074b528f90a972d3fffe58e88ba</t>
  </si>
  <si>
    <t>3abfb41662b6e874a8a6a5b1eee53b9a812924fcf092a1908ed766f01d5c1ae5</t>
  </si>
  <si>
    <t>https://www.snap.com/political-ads/asset/68b79fd08c8b64a10f4360ba478408d2d3b5ea7f202416bfe1c4cd7a96298cb3?mediaType=mp4</t>
  </si>
  <si>
    <t>2021/02/08 23:59:46Z</t>
  </si>
  <si>
    <t>25+</t>
  </si>
  <si>
    <t>web_view_url:https://www.doctorswithoutborders.org/what-we-do/news-stories/story/ethiopia-violence-tigray-causes-untold-suffering?source=ADD2101U2U72&amp;utm_source=snapchat&amp;utm_medium=paid-social&amp;utm_campaign=PROS.SCDDLMTEST_CKMSF-PROS.SCDDLMTEST-SC-NF-ALL-NATIONAL-BO-25t50p-Video-SDNETHP.SC.V1-Purchase</t>
  </si>
  <si>
    <t>1da74223d609cbb3aebd73a8131162112c24113ec91019f19846bdac88645e66</t>
  </si>
  <si>
    <t>https://www.snap.com/political-ads/asset/6fe69766491afe92dab0b107826da258bfa4fe0e7b3128da4e9129dd9ab2679c?mediaType=png</t>
  </si>
  <si>
    <t>web_view_url:https://action.aclu.org/signup/pm-demand-emergency-rent-relief/?utm_medium=pm&amp;utm_source=snap&amp;utm_campaign=nat-dig-pm-lb-bpi&amp;utm_content=snap-social-housing-activists_rentrelief_12152020&amp;utm_term=&amp;initms_aff=nat&amp;initms_chan=pm&amp;initms=nat-dig-pm-lb-bpi-snap-social-housing-activists_rentrelief_12152020&amp;ms_aff=nat&amp;ms_chan=pm&amp;ms=nat-dig-pm-lb-bpi-snap-social-housing-activists_rentrelief_12152020</t>
  </si>
  <si>
    <t>8681f1563b3a2595da79d958498430137142c2cf0e4dfde0cdbddf7e156be996</t>
  </si>
  <si>
    <t>https://www.snap.com/political-ads/asset/86eb20b9b416180cf3768de0ef0f8150f7517145024b3f36f02df2a3693714f9?mediaType=mp4</t>
  </si>
  <si>
    <t>web_view_url:https://p2a.co/owxvYPk?utm_source=snap&amp;utm_medium=ads&amp;utm_campaign=inauguration&amp;utm_content=tarah</t>
  </si>
  <si>
    <t>e0463079c9a32096b78375d8bbd046b38ffffb2b3e4662971c137d418f01cca0</t>
  </si>
  <si>
    <t>https://www.snap.com/political-ads/asset/bb2300af01a407d64389f028437c34ce263326203e50cb8d5f388b1a2229e1dd?mediaType=jpg</t>
  </si>
  <si>
    <t>2021/02/04 20:29:39Z</t>
  </si>
  <si>
    <t>Virginia 10th District</t>
  </si>
  <si>
    <t>fbf15b51700c041628bca1ecaf79e37d5d93e87101466e191d9c11900711c3fb</t>
  </si>
  <si>
    <t>https://www.snap.com/political-ads/asset/ef3dd8ee6d1504e53529a36ec4b37efeca7126f03a312f6516b4eb5287254fb2?mediaType=png</t>
  </si>
  <si>
    <t>e3deda2ba4df04ab27a857e987de7c06da12aa1745ba09fc867267020cc010d0</t>
  </si>
  <si>
    <t>https://www.snap.com/political-ads/asset/37c5dbdd4ae1f6ee59f243218bf94d3396e5f68e5df6f8755cab8154f7085a09?mediaType=mp4</t>
  </si>
  <si>
    <t>2021/02/24 12:43:26Z</t>
  </si>
  <si>
    <t>2021/03/25 22:59:59Z</t>
  </si>
  <si>
    <t>Golley Slater Ltd.</t>
  </si>
  <si>
    <t>Wharton Place, 13 Wharton Street,Cardiff,CF10 1GS,GB</t>
  </si>
  <si>
    <t>Welsh Government</t>
  </si>
  <si>
    <t>18-25</t>
  </si>
  <si>
    <t>Wales</t>
  </si>
  <si>
    <t>web_view_url:https://gov.wales/use-your-views?utm_source=snapchat&amp;utm_medium=cpc&amp;utm_campaign=DemocraticRenewalGS-18-25-Inspire-Dog</t>
  </si>
  <si>
    <t>45e14e314a48cb0306dc87dce51a3440b67cc40f3f010d68aaf78eeb2d7e1d54</t>
  </si>
  <si>
    <t>https://www.snap.com/political-ads/asset/e2e00ba4dfde7e74df6820464f9cab5a2fa8a3ccfdd7eda535e39a1376be21cb?mediaType=png</t>
  </si>
  <si>
    <t>web_view_url:https://secure.ngpvan.com/IJVxNl0OEUuH9qb0R1_H5A2?ms=CK.NAR.FY21.SC.Momnibus.A01.BETinterest.FE.18p.P05</t>
  </si>
  <si>
    <t>8bde6dba77829f81e667b202774751acfaff57136744bd0fb405fb6d092724ee</t>
  </si>
  <si>
    <t>2021/02/05 18:30:11Z</t>
  </si>
  <si>
    <t>573996b31a5414a1bf96f14e7992af1067e05e4c7c6e3aa2154b27db543f6705</t>
  </si>
  <si>
    <t>https://www.snap.com/political-ads/asset/13aa1f9330b20d63a869718b51d86380ca4f1da6e2723598a706792cad4cc53a?mediaType=png</t>
  </si>
  <si>
    <t>web_view_url:https://register.vote.org/?partner=243304&amp;campaign=CK-VPC-OVR21-SC-VDO.A01-WI-WISuper-LowHHI-C01_T01_D00_P02</t>
  </si>
  <si>
    <t>1274208ae49b3700d4c749151613b3134f1a0f6ed31f3e3a53b88d37e685176d</t>
  </si>
  <si>
    <t>29f006189cf7aaa434ef9694c2cecaeacbe6c8451b0cc2dca87216357c07592f</t>
  </si>
  <si>
    <t>https://www.snap.com/political-ads/asset/5d15c7db0ceb001d1b3f811bc1ba4d40266a35b7daeb8e0cf313d07779fa75b1?mediaType=mp4</t>
  </si>
  <si>
    <t>web_view_url:https://www.dsea.org/content/legislative-action</t>
  </si>
  <si>
    <t>4f2c6228348eaba00c2cc8df5656f4d3c6777a2f0bdecc6535583e1315d0c640</t>
  </si>
  <si>
    <t>bd589b042b07e44dcbf4b8f0e06816beea7ac8453b1180dc655b45752d122958</t>
  </si>
  <si>
    <t>web_view_url:https://register.vote.org/?partner=243304&amp;campaign=CK-VPC-OVR21-SC-VDO.A01-WI-WISuper-LowHHI-C01_T01_D00_P01</t>
  </si>
  <si>
    <t>eb721b91b83d86be54ab9917fd67e40a01c9560fe31d0593452484e0ebbe196a</t>
  </si>
  <si>
    <t>8f26b1aa75adbf2edde64a7dc6f1cf746ff64367485a985b34169c427789ff60</t>
  </si>
  <si>
    <t>https://www.snap.com/political-ads/asset/69d34aed517a704dfb0766ef08601bd4923e5f076d4f25818ea8a6b7a62ed019?mediaType=png</t>
  </si>
  <si>
    <t>web_view_url:https://secure.ngpvan.com/Utm172vG7UC-KR9cca493A2?ms=CK.NAR.ACQ21.SC.BidenDemands.P01</t>
  </si>
  <si>
    <t>5e1827160f4f4516790c3406ede1b1a1a9b1f1464e416825309f5fe6b77a434c</t>
  </si>
  <si>
    <t>https://www.snap.com/political-ads/asset/6e3b0362a513cb922d94632732f5dc2d1966dc64e2ffa077ef80efc00b5a1462?mediaType=png</t>
  </si>
  <si>
    <t>2021/02/11 17:00:45Z</t>
  </si>
  <si>
    <t>Mark Kelly for Senate</t>
  </si>
  <si>
    <t>web_view_url:https://go.markkelly.com/page/s/ads-snapchat-climate-acq</t>
  </si>
  <si>
    <t>289a59c8f537fe9c68c1db977859fcf22a392bd055fbdce882642713ec1e6627</t>
  </si>
  <si>
    <t>debe38e3bcc724e8ba6c53bcc23cffe41afe42655e3b4e24b5315b1ef8ceba18</t>
  </si>
  <si>
    <t>https://www.snap.com/political-ads/asset/864e69ff3bf494c45470fa481c8092ff8d749bf7fb5816b910b71ce746c6701a?mediaType=png</t>
  </si>
  <si>
    <t>latitude 31.8064;longitude -106.2221;radius 30.85</t>
  </si>
  <si>
    <t>ed2329d9292e9738926a355a31aa12444ded0e66b1f803c90a1b31abd974b654</t>
  </si>
  <si>
    <t>7fb5718bf56e2380f79a6a1af11276989cbad71f3aac81567ed0d0fe7b982aba</t>
  </si>
  <si>
    <t>https://www.snap.com/political-ads/asset/aa7b817c24bb702bbb4a5c9c11a99ba45d7906ce393616bc40c1cabe7483f837?mediaType=png</t>
  </si>
  <si>
    <t>web_view_url:https://secure.ngpvan.com/Utm172vG7UC-KR9cca493A2?ms=CK.NAR.ACQ21.SC.BidenDemands.DonorLKL.P05</t>
  </si>
  <si>
    <t>00d9a6cd5944abe2d7b2eec9134bf515828a9a75e73785bc3b0ca84d14df0b6b</t>
  </si>
  <si>
    <t>Parents &amp; Family-Focused,Family Travelers</t>
  </si>
  <si>
    <t>7b944367a590bdb79e55285237df563850f4130b73b4dae6cde004f0a4aedc39</t>
  </si>
  <si>
    <t>Advocates &amp; Activists,Math &amp; Science Enthusiasts,Home Movie Viewers (Documentary),TV Network Viewers (CNN),TV Network Viewers (MSNBC),TV Viewers (News)</t>
  </si>
  <si>
    <t>College Graduates,HHI: 100-250k,HHI: 250k+,HHI: 75-100k,HHI: High Net Worth,Small Business Decisionmakers,Education (Bachelor Degree),Education (Graduate Degree),Household Income ( $125,000-$149,999),Household Income ($250,000+),Household Income ($150,000-$174,999),Household Income ($175,000-$199,999),Household Income ($200,000-$249,999),Household Income ($100,000-$124,999)</t>
  </si>
  <si>
    <t>fea79e6fb68ed7300523128898f8f5f3f082b86d88377ca0531ac55fe95fa309</t>
  </si>
  <si>
    <t>51db095bb3fd5471b42102c3a8cb61c42406028851bbb24652e5819fd2242c03</t>
  </si>
  <si>
    <t>2727043bad453a5a352e723621b2198bbb7c8acf8296b41e44a46eb497d2d14a</t>
  </si>
  <si>
    <t>https://www.snap.com/political-ads/asset/8c660d12b5150e4ff4591811b41aeb68add2642f48804af855660cd3522b1e31?mediaType=png</t>
  </si>
  <si>
    <t>4d3fd8a1353f3a144cb8d17a977b0bf5d3566682c7b27df84f20f518e3623f6c</t>
  </si>
  <si>
    <t>a3b5f4e1c2e8b4f4326a8273dc8c618e87299f23b216957b949f66fa9f789a02</t>
  </si>
  <si>
    <t>https://www.snap.com/political-ads/asset/8a8e008582d711b0f53fe95714d19e84d7e65ba7746c3cfda3fe208a7ecf28e8?mediaType=mp4</t>
  </si>
  <si>
    <t>2021/02/19 23:03:07Z</t>
  </si>
  <si>
    <t>2021/02/28 23:03:07Z</t>
  </si>
  <si>
    <t>4d91bf8596a13d0a023435f400e3110ef4868d7026e114140de947dfe688ebbd</t>
  </si>
  <si>
    <t>8f886f827cf34f4d704d7e560abae35fac1d2a63a88d3495678584dbcb656012</t>
  </si>
  <si>
    <t>b1e6e15cf62bba4d972738a84bf374e16799c80d821d5f15f56cf1c09ab29b8c</t>
  </si>
  <si>
    <t>https://www.snap.com/political-ads/asset/ac21c057ccbc8f7203b9d0b158bb5668b9cb42a19fbb9f19887fd32d6090895e?mediaType=jpg</t>
  </si>
  <si>
    <t>ac6b56f2cb75a076d2ae14701b26d673fe9f4e500921696a526bdab3c2460caf</t>
  </si>
  <si>
    <t>https://www.snap.com/political-ads/asset/a6719692d3ec2722431880bb7dded06f34fbfb74f68a457455c20f258af5a5d2?mediaType=png</t>
  </si>
  <si>
    <t>web_view_url:https://secure.ngpvan.com/Utm172vG7UC-KR9cca493A2?ms=CK.NAR.ACQ21.SC.BidenDemands.P05</t>
  </si>
  <si>
    <t>03bbcb55f73b15c84206590165cdc038882ab257979f653c630215a3a4ba2acc</t>
  </si>
  <si>
    <t>0798dc50517ac37169c9462690cf9ccd0c3fb037096d33477ca027e6c4585b0b</t>
  </si>
  <si>
    <t>a21286c420e3624bcbf75ff1765734926702b4341bb1d5110d1c19d410d75edc</t>
  </si>
  <si>
    <t>5d174eac096dcf78511e5f949dc7737e955641e7fa38c7d8148e25922b9518c1</t>
  </si>
  <si>
    <t>b26da813c028983b1f1cc9f6a65d383c1519c401980fa5737d4c781d660946f5</t>
  </si>
  <si>
    <t>43afdc4047e1c9143e2e224a78d56ae22e5d7b198ea189e44952a514fe1197ff</t>
  </si>
  <si>
    <t>020729090d636aac45381a4433a638b6631ea535d924eb516f7a84dd0544162a</t>
  </si>
  <si>
    <t>web_view_url:https://bs.serving-sys.com/Serving/adServer.bs?cn=trd&amp;pli=1076282510&amp;adid=1082656042&amp;ord=~.~TIMESTAMP~.~</t>
  </si>
  <si>
    <t>96eac4f842bc1ee2e826cb4f09b2e5ba27c02dabf65300edee181b89ff4bfc2e</t>
  </si>
  <si>
    <t>eae914abda0da8288d88c1424971f12451977d60e3e161cbab1a15b693f8054f</t>
  </si>
  <si>
    <t>https://www.snap.com/political-ads/asset/acb2230e9198cf737392a6a05969a98f444388018ea5c85094853ce4f802dee1?mediaType=png</t>
  </si>
  <si>
    <t>web_view_url:https://secure.ngpvan.com/3ca68w1tfEaqjz80Q9x_3w2?ms=CK.NAR.ACQ21.SC.ACBA.FE.18p.BET.P02</t>
  </si>
  <si>
    <t>da632d4abb1c1056cd976d0e79ba48e6c797c1e476393607cfd062703e3339e1</t>
  </si>
  <si>
    <t>https://www.snap.com/political-ads/asset/539884f6bdb47666865924bdf81a1c39f40a43f2e077d266d96645ab1fe054d9?mediaType=png</t>
  </si>
  <si>
    <t>5ec611bfcdd88a72c18d4a963f152a35388f57fc4f0598a8e8225fc4f12adeb5</t>
  </si>
  <si>
    <t>https://www.snap.com/political-ads/asset/204a6d704154cfc369559e35cb8689f9da9b81fd2062563f0e1f38c86053eb5f?mediaType=png</t>
  </si>
  <si>
    <t>286dfacc6161de73082064c66a8d128c4b2afa8680e2e0652cedf2d0d04a1da6</t>
  </si>
  <si>
    <t>https://www.snap.com/political-ads/asset/9da3ab166022d49ee8d74779ff6154e99a78af2c42afb0d349b052553b124af8?mediaType=mp4</t>
  </si>
  <si>
    <t>2021/02/11 17:20:10Z</t>
  </si>
  <si>
    <t>2021/02/18 17:20:10Z</t>
  </si>
  <si>
    <t>latitude 34.0544;longitude -118.2439;radius 25.0</t>
  </si>
  <si>
    <t>Advocates &amp; Activists,Collegiates,High Schoolers,Parents &amp; Family-Focused,Philanthropists</t>
  </si>
  <si>
    <t>web_view_url:https://www.itsourturn.org/LA</t>
  </si>
  <si>
    <t>c0eec1b7b9a7477ed917438ff7487e3620b322f4b4d0950a7f0b5e9b4e3588d6</t>
  </si>
  <si>
    <t>d282e5a1cb120b59968a1afcfee51bc25d2b0cf0f81e901e2fbedf8b6f96e4c5</t>
  </si>
  <si>
    <t>5b3ee8f5ad59e36f29c226337372011f7f9c90253dedb8c550db694e8fed474c</t>
  </si>
  <si>
    <t>web_view_url:https://act.hrc.org/page/74670/subscribe/1?ea.tracking.id=dr_act_bpi_snp_BidenTYJan21&amp;utm_source=SNP&amp;utm_medium=AD&amp;utm_campaign=DR_JAN_SNP_BidenTY-Supp-LAL&amp;utm_content=JoeKamalaTY</t>
  </si>
  <si>
    <t>c6ce297b156234db7bad0504986c608704c759ebc4c7adb5b60fbd7ed902f285</t>
  </si>
  <si>
    <t>a1fb3fb28070bed9ab04c9461f83ac202e846af7001c0b58743d124d79e03025</t>
  </si>
  <si>
    <t>https://www.snap.com/political-ads/asset/dc78bf73d037bef2fb9a24a6a69d9d5f48797edf1f9fb779e964e542d5c65350?mediaType=mp4</t>
  </si>
  <si>
    <t>2021/02/24 12:35:48Z</t>
  </si>
  <si>
    <t>2021/03/03 12:35:48Z</t>
  </si>
  <si>
    <t>15-25</t>
  </si>
  <si>
    <t>web_view_url:https://llyw.cymru/dweud-dy-ddweud?utm_source=snapchat&amp;utm_medium=cpc&amp;utm_campaign=DemocraticRenewalGS-WelshLanguage-Inspire-Dog</t>
  </si>
  <si>
    <t>26c2aff27286c41f52f51406409d51cf38e4a547702a041fc5108611df4f441b</t>
  </si>
  <si>
    <t>https://www.snap.com/political-ads/asset/388987090887856d23cd7537a7d91ce686bfb4213478d40fe05d3c43c2b44cb7?mediaType=jpeg</t>
  </si>
  <si>
    <t>2021/03/03 03:26:50Z</t>
  </si>
  <si>
    <t>2021/03/10 03:26:50Z</t>
  </si>
  <si>
    <t>Police Reform 2021</t>
  </si>
  <si>
    <t>18-40</t>
  </si>
  <si>
    <t>web_view_url:https://action.aclu.org/send-message/pass-police-transparency?ms_aff=MD&amp;initms_aff=MD&amp;ms=210204_MPIAAntonsLawAction_&amp;initms=210204_MPIAAntonsLawAction_&amp;ms_chan=gad&amp;initms_chan=gad</t>
  </si>
  <si>
    <t>4ac21ae19d236d4fe0bef79e13ff8811dc98f66102cb93947256602aa6cf0b86</t>
  </si>
  <si>
    <t>935820d85611f5bffa583238846aa49fefa40dadb38c6dbe1ae7aaf2248c6ddc</t>
  </si>
  <si>
    <t>https://www.snap.com/political-ads/asset/602c186a0309fbb71aefdc85a4083ead994d6e3462379d3123b1cfbe314f6032?mediaType=mp4</t>
  </si>
  <si>
    <t>2021/01/26 15:19:54Z</t>
  </si>
  <si>
    <t>2021/02/25 14:59:44Z</t>
  </si>
  <si>
    <t>Scottish Borders</t>
  </si>
  <si>
    <t>Wales,Southern Scotland (Edinburgh and Glasgow),Northern Scotland</t>
  </si>
  <si>
    <t>web_view_url:https://postalvote.labour.org.uk/?utm_source=snap&amp;utm_campaign=EV2021&amp;utm_medium=cpc&amp;source=20211020_EV2021&amp;subsource=snap_cpc</t>
  </si>
  <si>
    <t>5d110c2665a175b21f877dc4ba0326e4d3b15b2234a0967ba7be3a8a0c2c5b3b</t>
  </si>
  <si>
    <t>390eccacffdca3e0833a0690092091e8b3471693be3113ccf95ed49e4bc05c32</t>
  </si>
  <si>
    <t>bd9583769227131eeacbe82abdd1829fe94996ed8b30a290ef627b3708b23e5c</t>
  </si>
  <si>
    <t>8f52e000f73a8cd2f3dc69930337a3774d348fe66b2d2a3b40182eba65bb4cd4</t>
  </si>
  <si>
    <t>47dc68557c943d19da0a79241059a29a53f0b3a4ec5c3a360841936854057c5e</t>
  </si>
  <si>
    <t>a6c98a7649cff12958e0108cc274ac712b123503b9e7e650dc72ae9e42b30b39</t>
  </si>
  <si>
    <t>https://www.snap.com/political-ads/asset/51b8d7c3f1974074436dc5a46c0c219b553407c5e5ad21805ea8515f8d2ae856?mediaType=jpg</t>
  </si>
  <si>
    <t>8540c392d1885660373b4ec1956f0afa29cc136d531a2fb8b9de9b4e2b6816b4</t>
  </si>
  <si>
    <t>https://www.snap.com/political-ads/asset/e00dcbcb70ca11a02af6b9cedbfcdcf0c876edbb2c0d9b24b33e088858f9e610?mediaType=mp4</t>
  </si>
  <si>
    <t>web_view_url:https://secure.ngpvan.com/IJVxNl0OEUuH9qb0R1_H5A2?ms=CK.NAR.FY21.SC.Momnibus.A01.LatinMusicFans.FE.18p.V02</t>
  </si>
  <si>
    <t>ef52f1bbb363530265b27e94315fb60da9e3c20e7b6ca591a5218fcb514fd3c1</t>
  </si>
  <si>
    <t>https://www.snap.com/political-ads/asset/ab980bd4f47e07a02c6c5a9c81baa110b7aa945ce7244f74daa6399eb8da6eb7?mediaType=png</t>
  </si>
  <si>
    <t>web_view_url:https://secure.ngpvan.com/Utm172vG7UC-KR9cca493A2?ms=CK.NAR.ACQ21.SC.BidenDemands.P03</t>
  </si>
  <si>
    <t>c558cad057e2a7e36936c6abf68202746d7205c774cd6ec5d822d8a67f0b3d87</t>
  </si>
  <si>
    <t>https://www.snap.com/political-ads/asset/8e9af093886f464d1015187bf7728cb91a14eec96baf01f9eb09edca6bb0fe3b?mediaType=jpg</t>
  </si>
  <si>
    <t>2c92e906a31d9e1f042c07b0547248bc50f40096e1ff75711d91e398438fd1a6</t>
  </si>
  <si>
    <t>fb321e4607fd7dc04ac841100e48f15ba59cbe3ad04a626679352506940e253d</t>
  </si>
  <si>
    <t>39dcce8810318cdb6d5c174da79da2cab9d55000fdf44547646eb5a578d54aa6</t>
  </si>
  <si>
    <t>https://www.snap.com/political-ads/asset/91a1d1574ac0e57d21289304c00ed031c294e3825111c36f1659644306f5c84c?mediaType=png</t>
  </si>
  <si>
    <t>8486c3578e9bdcbc89b665b093efb088d0efa55b2d8092e491123178b9173ec8</t>
  </si>
  <si>
    <t>2dd4b36ba56ca81d8be02d510f31b0b14e50ce1dd8a55c442b0aeef2cf9c3654</t>
  </si>
  <si>
    <t>https://www.snap.com/political-ads/asset/1ddbb2bbf2654dea2e3da1baa145bb53ab243f93e397a3bd6a8a569a5afc1266?mediaType=png</t>
  </si>
  <si>
    <t>cf26b1d73c61897a27ee67f3d5922bb76a5a1f5cb14b2e36b407818a527ec98a</t>
  </si>
  <si>
    <t>https://www.snap.com/political-ads/asset/a740eaab0d4de87b22f1b78c382602cae71e937f77fe2aa45f8a987527271f34?mediaType=png</t>
  </si>
  <si>
    <t>web_view_url:https://secure.ngpvan.com/Utm172vG7UC-KR9cca493A2?ms=CK.NAR.ACQ21.SC.BidenDemands.DonorLKL.P02</t>
  </si>
  <si>
    <t>51d5cc1c4fcf16e2f438e6c653f7161aa6422ac8feebc279c26cb1c0fad9fde3</t>
  </si>
  <si>
    <t>https://www.snap.com/political-ads/asset/da8582fad11e53d794ed35c859bc1eace06fa60b38e3ea62aaf2cc9a341c4546?mediaType=mp4</t>
  </si>
  <si>
    <t>2020/12/16 18:18:00Z</t>
  </si>
  <si>
    <t>web_view_url:https://action.aclu.org/signup/pm-support-marijuana-legalization?&amp;utm_medium=pm&amp;utm_source=snap&amp;utm_campaign=nat-dig-pm-lb-bpi&amp;utm_content=snap-social-marijuana-news_tellcongress_gif_01082021&amp;utm_term=&amp;initms_aff=nat&amp;initms_chan=pm&amp;initms=nat-dig-pm-lb-bpi-snap-social-marijuana-news_tellcongress_gif_01082021&amp;ms_aff=nat&amp;ms_chan=pm&amp;ms=nat-dig-pm-lb-bpi-snap-social-marijuana-news_tellcongress_gif_01082021</t>
  </si>
  <si>
    <t>2ad69e3aa36f1a9778e1343225d1364fd98f1bd44bb80653a09eb38633659f35</t>
  </si>
  <si>
    <t>abc453b7fc79553beda1b52ce1d7e02b85f030481d166f6a6e13bea07c32d527</t>
  </si>
  <si>
    <t>a4fb661c017a87495a48326314a80f907412e0c50c9ce995cb23940fefb78be5</t>
  </si>
  <si>
    <t>b9402d6267d752eb9d8cdd069936ebd1e23717b765c71437157845ec0e23d2f0</t>
  </si>
  <si>
    <t>69ae48374b554eb31a1456e96c35db99d9bb21b148037cdcb87f9fdf6b342f72</t>
  </si>
  <si>
    <t>e1c29d34bd22c909ef622e3c0642f2185a3e864b07fa195479fc8cc29c91d682</t>
  </si>
  <si>
    <t>https://www.snap.com/political-ads/asset/510ce19605f411943e04c9d94ff05b54d26f2ce8b2f9766d90aa01772ae00e1f?mediaType=jpg</t>
  </si>
  <si>
    <t>web_view_url:https://www.howtovote.guide/make-a-plan?utm_source=snap&amp;utm_medium=paid-cnv&amp;utm_campaign=ete-go9-if&amp;utm_term=ga-pct-lal&amp;utm_content=9282508B</t>
  </si>
  <si>
    <t>ee7b91862b4d1444df7b58bfdf976772b9dd5dec79d7e392ac8ef882b52c770a</t>
  </si>
  <si>
    <t>https://www.snap.com/political-ads/asset/8949d54eb39bd8ade9e2eb72d3fd03c5c581a4a66de53bd186cb1fbd94fff6a7?mediaType=mp4</t>
  </si>
  <si>
    <t>web_view_url:https://p2a.co/1zyrpuc?utm_source=snap&amp;utm_medium=ads&amp;utm_campaign=freedom_together&amp;utm_content=ingrid</t>
  </si>
  <si>
    <t>497b42bf745e1e5721a7b74d6be2e5dc209221468ecee64727789b4020709a28</t>
  </si>
  <si>
    <t>65a5411cd4f10fcf1b5fd2cd6b04ba10478cfb1988f5628eff2ed0880ada4da5</t>
  </si>
  <si>
    <t>web_view_url:https://secure.ngpvan.com/3ca68w1tfEaqjz80Q9x_3w2?ms=CK.NAR.ACQ21.SC.ACBA.FE.18p.P05</t>
  </si>
  <si>
    <t>40376ac231d8213f7a2dae2773443ea0475a6d73f6e0e5e93d40bc8f76092346</t>
  </si>
  <si>
    <t>813a1ddca394fcf9b055fba9d931956a07ff8e7f6865ccb53a6d93e8e52f004b</t>
  </si>
  <si>
    <t>https://www.snap.com/political-ads/asset/5d20757fac60ec61459730a90a3fcee19514b936b710ccefda66a1dc8e6ce323?mediaType=mp4</t>
  </si>
  <si>
    <t>2021/01/16 00:00:00Z</t>
  </si>
  <si>
    <t>2021/02/02 07:59:59Z</t>
  </si>
  <si>
    <t>Strategies 360</t>
  </si>
  <si>
    <t>1505 Westlake Ave N Suite 1000,Seattle,98109,US</t>
  </si>
  <si>
    <t>Yassamin Ansari for City Council</t>
  </si>
  <si>
    <t>RFRL</t>
  </si>
  <si>
    <t>web_view_url:http://www.responsiblephx.com/?utm_source=snapchat&amp;utm_medium=traffic&amp;utm_campaign=2021</t>
  </si>
  <si>
    <t>4741979dc0084bc171f1547e0bd29d2ccd5affbf10a4305cd8766f6567081fdb</t>
  </si>
  <si>
    <t>https://www.snap.com/political-ads/asset/4e495de6d4c1ba3064f67217e974f80552a0b013837f87fcf32e1531477111eb?mediaType=png</t>
  </si>
  <si>
    <t>2021/02/06 00:38:26Z</t>
  </si>
  <si>
    <t>2021/02/08 20:59:59Z</t>
  </si>
  <si>
    <t>Ø³ÙƒØ±ÙŠÙ† Ø³ØªÙˆØ±</t>
  </si>
  <si>
    <t>SA</t>
  </si>
  <si>
    <t>Ø§Ù„Ø³ÙŠØ§Ø³ÙŠÙŠÙ†</t>
  </si>
  <si>
    <t>saudi arabia</t>
  </si>
  <si>
    <t>latitude 24.087223965369432;longitude 38.090616251175504;radius 21.4</t>
  </si>
  <si>
    <t>web_view_url:https://voting.mci.gov.sa/</t>
  </si>
  <si>
    <t>5f7c513cee6d68d84b4a9ce405f9e55ec2f66c7b49f694b7cbeda7a306c98d6a</t>
  </si>
  <si>
    <t>https://www.snap.com/political-ads/asset/dfb0b27cb0c7e5f86ae669590dca5cd866409649f18cc4839e09c0d05f32750b?mediaType=mp4</t>
  </si>
  <si>
    <t>2021/01/25 19:00:00Z</t>
  </si>
  <si>
    <t>2021/02/22 07:59:59Z</t>
  </si>
  <si>
    <t>First Nations Health Authority</t>
  </si>
  <si>
    <t>501-100 Park Royal South,Vancouver,V7T 1A2,CA</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</si>
  <si>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0.6,latitude 49.24105;longitude -124.80458;radius 0.6,latitude 53.91843;longitude -122.75044;radius 0.6,latitude 54.31091;longitude -130.32489;radius 0.6,latitude 52.97631;longitude -122.50098;radius 3.0,latitude 49.12827;longitude -122.8443;radius 0.5,latitude 54.52071;longitude -128.58427;radius 3.0,latitude 49.28172;longitude -123.07011;radius 0.5,latitude 50.26304;longitude -119.26821;radius 1.0,latitude 48.45693;longitude -123.38753;radius 1.0,latitude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1.94,latitude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1.2,latitude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2.29,latitude 54.07829;longitude -124.55115;radius 9.65,latitude 49.2648;longitude -124.06744;radius 3.0,latitude 52.97833;longitude -122.49534;radius 3.0,latitude 54.756221;longitude -125.665592;radius 7.08,latitude 50.80613;longitude -119.68398;radius 5.61,latitude 49.23667;longitude -123.02296;radius 1.2,latitude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0.83,latitude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1.2,latitude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0.83,latitude 48.66541;longitude -123.45242;radius 3.0,latitude 50.69875;longitude -121.93263;radius 3.0,latitude 49.311205;longitude -122.989682;radius 0.83,latitude 48.393925;longitude -123.938323;radius 3.0,latitude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0.46,latitude 53.91877;longitude -122.74704;radius 1.2,latitude 49.28152;longitude -123.06792;radius 0.46</t>
  </si>
  <si>
    <t>web_view_url:https://www.fnha.ca/youth</t>
  </si>
  <si>
    <t>7eb4e3f1a92c791ed8b0f00e6ab381996f970dcfe2bd5249c0492427ecba8774</t>
  </si>
  <si>
    <t>9ab5b8626b969988ecdfdbdb4ec91c2bb8b1aa6970b0cf6dc997c44f8bb1797c</t>
  </si>
  <si>
    <t>caafbf04b7f6ef158d58dde367d78768fcc0908fe51b974e7292b6aafa51fee6</t>
  </si>
  <si>
    <t>d86e9a9670a46edb79516de9429084a4d0a033bf73a50f1f0491e02d4f92b296</t>
  </si>
  <si>
    <t>df2146c988b6a0de80cbd326129f4a5be2dae58902c16c0665a9bde7a58b48f6</t>
  </si>
  <si>
    <t>e45e8a7dfb309d11818f3c8a0c90053f87597842391fb190700c5f015250944e</t>
  </si>
  <si>
    <t>7422c196ca6498a4f28834e8857361368aa8cbd0ed9ab0fc775b93e242f4f893</t>
  </si>
  <si>
    <t>https://www.snap.com/political-ads/asset/679cc961b8c71427dc430ce2a02861efba9b0f6546135b40eb853dd528648f8e?mediaType=png</t>
  </si>
  <si>
    <t>eb563cf302edaa5cd8cf033bda32bcdb6683a5cf5ba06ed3ea02dede2212d61d</t>
  </si>
  <si>
    <t>7a162a4f08996fb2d1471a99c763edf7c551956b2f41efcefe53ba8a1557dc80</t>
  </si>
  <si>
    <t>https://www.snap.com/political-ads/asset/fc7566843234a181c138956985b3eb877dbd41dafd9a3257e117145b2da6c596?mediaType=png</t>
  </si>
  <si>
    <t>6c09ca4a9a687c32ef36c98976fab8ec035f71bf385c74d482d52fbd092ca5ae</t>
  </si>
  <si>
    <t>https://www.snap.com/political-ads/asset/4c53e4ef94dc2f25228317634e8ddc1671a23a8d33a7b344da5e6d02651a9372?mediaType=jpg</t>
  </si>
  <si>
    <t>web_view_url:https://www.howtovote.guide/make-a-plan?utm_source=snap&amp;utm_medium=paid-cnv&amp;utm_campaign=ete-go9-if&amp;utm_term=ga-pct-cl&amp;utm_content=F14A0AE5</t>
  </si>
  <si>
    <t>f16fd3701c3ad710c8f80f865650c3d6423cbf6bd53d090a01f9df3aa3845054</t>
  </si>
  <si>
    <t>https://www.snap.com/political-ads/asset/d93392549217b8a569d2a508c497997109c7f4830e7036d84cd802133e1ee25d?mediaType=png</t>
  </si>
  <si>
    <t>web_view_url:https://secure.ngpvan.com/Utm172vG7UC-KR9cca493A2?ms=CK.NAR.ACQ21.SC.BidenDemands.P04</t>
  </si>
  <si>
    <t>8f9fdcefc8888e38111f4d9112e749dd957a602a3018aaa9dd02c1b700f0c654</t>
  </si>
  <si>
    <t>7edbd7e5b1902137f1c0117150ea50fd755ff6eaf2cd082ceb0d0e9867a79360</t>
  </si>
  <si>
    <t>fba392a348d8e2be29825fc4d6a4647943a165fb827715b03d58b224f94d2ca8</t>
  </si>
  <si>
    <t>e1dc40659a3869da32a142009b77db94184f32a7858e91663e4603ad0b681804</t>
  </si>
  <si>
    <t>bb4b76ff3360f787c1f4eb1d2c7b110ed482083825c2b48407b144374ac4b4eb</t>
  </si>
  <si>
    <t>e0d1676797da28eba60f2b607bcc0086e7822eeb415fdb00eaa1f89b6ba8819b</t>
  </si>
  <si>
    <t>https://www.snap.com/political-ads/asset/1a46a22931127b069b30f45ef17acf2c99235f65184ee88362cbd8c4f11cb8fe?mediaType=png</t>
  </si>
  <si>
    <t>d8fdce02acfad3b15bd3f0f4093efce94727fa013784a9670d1356f6cfeca9cd</t>
  </si>
  <si>
    <t>f3202084f0cbaa38c22acbf9cbb6182701c53a3457f1000f7f192a46f337d20d</t>
  </si>
  <si>
    <t>web_view_url:https://secure.ngpvan.com/E7tRtBBKfEeNRVBIu0tCxA2?ms=CK.NAR.ACQ21.SC.IMPEACHTRUMP.donlkl.P01</t>
  </si>
  <si>
    <t>ef9b59db38b7171d80bc8fdf394f1c7ed0ba208140bdbe47530f506a8b747970</t>
  </si>
  <si>
    <t>https://www.snap.com/political-ads/asset/8c9c83d6c33a5e9622274f1331fdfbe9d882c9a4eacc110cdba4956185c221ec?mediaType=mp4</t>
  </si>
  <si>
    <t>473457c4ebe3924873290831348219e3bb1266fec5811c81a8dd981d8296b0bb</t>
  </si>
  <si>
    <t>d915fd15211ae6b2df5aa83736b64028737940f9459d3379d3beb71380387e93</t>
  </si>
  <si>
    <t>https://www.snap.com/political-ads/asset/e1e07c5a154cf7ad5a67cc92328ca9cc03d34f8010a9a0459a9e5daa25a85085?mediaType=mp4</t>
  </si>
  <si>
    <t>2021/03/10 00:23:55Z</t>
  </si>
  <si>
    <t>California,New York,Washington,Louisiana,Massachusetts</t>
  </si>
  <si>
    <t>Advocates &amp; Activists,Green Living Enthusiasts,Political News Watchers,Outdoor &amp; Nature Enthusiasts,Philanthropists</t>
  </si>
  <si>
    <t>3520eaff0d384f7e8564d3069d78d3d93393e03c8a70a48f1d72456f946ae5c5</t>
  </si>
  <si>
    <t>ca49b0b975415ea4ee0e96c69323776f2cd87fc2eb89468ba3b1f709dc584f60</t>
  </si>
  <si>
    <t>https://www.snap.com/political-ads/asset/88a01a7cef38a4ad57a4f3304b948b6a2979fc8e589af6f73ae17903fd4b8c28?mediaType=jpeg</t>
  </si>
  <si>
    <t>2021/01/29 23:22:31Z</t>
  </si>
  <si>
    <t>2021/03/03 22:59:59Z</t>
  </si>
  <si>
    <t>Kimbo For Aspen</t>
  </si>
  <si>
    <t>Kimbo For Aspen City Council</t>
  </si>
  <si>
    <t>latitude 39.1911;longitude -106.8236;radius 15.0</t>
  </si>
  <si>
    <t>web_view_url:https://www.kimboforaspen.com/</t>
  </si>
  <si>
    <t>f14a18b5d9313d210f00b8f83fd649c443ad5fe0f8dd407b3d64b9999ab670e5</t>
  </si>
  <si>
    <t>e3ac642f4afdca098c652a7f1edff1f7320509c48e17a0536ad74c2bdca67016</t>
  </si>
  <si>
    <t>b04aa2b467ba8ae34d091da0100a69deee68bcd7b3b11e563612a598e5af5bfd</t>
  </si>
  <si>
    <t>https://www.snap.com/political-ads/asset/70adc84e78bca4399f0ac939bc4b754fc7e64a7484b7960a42e660ef7a10c324?mediaType=JPG</t>
  </si>
  <si>
    <t>2021/01/26 22:28:05Z</t>
  </si>
  <si>
    <t>32-</t>
  </si>
  <si>
    <t>Advocates &amp; Activists,Collegiates,Fashion &amp; Style Gurus,High Schoolers,Online Shoppers</t>
  </si>
  <si>
    <t>f3b22409a78f5c268ed83ab5509ccee4f4a86d85df8affd5a74673d6adc6385b</t>
  </si>
  <si>
    <t>31167046a0f26515288249e133e0b6040e2126b16e8cd64731fe2c5456bdcf6e</t>
  </si>
  <si>
    <t>https://www.snap.com/political-ads/asset/015e984925a5a7959838fe8c16d2340b5a71f837efa886b443ad0c13eaa69327?mediaType=png</t>
  </si>
  <si>
    <t>web_view_url:https://secure.ngpvan.com/IJVxNl0OEUuH9qb0R1_H5A2?ms=CK.NAR.FY21.SC.Momnibus.A01.LatinMusicFans.FE.18p.P02</t>
  </si>
  <si>
    <t>7b4417018cdede944ff041a0acb993730d22e252401fa3a9bdb431863a4ceeba</t>
  </si>
  <si>
    <t>282a2ad45642acb2f6e82e53e70b040c702a707ab7322655a4221c09fd423384</t>
  </si>
  <si>
    <t>6f2c6d699137814d3a41100d008cc3226db3dd23066eeaefc261c6119b4aa1e0</t>
  </si>
  <si>
    <t>07adbedb27cbc4cb4784cd23dd7bb986506c1a12937fe237471fbc3bf0715890</t>
  </si>
  <si>
    <t>https://www.snap.com/political-ads/asset/1b76a70bb5e0de30d7e39a82b0765ae64e3c5d785685ac0dd21d8b48ed096217?mediaType=png</t>
  </si>
  <si>
    <t>web_view_url:https://secure.ngpvan.com/IJVxNl0OEUuH9qb0R1_H5A2?ms=CK.NAR.FY21.SC.Momnibus.A01.Prosp.BETinterest.FE.18-35.P06</t>
  </si>
  <si>
    <t>97d2e0d75a766471eac9419c0a8b822814857e05d3ac68ed529b9f256faa6363</t>
  </si>
  <si>
    <t>https://www.snap.com/political-ads/asset/91404cf9af45a52655e8f8df0d79c99f9d99bce7d7fa3ffcb0cc753ba839c2ca?mediaType=mp4</t>
  </si>
  <si>
    <t>web_view_url:https://ad.doubleclick.net/ddm/trackclk/N1169497.1919761SNAPCHAT.COM/B24898636.287763901;dc_trk_aid=481367661;dc_trk_cid=141187316;dc_lat=;dc_rdid=;tag_for_child_directed_treatment=;tfua=;</t>
  </si>
  <si>
    <t>aba66a459c96bc125a1879596d2631c3b2bbdff6e7e1227a5dae1c40685b8027</t>
  </si>
  <si>
    <t>072023b246aa7aff24ecb0dffe7d6477e1d83a0e6800ebc47c6945c97e7fe4c6</t>
  </si>
  <si>
    <t>https://www.snap.com/political-ads/asset/10d1b4286e429432e888c00182cf504c0a2792d8793218daedd50ac1025eab78?mediaType=jpg</t>
  </si>
  <si>
    <t>web_view_url:https://secure.ngpvan.com/_glAmUv3x0SsYJQGeGP0Sg2?ms=CK.NAR.FY21.SC.MCA.Donlkl.P02</t>
  </si>
  <si>
    <t>2c0db60472ba8f201451bf6ad143dd5d179635db5cfd7a12b4a51aad3090f1f4</t>
  </si>
  <si>
    <t>https://www.snap.com/political-ads/asset/46d81ba4a763a6c927a12268f91c40e5aaee146ab59be114e3a911f70f798be2?mediaType=mp4</t>
  </si>
  <si>
    <t>web_view_url:https://secure.ngpvan.com/IJVxNl0OEUuH9qb0R1_H5A2?ms=CK.NAR.FY21.SC.Momnibus.A01.Prosp.LatinMusicFans.FE.18-35.V02</t>
  </si>
  <si>
    <t>009f5a3c061ca71c1cafa7679fc3f9ce351e4e57fcc6289198ff291f01d6a2b1</t>
  </si>
  <si>
    <t>9d6182f07efd4fb9f04c66a1a4243d039b9be4bf8073341149dd94968f3656c3</t>
  </si>
  <si>
    <t>https://www.snap.com/political-ads/asset/a22f4658ac98bdde487ed321a406dce3abdac6a2420610cc4f8ae18afd7deed6?mediaType=png</t>
  </si>
  <si>
    <t>web_view_url:https://secure.ngpvan.com/IJVxNl0OEUuH9qb0R1_H5A2?ms=CK.NAR.FY21.SC.Momnibus.A01.LatinMusicFans.FE.18p.P04</t>
  </si>
  <si>
    <t>f98df6a89fbb2e7d501a09b69c6461121aee04302f1d925e5a7881f3b607d39c</t>
  </si>
  <si>
    <t>https://www.snap.com/political-ads/asset/0116660cdb7c1a61da5cb41165e5f107417b3d9ab10f51e66819b4de7ce593f3?mediaType=mp4</t>
  </si>
  <si>
    <t>web_view_url:https://secure.ngpvan.com/IJVxNl0OEUuH9qb0R1_H5A2?ms=CK.NAR.FY21.SC.Momnibus.A01.Prosp.LatinMusicFans.FE.18-35.V04</t>
  </si>
  <si>
    <t>a499d67ba6b44293e9ee10373309254b27fc7af84e76a6502caa7c7f43ddd0b1</t>
  </si>
  <si>
    <t>https://www.snap.com/political-ads/asset/e409c9394020965aa90ff2bac47257fb4d468215379a7b2793d182b0f4ac31ef?mediaType=jpg</t>
  </si>
  <si>
    <t>2021/02/03 17:55:28Z</t>
  </si>
  <si>
    <t>Michigan 8th District</t>
  </si>
  <si>
    <t>8ac452a2b502428de8fab8c494b36212f716bb198e014f6e762b55bcc17e9bb9</t>
  </si>
  <si>
    <t>df9f2aa5012cc188cc5261a5820cb48df99689f094aeebb68f1331e16b679da4</t>
  </si>
  <si>
    <t>eb47e99e5d0e34b0cf0e52289b293993cd9f7298d2c3050ba42c37a71c9fdf07</t>
  </si>
  <si>
    <t>https://www.snap.com/political-ads/asset/4fc1ccc3a685cb0d6400e2598282a70d7baae3216df2c9d2679dac24828d7893?mediaType=mp4</t>
  </si>
  <si>
    <t>9c5514c10bd8a3e1d27ee6d211c5727fc0d4232a0d5d64e6153be708cb364404</t>
  </si>
  <si>
    <t>62b7150768a9bd830d188941f2520f7e955d83ddbcb50a99c228b4d257d6db6a</t>
  </si>
  <si>
    <t>71bd9d007b2e323ef413887bac2bc798e1c6f37e984b609e6ce46d4bf783336e</t>
  </si>
  <si>
    <t>bb402fcb834043b5b68177aa17832590309cc28e292050db72ce4b9dd393e997</t>
  </si>
  <si>
    <t>https://www.snap.com/political-ads/asset/9b742cbe2fac1484b22d925a9b4841307ecab3bc5f100ec85a56509e5f4ad083?mediaType=mp4</t>
  </si>
  <si>
    <t>d48da7d2632b6c978cef0a21bd0db23032b981dfd887d27ba6c3d566bd1e2ba9</t>
  </si>
  <si>
    <t>03fcd27a1d432163e93c2ba67f0c8e046c0c995b20cb85047bc4444ca2dee8b3</t>
  </si>
  <si>
    <t>https://www.snap.com/political-ads/asset/daaaa3ba6dc8a0baf2628a3334e9c76a3f00dab7cfff030bfd0b68e13146e08b?mediaType=png</t>
  </si>
  <si>
    <t>2021/02/10 18:14:24Z</t>
  </si>
  <si>
    <t>85210,85224,85225,85233,85248,85249,85286,85297,85298,85022,85023,85024,85027,85029,85032,85051,85053,85302,85304,85306,85308,85345,85381,85382,85007,85123,85139,85193,85321,85322,85323,87326,85333,85336,85337,85338,85341,85343,85347,85349,85350,85354,85364,85365,85395,85634,85735,85736,85746,85756,85501,85541,85544,85545,85553,85554,85901,85912,85923,85928,85931,85933,85934,85937,85939,85942,86001,86004,86011,86015,86017,86018,86023,86024,86025,86029,86032,86038,86046,86047,86320,86322,86324,86325,86326,86327,86331,86335,86336,86351,86435,85303,85305,85307,85335,85351,85363,85373,85374,85379</t>
  </si>
  <si>
    <t>web_view_url:https://action.aclu.org/send-message/take-action-its-past-time-sentencing-reform?utm_source=snap&amp;utm_medium=graphic&amp;utm_campaign=tccaclu</t>
  </si>
  <si>
    <t>edc3884a332c9649b65e98072893b9c17dcaa2c050a518e98b2ab33733cc2bbc</t>
  </si>
  <si>
    <t>web_view_url:https://secure.ngpvan.com/_glAmUv3x0SsYJQGeGP0Sg2?ms=CK.NAR.FY21.SC.MCA.FE.18p.P02</t>
  </si>
  <si>
    <t>7b971eb211d05079c63464e5dd9649d3b3f60ad8f5e7d654ef99383695294be8</t>
  </si>
  <si>
    <t>945e723ed66231178ab7c617245268cc52daf00511ef38b912a8e72b209c5d10</t>
  </si>
  <si>
    <t>https://www.snap.com/political-ads/asset/8b2a68ae8cc15231cd76e98e557e9b61e1b3af8f13f5ecc7f7d22882f0395d16?mediaType=png</t>
  </si>
  <si>
    <t>web_view_url:https://action.aclu.org/signup/pm-protect-womens-rights?&amp;utm_medium=pm&amp;utm_source=snap&amp;utm_campaign=nat-dig-pm-lb-bpi&amp;utm_content=snap-social-gender-news_womensrights_01082021&amp;utm_term=&amp;initms_aff=nat&amp;initms_chan=pm&amp;initms=nat-dig-pm-lb-bpi-snap-social-gender-news_womensrights_01082021&amp;ms_aff=nat&amp;ms_chan=pm&amp;ms=nat-dig-pm-lb-bpi-snap-social-gender-news_womensrights_01082021</t>
  </si>
  <si>
    <t>2d9b5005b92e64c5c1742fa81bd340c8395c6ae94b644ad132bc012792ffe262</t>
  </si>
  <si>
    <t>80785d28dd28cb6e625ca63cccc6ea82fed9b5fcf2c45200eddaca5f73a01569</t>
  </si>
  <si>
    <t>https://www.snap.com/political-ads/asset/80038a6e5e7cbd5e9842808cd49b051056fc7de3b82b73d0da3dcf79d67d3b2a?mediaType=png</t>
  </si>
  <si>
    <t>web_view_url:https://secure.ngpvan.com/IJVxNl0OEUuH9qb0R1_H5A2?ms=CK.NAR.FY21.SC.Momnibus.A01.BETinterest.FE.18p.P02</t>
  </si>
  <si>
    <t>2fe9127c62d1df03e2c1ede483ca4c33ae35c498016ba721e9348c3cc92fb375</t>
  </si>
  <si>
    <t>https://www.snap.com/political-ads/asset/be5a81e9e04d108ad23a9bdef300bb06574740e2da6c8ebcb11637aeb38c4d39?mediaType=mp4</t>
  </si>
  <si>
    <t>2021/02/09 22:00:34Z</t>
  </si>
  <si>
    <t>2021/02/14 21:51:51Z</t>
  </si>
  <si>
    <t>TV Network Viewers (CNN),TV Network Viewers (MSNBC)</t>
  </si>
  <si>
    <t>HHI: 100-250k,HHI: 250k+,HHI: High Net Worth,Household Income ( $125,000-$149,999),Household Income ($100,000-$124,999),Household Income ($175,000-$199,999),Household Income ($150,000-$174,999),Household Income ($200,000-$249,999),Household Income ($250,000+)</t>
  </si>
  <si>
    <t>70676191d80aef77882fefcfe5d863da9a698fc7a7a0bfb9d7d0e812ac6cafdf</t>
  </si>
  <si>
    <t>https://www.snap.com/political-ads/asset/11f1ba4e9f22e4ed660e49cc421621416292949513b2589623fe2026dda3efd7?mediaType=mp4</t>
  </si>
  <si>
    <t>321b2fee3f3fbd6a1f800a9c88172c42433acb985681540bbc123eb2c93fcdf6</t>
  </si>
  <si>
    <t>https://www.snap.com/political-ads/asset/efd57cf291cbf878b38412ab19eace164f19191a998c0b2bbc1f06df68fc97f0?mediaType=png</t>
  </si>
  <si>
    <t>53a95be7f9f9bc7d097fe32e310963a794e17975482697f2c930784418d69e15</t>
  </si>
  <si>
    <t>d94c0d3c863b6087ba302198f5092df35dc65b2e824122eaf62a21f29d6fc101</t>
  </si>
  <si>
    <t>https://www.snap.com/political-ads/asset/d350a0f90d2cc7978383bf92034eab4a27e5b91930b4a5415bab0228feea32e9?mediaType=png</t>
  </si>
  <si>
    <t>web_view_url:https://secure.ngpvan.com/IJVxNl0OEUuH9qb0R1_H5A2?ms=CK.NAR.FY21.SC.Momnibus.A01.Prosp.LatinMusicFans.FE.18-35.P03</t>
  </si>
  <si>
    <t>9ecb65e23e8705d087e282b390bf9874bbd8d1a8d30527d8668d41f8f16bf1f1</t>
  </si>
  <si>
    <t>5e974d3cee2b0cfeb467c36f4e4a25099693c1a9acbbba788e99d5bfdbaa3b5b</t>
  </si>
  <si>
    <t>https://www.snap.com/political-ads/asset/381896facb9f2441bbade1a8b33bd4d414944cb81b76aab1568706837ff45c1a?mediaType=mp4</t>
  </si>
  <si>
    <t>2021/01/25 17:38:53Z</t>
  </si>
  <si>
    <t>web_view_url:https://www.greaterhalf.com/collections/leather-patch-hats</t>
  </si>
  <si>
    <t>aba96c4897a5a18f103d1e669133486f7a7ad47c51f732054215b4de93575f3c</t>
  </si>
  <si>
    <t>69cdd878de3fe6af8b02bc3d47b271c0000b92642368eb8f83a771c41f1ff388</t>
  </si>
  <si>
    <t>d823e92ac4c77436f9a766d433996e0aca5635f318efca864ac630f44adc1c0f</t>
  </si>
  <si>
    <t>58a045a9d4ee6c250cc5a4fb62d3e1a41c633869be2ebf5f00a59b38763a8df8</t>
  </si>
  <si>
    <t>https://www.snap.com/political-ads/asset/5ab2661c79595b6140a41eb590f012d793635b63df545e34341b493036376fe3?mediaType=mp4</t>
  </si>
  <si>
    <t>2e490167fc7190b2897ba84e4cf4eedca350b21a0f4a3bbc2993be8696352aa9</t>
  </si>
  <si>
    <t>https://www.snap.com/political-ads/asset/7a6cf6c71f238960ad7dd0fee54eaac4865915b2714bc0bd2f356de61127dd49?mediaType=mp4</t>
  </si>
  <si>
    <t>web_view_url:https://earlyvote.labour.org.uk/?utm_source=snap&amp;utm_campaign=EV2021_end&amp;utm_content=lorna&amp;utm_medium=cpc&amp;source=20211020_EV2021_end_lorna&amp;subsource=snap_cpc</t>
  </si>
  <si>
    <t>7ac95ba66669eb9f4dbcc99ae873a130fcfb029997b98738a32509135a1510d0</t>
  </si>
  <si>
    <t>https://www.snap.com/political-ads/asset/3af75e1af58ae877d61e676ae399b916d7d6d35bcd6b9f20236e57add9e4298e?mediaType=jpg</t>
  </si>
  <si>
    <t>79f84df80b0bb0d9c60763274a8ae0bd0a48e5fb0a0adb1b3b21e0e2b36a5c95</t>
  </si>
  <si>
    <t>52782e3222fc6b1022791d3bebef93715b678ee5083d087c6ffc0003730a8ec8</t>
  </si>
  <si>
    <t>3322b608611557b53109719615e9f7be2a0112bb2ac1bf934c434141696e945f</t>
  </si>
  <si>
    <t>https://www.snap.com/political-ads/asset/14ca2190e10136d8656fc11500cdeeaa274538452e3c9c8e54bd1da33e8b5bdf?mediaType=png</t>
  </si>
  <si>
    <t>web_view_url:https://secure.ngpvan.com/Utm172vG7UC-KR9cca493A2?ms=CK.NAR.ACQ21.SC.BidenDemands.LatinMusicFans.P02</t>
  </si>
  <si>
    <t>f1cf24ff68294c64a1551cea35c58b2c9de0f0bba4107a4bf40c5638b92b6476</t>
  </si>
  <si>
    <t>10f8f36bf194b297989f3255a16678741d9f34001067947bd1ac36cf36bfa821</t>
  </si>
  <si>
    <t>38d923ca15c43c814aa6dd3d6ee3d71c6d064302abfd928884c63425248756a4</t>
  </si>
  <si>
    <t>7d2cffa7e7203b28354944ce73f7ffa5b578e863e5f3497908c6612578bc7da5</t>
  </si>
  <si>
    <t>https://www.snap.com/political-ads/asset/ed040f0eafde930f526b5454625d7215ef723156d7bdee747ec8516f77193142?mediaType=mp4</t>
  </si>
  <si>
    <t>2020/12/03 19:20:54Z</t>
  </si>
  <si>
    <t>web_view_url:https://chnge.com/collections/new-new</t>
  </si>
  <si>
    <t>ac56721774e8a98290a922c9caf232c3c710e155e567769b815753327780a0da</t>
  </si>
  <si>
    <t>332175575cedf3552bf5edd86cab583e51720319e8826340fe5ff11001a84c93</t>
  </si>
  <si>
    <t>18688085bb6f1bfff6027d8fd3a26b4199f2df54edb73f35fd5d5d52ea32c651</t>
  </si>
  <si>
    <t>9072cc5daaf0ac418407b8a1df7b34679d6098428a9b5528608dbb64e1545f04</t>
  </si>
  <si>
    <t>48f238111cadc80cbc62ca70dcf2f40cfcf65733d34cd74b53f6a3fe5b40ed06</t>
  </si>
  <si>
    <t>51a65016efd495055bd0d4ac94253919933ae0d3ea2c382dc3a143c587e87f5e</t>
  </si>
  <si>
    <t>f7b75eb226b572773a2e0aeff8edf45db6b7124706f8b5ed9583049eb5d931e9</t>
  </si>
  <si>
    <t>https://www.snap.com/political-ads/asset/43e14018ee49765a8bc985b47028f03e1b33c552cbe58236faee8d8dfceb8daf?mediaType=mp4</t>
  </si>
  <si>
    <t>2021/03/01 19:19:34Z</t>
  </si>
  <si>
    <t>2021/03/10 22:59:59Z</t>
  </si>
  <si>
    <t>Spitz Digital</t>
  </si>
  <si>
    <t>Loirestraat 22,Purmerend,1448JL,NL</t>
  </si>
  <si>
    <t>Gemeente Amsterdam</t>
  </si>
  <si>
    <t>latitude 52.36314247474314;longitude 4.9104723054282715;radius 7.08</t>
  </si>
  <si>
    <t>web_view_url:https://www.amsterdam.nl/dusikstem/</t>
  </si>
  <si>
    <t>cc5f7b1bb316269b8236801aafc2b3ff261c65988ec45062c9cbdbd68285c4ea</t>
  </si>
  <si>
    <t>https://www.snap.com/political-ads/asset/8336b53bd8221e6e971817580a5112478ea8b0edf98b890c6cd14347d514092a?mediaType=mp4</t>
  </si>
  <si>
    <t>eb8a8c30c5f4bfb11a7da8edd670b63b194a6a20292c371e9b6e9e990640bfb3</t>
  </si>
  <si>
    <t>753abff51eb72af285ad40208fd7f311bb4210a77c113d6ff09b2f614c121453</t>
  </si>
  <si>
    <t>https://www.snap.com/political-ads/asset/5fe6bf8585f4a9c274b5bdda8f16f3671acfca19f8596f380faa567067cc1ec8?mediaType=jpg</t>
  </si>
  <si>
    <t>2020/10/27 22:24:04Z</t>
  </si>
  <si>
    <t>2021/05/01 06:59:59Z</t>
  </si>
  <si>
    <t>Unified</t>
  </si>
  <si>
    <t>180 Madison Ave New York,New York,10016,US</t>
  </si>
  <si>
    <t>CA Public Health</t>
  </si>
  <si>
    <t>web_view_url:https://covid19.ca.gov/es/vaccines/?utm_campaign=COVID-19%20Campaign&amp;utm_source=Snapchat&amp;utm_medium=Snapchat%20Image</t>
  </si>
  <si>
    <t>e51ffce29ae9fae3a18bdcdea26e504f3bd1f2f5c5769ac33073daa8b8ef7025</t>
  </si>
  <si>
    <t>https://www.snap.com/political-ads/asset/d4de44b206f6462b24a0e097ba581d24cdaaafb51d2de8aabe841726464d0e2f?mediaType=mp4</t>
  </si>
  <si>
    <t>web_view_url:https://www.howtovote.guide/make-a-plan?utm_source=snap&amp;utm_medium=paid-cnv&amp;utm_campaign=ete-go9-if&amp;utm_term=ga-pct-lal&amp;utm_content=CA58CA73</t>
  </si>
  <si>
    <t>9b79f7cd60e3d2b91699760d60fa16c96d79894ddd2224d2079d8b1e631cd7e0</t>
  </si>
  <si>
    <t>https://www.snap.com/political-ads/asset/2f5f3e004ef1fe383a9c409bf1e429412c50b2c5ddc5b7d2c5a3a9ab57bc1c6c?mediaType=png</t>
  </si>
  <si>
    <t>web_view_url:https://calmatters.org/commentary/my-turn/2020/10/here-are-solutions-to-close-the-digital-divide-and-give-our-students-a-chance/</t>
  </si>
  <si>
    <t>1ea00f789c1851eacb620a805cd90f0eec7f3e05c33a4340c92b67bd98416ac3</t>
  </si>
  <si>
    <t>https://www.snap.com/political-ads/asset/c6a13a22f1e5c126cd485ae6b3eb2fdc45516bbceec25fe6ceb32b2a4bf043a8?mediaType=mp4</t>
  </si>
  <si>
    <t>web_view_url:https://earlyvote.labour.org.uk/?utm_source=snap&amp;utm_campaign=EV2021_end&amp;utm_content=sacha&amp;utm_medium=cpc&amp;source=20211020_EV2021_end_sacha&amp;subsource=snap_cpc</t>
  </si>
  <si>
    <t>e418ad6fd2d0f992644ed9d93f69fce2ce86e02c5212d74b408a289659225155</t>
  </si>
  <si>
    <t>https://www.snap.com/political-ads/asset/af04ba95ec2b9d130ac93d5579c6615a87ec76eef5136ac03a274e9763e62111?mediaType=jpeg</t>
  </si>
  <si>
    <t>2021/02/05 09:24:04Z</t>
  </si>
  <si>
    <t>2021/03/30 22:59:59Z</t>
  </si>
  <si>
    <t>Powys Participation</t>
  </si>
  <si>
    <t>GB</t>
  </si>
  <si>
    <t>Right to Vote</t>
  </si>
  <si>
    <t>web_view_url:https://en.powys.gov.uk/article/10133/Senedd-Election-2021-Prize-Draw</t>
  </si>
  <si>
    <t>127805b41504850f078f685c53a3282dd8f02c016eedde0a474fb4552328825c</t>
  </si>
  <si>
    <t>https://www.snap.com/political-ads/asset/f88afb2de7e0c85f1ecf954ef70585d48fd8b175e874257098ba1550f44bb6d6?mediaType=mp4</t>
  </si>
  <si>
    <t>2021/01/21 19:31:29Z</t>
  </si>
  <si>
    <t>2021/02/05 17:52:43Z</t>
  </si>
  <si>
    <t>Arizona Democratic Party</t>
  </si>
  <si>
    <t>Arizona</t>
  </si>
  <si>
    <t>Advocates &amp; Activists,Talk Show Fans,Green Living Enthusiasts,Investors &amp; Entrepreneurs,Political News Watchers,Philanthropists,TV Network Viewers (MSNBC),TV Network Viewers (NBC),TV Viewers (News)</t>
  </si>
  <si>
    <t>web_view_url:https://azdemocrats.cp.bsd.net/page/signup/ad2101_gosarbiggs_acqvid_sc</t>
  </si>
  <si>
    <t>8fbc55d18128f6fe8c9a1eeb4b0e3af969570f7a84611403c20302e3f3fba704</t>
  </si>
  <si>
    <t>7158b16ae02e60c6dbec5bb71916193935df96a9b85667c67dedd6c2ecf657fa</t>
  </si>
  <si>
    <t>85024,85085,85086,85087,85262,85266,85320,85324,85331,85332,85342,85362,85377,85383,85390,86024,86301,86303,86305,86313,86314,86315,86320,86321,86322,86323,86324,86326,86327,86329,86331,86332,86333,86334,86335,86337,86338,86343,86434,85142,85206,85209,85212,85225,85233,85234,85249,85286,85295,85296,85297,85298,85027,85032,85050,85054,85083,85254,85255,85308,85310,85501,85541,85544,85545,85553,85554,85901,85912,85923,85928,85931,85933,85934,85937,85939,85942,86001,86004,86011,86015,86017,86018,86023,86025,86029,86032,86038,86046,86047,86325,86336,86351,86435,85122,85123,85131,85138,85139,85141,85145,85172,85193,85194,85602,85619,85623,85634,85653,85654,85658,85704,85705,85713,85718,85735,85737,85739,85741,85742,85743,85745,85755,85325,85328,85334,85344,85346,85348,85357,85360,85371,86021,86022,86401,86403,86404,86406,86409,86411,86413,86426,86429,86431,86432,86433,86436,86437,86438,86440,86441,86442,86443,86444,86445,85210,85224,85248,85022,85023,85029,85051,85053,85302,85304,85306,85345,85381,85382,85007,85321,85322,85323,87326,85333,85336,85337,85338,85341,85343,85347,85349,85350,85354,85364,85365,85395,85736,85746,85756,85303,85305,85307,85335,85351,85363,85373,85374,85379</t>
  </si>
  <si>
    <t>00b5db20e302da54d3647a4fbf397b3acd4f50ca83fa53b8900b5636c388a41b</t>
  </si>
  <si>
    <t>https://www.snap.com/political-ads/asset/e32fb9ff4b9da93284a3456cd9fea33710e244132f6ec0fb44d2a4fa731e6f99?mediaType=mp4</t>
  </si>
  <si>
    <t>2021/01/30 12:13:48Z</t>
  </si>
  <si>
    <t>2021/02/06 12:13:48Z</t>
  </si>
  <si>
    <t>Dyrevernalliansen</t>
  </si>
  <si>
    <t>NO</t>
  </si>
  <si>
    <t>23+</t>
  </si>
  <si>
    <t>norway</t>
  </si>
  <si>
    <t>Pet &amp; Animal Lovers</t>
  </si>
  <si>
    <t>web_view_url:https://dyrevern.profundo.no/kverning_av_hanekyllinger_kampanje?utm_source=some&amp;utm_medium=snapchat&amp;utm_campaign=hanekyllinger&amp;utm_content=kyllingvideo</t>
  </si>
  <si>
    <t>dbe628d8b0a425321fd79c7abd48b433af125d3597114b009fae606dd365dc45</t>
  </si>
  <si>
    <t>https://www.snap.com/political-ads/asset/0eaa603c8f21cea79672565177a86f5e5b38d9e2b43f04dcc415959c3ba840c1?mediaType=mp4</t>
  </si>
  <si>
    <t>web_view_url:https://www.stopoverdose.gov.bc.ca/theweekly/ways-stay-safer?utm_campaign=20210224_MMHA_Vizeum_ToxicDrugs___Snapchat_BCGOV_EN_BC_Red_15VID</t>
  </si>
  <si>
    <t>f4e267c5f3aab426a50983a693a950f0910731d1e0f74febb345016fb387bff9</t>
  </si>
  <si>
    <t>https://www.snap.com/political-ads/asset/9f9dce3ba377e69c4338035b5018df78fbacab1de1c9e9c96f0f750a860abb87?mediaType=mp4</t>
  </si>
  <si>
    <t>web_view_url:https://chnge.com/collections/classics</t>
  </si>
  <si>
    <t>c907f9245dd7711c53b1e24035abe6cac56a0fcc2a6b6ff5b81136040f2caeff</t>
  </si>
  <si>
    <t>web_view_url:https://register.vote.org/?partner=243304&amp;campaign=CK-VPC-OVR21-SC-VDO.A01-WI-WISuper-LowHHI-C01_T01_D00_P04</t>
  </si>
  <si>
    <t>7ea7af0dffc9e3c00cb0b4c426f1881f43456869d2bd71d62ecfd32c2a6cd75e</t>
  </si>
  <si>
    <t>web_view_url:https://action.aclu.org/signup/pm-support-marijuana-legalization?&amp;utm_medium=pm&amp;utm_source=snap&amp;utm_campaign=nat-dig-pm-lb-bpi&amp;utm_content=snap-social-marijuana-activists_tellcongress_gif_01082021&amp;utm_term=&amp;initms_aff=nat&amp;initms_chan=pm&amp;initms=nat-dig-pm-lb-bpi-snap-social-marijuana-activists_tellcongress_gif_01082021&amp;ms_aff=nat&amp;ms_chan=pm&amp;ms=nat-dig-pm-lb-bpi-snap-social-marijuana-activists_tellcongress_gif_01082021</t>
  </si>
  <si>
    <t>5ec1288a3ff09f90b2cd40ff19659975c2416d5697d6a44c44f3e95d26948391</t>
  </si>
  <si>
    <t>4ba324ac0e15d0e48a4e8cf5929d2ee7b297b845f71b1b15caafebb29e3ee3fc</t>
  </si>
  <si>
    <t>Adventure Seekers,Advocates &amp; Activists,Outdoor &amp; Nature Enthusiasts</t>
  </si>
  <si>
    <t>11a4829d685e4f09047c9dad84af4f57729e59bc26e38ad6b07c5a65d14eee1e</t>
  </si>
  <si>
    <t>d86103ccd8456195eafc8407080282e80232f77efcc2b29fd1d2a7f5a9b13442</t>
  </si>
  <si>
    <t>341aa4a5566bb8fcffe8e10e6d82aa2c795b6bf9d151ed3b7499580c8f30f449</t>
  </si>
  <si>
    <t>252d3f4b185a2331748f29c4e56ed09f5086927722969e728d6ac9640a9bb817</t>
  </si>
  <si>
    <t>c0b74503d074304289efaaf664fb951550afbd84b987f4109778034ec823d7d0</t>
  </si>
  <si>
    <t>d036440a89b525dc5f25ed6b7dd82d194cc944da369a5fe99a2095c92302dea0</t>
  </si>
  <si>
    <t>03a37a899241a14e9633cd8e2b6cc65bc2efa48054acfb475d1f3c7b9b8e8e1d</t>
  </si>
  <si>
    <t>https://www.snap.com/political-ads/asset/9ddd5100ea21983f10ea21fa72ed53236f162f4f0557155ea3e22cf6b8e6ab1d?mediaType=png</t>
  </si>
  <si>
    <t>web_view_url:https://secure.ngpvan.com/IJVxNl0OEUuH9qb0R1_H5A2?ms=CK.NAR.FY21.SC.Momnibus.A01.Prosp.LatinMusicFans.FE.18-35.P06</t>
  </si>
  <si>
    <t>131dfcabc6e1b69083b88d4738fccd71760b18b746dd78accac50a71fd1b3c3e</t>
  </si>
  <si>
    <t>1071d94e0a89b02dcf54ef01edea4accbd7d909c76f4c189edcc979a3b04f81d</t>
  </si>
  <si>
    <t>066eed94eff7032a6be55e676d5149a4f0b4f26c19399ce9c3c55d4f1a6d1ddc</t>
  </si>
  <si>
    <t>50d41ab88e4f26de96eebac233232d78a2522ca35800440209a010a4a6410e9e</t>
  </si>
  <si>
    <t>05c0fb0eb25416ece35a1d271a7feb353a0702297dce39a8690da9b11a7639bf</t>
  </si>
  <si>
    <t>https://www.snap.com/political-ads/asset/359be9ff41bb417028e380f4ab1b46599a75d9f46567a56a5d0f8a9891cd0ff1?mediaType=mp4</t>
  </si>
  <si>
    <t>b897d0e46bb1c0bac2ae8643b464af16df354e821aaafe2343d5f1eccf8c760a</t>
  </si>
  <si>
    <t>2021/02/23 16:27:42Z</t>
  </si>
  <si>
    <t>Adventure Seekers,Advocates &amp; Activists,Running Enthusiasts,Yoga Enthusiasts,Outdoor &amp; Nature Enthusiasts</t>
  </si>
  <si>
    <t>338953241bb93d6f8efa0f37876a54573f327ae60bc1bc6342bb847f427ff132</t>
  </si>
  <si>
    <t>https://www.snap.com/political-ads/asset/60c2cb33bd8be86dc0122425131c4a9e5032bc21f845ea2d46c3270b42603b1e?mediaType=mp4</t>
  </si>
  <si>
    <t>web_view_url:https://secure.ngpvan.com/IJVxNl0OEUuH9qb0R1_H5A2?ms=CK.NAR.FY21.SC.Momnibus.A01.LatinMusicFans.FE.18p.V01</t>
  </si>
  <si>
    <t>cd34ac54adf3339dc55e9d428d1b723cb5f8e3b1003c16a9efbc8f8f5eff1cc3</t>
  </si>
  <si>
    <t>https://www.snap.com/political-ads/asset/2bd5e46868239976de8d475e3d984fb8c3d09f5afea8d1787e88c324f60ff8d7?mediaType=jpg</t>
  </si>
  <si>
    <t>83352092f0443f9e63bd31dfac8c34db44ec01da2f9fb50e8e6c4f27d091a8d4</t>
  </si>
  <si>
    <t>2021/02/08 20:08:53Z</t>
  </si>
  <si>
    <t>Collegiates</t>
  </si>
  <si>
    <t>web_view_url:https://www.universityofcalifornia.edu/double-the-pell#pledge?utm_source=snap&amp;utm_campaign=Pell-Grant-Secondary&amp;utm_medium=cpc</t>
  </si>
  <si>
    <t>c1168c35fd31f4aa0412b6d5d5610bf0ddfa1d76c8605f62cf3e3a4d9c919b89</t>
  </si>
  <si>
    <t>825541e929b2686fadfed06855cb7148e36a20925cd2d53a59d5f4dcf36943a1</t>
  </si>
  <si>
    <t>https://www.snap.com/political-ads/asset/c593a89eca82e8fc39af17d28bc925fb27136ca97270f17effaa0c069540c15a?mediaType=png</t>
  </si>
  <si>
    <t>web_view_url:https://secure.ngpvan.com/Utm172vG7UC-KR9cca493A2?ms=CK.NAR.ACQ21.SC.BidenDemands.P02</t>
  </si>
  <si>
    <t>6959994cdee76ce640ddcf66466e6a9f85b55a1cc5b49c671ee055d63125719a</t>
  </si>
  <si>
    <t>9ca7e70b066f582d5cd6573ccd2d25e4c033039df5b33e12934bbe6e6bfa5f7a</t>
  </si>
  <si>
    <t>https://www.snap.com/political-ads/asset/3eeab1c38bdf9c5c7d68f7d87c3a5f993033b0901ff473324694a913faeefb73?mediaType=mp4</t>
  </si>
  <si>
    <t>web_view_url:https://secure.ngpvan.com/IJVxNl0OEUuH9qb0R1_H5A2?ms=CK.NAR.FY21.SC.Momnibus.A01.Prosp.BETinterest.FE.18-35.V01</t>
  </si>
  <si>
    <t>ca92ed3d21f62c2142509bbfa1287a577d0d858b764bc1dca64e981796b02ad7</t>
  </si>
  <si>
    <t>https://www.snap.com/political-ads/asset/e6ae39c2d82f5c668c43c7ec999f4d058723efd07b955903bcf8d3b8d5db4e3c?mediaType=png</t>
  </si>
  <si>
    <t>web_view_url:https://secure.ngpvan.com/IJVxNl0OEUuH9qb0R1_H5A2?ms=CK.NAR.FY21.SC.Momnibus.A01.Prosp.LatinMusicFans.FE.18-35.P07</t>
  </si>
  <si>
    <t>641b8d33c75b6a4924900c7ffe3befde8dc73a545b004617b4a1c65c99f04e4e</t>
  </si>
  <si>
    <t>cc49b303cda435ed78ecd51295e6d187c1cc9acb6beeedd945bb826a448f5601</t>
  </si>
  <si>
    <t>ec0f490ae34f659e9c7adfa41b0c429a913414e95ba46e3cbfbbd3401f505194</t>
  </si>
  <si>
    <t>ed50a7fcf626edebeb196f97672b53eeb872f672ed25f9e08ea2a3ea86c5898b</t>
  </si>
  <si>
    <t>https://www.snap.com/political-ads/asset/698c3d72f944deb96d93747ae2e3e57f8fac18b20856c74cc063afc652f3d9d6?mediaType=png</t>
  </si>
  <si>
    <t>web_view_url:https://secure.ngpvan.com/IJVxNl0OEUuH9qb0R1_H5A2?ms=CK.NAR.FY21.SC.Momnibus.A01.LatinMusicFans.FE.18p.P05</t>
  </si>
  <si>
    <t>c2e4c09b3a1ffccc53b8c2464e360c7fba99c7fb3d46ace8e236c698b03d279b</t>
  </si>
  <si>
    <t>https://www.snap.com/political-ads/asset/d32cc50f7fd162a220dfa5562d146c76e6cefcc1475ba6a59071151ba3d356e0?mediaType=mp4</t>
  </si>
  <si>
    <t>c54d0a44154aa5d129f25d49390776b02016322ab51b589439a05fdf92219c02</t>
  </si>
  <si>
    <t>https://www.snap.com/political-ads/asset/931431f8d86f00216e1d1352344a03308c17a997fbf5143acdb6bbc18df4f2ca?mediaType=mp4</t>
  </si>
  <si>
    <t>c1e8aee64e7f99a883d12f71df5f9d086ebaf8a806f94b9e25f4168abaf65194</t>
  </si>
  <si>
    <t>65de12ddb9b104c5d02156ea69bc007cf912c8f870d68d208049b8b300cca996</t>
  </si>
  <si>
    <t>web_view_url:https://bs.serving-sys.com/Serving/adServer.bs?cn=trd&amp;pli=1076282512&amp;adid=1082656048&amp;ord=~.~TIMESTAMP~.~</t>
  </si>
  <si>
    <t>32e8a8af4761fb44783fae2eeb6e60b930ed9f12812fca516f3e83e236369908</t>
  </si>
  <si>
    <t>https://www.snap.com/political-ads/asset/7e90d7272315d12b2286cc2571cd25057a8051c81f85a27ba64142f2a2024c9d?mediaType=jpg</t>
  </si>
  <si>
    <t>e41d73a5240e5aa854c5de17e67f6eab02c1f9ba88cbd8f998685d4446f7ef0b</t>
  </si>
  <si>
    <t>https://www.snap.com/political-ads/asset/5ca5c53eca09d985ab7b04ae6cb28d011c20417533880f9650169c91ccf7ff3d?mediaType=png</t>
  </si>
  <si>
    <t>cc81858f5a4d161f36ab43ec5147312b936dc31c680bd0167e9afe75a1e25273</t>
  </si>
  <si>
    <t>https://www.snap.com/political-ads/asset/6b582da9692603b97e47f5ff90e67e5c5b17281a6dba95c0a30097f84dfe9e8a?mediaType=mp4</t>
  </si>
  <si>
    <t>4a7f3aac0f88b02b0eb980e5a5546460c99ae1a3a77e4646edd089f2dc97ae6a</t>
  </si>
  <si>
    <t>278dad69872405e1127dfd9fcc259069a5e25037abe2080642eb05e56036e2d7</t>
  </si>
  <si>
    <t>cab23bd5d3afa25fbb6dd26a1065890bcb05853c477fe92c37baa5b23c0ba2d4</t>
  </si>
  <si>
    <t>2b7383079d3109365a949ef2412379a3a8449630ac5e7d88ce5f13c4396adb3c</t>
  </si>
  <si>
    <t>a77e8c33ea1b8d006a1e8de87b6a1aae56415a111857bcbad495451f9fd722b7</t>
  </si>
  <si>
    <t>dc31423a262e0269dda01a914cab6add38ee3f03c060341438a98f611259dfa1</t>
  </si>
  <si>
    <t>https://www.snap.com/political-ads/asset/be938571334196ae7fb64599a771fca4f5d81eed42fda906af353e16a7b2cce6?mediaType=png</t>
  </si>
  <si>
    <t>web_view_url:https://secure.ngpvan.com/IJVxNl0OEUuH9qb0R1_H5A2?ms=CK.NAR.FY21.SC.Momnibus.A01.BETinterest.FE.18p.P06</t>
  </si>
  <si>
    <t>74c94f87916eea1e426fe6839ce8c5592315e240b60bc98e154a979aadd57296</t>
  </si>
  <si>
    <t>b84be0379f6f208f3391161391fc17940e4a210ccd2853d16ed57fd4c44baf3e</t>
  </si>
  <si>
    <t>https://www.snap.com/political-ads/asset/5ce53c371734c248d05c685deab34c3a3403ad77e9297c0e19f4ccc20161187f?mediaType=mp4</t>
  </si>
  <si>
    <t>2d1179b478add590b98f82a1777f6b706354466b791b0a3e1c7f3b4ed9d18fc7</t>
  </si>
  <si>
    <t>web_view_url:https://register.vote.org/?partner=243304&amp;campaign=CK-VPC-OVR21-SC-VDO.A01-WI-WISuper-SPspeakers-C01_T01_D00_P02</t>
  </si>
  <si>
    <t>a5e382fc84870e0b734b10a88930832c4db0617827e48f36ac61c4211817bd28</t>
  </si>
  <si>
    <t>web_view_url:https://register.vote.org/?partner=243304&amp;campaign=CK-VPC-OVR21-SC-VDO.A01-WI-WISuper-SPspeakers-C01_T01_D00_P05</t>
  </si>
  <si>
    <t>0c8f45457a72c0df0ed94c545ccc69979e136baf38ff236b781c7563598092c9</t>
  </si>
  <si>
    <t>2373bbefe2807445396dc0e920e1d7ef147c10ecd0d118dc06869af49da1b82b</t>
  </si>
  <si>
    <t>07bd54e7919a11c123e99a5201a31128cd87fc5f5fdd0933fc86dfcc8abba157</t>
  </si>
  <si>
    <t>4e0ed366e1fdef3a68433db9e0174ffd20489f443e25dc0c2a8b7fadb2537975</t>
  </si>
  <si>
    <t>ad190472090888621cf4af55042a7aba0b8747db7054c7c4aa523feebd50d650</t>
  </si>
  <si>
    <t>1811,1814,1815,1816,1821,1823,1824,1825,1826,1831,1311,1312,1313,1316,1318,1321,1323,1324,1325,1326,1328,1333,1335,1336,1338,1339,1341,1349,1352,1353,1354,1358,1359,1361,1363,3811,3812,3813,3816,3817,3818,3823,1183,1185,1186,1189,1011,1012,1013,1014,1015,1016,1017,1018,1019,1021,1022,1023,1026,1028,1032,1033,1036,1042,1043,1061,1065,1071,1102,1031,1044,1051,1052,1053,1054,1055,1056,1057,1058,1059,1060,1062,1066,1069,1072,1073,1074,1075,1076,1078,1079,1081,1083,1086,1087,1091,1092,1093,1094,1095,1096,1097,1098,1105,1106,7311,7312,7314,7317,7321,7322,7323,7325,7326,7327,7328,7329,7331,7332,7333,7334,7335,7339,7345,7351,7364,7371,6811,6813,6841,6812,6814,6815,6816,6821,6822,6823,6824,6825,6828,6831,6834,6835,6836,6842,6843,6844,6845,6564,6571,6572,6575,6579,4812,4815,4817,4822,4824,4826,4835,4839,3981,4103,2611,2612,2613,2622,2623,2625,2627,2629,2628,5211,5212,5215,5224,5235,5243,5244,5246,5382,5391,2493,2511,2512,2515,2516,2518,2521,2513,2517,2563,2593,2522,2524,2526,2531,2532,2533,2541,2542,2543,2544,2545,2546,2547,2551,2552,2555,2561,2562,2564,2565,2571,2582,2583,2584,2586,2591,7411,7413,7414,7415,7417,7418,7419,7421,7423,7424,7425,7426,7431,7433,7434,7435,1111,1112,1113,3311,3312,3313,3314,3318,3328,5611,5612,5614,5615,5616,5617,5621,5622,5623,5624,5625,5627,5628,5631,5632,5641,5642,5644,5646,5651,5652,5653,5654,5655,7511,7512,7513,7521,7522,7523,7524,7531,7532,7534,7535,7542,7543,7544,7545,7546,7547,7548,2801,2802,2803,2804,2805,2806,2807,9479,9613,9711,9712,9713,9714,9715,9716,9717,9718,9721,9722,9723,9724,9725,9726,9727,9728,9731,9732,9733,9735,9736,9737,9738,9741,9742,9744,9745,9746,9747,9752,9791,2011,2012,2013,2014,2015,2019,2021,2022,2023,2024,2025,2026,2032,2036,2037,2063,9956,9957,9962,9963,9969,1211,1213,1214,1215,1217,1221,1222,1223,1721,1722,1723,1724,1832,1834,8911,8912,8913,8914,8915,8916,8917,8919,8921,8922,8923,8926,8927,8932,8933,8936,8938,8939,9001,9005,9008,9084,9088,2311,2312,2313,2316,2317,2318,2321,2324,2331,2332,2333,2334,6684,6211,6212,6213,6214,6215,6216,6218,6219,6221,6222,6223,6224,6225,6226,6227,6228,6229,6511,6512,6515,6521,6522,6523,6524,6525,6531,6532,6533,6541,6542,6543,6545,6546,6663,1115,1114,3014,3015,3021,3022,3024,3029,3012,3013,3023,3032,3035,3037,3031,3033,3038,3039,3042,3043,3047,3052,3053,3066,3067,3068,3069,3075,3077,3078,3085,3087,3151,3181,3191,3192,3195,5012,5017,5018,5022,5038,5041,5042,5043,5047,3451,3452,3454,3511,3512,3513,3514,3515,3521,3522,3523,3524,3525,3526,3527,3531,3532,3533,3534,3541,3542,3543,3544,3545,3551,3552,3553,3554,3555,3561,3565,3571,3572,3573,3581,3582,3583,3584,3585,6701,6702,6703,6704,6706,6707,6708,6709,9891,9892,9893,1503,1504,1507,1509,1541,1544,1551,1561,1562,1566,1567,3701,3702,3703,3704,3705,3706,3707,3708,3711,3712,3735,7201,7203,7204,7207,7231,7232,8011,8012,8014,8015,8016,8017,8019,8021,8022,8023,8024,8028,8031,8032,8033,8034,8041,8042,8043</t>
  </si>
  <si>
    <t>975c9f9f02b31d5efb77ad86c0053506b47087628845cdc0e9f1cd2be7386ff5</t>
  </si>
  <si>
    <t>https://www.snap.com/political-ads/asset/6901a8d0a307c1f43a4ed128857afd8e9ce266ee01c1eb9e71b083081d6a4d73?mediaType=png</t>
  </si>
  <si>
    <t>84c31cb2a797aa11e8ed8d9d29a4cc4e7739c44512d28a11957248a1c20e0d11</t>
  </si>
  <si>
    <t>https://www.snap.com/political-ads/asset/d4a0277163f6ebd2a79bba8606a33f38d64b03e0d2b4fd1ca33df01370bdf026?mediaType=mp4</t>
  </si>
  <si>
    <t>web_view_url:https://secure.ngpvan.com/IJVxNl0OEUuH9qb0R1_H5A2?ms=CK.NAR.FY21.SC.Momnibus.A01.LatinMusicFans.FE.18p.V04</t>
  </si>
  <si>
    <t>a7f7853713619c0c04131bcd2b17a9a9fa710f4e656ce27a75e2cf704144019c</t>
  </si>
  <si>
    <t>https://www.snap.com/political-ads/asset/0774c62fca9522f9489be6e5f6bbc00389074b25adb21b29088c66fc54ec88b7?mediaType=mp4</t>
  </si>
  <si>
    <t>Advocates &amp; Activists,Collegiates,Fashion &amp; Style Gurus,High Schoolers,Online Shoppers,Women's Fashion Shoppers</t>
  </si>
  <si>
    <t>web_view_url:https://chnge.com/collections/t-shirt-dresses</t>
  </si>
  <si>
    <t>e0665c9c1fd61856e53c1ec7a89f51915f31be4f400f3fbead8b6f6224c22b18</t>
  </si>
  <si>
    <t>0ec1b5d2e76184bc5aa9532ec5538f1d38b141e329227cc0b1dd59fa463a251c</t>
  </si>
  <si>
    <t>https://www.snap.com/political-ads/asset/5852256fa591fb1244720f1d6284b4f57eafbc984c7d095276a37434f01987ea?mediaType=mp4</t>
  </si>
  <si>
    <t>4c43bba9938f6729c96c402bce980a3ac42f3859d03ccfbe8274c0c1faff2bb6</t>
  </si>
  <si>
    <t>https://www.snap.com/political-ads/asset/8e7a18c50a40d27a113e6b9a47f47465e6fc1c2f92cc6de6d806885121e5665d?mediaType=mp4</t>
  </si>
  <si>
    <t>2021/01/16 21:09:32Z</t>
  </si>
  <si>
    <t>2021/01/31 20:28:29Z</t>
  </si>
  <si>
    <t>c66b28be8bb5227087c6a11ec49357b20a4ca7844f60624a1fee55a4723c4416</t>
  </si>
  <si>
    <t>https://www.snap.com/political-ads/asset/47dcca2255e9e5c5cba6332328ed63920c55c1d19dc809ed05adf0d44dcadb50?mediaType=mp4</t>
  </si>
  <si>
    <t>2021/02/18 04:13:11Z</t>
  </si>
  <si>
    <t>2021/02/25 07:59:59Z</t>
  </si>
  <si>
    <t>Spake Media</t>
  </si>
  <si>
    <t>CA</t>
  </si>
  <si>
    <t>Resource Media</t>
  </si>
  <si>
    <t>web_view_url:https://www.texastribune.org/2021/02/16/texas-wind-turbines-frozen/</t>
  </si>
  <si>
    <t>f0fa99d7940459cd2eb0c2ab06744e2f8c3b3e3fa725c250bac4de67474e2702</t>
  </si>
  <si>
    <t>https://www.snap.com/political-ads/asset/7308e12c49f8e4aebd9600cfd56edeb9329819fe7257e9a894302731b32f67a2?mediaType=mp4</t>
  </si>
  <si>
    <t>9a3b24cb0f585f64014cc3fed6099f42dca398a11f5ebb87f92a49087287a8d6</t>
  </si>
  <si>
    <t>518b972cea007f6451b88290d30643a5e412f0b716b0e74d72a3de346de25d90</t>
  </si>
  <si>
    <t>7b5d2b4f17f0895e18b0ed06027bcc261bf8c1246e615546ffdb0cbb20aa89cc</t>
  </si>
  <si>
    <t>19636e4e1b13c3aa8d8f9ed8ff35a2fa3bf57794f00577cb78e2dcb5db9d811d</t>
  </si>
  <si>
    <t>d2cc47f7297091350f877e58fdb3282478d9dac3c1bab066353beea9327ed713</t>
  </si>
  <si>
    <t>https://www.snap.com/political-ads/asset/0162da0141672f47ebc90c46ba7f8df7782e5e4579a81d5cac88c19e8c950337?mediaType=jpeg</t>
  </si>
  <si>
    <t>2021/01/02 01:27:18Z</t>
  </si>
  <si>
    <t>2021/01/06 00:27:16Z</t>
  </si>
  <si>
    <t>VoteCaribbean.Org</t>
  </si>
  <si>
    <t xml:space="preserve">Georgia Senate Runoff </t>
  </si>
  <si>
    <t>VoteCaribbean.org</t>
  </si>
  <si>
    <t>Georgia,New York,District of Columbia</t>
  </si>
  <si>
    <t>Miami - Ft. Lauderdale</t>
  </si>
  <si>
    <t>Arts &amp; Culture Mavens,Bookworms &amp; Avid Readers,Chat Fiction Enthusiasts,Clubbers &amp; Party People,Collegiates,Film &amp; TV Fans,Coffee Lovers,Cooking Enthusiasts,Vegans &amp; Organic Foodies,eSports Enthusiasts,Green Living Enthusiasts,Hipsters &amp; Trendsetters,Home Decoristas,Investors &amp; Entrepreneurs,Math &amp; Science Enthusiasts,Meme Watchers,Men's Lifestyle,Music Fans,News Watchers,Parents &amp; Family-Focused,Philanthropists,Photographers,Shoppers,Sports Fans,Business Travelers,Wellness &amp; Healthy Lifestyle,Women's Lifestyle</t>
  </si>
  <si>
    <t>web_view_url:https://www.votecaribbean.org/</t>
  </si>
  <si>
    <t>29f52ef20e85aa4aada40b162f9b44f6c7625462883d6db4688d335714b286fe</t>
  </si>
  <si>
    <t>70a136afcda2bfc9e3ff4568cccfbeb65fe806dbfaa7f7734c246fede5f571c2</t>
  </si>
  <si>
    <t>b405476dcd54321c2454e3ac25eed1b98be8974eb594a8eea1b6256ffad3024f</t>
  </si>
  <si>
    <t>41247a696473bf09ee9b2efa63c4943081071ff49ad73ec036b840a0ceecc577</t>
  </si>
  <si>
    <t>1be5824232bceb8f91d642f65b67ec22d707998876b1eeeba7034a9b9a364645</t>
  </si>
  <si>
    <t>794f781be32c56528f2d60e38322da190174543608b56c1f0978161a82a419f5</t>
  </si>
  <si>
    <t>web_view_url:https://secure.ngpvan.com/3ca68w1tfEaqjz80Q9x_3w2?ms=CK.NAR.ACQ21.SC.ACBA.BET.P07</t>
  </si>
  <si>
    <t>bd9a85a8c425f04c843554c4fa6c48ec35a829c89f8c75c9664384e0ec57da87</t>
  </si>
  <si>
    <t>https://www.snap.com/political-ads/asset/b3fdd7a582165dc5710243475c6326f6ac016d3822043d868e2f8e8b05b54522?mediaType=mp4</t>
  </si>
  <si>
    <t>68d8f2f6508a6780f398791f843dd29d91c33b8248e8ed1c497eb00dc59a32e8</t>
  </si>
  <si>
    <t>https://www.snap.com/political-ads/asset/14103ebde8b7ade9c5ab3c72efdb07a3807012bc54fbc2dc64c92210c617bf16?mediaType=mp4</t>
  </si>
  <si>
    <t>e097a50a9bbc0b4c8cdd9d399a5343d7aefde53ec8a78449821eb066edf0ddd3</t>
  </si>
  <si>
    <t>https://www.snap.com/political-ads/asset/be35ebdb1f28afbb7dd4923b5f048ca2239a765fa7d6006fe15b93cd0829cedf?mediaType=png</t>
  </si>
  <si>
    <t>457f2f25c54b9c1c401e56c0b45d95d608cebce92227302986f63447d01eeb67</t>
  </si>
  <si>
    <t>https://www.snap.com/political-ads/asset/230d8a38b5f3960fb2e4ddb61e8397fe09ea689f029779a500f41374ea1e6c85?mediaType=mp4</t>
  </si>
  <si>
    <t>2021/02/11 03:23:33Z</t>
  </si>
  <si>
    <t>2021/02/22 03:23:33Z</t>
  </si>
  <si>
    <t>45bf3b5560b329156531d74d5c8e639533c70b0afc58f6b15c3c821005b1c685</t>
  </si>
  <si>
    <t>web_view_url:https://bs.serving-sys.com/Serving/adServer.bs?cn=trd&amp;pli=1076282513&amp;adid=1082656051&amp;ord=~.~TIMESTAMP~.~</t>
  </si>
  <si>
    <t>d08617c20d38a8c59f37320d7f34e10afb6d938c8074816499a4b084974cfe83</t>
  </si>
  <si>
    <t>https://www.snap.com/political-ads/asset/653a04f68027bba6eb8b1578b4488051ae99648a87f31bf4e5643efd8adba5e8?mediaType=mp4</t>
  </si>
  <si>
    <t>2021/02/09 18:04:51Z</t>
  </si>
  <si>
    <t>2021/03/01 07:59:59Z</t>
  </si>
  <si>
    <t>web_view_url:http://www.responsiblephx.com/?utm_source=snapchat&amp;utm_medium=traffic&amp;utm_campaign=2021&amp;utm_term=round2&amp;utm_content=ad2</t>
  </si>
  <si>
    <t>353376a918dcad167e7dd75d44bf4c1473306f4e35524e0957110fa4d8a9533d</t>
  </si>
  <si>
    <t>84b425b19eb7e9060754a0e811ae623003ffae017e4a5295b223b3eeec01b08f</t>
  </si>
  <si>
    <t>aea10d1b61398e398a55dfa2f89ebe74f9b45b4fe6912b92016f94fb68f69ee4</t>
  </si>
  <si>
    <t>https://www.snap.com/political-ads/asset/c415e46dc3daacf40165af895d79c79b9985cf089e28bf4f5bd8106a692fbf24?mediaType=mp4</t>
  </si>
  <si>
    <t>2021/02/26 09:23:07Z</t>
  </si>
  <si>
    <t>2021/03/07 23:59:07Z</t>
  </si>
  <si>
    <t>cr0 1,cr0 2,cr0 3,cr4 3,cr7 6,cr7 7,e1 0,e1 2,e1 3,e1 4,e1 5,e1 6,e11 3,e12 6,e13 0,e13 9,e14 2,e15 1,e15 2,e15 3,e15 4,e16 1,e17 3,e17 9,e2 0,e2 6,e2 7,e2 9,e20 1,e3 5,e4 8,e4 9,e6 1,e6 2,e6 3,e6 6,e7 0,e7 8,e7 9,e9 7,ec1v 9,en3 5,en3 6,en3 7,ha0 4,ha3 5,ha3 9,ha8 0,ha9 9,ig1 1,ig1 2,ig1 3,ig1 4,ig11 8,ig11 9,ig2 6,ig2 7,ig3 8,ig3 9,ig4 5,ig5 0,ig8 9,n1 0,n1 6,n1 7,n13 5,n13 6,n1c 4,n4 3,n7 6,n7 7,nw1 0,nw1 1,nw1 2,nw1 3,nw10 1,nw10 2,nw2 5,nw2 7,nw5 4,nw6 5,nw8 0,nw8 8,nw9 5,nw9 6,rm10 9,se1 5,se1 6,se15 6,se16 3,se17 1,se17 3,se18 1,se18 3,se18 5,se18 6,se18 7,se25 4,se25 5,se27 0,se5 7,se6 2,se8 5,sw11 2,sw15 4,sw16 4,sw19 6,sw1v 3,sw2 2,sw8 4,sw9 7,tw3 2,tw4 6,tw5 9,ub1 1,ub1 2,ub1 3,ub2 4,ub2 5,ub3 2,ub3 3,ub4 0,w10 4,w10 5,w12 0,w12 7,w9 3,wc1h 8,wc1x 9,wc2b 4</t>
  </si>
  <si>
    <t>web_view_url:https://votelondon.labour.org.uk/?utm_source=Social&amp;utm_medium=Snapchat&amp;utm_campaign=Doordrop2</t>
  </si>
  <si>
    <t>9d2c5499a06de12e41040dfff3cf883febbf1e3a4e005fca2387df1f1449ad67</t>
  </si>
  <si>
    <t>web_view_url:https://secure.ngpvan.com/_glAmUv3x0SsYJQGeGP0Sg2?ms=CK.NAR.FY21.SC.MCA.BETinterest.P02</t>
  </si>
  <si>
    <t>0d1709a35da00dcf3cc3c351c2ce708b5f35e0332c8aa7c15562950399effa03</t>
  </si>
  <si>
    <t>75029a52243612d6ed9551cf1cf66aa8b2c69e8101f323a951bae07e54f2582d</t>
  </si>
  <si>
    <t>d2eedb9e608f8472462649019855325b530f207f6fe0cbf8e6cb749fec353bb3</t>
  </si>
  <si>
    <t>https://www.snap.com/political-ads/asset/16fab415dd84122c868c2fc8f8e9e59f0f7e3f7359948a204cc6285f5ffc6ab7?mediaType=png</t>
  </si>
  <si>
    <t>web_view_url:https://secure.ngpvan.com/Utm172vG7UC-KR9cca493A2?ms=CK.NAR.ACQ21.SC.BidenDemands.BET.P05</t>
  </si>
  <si>
    <t>18da7b53f3bcc6e4f4f1b1c96d3ffbd5877a695fa5539969808f1b124226a6d5</t>
  </si>
  <si>
    <t>0c25241be7227352c351f24efa2ce9fac272fb69beb84189593867c129e3dd7c</t>
  </si>
  <si>
    <t>a93af3e704ec0de199358f1be5fc78584702b37b06bc6aad72fc4b13c19881f0</t>
  </si>
  <si>
    <t>https://www.snap.com/political-ads/asset/b2b13f78e0bbc9c0c48b1ab79e8369464ee8c78ca32d548ee2224dcfdd8a5470?mediaType=mp4</t>
  </si>
  <si>
    <t>f59c55ec61fd7a0d1895af460b7c6bc7f113ab9ba84244b2c735eeef0ef27abb</t>
  </si>
  <si>
    <t>63bd049fdb4ef62239614d3bc04f0dc64ffe9dc425ad196286d366b1d300b5f5</t>
  </si>
  <si>
    <t>9235be144270616292b24d9f8561b9e7e2c6d8b7186ff1916f664cb7f399426f</t>
  </si>
  <si>
    <t>https://www.snap.com/political-ads/asset/67933e18c6b6d66a10dd0baccd4148f25ce89be66fdc164b5b1da6b449312739?mediaType=png</t>
  </si>
  <si>
    <t>web_view_url:https://secure.ngpvan.com/IJVxNl0OEUuH9qb0R1_H5A2?ms=CK.NAR.FY21.SC.Momnibus.A01.Prosp.BETinterest.FE.18-35.P02</t>
  </si>
  <si>
    <t>ffd8efc3e97c5b6188722b9618a7ea76620f29948b005340aca58f09a1068a1c</t>
  </si>
  <si>
    <t>5c71542c91b84bf0823555620bbeda2e17c903bfaf7a99a043d12d234aa79390</t>
  </si>
  <si>
    <t>63ffbcbf4cc0f5f50f53d2a622aa32b168a3e164e1cfeee169fc37081f0583e7</t>
  </si>
  <si>
    <t>90ff8cf4501a4cc1fe09a989bcf7be657a7ac3c31d85cb7976b8c6e134508fd2</t>
  </si>
  <si>
    <t>057107add12ee8c1c127061a8a5d71c0953f4cf38a8b26f43c7f5e6604494f87</t>
  </si>
  <si>
    <t>3df909f9bde5cbb1443033d3bbb34443991782d80a124c96ecb86850f8051d0f</t>
  </si>
  <si>
    <t>dcf2ab4833dd472df1663553c393a86fdd2e26afc391a8a02acd9fcc42c2f00d</t>
  </si>
  <si>
    <t>https://www.snap.com/political-ads/asset/0212a0e289e45c63f6f4378a51455296909f3c50307ee6c2f170999a2a9c3bdd?mediaType=png</t>
  </si>
  <si>
    <t>web_view_url:https://secure.ngpvan.com/IJVxNl0OEUuH9qb0R1_H5A2?ms=CK.NAR.FY21.SC.Momnibus.A01.BETinterest.FE.18p.P03</t>
  </si>
  <si>
    <t>75cbe77ff358810a99c3abef9c3347bb60d6e8d589962e4708a12f9a96dda204</t>
  </si>
  <si>
    <t>732be51eb5e93a4071a0ce3759f5039fcf44566347f71d96ef0bc704572a2bd0</t>
  </si>
  <si>
    <t>Adventure Seekers,Advocates &amp; Activists,Arts &amp; Culture Mavens,Automotive Enthusiasts,Beachgoers &amp; Surfers,Beauty Mavens,Bookworms &amp; Avid Readers,Chat Fiction Enthusiasts,Clubbers &amp; Party People,Collegiates,Comics &amp; Animation Fans,Do-It-Yourselfers,Fashion &amp; Style Gurus,Film &amp; TV Fans,Fitness Enthusiasts,Foodies,Fun Trivia &amp; Quiz Fanatics,Gamers,Green Living Enthusiasts,High Schoolers,Hipsters &amp; Trendsetters,Home Decoristas,Investors &amp; Entrepreneurs,Math &amp; Science Enthusiasts,Meme Watchers,Men's Lifestyle,Money Minders,Music Fans,New Phone Seekers,News Watchers,Business News Watchers,Celebrity News Watchers,Political News Watchers,Outdoor &amp; Nature Enthusiasts,Parents &amp; Family-Focused,Pet &amp; Animal Lovers,Philanthropists,Photographers,Shoppers,Sneakerheads,Social Drinkers,Sports Fans,Techies &amp; Gadget Fans,Travel Enthusiasts,Wellness &amp; Healthy Lifestyle,Women's Lifestyle</t>
  </si>
  <si>
    <t>84aa0a0bcb0ed3df319f654ca288bab577a9c3982a1dba789cce7b6ce97a34ce</t>
  </si>
  <si>
    <t>50c50025c420053746677243b64cabba713a79422b750453b9ff91115173c8e4</t>
  </si>
  <si>
    <t>https://www.snap.com/political-ads/asset/5fe09e57aa0d3229ebd28bce8059314120a7cfb0c082af355c94d0d4b6988677?mediaType=jpg</t>
  </si>
  <si>
    <t>db2abc6fcbfbad8f976de924deaa2aa04cbcb26d779a777ce4052110767da136</t>
  </si>
  <si>
    <t>https://www.snap.com/political-ads/asset/85e77d225f7e0481691f982f6d30fe1c5a2534dc0b738782a1c2f29506d2ba7c?mediaType=mp4</t>
  </si>
  <si>
    <t>b277cbe6888cc41a1c0bfdb5c8e3128385bc4e56b57152fceec9dc4c180bea73</t>
  </si>
  <si>
    <t>244007e8a1447d327732c92b1225b083ded910a29c442fbe81f68986f6e3fa45</t>
  </si>
  <si>
    <t>2021/01/25 21:04:06Z</t>
  </si>
  <si>
    <t>TV Network Viewers (MSNBC)</t>
  </si>
  <si>
    <t>web_view_url:https://act.everytown.org/sign/inauguration_2021_prioritize_gv_p/?source=scnp_acq21_CK-ET-FOD-A01-SC-SCLP-FLL-US-ET105-BO-13c-V01&amp;refcode=scnp_acq21_FOD&amp;utm_source=sc_n_&amp;utm_medium=_p&amp;utm_campaign=acq21_FOD</t>
  </si>
  <si>
    <t>e18b12be19193e93bd0b0ed61a9805c284ea58d5360e6ba2132685e32cd8e299</t>
  </si>
  <si>
    <t>02546748c75a9c80a62ab2cb0f2309690b3795ba4bba546b981558285492736b</t>
  </si>
  <si>
    <t>0504c6a5e56c07609f27bcbb8253003e49bafab350372c150923858eae371571</t>
  </si>
  <si>
    <t>web_view_url:https://register.vote.org/?partner=243304&amp;campaign=CK-VPC-OVR21-SC-VDO.A01-WI-WISuper-LowHHI-C01_T01_D00_P05</t>
  </si>
  <si>
    <t>7bb0990642a47ac069c1719e4c4267104b57e2175e86aecdc9167ef0d296e855</t>
  </si>
  <si>
    <t>a9e9e97e6c2016161e98999868f710a43ef63d3874da544ce15377f3e01f1d87</t>
  </si>
  <si>
    <t>88ffb699747af09f4e01cdb4ed4ee462691650853380da5ff9dac043aafad3e9</t>
  </si>
  <si>
    <t>8faf700849b9008e3c9e4979d2e069672d8adb63ac9ceef66c3c848994c4ef3d</t>
  </si>
  <si>
    <t>16a8dcd13fd760940973325df96c46c83e96888cb76af2fe9e00db667e5b3023</t>
  </si>
  <si>
    <t>https://www.snap.com/political-ads/asset/4d66cd969add7470c5795e7164d6c96fcea33c8d3135490b3ba655e53f23fbc8?mediaType=png</t>
  </si>
  <si>
    <t>f90f8c02dfcdc429f4a069b27769089c906d4f3b223fab7cbc1056bd6af47f07</t>
  </si>
  <si>
    <t>https://www.snap.com/political-ads/asset/729adb958957800c00522e95214d19918fd8667cdd2a810c7be5bb539f393a04?mediaType=mp4</t>
  </si>
  <si>
    <t>d5600190ab7c9bd4ae43cf7a1fba89f252326e4eadd5441fd5631f14c742e26e</t>
  </si>
  <si>
    <t>69da982276dc2e107604da2f5c6b4d1f7d77973636a54bb3fbbfa7ddbfef7518</t>
  </si>
  <si>
    <t>5f93e4ea0a4bbc6dcf081736aacd0a227f177055d57294229453cb15397a3ba0</t>
  </si>
  <si>
    <t>97a9d8eeea16d4ecb64f05a62766a21275936a87ccc9d627f8f48da319953f30</t>
  </si>
  <si>
    <t>8096425e5ade197ea5ae9977bbd7a51eae1f509dc70c6dc955b7847bb41b32e4</t>
  </si>
  <si>
    <t>6790312d41193afd4ba471e0f1a85f87ed9e5b73e1b94c0b5df1810b19d99e58</t>
  </si>
  <si>
    <t>https://www.snap.com/political-ads/asset/8d3252c982ab4b01051d6f997a21b4cf60748bc72d0ddfb2b29f00e408f1969b?mediaType=mp4</t>
  </si>
  <si>
    <t>web_view_url:https://www.stopoverdose.gov.bc.ca/theweekly/ways-stay-safer?utm_campaign=20210224_MMHA_Vizeum_ToxicDrugs___Snapchat_BCGOV_EN_BC_Blue_15VID</t>
  </si>
  <si>
    <t>e607920862613fb41271ede68de0300545d8d0b0c1636ef2e1cdd082b1959af8</t>
  </si>
  <si>
    <t>6f365df00a81c3c8e898f98492e98eae37345e65415af6643648ba25abdb809f</t>
  </si>
  <si>
    <t>https://www.snap.com/political-ads/asset/4eb4bf0f9400c32216f5bc981e72a66760e448fe849a682081543732f53fce07?mediaType=mp4</t>
  </si>
  <si>
    <t>5b02bb29a7004f0507d1e21e7c650f077f9275f29ea44d6c3f0fb392b3e77dfc</t>
  </si>
  <si>
    <t>b2a64534e28ff12753c130c5885bdc4ac156a137be150a753ca2d80ad7b6c93c</t>
  </si>
  <si>
    <t>89696982f41b5d7b3602ee68b60647ee7ffe07b2ee0e771fcc5237a6cafa2280</t>
  </si>
  <si>
    <t>https://www.snap.com/political-ads/asset/b58a9441deeaaf425162b4691139b578a96fb6341e1356f9d3cd2439a4f1cbd9?mediaType=mp4</t>
  </si>
  <si>
    <t>web_view_url:https://www.howtovote.guide/make-a-plan?utm_source=snap&amp;utm_medium=paid-cnv&amp;utm_campaign=ete-go9-if&amp;utm_term=ga-pct-cl&amp;utm_content=8456D0BD</t>
  </si>
  <si>
    <t>d7ef6868329d81d9e06e99c68d7d6a84b8251d7f4a2fcdf68dd8ab64886268f4</t>
  </si>
  <si>
    <t>https://www.snap.com/political-ads/asset/08b167f0eca8ea70d5beae28ce34720eb2c7418766a3ccc9b91844e7ff1ea60e?mediaType=mp4</t>
  </si>
  <si>
    <t>2021/02/26 22:01:10Z</t>
  </si>
  <si>
    <t>2021/03/12 21:59:59Z</t>
  </si>
  <si>
    <t>Gig Workers Rising</t>
  </si>
  <si>
    <t>Working Partnerships USA</t>
  </si>
  <si>
    <t>20-45</t>
  </si>
  <si>
    <t>HHI: &lt;50k,HHI: 50k-75k,Household Income ($1,000-$24,999),Household Income ($25,000-$49,999),Household Income ($50,000-$74,999)</t>
  </si>
  <si>
    <t>858d8eb4d7bd73218f76c72dd0b517a50be8aa971655f5568ad4efc2091d65d9</t>
  </si>
  <si>
    <t>76752e922b8e2b7f5c597d630861ddadc3e1cfc60337f6b16b75ca2f641ff349</t>
  </si>
  <si>
    <t>https://www.snap.com/political-ads/asset/0cfed8e86ef1428cbc8422f72d36747eea81f0edfd751de3c98c03ff769489e7?mediaType=png</t>
  </si>
  <si>
    <t>web_view_url:https://secure.ngpvan.com/IJVxNl0OEUuH9qb0R1_H5A2?ms=CK.NAR.FY21.SC.Momnibus.A01.BETinterest.FE.18p.P04</t>
  </si>
  <si>
    <t>40d2a0db53f610984bbcc2c00441a4761ad3b3d118ecf2806cca62a033458920</t>
  </si>
  <si>
    <t>https://www.snap.com/political-ads/asset/de0b8667c75f7177a89076dba288c1e50c8098f860c4eaeb7706a0ef85feee06?mediaType=png</t>
  </si>
  <si>
    <t>web_view_url:https://secure.ngpvan.com/IJVxNl0OEUuH9qb0R1_H5A2?ms=CK.NAR.FY21.SC.Momnibus.A01.BETinterest.FE.18p.P07</t>
  </si>
  <si>
    <t>3a8d034844addf90488274d586cc1a65720acb92eacf20ad061e65bec19ff4ec</t>
  </si>
  <si>
    <t>2f4ffa7324afeaa7abbe20bb4521e33eeb7ae0c98b0c5fe5201d68223c415d78</t>
  </si>
  <si>
    <t>web_view_url:https://secure.ngpvan.com/_glAmUv3x0SsYJQGeGP0Sg2?ms=CK.NAR.FY21.SC.MCA.LatinMusicFans.P01</t>
  </si>
  <si>
    <t>1f1a5927f63386c9ce4261e5f8e6f9b9e63518958a4697aae123b4ce52ed3fa8</t>
  </si>
  <si>
    <t>https://www.snap.com/political-ads/asset/918cd0dfe524593141658e687725a02ce031c75d58d2e8c6fb7b29b0482ba1dd?mediaType=mp4</t>
  </si>
  <si>
    <t>0f08e45729d6bb02a0d75894f8d9a909df107a30286334c7a54f98964dc43a34</t>
  </si>
  <si>
    <t>https://www.snap.com/political-ads/asset/48ed56dc3dc72d5e12442f064753c5cfd5242d492dcb9f656a8ac92c490d971f?mediaType=jpg</t>
  </si>
  <si>
    <t>4f226ac60c087a42c955a7b1fb8081be70a1330bb53da2ac9bdbefb67de67657</t>
  </si>
  <si>
    <t>https://www.snap.com/political-ads/asset/d01400541c5549bec18628ff8d4e23221f24b978bf1f5ceb0d4235ad6c5124f1?mediaType=mp4</t>
  </si>
  <si>
    <t>8bea8d2a48c9feb0081545389719323fa967a7251f814d44b6a3928916ef8638</t>
  </si>
  <si>
    <t>1d7c8543087596a9cf3d243e54d846cef1ee813fdc86302ddaf16ff4ac695121</t>
  </si>
  <si>
    <t>27b13ff2065a5300835206d56da42177c523b448e7aefe099cee63e55b8ecfb3</t>
  </si>
  <si>
    <t>https://www.snap.com/political-ads/asset/b35b0989defbf77a3d90fb7115ef3fad265a154699f600723059351ca5afb0d8?mediaType=mp4</t>
  </si>
  <si>
    <t>6076575d89aa48c1fb6f84fdea73c4fc8b7acde677f9677e3ef6845952909cc2</t>
  </si>
  <si>
    <t>568dd7a9aaf92282112dd2060b921bb5a010838c4c20016acf6d19bf0b35cad4</t>
  </si>
  <si>
    <t>9b811fd87513ebfccbdf9bcddcc6d3a1455322927ebca6b58dc57a0a439fb190</t>
  </si>
  <si>
    <t>https://www.snap.com/political-ads/asset/8c6a7bc499196ee997e47489f3ef0ddf6b20cd9764520771b7660ff92ad24dc7?mediaType=png</t>
  </si>
  <si>
    <t>web_view_url:https://engage.us.greenpeace.org/onlineactions/Uz6V_WEFEEeX2pKUsSd05Q2?utm_source=snapchat&amp;utm_medium=ad&amp;utm_campaign=Inc__210223_Snap_GND________AZZZZZZZZZCZ&amp;utm_content=CK.GP.2021.SC.GND.COLL.BO.18p.C00_T01_P01&amp;ms=CK.GP.2021.SC.GND.COLL.BO.18p.C00_T01_P01&amp;sourceid=1010166</t>
  </si>
  <si>
    <t>5df5df3b8c663d3a51b3fa81817fc77b9db321ad4dc34d368ffa944b819cd490</t>
  </si>
  <si>
    <t>2021/02/17 21:39:02Z</t>
  </si>
  <si>
    <t>b4066ce55cd0f52cdb3eb2f9be61ed4d6e6c26d47f7d2bf64b80986a8c185380</t>
  </si>
  <si>
    <t>https://www.snap.com/political-ads/asset/aa8dc43bae53ae415b12358c8adb9b4e34e5e5a8dd5609c34bf1db8ec6841dfe?mediaType=mp4</t>
  </si>
  <si>
    <t>2021/01/04 03:28:15Z</t>
  </si>
  <si>
    <t>Advocates &amp; Activists,Beauty Mavens,Collegiates,Fashion &amp; Style Gurus,Fitness Enthusiasts,Women's Fashion Shoppers,Women's Lifestyle</t>
  </si>
  <si>
    <t>ca60472d2770da7a06bdbf18fc404fbee23dad180bcee4bc986b6f4106377dcd</t>
  </si>
  <si>
    <t>https://www.snap.com/political-ads/asset/df22cdac1a58603c7bc1acc68393120c489d007547212a0d70fc0b0a185994e8?mediaType=png</t>
  </si>
  <si>
    <t>web_view_url:https://engage.us.greenpeace.org/onlineactions/Uz6V_WEFEEeX2pKUsSd05Q2?utm_source=snapchat&amp;utm_medium=ad&amp;utm_campaign=Inc__210223_Snap_GND________AZZZZZZZZZCZ&amp;utm_content=CK.GP.2021.SC.GND.COLL.BO.18p.C00_T01_P02&amp;ms=CK.GP.2021.SC.GND.COLL.BO.18p.C00_T01_P02&amp;sourceid=1010166</t>
  </si>
  <si>
    <t>8936c0eec5362577e34864a83dced24679e396a308b191163142816439553f38</t>
  </si>
  <si>
    <t>https://www.snap.com/political-ads/asset/83eec2864c38c8a6b2d0c57589d3903ffd6b01b20d044b218276d9edd28d31f2?mediaType=png</t>
  </si>
  <si>
    <t>web_view_url:https://secure.ngpvan.com/3ca68w1tfEaqjz80Q9x_3w2?ms=CK.NAR.ACQ21.SC.ACBA.FE.18p.P10</t>
  </si>
  <si>
    <t>d76a0f5e0aa62dcf838f352fa4287cc834da4d8dab93ae004be979e06ad39199</t>
  </si>
  <si>
    <t>web_view_url:https://register.vote.org/?partner=243304&amp;campaign=CK-VPC-OVR21-SC-VDO.A01-WI-WISuper-SingleMoms-C01_T01_D00_P04</t>
  </si>
  <si>
    <t>e10069d44bfd6fbab93698cbbd6aceb1d62e7c6b9c5b03c1304853c4c1826aee</t>
  </si>
  <si>
    <t>34f08c3a7a962e32284dbebe8d00538516e0b9093f2085d8cf2d00552e38732b</t>
  </si>
  <si>
    <t>aac4534d55ace7bcdf9d5ea4ac1658040811f09b708f1b9238d24fef5a35576c</t>
  </si>
  <si>
    <t>f74e477ab6272e148fb407e6eab4d6e3c8d763502656049ddb25e7c3e66d96a9</t>
  </si>
  <si>
    <t>5854b88692cb94a36c8265abd8ad5ff0a7f42be5fdccedf8fc6e99e7ee787fc6</t>
  </si>
  <si>
    <t>4d43f2ed5c61ab465a3bc558a625d982066e00437de845ed4faa740aa24c4b13</t>
  </si>
  <si>
    <t>8de552286de2fbf1c9b3f42b7a6a8c0df352db23743aab4026eb73dfb5e89e05</t>
  </si>
  <si>
    <t>324abff85ea7188aee86f8346396d3934188b90c4da6854767365dd9430d0476</t>
  </si>
  <si>
    <t>https://www.snap.com/political-ads/asset/f406752d40029f0c24e2841c81978763a223836c2102480cfa9dee116aa1cf66?mediaType=mp4</t>
  </si>
  <si>
    <t>2021/02/05 11:51:32Z</t>
  </si>
  <si>
    <t>2021/02/07 22:59:59Z</t>
  </si>
  <si>
    <t>Arbeiderpartiet</t>
  </si>
  <si>
    <t>Youngstorget 2A,Oslo,0028,NO</t>
  </si>
  <si>
    <t>nb</t>
  </si>
  <si>
    <t>web_view_url:https://www.arbeiderpartiet.no/aktuelt/koronaviruset-pressemeldinger-og-annet/ap-sikrer-bedre-stotte-til-folk-og-bedrifter/</t>
  </si>
  <si>
    <t>a8e6b34ca83d95d6d62733169ac25bf8c37f7bcf9528d233e2a9c47596f0edaf</t>
  </si>
  <si>
    <t>web_view_url:https://register.vote.org/?partner=243304&amp;campaign=CK-VPC-OVR21-SC-VDO.A01-WI-WISuper-SingleMoms-C01_T01_D00_P02</t>
  </si>
  <si>
    <t>edd7a26051a679e40dddf1933eb732ecce76bad1c6d55eb88ec1c9307215fa14</t>
  </si>
  <si>
    <t>https://www.snap.com/political-ads/asset/be8dd422a611a677833db876225aeb296c1b663653a1b112fe9b65a75468516f?mediaType=mp4</t>
  </si>
  <si>
    <t>web_view_url:https://p2a.co/1zyrpuc?utm_source=snap&amp;utm_medium=ads&amp;utm_campaign=freedom_together&amp;utm_content=kamala</t>
  </si>
  <si>
    <t>a07a1c34284581591891623116cc5b80f348f1ff364d2858403c01e4b1b5f339</t>
  </si>
  <si>
    <t>https://www.snap.com/political-ads/asset/8a630ac15ac4c1c450549bf7488f4feb111020802d2c6162b75f991bfd2a0516?mediaType=png</t>
  </si>
  <si>
    <t>web_view_url:https://secure.ngpvan.com/Utm172vG7UC-KR9cca493A2?ms=CK.NAR.ACQ21.SC.BidenDemands.LatinMusicFans.P04</t>
  </si>
  <si>
    <t>59c26e2c731499bc9784c1b140b5e01f24907c4e4622b23f0b1c8cac15ed6ec8</t>
  </si>
  <si>
    <t>https://www.snap.com/political-ads/asset/ed82642a7575fc21a38f1fb3775fe5010632b4e45c11d1aeac452aee571cd8b4?mediaType=mp4</t>
  </si>
  <si>
    <t>4fd84b1fa98438d98730a4a27951067a933c873668b3f5d387dea25aaa66bc8c</t>
  </si>
  <si>
    <t>https://www.snap.com/political-ads/asset/cb24dc9c3ad9cb8c0a3258a0827d749f007e135e065e9453e347716fb4598763?mediaType=mp4</t>
  </si>
  <si>
    <t>2021/03/10 00:38:58Z</t>
  </si>
  <si>
    <t>41c2594b375c72eee41cfb25e2fd54b7cfbb99c26a6befce381a7e56dd27c053</t>
  </si>
  <si>
    <t>6060601b146a391ed0ac897483e2518b4305c8d06ddce79637dc04bd64c6cadc</t>
  </si>
  <si>
    <t>3d0e416f91df6ab3e41d3e410c20f52e7b99c57ef162ca5789e9895e97f01238</t>
  </si>
  <si>
    <t>2b794e222374b58de36ec5eb3b5c5e49fa5fcee51b9e17f068b68f1ed003bae8</t>
  </si>
  <si>
    <t>https://www.snap.com/political-ads/asset/a1d627f23daef603e08ecae2863f573ad8f5ec0315784d20115ae6d3a2aa58a0?mediaType=png</t>
  </si>
  <si>
    <t>web_view_url:https://secure.ngpvan.com/IJVxNl0OEUuH9qb0R1_H5A2?ms=CK.NAR.FY21.SC.Momnibus.A01.Prosp.LatinMusicFans.FE.18-35.P05</t>
  </si>
  <si>
    <t>4704a43f0760639e7356240166cf642aff7daba6a5070603b91e55f288259c01</t>
  </si>
  <si>
    <t>https://www.snap.com/political-ads/asset/81deef6a90b436fab198d70cb97d4dcfafc7a545ea3a51839f04d5209599cbad?mediaType=mp4</t>
  </si>
  <si>
    <t>4e809caba05ba36e557f534c27e5eeceb323f6ca94ca363557f7a1fc6d3a8569</t>
  </si>
  <si>
    <t>63bd613b616e7cc9c7504faa9477ba9b93e1a916f41989518f22dc00d3b1872a</t>
  </si>
  <si>
    <t>https://www.snap.com/political-ads/asset/f67c3e0b6c570b9bcf2e648b12107fd88f69fba4ed71052624ca8f7b77bed548?mediaType=mp4</t>
  </si>
  <si>
    <t>5c18f8b186477e0eb74a3ca10e543006791af9a16d9ac483d116bd0b5ac15f9a</t>
  </si>
  <si>
    <t>b14ca403ea7753365a9eae3257736ad620e7764c8c59419bde2092a6808ee006</t>
  </si>
  <si>
    <t>fee08b782ea37d154df336c78e7e94438326a6b66250d5b0119c1f4f32ee27b9</t>
  </si>
  <si>
    <t>5047ee766faf548c630bf7248b4870ed76588dcf3224a8ea93b1955869940750</t>
  </si>
  <si>
    <t>web_view_url:https://register.vote.org/?partner=243304&amp;campaign=CK-VPC-OVR21-SC-VDO.A01-WI-WISuper-SPspeakers-C01_T01_D00_P03</t>
  </si>
  <si>
    <t>ab2d65d172c139e2b14422543a523155ba97bea84ec6cebca94c0225d32f62c7</t>
  </si>
  <si>
    <t>2cb3474fa6b42f17ef76a0b9db76f16744abb4555f07176c0ce0bcd33dcad989</t>
  </si>
  <si>
    <t>https://www.snap.com/political-ads/asset/8fc3e4a9482675719708f63d207fa6d09a79abd56be13c3779f91ecb7f1b4a77?mediaType=png</t>
  </si>
  <si>
    <t>35180769237668c18bf28ce3f6b6b9d9bddf3538811256b9ca87e84d7d32ff60</t>
  </si>
  <si>
    <t>https://www.snap.com/political-ads/asset/10ececb518ca65ce87144e988cc35d479c7414156f8a0498f42ebf90b34b1b0b?mediaType=mp4</t>
  </si>
  <si>
    <t>web_view_url:https://ad.doubleclick.net/ddm/trackclk/N1169497.1919761SNAPCHAT.COM/B24898636.287763901;dc_trk_aid=481367661;dc_trk_cid=141062358;dc_lat=;dc_rdid=;tag_for_child_directed_treatment=;tfua=;</t>
  </si>
  <si>
    <t>b431acc3bdf642cbf811ee583a403150ef1fb73df84e0a98e8b65334aa9e4e14</t>
  </si>
  <si>
    <t>6906cf50b9f3960788f566b844c18206c351723825bebba72363d6b68b783dbe</t>
  </si>
  <si>
    <t>https://www.snap.com/political-ads/asset/d10d305e4cc3e2a0e2fc69e56d7ab5f57a8bb71018e775546132d06775c9cf96?mediaType=mp4</t>
  </si>
  <si>
    <t>web_view_url:https://secure.ngpvan.com/IJVxNl0OEUuH9qb0R1_H5A2?ms=CK.NAR.FY21.SC.Momnibus.A01.Prosp.LatinMusicFans.FE.18-35.V01</t>
  </si>
  <si>
    <t>6cd26c1e5c0ae02d802de19fd421fe1b806faecf9643e7ef96c71a1646e3180e</t>
  </si>
  <si>
    <t>f108926b75fad38f25670f9bb42b180bd3a577190e3030a9e49c09c8a12eef3d</t>
  </si>
  <si>
    <t>2021/01/03 03:28:28Z</t>
  </si>
  <si>
    <t>9080ca5e2862776394d8ce8f014f5a24515c4072d4f43a559ebedca9f3cc939d</t>
  </si>
  <si>
    <t>67cd8541d64391d2ed0a9fc886869760efa254ee4756b44020c7b8a13adb76e3</t>
  </si>
  <si>
    <t>607f25ec1d92e7b627809d5e814297a62dbd8b5c0c628c8121d7db4a9a26ef6a</t>
  </si>
  <si>
    <t>daf8e5a5eb738e4a5b1e19b73548e33dfa2aec47d2fc2b566e4816a55556d46e</t>
  </si>
  <si>
    <t>abcf4a6daaa60820c0515adb79dda189cf57e07b976046ca8acb064ebafc3671</t>
  </si>
  <si>
    <t>99e0cff196ef70864d9bb14a2f58d1be4ee27188689053777ec6dcd7f978b85c</t>
  </si>
  <si>
    <t>d7da54fb1acdcf395cff61acd2cc0b0d356604feaf89233a3c1265c818628293</t>
  </si>
  <si>
    <t>e254df6edc1a0de928acb52b6b6bf44d3c97d85472c0ca0756a04dd0f3d226e5</t>
  </si>
  <si>
    <t>8701ab79f19908cfcac0f532c30d29a7875d2ac6f8730d133b33420c141eb05e</t>
  </si>
  <si>
    <t>9f00e3e702bebed2a5420f410877cefab238b74b7199e1cc5af352f30fcbd8ab</t>
  </si>
  <si>
    <t>b8805a4c63b840ebce37d7b97cecf22043a1a6771ff4b2a041d189c69c7dbb95</t>
  </si>
  <si>
    <t>da6d2511848e0c482c986adfad5452b828167d4a6bbe2f9a2955874247d08d36</t>
  </si>
  <si>
    <t>https://www.snap.com/political-ads/asset/64fdbe67acfc6a21135bb7b45dcf14214bd251e3e5fcc2eb04bee99d5179a093?mediaType=png</t>
  </si>
  <si>
    <t>92b3d1e4a7f69b0bfe0c6136180bbf2e00a7065d293005b496221f2338c0931f</t>
  </si>
  <si>
    <t>https://www.snap.com/political-ads/asset/6eefdf95cdd01bbe773c8b8dd4b502462060c1c5bb3c1b773ea9446cbd94fbef?mediaType=png</t>
  </si>
  <si>
    <t>web_view_url:https://secure.ngpvan.com/3ca68w1tfEaqjz80Q9x_3w2?ms=CK.NAR.ACQ21.SC.ACBA.FE.18p.P06</t>
  </si>
  <si>
    <t>94c7b3357b15677999dbd87cf24e854d9339fcda186e14fdf44883e763fb8970</t>
  </si>
  <si>
    <t>073cfff4388de28298f470912d40976f914436052b5c9e66c6bce7ddc275646f</t>
  </si>
  <si>
    <t>948bcda512d984db6d99e5337ff39467b534a567e1e2ae5dcadf171252f13542</t>
  </si>
  <si>
    <t>https://www.snap.com/political-ads/asset/83dd641fd347bc66dbacd2890b4dc065cc354496f8827c2efce69edd2ea84d2d?mediaType=mp4</t>
  </si>
  <si>
    <t>2021/01/21 20:30:13Z</t>
  </si>
  <si>
    <t>Advocates &amp; Activists,Green Living Enthusiasts,Political News Watchers,Philanthropists,TV Network Viewers (CNN),TV Network Viewers (MSNBC),TV Viewers (News)</t>
  </si>
  <si>
    <t>HHI: High Net Worth,Household Income ($100,000-$124,999),Household Income ($150,000-$174,999),Household Income ($175,000-$199,999),Household Income ($200,000-$249,999)</t>
  </si>
  <si>
    <t>web_view_url:https://secure.actblue.com/donate/ad2101_gosarbiggs_d2dvid_sc</t>
  </si>
  <si>
    <t>da258be48b413a79f8b9e1fbd3604f8e88ecece589ce3d95d3fb4dc69be12889</t>
  </si>
  <si>
    <t>46cd793cd8412c54016699d1686414c6c8972065838524b799356498b6de2014</t>
  </si>
  <si>
    <t>web_view_url:https://secure.ngpvan.com/3ca68w1tfEaqjz80Q9x_3w2?ms=CK.NAR.ACQ21.SC.ACBA.FE.18p.DonorLKL.P09</t>
  </si>
  <si>
    <t>bc8c74b7ba86963f2374242be19daff3bbbd8968741202c1486d4c3dc3110340</t>
  </si>
  <si>
    <t>https://www.snap.com/political-ads/asset/c1d7f0ef4357df558df33e12feac957069ab88684db427ee05253afc20c8da59?mediaType=mp4</t>
  </si>
  <si>
    <t>b601f94fea90919459d452f0e03e67315c24477275fda6ab027a0866f33fffd6</t>
  </si>
  <si>
    <t>https://www.snap.com/political-ads/asset/6ecd2e47fdcbeb036fcd258e990da37ac957b896809c32e8c6aa7fab050d81ac?mediaType=mp4</t>
  </si>
  <si>
    <t>2021/02/24 12:47:12Z</t>
  </si>
  <si>
    <t>15-17</t>
  </si>
  <si>
    <t>web_view_url:https://gov.wales/use-your-views?utm_source=snapchat&amp;utm_medium=cpc&amp;utm_campaign=DemocraticRenewalGS-15-17-Inspire-Dog</t>
  </si>
  <si>
    <t>badde67aaa2b4abd5b9a8949308ca4cdfd81b5fef1109e808ce24d0a5176927e</t>
  </si>
  <si>
    <t>b8bf3b5dc8a9410d379199d947eceddaf2e3597684d64a04c53e03fe40f45310</t>
  </si>
  <si>
    <t>web_view_url:https://bs.serving-sys.com/Serving/adServer.bs?cn=trd&amp;pli=1076282536&amp;adid=1082656060&amp;ord=~.~TIMESTAMP~.~</t>
  </si>
  <si>
    <t>b4dc0317bfeb4992f6c14fca2de5d72a7ef4d71f64d77424e76820e86daa77d7</t>
  </si>
  <si>
    <t>6d11956528bbab06c5a758f92821ee02dfb4ab433ac6ef927cb1fcbc07a46273</t>
  </si>
  <si>
    <t>https://www.snap.com/political-ads/asset/59f33067d5bb0e57bccbd53acb7d05feb2d9b9e92789d566d14e3cbbe7a416c5?mediaType=mp4</t>
  </si>
  <si>
    <t>baf5d785f0eee6e35fd891063b1c1fb043eadc83fdf05d9916c4339f4425b808</t>
  </si>
  <si>
    <t>https://www.snap.com/political-ads/asset/ef21a542e582d1e079cb8ab9475fb2e8f5620787d4c66a94153b8d08f2543395?mediaType=mp4</t>
  </si>
  <si>
    <t>1076637fa71f11a3f7e00fe979ef161cd633973d076a8e4a1641991ed266da2a</t>
  </si>
  <si>
    <t>ebcef06c9e6eb8d275244b18ae23f49047eff0ce841005c5f8a20a486528021f</t>
  </si>
  <si>
    <t>2c43f21ec5d5cb00355b485f0d68e47ef980ef289c78cb77ec1523229b5780dc</t>
  </si>
  <si>
    <t>61daf28ed05d013d675ad28a42d714ab453a4494fa2aeebf67b78e8314f1d3e3</t>
  </si>
  <si>
    <t>817a797061a166ea6fc0628e903353d8185868c56dbbcf87a3e7b4fe4ee1d121</t>
  </si>
  <si>
    <t>8aed34d21ed2059c516f6230d1f23f4fa7090b57188575ee91e30974ab025fbf</t>
  </si>
  <si>
    <t>14ebbc8c0351ab6690181807514c1c2a13d23b659ae080570d26ecc93c689c2c</t>
  </si>
  <si>
    <t>1c6e4eeb416caa960462ab19296033902014b6729805afbadd714b65910ee9fc</t>
  </si>
  <si>
    <t>https://www.snap.com/political-ads/asset/05c7fde83a4569f9b1555335c8fb9cd32335a237b35538c0b385b38194a46ce4?mediaType=png</t>
  </si>
  <si>
    <t>2021/01/26 17:30:59Z</t>
  </si>
  <si>
    <t>2021/01/28 14:59:59Z</t>
  </si>
  <si>
    <t>Color Of Change</t>
  </si>
  <si>
    <t>1714 Franklin St,Oakland,94612,US</t>
  </si>
  <si>
    <t>Justice for Keyon</t>
  </si>
  <si>
    <t>New York,New Jersey,Pennsylvania,Connecticut</t>
  </si>
  <si>
    <t>web_view_url:https://campaigns.organizefor.org/p/JusticeForKeyon?source=sb_stage1_snap</t>
  </si>
  <si>
    <t>2e22abfab577153897ef25c8512c053720cbb45a42510a93bac759f73b443fad</t>
  </si>
  <si>
    <t>https://www.snap.com/political-ads/asset/2b9f77756f248cea33e357686172662441acd38c6123ea155d5ee92806667aae?mediaType=mp4</t>
  </si>
  <si>
    <t>7f416edc5c0fe3c0d58e3085f6cbf1cec5cae66db993afa0b592f9a3c6ceeda0</t>
  </si>
  <si>
    <t>https://www.snap.com/political-ads/asset/306e780f3ff885a2f26ad72c043baae7d0766d3b5ffe0f3c67db8d77a8ac905d?mediaType=mp4</t>
  </si>
  <si>
    <t>web_view_url:https://www.stopoverdose.gov.bc.ca/theweekly/ways-stay-safer?utm_campaign=20210224_MMHA_Vizeum_Toxic_Drugs___Snapchat_BCGOV_EN_BC_Green_15VID</t>
  </si>
  <si>
    <t>c88fdfee1273219184e000356e6f85a70201a90876229f14e2a2bd2a3ecf5e44</t>
  </si>
  <si>
    <t>web_view_url:https://bs.serving-sys.com/Serving/adServer.bs?cn=trd&amp;pli=1076282515&amp;adid=1082656057&amp;ord=~.~TIMESTAMP~.~</t>
  </si>
  <si>
    <t>d97681bcc00c9e364c0759069b7316bda1ad83a62828e8676086d5472674274a</t>
  </si>
  <si>
    <t>web_view_url:https://action.aclu.org/signup/pm-protect-womens-rights?&amp;utm_medium=pm&amp;utm_source=snap&amp;utm_campaign=nat-dig-pm-lb-bpi&amp;utm_content=snap-social-gender-activists_womensrights_01082021&amp;utm_term=&amp;initms_aff=nat&amp;initms_chan=pm&amp;initms=nat-dig-pm-lb-bpi-snap-social-gender-activists_womensrights_01082021&amp;ms_aff=nat&amp;ms_chan=pm&amp;ms=nat-dig-pm-lb-bpi-snap-social-gender-activists_womensrights_01082021</t>
  </si>
  <si>
    <t>685ede2e49e2514f5c287bf6da052ca861ae240b9a51b1e005347ac264479d85</t>
  </si>
  <si>
    <t>643b72f5a8493738cae38904fd360d303e3360592a7ec414fd164f69eb932643</t>
  </si>
  <si>
    <t>web_view_url:https://secure.ngpvan.com/IJVxNl0OEUuH9qb0R1_H5A2?ms=CK.NAR.FY21.SC.Momnibus.A01.LatinMusicFans.FE.18p.P01</t>
  </si>
  <si>
    <t>74ae20e1baedbdc111b0dfe5fb6000d71b664de318e984a57dacb0f77b8450de</t>
  </si>
  <si>
    <t>https://www.snap.com/political-ads/asset/edccd92ac11e1b36e9aa5c433160a0a5ddbb3327adefbd90fbf0106c4b2a6f22?mediaType=png</t>
  </si>
  <si>
    <t>3df7a059b1d4c93b0ec8f517336adabc18ce798e28eb9850869cb1001381dad6</t>
  </si>
  <si>
    <t>https://www.snap.com/political-ads/asset/b8ca4b7b8093a5237738d5bf0af8585b8f9e1b5916dac058c38444f06c308d01?mediaType=png</t>
  </si>
  <si>
    <t>web_view_url:https://secure.ngpvan.com/IJVxNl0OEUuH9qb0R1_H5A2?ms=CK.NAR.FY21.SC.Momnibus.A01.Prosp.LatinMusicFans.FE.18-35.P01</t>
  </si>
  <si>
    <t>072335683640d871acf8b5a4aaed7d22206f7f7aa2f6be3575204dee30e842bf</t>
  </si>
  <si>
    <t>https://www.snap.com/political-ads/asset/0c0cb3635a2507128f60c8dd0372163f9bbfed90320bf530cfabcebf8f16588c?mediaType=jpeg</t>
  </si>
  <si>
    <t>2021/01/06 19:08:15Z</t>
  </si>
  <si>
    <t>2021/01/13 19:08:15Z</t>
  </si>
  <si>
    <t>Raphael Warnock and Jon Ossoff</t>
  </si>
  <si>
    <t>web_view_url:https://www.demsvote.org/georgia-runoff-election</t>
  </si>
  <si>
    <t>6839cd00689e86f5a97dab9b46443645913f926a947e107bc93e7dae6b04a596</t>
  </si>
  <si>
    <t>2f5984c155c65821cabd7458097cf6671e19afe5a7478b0478da956e0f50d04e</t>
  </si>
  <si>
    <t>9c7c2c0ce00260a7c223a39f46ea34fa22a11a6bd5e52df900791597fd74ef08</t>
  </si>
  <si>
    <t>8e52052eade984c5012d3e091a525fcd5dfe168d275b83ed6defe6b0e0c5bd4a</t>
  </si>
  <si>
    <t>https://www.snap.com/political-ads/asset/ae704ba0934ed5af7533fea81484a2609b49935b07c118991f2c6ad6600a179c?mediaType=mp4</t>
  </si>
  <si>
    <t>2021/03/02 07:49:11Z</t>
  </si>
  <si>
    <t>2021/03/07 10:21:50Z</t>
  </si>
  <si>
    <t xml:space="preserve">A Friend of Mine </t>
  </si>
  <si>
    <t>Delftseplein 27N,Rotterdam,3013AA,NL</t>
  </si>
  <si>
    <t>D66</t>
  </si>
  <si>
    <t>Arts &amp; Culture Mavens,Bookworms &amp; Avid Readers,Clubbers &amp; Party People,Cycling Enthusiasts,Running Enthusiasts,Yoga Enthusiasts,Cooking Enthusiasts,Vegans &amp; Organic Foodies,Green Living Enthusiasts,Hipsters &amp; Trendsetters,Math &amp; Science Enthusiasts,Political News Watchers,Outdoor &amp; Nature Enthusiasts,Philanthropists,Photographers,Worldly Travelers,Wellness &amp; Healthy Lifestyle</t>
  </si>
  <si>
    <t>web_view_url:https://d66.nl/stem-voor-nieuw-leiderschap/?utm_source=social&amp;utm_medium=snapchat&amp;utm_campaign=tvc-15s&amp;utm_content=tk2021</t>
  </si>
  <si>
    <t>b008c29741fca16ce94122434ba82d541c1715b9f9f559c3b4c606511a7d5a29</t>
  </si>
  <si>
    <t>https://www.snap.com/political-ads/asset/6f60bff16f484fb0691b686bf0d06cd0ef2a39946590c88219272ce212ea0b25?mediaType=mp4</t>
  </si>
  <si>
    <t>web_view_url:https://secure.ngpvan.com/IJVxNl0OEUuH9qb0R1_H5A2?ms=CK.NAR.FY21.SC.Momnibus.A01.Prosp.LatinMusicFans.FE.18-35.V03</t>
  </si>
  <si>
    <t>f751435873250a1e54f6b63f73b7ceb8bb8f8008685c3c041e00bccf5fd6a9b3</t>
  </si>
  <si>
    <t>https://www.snap.com/political-ads/asset/ecd0204faa161cde30c3b88c2c1d5c25f0c3c2e59d7ff46b298cd79d4c87097a?mediaType=mp4</t>
  </si>
  <si>
    <t>467fa7a26eaac96defff783516acd6a271314f0041b06c81bbf2b0e296f7658c</t>
  </si>
  <si>
    <t>eabeea06ec6ee5cbfdcde5b5505b4b22dfbd47beb25ec574f610256191a4c94f</t>
  </si>
  <si>
    <t>1e392061a29fbb20a7fd0a93447251a7fee524714b9952ec3c348e0cb41f62ed</t>
  </si>
  <si>
    <t>https://www.snap.com/political-ads/asset/f1d03554cc097ce5650b720eb84ff3153bb26a92b4d788d508172c49909e8bca?mediaType=mp4</t>
  </si>
  <si>
    <t>web_view_url:https://www.doctorswithoutborders.org/what-we-do/news-stories/story/ethiopia-violence-tigray-causes-untold-suffering?source=ADD2101U2U72&amp;utm_source=snapchat&amp;utm_medium=paid-social&amp;utm_campaign=PROS.SCDDLMTEST_CKMSF-PROS.SCDDLMTEST-SC-NF-ALL-NATIONAL-BO-25t50p-Video-SDNETHP.SC.V2-Purchase</t>
  </si>
  <si>
    <t>70f10191f5cfacdbe83c6c922cc46e7acdb6e8ab6ee0618588fe8dd4e40e4f5e</t>
  </si>
  <si>
    <t>https://www.snap.com/political-ads/asset/c577b86ab2a8e9a57938905a5f7421414709223f33ea011c0a694828534e015a?mediaType=png</t>
  </si>
  <si>
    <t>web_view_url:https://secure.ngpvan.com/IJVxNl0OEUuH9qb0R1_H5A2?ms=CK.NAR.FY21.SC.Momnibus.A01.Prosp.BETinterest.FE.18-35.P04</t>
  </si>
  <si>
    <t>1aadaee4697a6d953051322546351022bc27c5106b278e18f206ea71218eed7c</t>
  </si>
  <si>
    <t>99349568fb0fa682cd2554f511fb02d95d591246e989a5f83956fe81870bf0a8</t>
  </si>
  <si>
    <t>aedf2c324a41ac0095d076b3ed6179bca156d95edec2a421b6168f7ad6debf11</t>
  </si>
  <si>
    <t>web_view_url:https://register.vote.org/?partner=243304&amp;campaign=CK-VPC-OVR21-SC-VDO.A01-WI-WISuper-PixelLAL-C01_T01_D00_P05</t>
  </si>
  <si>
    <t>9e885c5d5f426ea5b28f1a0ab0fb421c7288a40da191a43d36a833a8ae1dae70</t>
  </si>
  <si>
    <t>https://www.snap.com/political-ads/asset/5f73e430a283a99e8d3a4eb1a6cc270b7d6863f57d40b7a9757f312a50d9f758?mediaType=mp4</t>
  </si>
  <si>
    <t>0a305d8424acf582755a0a28d9c9cf546695ccf763da46b5d04029cffe713b48</t>
  </si>
  <si>
    <t>https://www.snap.com/political-ads/asset/92a5bc66df08d1ad52eec725dcee462395184e35354ba1940395f06798dcba41?mediaType=mp4</t>
  </si>
  <si>
    <t>0538f096366810eb6027403216b2ce59cdd3d453219d99a71d376d554b539b7e</t>
  </si>
  <si>
    <t>https://www.snap.com/political-ads/asset/8318984c0abefa5ddd01c5694565656fd9ab75d02b4b7c0b5d5533c9c280fd8f?mediaType=mp4</t>
  </si>
  <si>
    <t>web_view_url:https://secure.ngpvan.com/IJVxNl0OEUuH9qb0R1_H5A2?ms=CK.NAR.FY21.SC.Momnibus.A01.BETinterest.FE.18p.V02</t>
  </si>
  <si>
    <t>e4ee49f847e2cc2ed8496467e9ea2f945d7f060a435da01224efc8fcde65075e</t>
  </si>
  <si>
    <t>2fe397451db090d634e1412905b25a6ac19dc982b00b759495d4ae0867a5503c</t>
  </si>
  <si>
    <t>web_view_url:https://action.aclu.org/signup/pm-end-federal-death-penalty?&amp;utm_medium=pm&amp;utm_source=snap&amp;utm_campaign=nat-dig-pm-lb-bpi&amp;utm_content=snap-social-criminallaw-activists_deathpenalty_gif_01082021&amp;utm_term=&amp;initms_aff=nat&amp;initms_chan=pm&amp;initms=nat-dig-pm-lb-bpi-snap-social-criminallaw-activists_deathpenalty_gif_01082021&amp;ms_aff=nat&amp;ms_chan=pm&amp;ms=nat-dig-pm-lb-bpi-snap-social-criminallaw-activists_deathpenalty_gif_01082021</t>
  </si>
  <si>
    <t>d5ce5bdef2fde85b7313ca9cac4d47b1fd02aa4e27e562cae566457d75f6c3c9</t>
  </si>
  <si>
    <t>767264c36782162d85596e0c9e211d25500c3b24c4ff39a63a95e995fd284f13</t>
  </si>
  <si>
    <t>c1dacbd8ee203ac8c13d94d7792dfd9e2abe7958cfece0a52f2fda7ce177bf3e</t>
  </si>
  <si>
    <t>bab9fdda08f3726f18c6cc42fcc5d580cb7f91361bf345ae5522dd0896ea06ba</t>
  </si>
  <si>
    <t>c92e2316ae10c19428c87e58f8e7c7c1c768ba09ed46e210c8c18cc9db151a09</t>
  </si>
  <si>
    <t>https://www.snap.com/political-ads/asset/98a6882104b1c956757b39fd9c0d1975c8af0a11cc86ac2be9f74de1dafe5ddc?mediaType=jpg</t>
  </si>
  <si>
    <t>web_view_url:https://www.howtovote.guide/make-a-plan?utm_source=snap&amp;utm_medium=paid-cnv&amp;utm_campaign=ete-go9-if&amp;utm_term=ga-pct-lal&amp;utm_content=51246754</t>
  </si>
  <si>
    <t>216b1e28e2ee835067f42d48bf51c28e8de650a8e86ecc692239a4341541d493</t>
  </si>
  <si>
    <t>https://www.snap.com/political-ads/asset/560e4be2ee224a733d11b83729affd69300c1171b785f148e7183ab21f095d81?mediaType=mp4</t>
  </si>
  <si>
    <t>a186f53b77273544743275cc2735c4c7ca555d5523566e4e49247993efe85bc7</t>
  </si>
  <si>
    <t>https://www.snap.com/political-ads/asset/1a9a685c39c4ec9d78bf102ffd6223d5ccad9b2dd7d80edf1d7ffb10d0a68fbf?mediaType=mp4</t>
  </si>
  <si>
    <t>fb59a0eda5b9ab5528f289891c087454fcded49ea0486e543ae9412c737f48a1</t>
  </si>
  <si>
    <t>https://www.snap.com/political-ads/asset/2804f73b6b5f6158277ea19403eba12bc197c730dd7ee554097bf79e3881d545?mediaType=mp4</t>
  </si>
  <si>
    <t>8b1eb412aedea6911c9a17ee10e0cbe8d12aa47ebb0cb7cd26780565655e950a</t>
  </si>
  <si>
    <t>ee9b7195d773c6df366fad5ab69416e4a9c392de81ac11d25cdace03882cd72b</t>
  </si>
  <si>
    <t>095767fb01f9e870e47c882fad26223934c159b25d662640b18ca0e272f25ae9</t>
  </si>
  <si>
    <t>https://www.snap.com/political-ads/asset/a7089092151b18ea3091c7e05a489781c31182b1f443922e7c2f6b9e462a9bd6?mediaType=png</t>
  </si>
  <si>
    <t>web_view_url:https://www.latimes.com/opinion/story/2020-10-12/school-reopenings</t>
  </si>
  <si>
    <t>f09a180ea6e8e9c3950e1b4ef76654abb8f0a143746d80f587f5e0707b8a149d</t>
  </si>
  <si>
    <t>web_view_url:https://action.aclu.org/signup/pm-end-federal-death-penalty?&amp;utm_medium=pm&amp;utm_source=snap&amp;utm_campaign=nat-dig-pm-lb-bpi&amp;utm_content=snap-video-criminallaw-activists_penalty_6sec_01142021&amp;utm_term=&amp;initms_aff=nat&amp;initms_chan=pm&amp;initms=nat-dig-pm-lb-bpi-snap-video-criminallaw-activists_penalty_6sec_01142021&amp;ms_aff=nat&amp;ms_chan=pm&amp;ms=nat-dig-pm-lb-bpi-snap-video-criminallaw-activists_penalty_6sec_01142021</t>
  </si>
  <si>
    <t>b516265c0fad7b6f53925ed360ec1e3020a62b65c197889cca1dc115a62919ee</t>
  </si>
  <si>
    <t>371438577374824a51fdf8c31a0074d460772000fe26758331ce676435c9f440</t>
  </si>
  <si>
    <t>https://www.snap.com/political-ads/asset/369e19e98b52390f9fece95d5d120612d1bafa9dba985458c4fa40acf6529580?mediaType=mp4</t>
  </si>
  <si>
    <t>e133f80645721a626ccba55a6cb2dc8100a61f836f116ba158295c36a420c2be</t>
  </si>
  <si>
    <t>Byear</t>
  </si>
  <si>
    <t>Bmonth</t>
  </si>
  <si>
    <t>bday</t>
  </si>
  <si>
    <t>bdate</t>
  </si>
  <si>
    <t>eyear</t>
  </si>
  <si>
    <t>emonth</t>
  </si>
  <si>
    <t>eday</t>
  </si>
  <si>
    <t>edate</t>
  </si>
  <si>
    <t>datediff</t>
  </si>
  <si>
    <t>bhour</t>
  </si>
  <si>
    <t>bmin</t>
  </si>
  <si>
    <t>bsec</t>
  </si>
  <si>
    <t>ehour</t>
  </si>
  <si>
    <t>emin</t>
  </si>
  <si>
    <t>esec</t>
  </si>
  <si>
    <t>totalhoure</t>
  </si>
  <si>
    <t>totalhourb</t>
  </si>
  <si>
    <t>timediff</t>
  </si>
  <si>
    <t>totaltime</t>
  </si>
  <si>
    <t>Spend USD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</si>
  <si>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</si>
  <si>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</si>
  <si>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</si>
  <si>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</si>
  <si>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</si>
  <si>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</si>
  <si>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</si>
  <si>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</si>
  <si>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</si>
  <si>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</si>
  <si>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</si>
  <si>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</si>
  <si>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</si>
  <si>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</si>
  <si>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</si>
  <si>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</si>
  <si>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</si>
  <si>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</si>
  <si>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</si>
  <si>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</si>
  <si>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</si>
  <si>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</si>
  <si>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</si>
  <si>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</si>
  <si>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</si>
  <si>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</si>
  <si>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Impressions</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</si>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</sst>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3" fontId="0" fillId="0" borderId="0" xfId="0" applyNumberFormat="1"/>
    <xf numFmtId="11" fontId="0" fillId="0" borderId="0" xfId="0" applyNumberFormat="1"/>
    <xf numFmtId="14"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Snapchat</a:t>
            </a:r>
            <a:r>
              <a:rPr lang="en-US" baseline="0"/>
              <a:t> Impressions vs Dollars spent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olid"/>
              </a:ln>
              <a:effectLst/>
            </c:spPr>
            <c:trendlineType val="linear"/>
            <c:dispRSqr val="1"/>
            <c:dispEq val="1"/>
            <c:trendlineLbl>
              <c:layout>
                <c:manualLayout>
                  <c:x val="-0.54938888888888893"/>
                  <c:y val="-5.0462962962962961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Final_Data!$D$2:$D$822</c:f>
              <c:numCache>
                <c:formatCode>General</c:formatCode>
                <c:ptCount val="821"/>
                <c:pt idx="0">
                  <c:v>195</c:v>
                </c:pt>
                <c:pt idx="1">
                  <c:v>27.599999999999998</c:v>
                </c:pt>
                <c:pt idx="2">
                  <c:v>53</c:v>
                </c:pt>
                <c:pt idx="3">
                  <c:v>37</c:v>
                </c:pt>
                <c:pt idx="4">
                  <c:v>34</c:v>
                </c:pt>
                <c:pt idx="5">
                  <c:v>25</c:v>
                </c:pt>
                <c:pt idx="6">
                  <c:v>2</c:v>
                </c:pt>
                <c:pt idx="7">
                  <c:v>1760</c:v>
                </c:pt>
                <c:pt idx="8">
                  <c:v>52.819999999999993</c:v>
                </c:pt>
                <c:pt idx="9">
                  <c:v>1.58</c:v>
                </c:pt>
                <c:pt idx="10">
                  <c:v>993</c:v>
                </c:pt>
                <c:pt idx="11">
                  <c:v>520</c:v>
                </c:pt>
                <c:pt idx="12">
                  <c:v>2000</c:v>
                </c:pt>
                <c:pt idx="13">
                  <c:v>8.34</c:v>
                </c:pt>
                <c:pt idx="14">
                  <c:v>13.899999999999999</c:v>
                </c:pt>
                <c:pt idx="15">
                  <c:v>13</c:v>
                </c:pt>
                <c:pt idx="16">
                  <c:v>4</c:v>
                </c:pt>
                <c:pt idx="17">
                  <c:v>145.94999999999999</c:v>
                </c:pt>
                <c:pt idx="18">
                  <c:v>217</c:v>
                </c:pt>
                <c:pt idx="19">
                  <c:v>4</c:v>
                </c:pt>
                <c:pt idx="20">
                  <c:v>9</c:v>
                </c:pt>
                <c:pt idx="21">
                  <c:v>2362</c:v>
                </c:pt>
                <c:pt idx="22">
                  <c:v>10</c:v>
                </c:pt>
                <c:pt idx="23">
                  <c:v>188</c:v>
                </c:pt>
                <c:pt idx="24">
                  <c:v>59</c:v>
                </c:pt>
                <c:pt idx="25">
                  <c:v>46</c:v>
                </c:pt>
                <c:pt idx="26">
                  <c:v>3.16</c:v>
                </c:pt>
                <c:pt idx="27">
                  <c:v>8</c:v>
                </c:pt>
                <c:pt idx="28">
                  <c:v>12</c:v>
                </c:pt>
                <c:pt idx="29">
                  <c:v>77</c:v>
                </c:pt>
                <c:pt idx="30">
                  <c:v>2</c:v>
                </c:pt>
                <c:pt idx="31">
                  <c:v>536</c:v>
                </c:pt>
                <c:pt idx="32">
                  <c:v>3626</c:v>
                </c:pt>
                <c:pt idx="33">
                  <c:v>9</c:v>
                </c:pt>
                <c:pt idx="34">
                  <c:v>171</c:v>
                </c:pt>
                <c:pt idx="35">
                  <c:v>806</c:v>
                </c:pt>
                <c:pt idx="36">
                  <c:v>69.5</c:v>
                </c:pt>
                <c:pt idx="37">
                  <c:v>44</c:v>
                </c:pt>
                <c:pt idx="38">
                  <c:v>21</c:v>
                </c:pt>
                <c:pt idx="39">
                  <c:v>450</c:v>
                </c:pt>
                <c:pt idx="40">
                  <c:v>3</c:v>
                </c:pt>
                <c:pt idx="41">
                  <c:v>58</c:v>
                </c:pt>
                <c:pt idx="42">
                  <c:v>63</c:v>
                </c:pt>
                <c:pt idx="43">
                  <c:v>428</c:v>
                </c:pt>
                <c:pt idx="44">
                  <c:v>1</c:v>
                </c:pt>
                <c:pt idx="45">
                  <c:v>4317</c:v>
                </c:pt>
                <c:pt idx="46">
                  <c:v>12</c:v>
                </c:pt>
                <c:pt idx="47">
                  <c:v>68</c:v>
                </c:pt>
                <c:pt idx="48">
                  <c:v>61</c:v>
                </c:pt>
                <c:pt idx="49">
                  <c:v>64</c:v>
                </c:pt>
                <c:pt idx="50">
                  <c:v>70</c:v>
                </c:pt>
                <c:pt idx="51">
                  <c:v>15</c:v>
                </c:pt>
                <c:pt idx="52">
                  <c:v>5245</c:v>
                </c:pt>
                <c:pt idx="53">
                  <c:v>19</c:v>
                </c:pt>
                <c:pt idx="54">
                  <c:v>305</c:v>
                </c:pt>
                <c:pt idx="55">
                  <c:v>784</c:v>
                </c:pt>
                <c:pt idx="56">
                  <c:v>51</c:v>
                </c:pt>
                <c:pt idx="57">
                  <c:v>581</c:v>
                </c:pt>
                <c:pt idx="58">
                  <c:v>875</c:v>
                </c:pt>
                <c:pt idx="59">
                  <c:v>0</c:v>
                </c:pt>
                <c:pt idx="60">
                  <c:v>148</c:v>
                </c:pt>
                <c:pt idx="61">
                  <c:v>268</c:v>
                </c:pt>
                <c:pt idx="62">
                  <c:v>283</c:v>
                </c:pt>
                <c:pt idx="63">
                  <c:v>14</c:v>
                </c:pt>
                <c:pt idx="64">
                  <c:v>54</c:v>
                </c:pt>
                <c:pt idx="65">
                  <c:v>6824</c:v>
                </c:pt>
                <c:pt idx="66">
                  <c:v>6.9499999999999993</c:v>
                </c:pt>
                <c:pt idx="67">
                  <c:v>105</c:v>
                </c:pt>
                <c:pt idx="68">
                  <c:v>4</c:v>
                </c:pt>
                <c:pt idx="69">
                  <c:v>60</c:v>
                </c:pt>
                <c:pt idx="70">
                  <c:v>55.599999999999994</c:v>
                </c:pt>
                <c:pt idx="71">
                  <c:v>25</c:v>
                </c:pt>
                <c:pt idx="72">
                  <c:v>1500</c:v>
                </c:pt>
                <c:pt idx="73">
                  <c:v>409</c:v>
                </c:pt>
                <c:pt idx="74">
                  <c:v>7</c:v>
                </c:pt>
                <c:pt idx="75">
                  <c:v>1486</c:v>
                </c:pt>
                <c:pt idx="76">
                  <c:v>29</c:v>
                </c:pt>
                <c:pt idx="77">
                  <c:v>4154</c:v>
                </c:pt>
                <c:pt idx="78">
                  <c:v>13.899999999999999</c:v>
                </c:pt>
                <c:pt idx="79">
                  <c:v>5.56</c:v>
                </c:pt>
                <c:pt idx="80">
                  <c:v>0</c:v>
                </c:pt>
                <c:pt idx="81">
                  <c:v>1</c:v>
                </c:pt>
                <c:pt idx="82">
                  <c:v>3513</c:v>
                </c:pt>
                <c:pt idx="83">
                  <c:v>69</c:v>
                </c:pt>
                <c:pt idx="84">
                  <c:v>2715.23</c:v>
                </c:pt>
                <c:pt idx="85">
                  <c:v>29</c:v>
                </c:pt>
                <c:pt idx="86">
                  <c:v>2</c:v>
                </c:pt>
                <c:pt idx="87">
                  <c:v>80</c:v>
                </c:pt>
                <c:pt idx="88">
                  <c:v>12</c:v>
                </c:pt>
                <c:pt idx="89">
                  <c:v>477</c:v>
                </c:pt>
                <c:pt idx="90">
                  <c:v>823</c:v>
                </c:pt>
                <c:pt idx="91">
                  <c:v>902</c:v>
                </c:pt>
                <c:pt idx="92">
                  <c:v>10169</c:v>
                </c:pt>
                <c:pt idx="93">
                  <c:v>3</c:v>
                </c:pt>
                <c:pt idx="94">
                  <c:v>450</c:v>
                </c:pt>
                <c:pt idx="95">
                  <c:v>4</c:v>
                </c:pt>
                <c:pt idx="96">
                  <c:v>107</c:v>
                </c:pt>
                <c:pt idx="97">
                  <c:v>2891</c:v>
                </c:pt>
                <c:pt idx="98">
                  <c:v>184</c:v>
                </c:pt>
                <c:pt idx="99">
                  <c:v>571</c:v>
                </c:pt>
                <c:pt idx="100">
                  <c:v>187</c:v>
                </c:pt>
                <c:pt idx="101">
                  <c:v>36</c:v>
                </c:pt>
                <c:pt idx="102">
                  <c:v>56.989999999999995</c:v>
                </c:pt>
                <c:pt idx="103">
                  <c:v>3193</c:v>
                </c:pt>
                <c:pt idx="104">
                  <c:v>450</c:v>
                </c:pt>
                <c:pt idx="105">
                  <c:v>350.28</c:v>
                </c:pt>
                <c:pt idx="106">
                  <c:v>95.91</c:v>
                </c:pt>
                <c:pt idx="107">
                  <c:v>62</c:v>
                </c:pt>
                <c:pt idx="108">
                  <c:v>77</c:v>
                </c:pt>
                <c:pt idx="109">
                  <c:v>31.2</c:v>
                </c:pt>
                <c:pt idx="110">
                  <c:v>2</c:v>
                </c:pt>
                <c:pt idx="111">
                  <c:v>444</c:v>
                </c:pt>
                <c:pt idx="112">
                  <c:v>91</c:v>
                </c:pt>
                <c:pt idx="113">
                  <c:v>1</c:v>
                </c:pt>
                <c:pt idx="114">
                  <c:v>138</c:v>
                </c:pt>
                <c:pt idx="115">
                  <c:v>2.78</c:v>
                </c:pt>
                <c:pt idx="116">
                  <c:v>190</c:v>
                </c:pt>
                <c:pt idx="117">
                  <c:v>273</c:v>
                </c:pt>
                <c:pt idx="118">
                  <c:v>71</c:v>
                </c:pt>
                <c:pt idx="119">
                  <c:v>57</c:v>
                </c:pt>
                <c:pt idx="120">
                  <c:v>99</c:v>
                </c:pt>
                <c:pt idx="121">
                  <c:v>406</c:v>
                </c:pt>
                <c:pt idx="122">
                  <c:v>1121</c:v>
                </c:pt>
                <c:pt idx="123">
                  <c:v>19.459999999999997</c:v>
                </c:pt>
                <c:pt idx="124">
                  <c:v>50</c:v>
                </c:pt>
                <c:pt idx="125">
                  <c:v>2150</c:v>
                </c:pt>
                <c:pt idx="126">
                  <c:v>19.75</c:v>
                </c:pt>
                <c:pt idx="127">
                  <c:v>478</c:v>
                </c:pt>
                <c:pt idx="128">
                  <c:v>2.78</c:v>
                </c:pt>
                <c:pt idx="129">
                  <c:v>1.39</c:v>
                </c:pt>
                <c:pt idx="130">
                  <c:v>539</c:v>
                </c:pt>
                <c:pt idx="131">
                  <c:v>109</c:v>
                </c:pt>
                <c:pt idx="132">
                  <c:v>150</c:v>
                </c:pt>
                <c:pt idx="133">
                  <c:v>23</c:v>
                </c:pt>
                <c:pt idx="134">
                  <c:v>500</c:v>
                </c:pt>
                <c:pt idx="135">
                  <c:v>4311</c:v>
                </c:pt>
                <c:pt idx="136">
                  <c:v>45</c:v>
                </c:pt>
                <c:pt idx="137">
                  <c:v>643</c:v>
                </c:pt>
                <c:pt idx="138">
                  <c:v>397</c:v>
                </c:pt>
                <c:pt idx="139">
                  <c:v>3.5999999999999996</c:v>
                </c:pt>
                <c:pt idx="140">
                  <c:v>40</c:v>
                </c:pt>
                <c:pt idx="141">
                  <c:v>2</c:v>
                </c:pt>
                <c:pt idx="142">
                  <c:v>81</c:v>
                </c:pt>
                <c:pt idx="143">
                  <c:v>36</c:v>
                </c:pt>
                <c:pt idx="144">
                  <c:v>9</c:v>
                </c:pt>
                <c:pt idx="145">
                  <c:v>294</c:v>
                </c:pt>
                <c:pt idx="146">
                  <c:v>65</c:v>
                </c:pt>
                <c:pt idx="147">
                  <c:v>300</c:v>
                </c:pt>
                <c:pt idx="148">
                  <c:v>4017</c:v>
                </c:pt>
                <c:pt idx="149">
                  <c:v>898</c:v>
                </c:pt>
                <c:pt idx="150">
                  <c:v>37</c:v>
                </c:pt>
                <c:pt idx="151">
                  <c:v>47</c:v>
                </c:pt>
                <c:pt idx="152">
                  <c:v>22</c:v>
                </c:pt>
                <c:pt idx="153">
                  <c:v>93815</c:v>
                </c:pt>
                <c:pt idx="154">
                  <c:v>19</c:v>
                </c:pt>
                <c:pt idx="155">
                  <c:v>155</c:v>
                </c:pt>
                <c:pt idx="156">
                  <c:v>2919</c:v>
                </c:pt>
                <c:pt idx="157">
                  <c:v>22.24</c:v>
                </c:pt>
                <c:pt idx="158">
                  <c:v>18665</c:v>
                </c:pt>
                <c:pt idx="159">
                  <c:v>80</c:v>
                </c:pt>
                <c:pt idx="160">
                  <c:v>31.97</c:v>
                </c:pt>
                <c:pt idx="161">
                  <c:v>3</c:v>
                </c:pt>
                <c:pt idx="162">
                  <c:v>76</c:v>
                </c:pt>
                <c:pt idx="163">
                  <c:v>7340</c:v>
                </c:pt>
                <c:pt idx="164">
                  <c:v>1.58</c:v>
                </c:pt>
                <c:pt idx="165">
                  <c:v>1000</c:v>
                </c:pt>
                <c:pt idx="166">
                  <c:v>5832</c:v>
                </c:pt>
                <c:pt idx="167">
                  <c:v>5334.87</c:v>
                </c:pt>
                <c:pt idx="168">
                  <c:v>41</c:v>
                </c:pt>
                <c:pt idx="169">
                  <c:v>7</c:v>
                </c:pt>
                <c:pt idx="170">
                  <c:v>4071</c:v>
                </c:pt>
                <c:pt idx="171">
                  <c:v>1368</c:v>
                </c:pt>
                <c:pt idx="172">
                  <c:v>114</c:v>
                </c:pt>
                <c:pt idx="173">
                  <c:v>5</c:v>
                </c:pt>
                <c:pt idx="174">
                  <c:v>79</c:v>
                </c:pt>
                <c:pt idx="175">
                  <c:v>6</c:v>
                </c:pt>
                <c:pt idx="176">
                  <c:v>175</c:v>
                </c:pt>
                <c:pt idx="177">
                  <c:v>4.17</c:v>
                </c:pt>
                <c:pt idx="178">
                  <c:v>4</c:v>
                </c:pt>
                <c:pt idx="179">
                  <c:v>449</c:v>
                </c:pt>
                <c:pt idx="180">
                  <c:v>22.24</c:v>
                </c:pt>
                <c:pt idx="181">
                  <c:v>71</c:v>
                </c:pt>
                <c:pt idx="182">
                  <c:v>10</c:v>
                </c:pt>
                <c:pt idx="183">
                  <c:v>3</c:v>
                </c:pt>
                <c:pt idx="184">
                  <c:v>152.47</c:v>
                </c:pt>
                <c:pt idx="185">
                  <c:v>5</c:v>
                </c:pt>
                <c:pt idx="186">
                  <c:v>790</c:v>
                </c:pt>
                <c:pt idx="187">
                  <c:v>3799</c:v>
                </c:pt>
                <c:pt idx="188">
                  <c:v>22</c:v>
                </c:pt>
                <c:pt idx="189">
                  <c:v>35</c:v>
                </c:pt>
                <c:pt idx="190">
                  <c:v>5.56</c:v>
                </c:pt>
                <c:pt idx="191">
                  <c:v>198</c:v>
                </c:pt>
                <c:pt idx="192">
                  <c:v>121</c:v>
                </c:pt>
                <c:pt idx="193">
                  <c:v>8</c:v>
                </c:pt>
                <c:pt idx="194">
                  <c:v>156</c:v>
                </c:pt>
                <c:pt idx="195">
                  <c:v>2</c:v>
                </c:pt>
                <c:pt idx="196">
                  <c:v>6</c:v>
                </c:pt>
                <c:pt idx="197">
                  <c:v>2.4</c:v>
                </c:pt>
                <c:pt idx="198">
                  <c:v>2</c:v>
                </c:pt>
                <c:pt idx="199">
                  <c:v>114</c:v>
                </c:pt>
                <c:pt idx="200">
                  <c:v>253</c:v>
                </c:pt>
                <c:pt idx="201">
                  <c:v>8</c:v>
                </c:pt>
                <c:pt idx="202">
                  <c:v>29</c:v>
                </c:pt>
                <c:pt idx="203">
                  <c:v>17</c:v>
                </c:pt>
                <c:pt idx="204">
                  <c:v>11550</c:v>
                </c:pt>
                <c:pt idx="205">
                  <c:v>17</c:v>
                </c:pt>
                <c:pt idx="206">
                  <c:v>9</c:v>
                </c:pt>
                <c:pt idx="207">
                  <c:v>3392</c:v>
                </c:pt>
                <c:pt idx="208">
                  <c:v>5</c:v>
                </c:pt>
                <c:pt idx="209">
                  <c:v>2517</c:v>
                </c:pt>
                <c:pt idx="210">
                  <c:v>3</c:v>
                </c:pt>
                <c:pt idx="211">
                  <c:v>2112</c:v>
                </c:pt>
                <c:pt idx="212">
                  <c:v>141</c:v>
                </c:pt>
                <c:pt idx="213">
                  <c:v>4.17</c:v>
                </c:pt>
                <c:pt idx="214">
                  <c:v>31.97</c:v>
                </c:pt>
                <c:pt idx="215">
                  <c:v>49</c:v>
                </c:pt>
                <c:pt idx="216">
                  <c:v>43.089999999999996</c:v>
                </c:pt>
                <c:pt idx="217">
                  <c:v>5</c:v>
                </c:pt>
                <c:pt idx="218">
                  <c:v>551</c:v>
                </c:pt>
                <c:pt idx="219">
                  <c:v>277</c:v>
                </c:pt>
                <c:pt idx="220">
                  <c:v>1405.56</c:v>
                </c:pt>
                <c:pt idx="221">
                  <c:v>14</c:v>
                </c:pt>
                <c:pt idx="222">
                  <c:v>4</c:v>
                </c:pt>
                <c:pt idx="223">
                  <c:v>2.78</c:v>
                </c:pt>
                <c:pt idx="224">
                  <c:v>15</c:v>
                </c:pt>
                <c:pt idx="225">
                  <c:v>9</c:v>
                </c:pt>
                <c:pt idx="226">
                  <c:v>5</c:v>
                </c:pt>
                <c:pt idx="227">
                  <c:v>96</c:v>
                </c:pt>
                <c:pt idx="228">
                  <c:v>90</c:v>
                </c:pt>
                <c:pt idx="229">
                  <c:v>78</c:v>
                </c:pt>
                <c:pt idx="230">
                  <c:v>30</c:v>
                </c:pt>
                <c:pt idx="231">
                  <c:v>199</c:v>
                </c:pt>
                <c:pt idx="232">
                  <c:v>4</c:v>
                </c:pt>
                <c:pt idx="233">
                  <c:v>21</c:v>
                </c:pt>
                <c:pt idx="234">
                  <c:v>12.51</c:v>
                </c:pt>
                <c:pt idx="235">
                  <c:v>11</c:v>
                </c:pt>
                <c:pt idx="236">
                  <c:v>38</c:v>
                </c:pt>
                <c:pt idx="237">
                  <c:v>55</c:v>
                </c:pt>
                <c:pt idx="238">
                  <c:v>117</c:v>
                </c:pt>
                <c:pt idx="239">
                  <c:v>306</c:v>
                </c:pt>
                <c:pt idx="240">
                  <c:v>1390</c:v>
                </c:pt>
                <c:pt idx="241">
                  <c:v>29.23</c:v>
                </c:pt>
                <c:pt idx="242">
                  <c:v>417</c:v>
                </c:pt>
                <c:pt idx="243">
                  <c:v>4</c:v>
                </c:pt>
                <c:pt idx="244">
                  <c:v>6139</c:v>
                </c:pt>
                <c:pt idx="245">
                  <c:v>7</c:v>
                </c:pt>
                <c:pt idx="246">
                  <c:v>174</c:v>
                </c:pt>
                <c:pt idx="247">
                  <c:v>1488</c:v>
                </c:pt>
                <c:pt idx="248">
                  <c:v>109.80999999999999</c:v>
                </c:pt>
                <c:pt idx="249">
                  <c:v>13</c:v>
                </c:pt>
                <c:pt idx="250">
                  <c:v>3</c:v>
                </c:pt>
                <c:pt idx="251">
                  <c:v>316</c:v>
                </c:pt>
                <c:pt idx="252">
                  <c:v>6</c:v>
                </c:pt>
                <c:pt idx="253">
                  <c:v>450</c:v>
                </c:pt>
                <c:pt idx="254">
                  <c:v>16.68</c:v>
                </c:pt>
                <c:pt idx="255">
                  <c:v>201</c:v>
                </c:pt>
                <c:pt idx="256">
                  <c:v>14</c:v>
                </c:pt>
                <c:pt idx="257">
                  <c:v>3</c:v>
                </c:pt>
                <c:pt idx="258">
                  <c:v>27</c:v>
                </c:pt>
                <c:pt idx="259">
                  <c:v>15262</c:v>
                </c:pt>
                <c:pt idx="260">
                  <c:v>100</c:v>
                </c:pt>
                <c:pt idx="261">
                  <c:v>1</c:v>
                </c:pt>
                <c:pt idx="262">
                  <c:v>3</c:v>
                </c:pt>
                <c:pt idx="263">
                  <c:v>1.39</c:v>
                </c:pt>
                <c:pt idx="264">
                  <c:v>65</c:v>
                </c:pt>
                <c:pt idx="265">
                  <c:v>1979</c:v>
                </c:pt>
                <c:pt idx="266">
                  <c:v>11</c:v>
                </c:pt>
                <c:pt idx="267">
                  <c:v>1</c:v>
                </c:pt>
                <c:pt idx="268">
                  <c:v>191</c:v>
                </c:pt>
                <c:pt idx="269">
                  <c:v>450</c:v>
                </c:pt>
                <c:pt idx="270">
                  <c:v>7</c:v>
                </c:pt>
                <c:pt idx="271">
                  <c:v>324</c:v>
                </c:pt>
                <c:pt idx="272">
                  <c:v>1264</c:v>
                </c:pt>
                <c:pt idx="273">
                  <c:v>8</c:v>
                </c:pt>
                <c:pt idx="274">
                  <c:v>79.22999999999999</c:v>
                </c:pt>
                <c:pt idx="275">
                  <c:v>20.849999999999998</c:v>
                </c:pt>
                <c:pt idx="276">
                  <c:v>48</c:v>
                </c:pt>
                <c:pt idx="277">
                  <c:v>9.7299999999999986</c:v>
                </c:pt>
                <c:pt idx="278">
                  <c:v>278</c:v>
                </c:pt>
                <c:pt idx="279">
                  <c:v>188</c:v>
                </c:pt>
                <c:pt idx="280">
                  <c:v>2112</c:v>
                </c:pt>
                <c:pt idx="281">
                  <c:v>8255</c:v>
                </c:pt>
                <c:pt idx="282">
                  <c:v>30.58</c:v>
                </c:pt>
                <c:pt idx="283">
                  <c:v>252</c:v>
                </c:pt>
                <c:pt idx="284">
                  <c:v>396</c:v>
                </c:pt>
                <c:pt idx="285">
                  <c:v>720</c:v>
                </c:pt>
                <c:pt idx="286">
                  <c:v>29.189999999999998</c:v>
                </c:pt>
                <c:pt idx="287">
                  <c:v>50</c:v>
                </c:pt>
                <c:pt idx="288">
                  <c:v>0</c:v>
                </c:pt>
                <c:pt idx="289">
                  <c:v>2</c:v>
                </c:pt>
                <c:pt idx="290">
                  <c:v>4</c:v>
                </c:pt>
                <c:pt idx="291">
                  <c:v>422</c:v>
                </c:pt>
                <c:pt idx="292">
                  <c:v>2357.94</c:v>
                </c:pt>
                <c:pt idx="293">
                  <c:v>23.63</c:v>
                </c:pt>
                <c:pt idx="294">
                  <c:v>330</c:v>
                </c:pt>
                <c:pt idx="295">
                  <c:v>178</c:v>
                </c:pt>
                <c:pt idx="296">
                  <c:v>1391</c:v>
                </c:pt>
                <c:pt idx="297">
                  <c:v>111.6</c:v>
                </c:pt>
                <c:pt idx="298">
                  <c:v>22</c:v>
                </c:pt>
                <c:pt idx="299">
                  <c:v>54</c:v>
                </c:pt>
                <c:pt idx="300">
                  <c:v>45</c:v>
                </c:pt>
                <c:pt idx="301">
                  <c:v>718</c:v>
                </c:pt>
                <c:pt idx="302">
                  <c:v>81</c:v>
                </c:pt>
                <c:pt idx="303">
                  <c:v>36</c:v>
                </c:pt>
                <c:pt idx="304">
                  <c:v>86</c:v>
                </c:pt>
                <c:pt idx="305">
                  <c:v>12</c:v>
                </c:pt>
                <c:pt idx="306">
                  <c:v>3</c:v>
                </c:pt>
                <c:pt idx="307">
                  <c:v>183</c:v>
                </c:pt>
                <c:pt idx="308">
                  <c:v>405</c:v>
                </c:pt>
                <c:pt idx="309">
                  <c:v>31</c:v>
                </c:pt>
                <c:pt idx="310">
                  <c:v>1500</c:v>
                </c:pt>
                <c:pt idx="311">
                  <c:v>77</c:v>
                </c:pt>
                <c:pt idx="312">
                  <c:v>9</c:v>
                </c:pt>
                <c:pt idx="313">
                  <c:v>89</c:v>
                </c:pt>
                <c:pt idx="314">
                  <c:v>42</c:v>
                </c:pt>
                <c:pt idx="315">
                  <c:v>63</c:v>
                </c:pt>
                <c:pt idx="316">
                  <c:v>43.089999999999996</c:v>
                </c:pt>
                <c:pt idx="317">
                  <c:v>10</c:v>
                </c:pt>
                <c:pt idx="318">
                  <c:v>4427</c:v>
                </c:pt>
                <c:pt idx="319">
                  <c:v>7</c:v>
                </c:pt>
                <c:pt idx="320">
                  <c:v>341</c:v>
                </c:pt>
                <c:pt idx="321">
                  <c:v>76</c:v>
                </c:pt>
                <c:pt idx="322">
                  <c:v>3921</c:v>
                </c:pt>
                <c:pt idx="323">
                  <c:v>16201</c:v>
                </c:pt>
                <c:pt idx="324">
                  <c:v>58</c:v>
                </c:pt>
                <c:pt idx="325">
                  <c:v>21</c:v>
                </c:pt>
                <c:pt idx="326">
                  <c:v>187</c:v>
                </c:pt>
                <c:pt idx="327">
                  <c:v>115</c:v>
                </c:pt>
                <c:pt idx="328">
                  <c:v>19</c:v>
                </c:pt>
                <c:pt idx="329">
                  <c:v>138</c:v>
                </c:pt>
                <c:pt idx="330">
                  <c:v>0</c:v>
                </c:pt>
                <c:pt idx="331">
                  <c:v>114</c:v>
                </c:pt>
                <c:pt idx="332">
                  <c:v>1156</c:v>
                </c:pt>
                <c:pt idx="333">
                  <c:v>93</c:v>
                </c:pt>
                <c:pt idx="334">
                  <c:v>389</c:v>
                </c:pt>
                <c:pt idx="335">
                  <c:v>16</c:v>
                </c:pt>
                <c:pt idx="336">
                  <c:v>5</c:v>
                </c:pt>
                <c:pt idx="337">
                  <c:v>3</c:v>
                </c:pt>
                <c:pt idx="338">
                  <c:v>100</c:v>
                </c:pt>
                <c:pt idx="339">
                  <c:v>0</c:v>
                </c:pt>
                <c:pt idx="340">
                  <c:v>911</c:v>
                </c:pt>
                <c:pt idx="341">
                  <c:v>15.29</c:v>
                </c:pt>
                <c:pt idx="342">
                  <c:v>909</c:v>
                </c:pt>
                <c:pt idx="343">
                  <c:v>19</c:v>
                </c:pt>
                <c:pt idx="344">
                  <c:v>18.07</c:v>
                </c:pt>
                <c:pt idx="345">
                  <c:v>503.17999999999995</c:v>
                </c:pt>
                <c:pt idx="346">
                  <c:v>12074</c:v>
                </c:pt>
                <c:pt idx="347">
                  <c:v>19</c:v>
                </c:pt>
                <c:pt idx="348">
                  <c:v>83</c:v>
                </c:pt>
                <c:pt idx="349">
                  <c:v>13457</c:v>
                </c:pt>
                <c:pt idx="350">
                  <c:v>173</c:v>
                </c:pt>
                <c:pt idx="351">
                  <c:v>3</c:v>
                </c:pt>
                <c:pt idx="352">
                  <c:v>32</c:v>
                </c:pt>
                <c:pt idx="353">
                  <c:v>0</c:v>
                </c:pt>
                <c:pt idx="354">
                  <c:v>100</c:v>
                </c:pt>
                <c:pt idx="355">
                  <c:v>198</c:v>
                </c:pt>
                <c:pt idx="356">
                  <c:v>437</c:v>
                </c:pt>
                <c:pt idx="357">
                  <c:v>3</c:v>
                </c:pt>
                <c:pt idx="358">
                  <c:v>46</c:v>
                </c:pt>
                <c:pt idx="359">
                  <c:v>324</c:v>
                </c:pt>
                <c:pt idx="360">
                  <c:v>589</c:v>
                </c:pt>
                <c:pt idx="361">
                  <c:v>30</c:v>
                </c:pt>
                <c:pt idx="362">
                  <c:v>41.699999999999996</c:v>
                </c:pt>
                <c:pt idx="363">
                  <c:v>21</c:v>
                </c:pt>
                <c:pt idx="364">
                  <c:v>690</c:v>
                </c:pt>
                <c:pt idx="365">
                  <c:v>388</c:v>
                </c:pt>
                <c:pt idx="366">
                  <c:v>44346.12</c:v>
                </c:pt>
                <c:pt idx="367">
                  <c:v>386.41999999999996</c:v>
                </c:pt>
                <c:pt idx="368">
                  <c:v>51</c:v>
                </c:pt>
                <c:pt idx="369">
                  <c:v>35</c:v>
                </c:pt>
                <c:pt idx="370">
                  <c:v>8621</c:v>
                </c:pt>
                <c:pt idx="371">
                  <c:v>59</c:v>
                </c:pt>
                <c:pt idx="372">
                  <c:v>1075</c:v>
                </c:pt>
                <c:pt idx="373">
                  <c:v>67</c:v>
                </c:pt>
                <c:pt idx="374">
                  <c:v>46</c:v>
                </c:pt>
                <c:pt idx="375">
                  <c:v>46.61</c:v>
                </c:pt>
                <c:pt idx="376">
                  <c:v>3</c:v>
                </c:pt>
                <c:pt idx="377">
                  <c:v>73</c:v>
                </c:pt>
                <c:pt idx="378">
                  <c:v>56.989999999999995</c:v>
                </c:pt>
                <c:pt idx="379">
                  <c:v>25.02</c:v>
                </c:pt>
                <c:pt idx="380">
                  <c:v>878</c:v>
                </c:pt>
                <c:pt idx="381">
                  <c:v>8</c:v>
                </c:pt>
                <c:pt idx="382">
                  <c:v>1330</c:v>
                </c:pt>
                <c:pt idx="383">
                  <c:v>68</c:v>
                </c:pt>
                <c:pt idx="384">
                  <c:v>43</c:v>
                </c:pt>
                <c:pt idx="385">
                  <c:v>22</c:v>
                </c:pt>
                <c:pt idx="386">
                  <c:v>51</c:v>
                </c:pt>
                <c:pt idx="387">
                  <c:v>8.34</c:v>
                </c:pt>
                <c:pt idx="388">
                  <c:v>67</c:v>
                </c:pt>
                <c:pt idx="389">
                  <c:v>112.32000000000001</c:v>
                </c:pt>
                <c:pt idx="390">
                  <c:v>1</c:v>
                </c:pt>
                <c:pt idx="391">
                  <c:v>1610</c:v>
                </c:pt>
                <c:pt idx="392">
                  <c:v>5</c:v>
                </c:pt>
                <c:pt idx="393">
                  <c:v>644</c:v>
                </c:pt>
                <c:pt idx="394">
                  <c:v>1534</c:v>
                </c:pt>
                <c:pt idx="395">
                  <c:v>100</c:v>
                </c:pt>
                <c:pt idx="396">
                  <c:v>287</c:v>
                </c:pt>
                <c:pt idx="397">
                  <c:v>539</c:v>
                </c:pt>
                <c:pt idx="398">
                  <c:v>336</c:v>
                </c:pt>
                <c:pt idx="399">
                  <c:v>121</c:v>
                </c:pt>
                <c:pt idx="400">
                  <c:v>514</c:v>
                </c:pt>
                <c:pt idx="401">
                  <c:v>16.68</c:v>
                </c:pt>
                <c:pt idx="402">
                  <c:v>333.59999999999997</c:v>
                </c:pt>
                <c:pt idx="403">
                  <c:v>5</c:v>
                </c:pt>
                <c:pt idx="404">
                  <c:v>403</c:v>
                </c:pt>
                <c:pt idx="405">
                  <c:v>143</c:v>
                </c:pt>
                <c:pt idx="406">
                  <c:v>162</c:v>
                </c:pt>
                <c:pt idx="407">
                  <c:v>4</c:v>
                </c:pt>
                <c:pt idx="408">
                  <c:v>208.49999999999997</c:v>
                </c:pt>
                <c:pt idx="409">
                  <c:v>65</c:v>
                </c:pt>
                <c:pt idx="410">
                  <c:v>10</c:v>
                </c:pt>
                <c:pt idx="411">
                  <c:v>53</c:v>
                </c:pt>
                <c:pt idx="412">
                  <c:v>23</c:v>
                </c:pt>
                <c:pt idx="413">
                  <c:v>198</c:v>
                </c:pt>
                <c:pt idx="414">
                  <c:v>93</c:v>
                </c:pt>
                <c:pt idx="415">
                  <c:v>450</c:v>
                </c:pt>
                <c:pt idx="416">
                  <c:v>138</c:v>
                </c:pt>
                <c:pt idx="417">
                  <c:v>2.37</c:v>
                </c:pt>
                <c:pt idx="418">
                  <c:v>19</c:v>
                </c:pt>
                <c:pt idx="419">
                  <c:v>0</c:v>
                </c:pt>
                <c:pt idx="420">
                  <c:v>35.550000000000004</c:v>
                </c:pt>
                <c:pt idx="421">
                  <c:v>2488</c:v>
                </c:pt>
                <c:pt idx="422">
                  <c:v>233</c:v>
                </c:pt>
                <c:pt idx="423">
                  <c:v>4000</c:v>
                </c:pt>
                <c:pt idx="424">
                  <c:v>3588</c:v>
                </c:pt>
                <c:pt idx="425">
                  <c:v>7</c:v>
                </c:pt>
                <c:pt idx="426">
                  <c:v>11</c:v>
                </c:pt>
                <c:pt idx="427">
                  <c:v>9</c:v>
                </c:pt>
                <c:pt idx="428">
                  <c:v>20</c:v>
                </c:pt>
                <c:pt idx="429">
                  <c:v>538</c:v>
                </c:pt>
                <c:pt idx="430">
                  <c:v>6</c:v>
                </c:pt>
                <c:pt idx="431">
                  <c:v>29.189999999999998</c:v>
                </c:pt>
                <c:pt idx="432">
                  <c:v>21</c:v>
                </c:pt>
                <c:pt idx="433">
                  <c:v>27</c:v>
                </c:pt>
                <c:pt idx="434">
                  <c:v>17264</c:v>
                </c:pt>
                <c:pt idx="435">
                  <c:v>99</c:v>
                </c:pt>
                <c:pt idx="436">
                  <c:v>8</c:v>
                </c:pt>
                <c:pt idx="437">
                  <c:v>133</c:v>
                </c:pt>
                <c:pt idx="438">
                  <c:v>18.07</c:v>
                </c:pt>
                <c:pt idx="439">
                  <c:v>86</c:v>
                </c:pt>
                <c:pt idx="440">
                  <c:v>293.28999999999996</c:v>
                </c:pt>
                <c:pt idx="441">
                  <c:v>16.68</c:v>
                </c:pt>
                <c:pt idx="442">
                  <c:v>2</c:v>
                </c:pt>
                <c:pt idx="443">
                  <c:v>87</c:v>
                </c:pt>
                <c:pt idx="444">
                  <c:v>294.68</c:v>
                </c:pt>
                <c:pt idx="445">
                  <c:v>18</c:v>
                </c:pt>
                <c:pt idx="446">
                  <c:v>73</c:v>
                </c:pt>
                <c:pt idx="447">
                  <c:v>48.65</c:v>
                </c:pt>
                <c:pt idx="448">
                  <c:v>23.63</c:v>
                </c:pt>
                <c:pt idx="449">
                  <c:v>76</c:v>
                </c:pt>
                <c:pt idx="450">
                  <c:v>26.409999999999997</c:v>
                </c:pt>
                <c:pt idx="451">
                  <c:v>23.63</c:v>
                </c:pt>
                <c:pt idx="452">
                  <c:v>3.5999999999999996</c:v>
                </c:pt>
                <c:pt idx="453">
                  <c:v>200</c:v>
                </c:pt>
                <c:pt idx="454">
                  <c:v>3</c:v>
                </c:pt>
                <c:pt idx="455">
                  <c:v>49</c:v>
                </c:pt>
                <c:pt idx="456">
                  <c:v>282</c:v>
                </c:pt>
                <c:pt idx="457">
                  <c:v>2</c:v>
                </c:pt>
                <c:pt idx="458">
                  <c:v>3410</c:v>
                </c:pt>
                <c:pt idx="459">
                  <c:v>2292</c:v>
                </c:pt>
                <c:pt idx="460">
                  <c:v>34</c:v>
                </c:pt>
                <c:pt idx="461">
                  <c:v>1004</c:v>
                </c:pt>
                <c:pt idx="462">
                  <c:v>23</c:v>
                </c:pt>
                <c:pt idx="463">
                  <c:v>10</c:v>
                </c:pt>
                <c:pt idx="464">
                  <c:v>0</c:v>
                </c:pt>
                <c:pt idx="465">
                  <c:v>4</c:v>
                </c:pt>
                <c:pt idx="466">
                  <c:v>46</c:v>
                </c:pt>
                <c:pt idx="467">
                  <c:v>5457</c:v>
                </c:pt>
                <c:pt idx="468">
                  <c:v>5.56</c:v>
                </c:pt>
                <c:pt idx="469">
                  <c:v>647</c:v>
                </c:pt>
                <c:pt idx="470">
                  <c:v>10</c:v>
                </c:pt>
                <c:pt idx="471">
                  <c:v>99</c:v>
                </c:pt>
                <c:pt idx="472">
                  <c:v>54</c:v>
                </c:pt>
                <c:pt idx="473">
                  <c:v>101</c:v>
                </c:pt>
                <c:pt idx="474">
                  <c:v>700</c:v>
                </c:pt>
                <c:pt idx="475">
                  <c:v>81</c:v>
                </c:pt>
                <c:pt idx="476">
                  <c:v>144.57</c:v>
                </c:pt>
                <c:pt idx="477">
                  <c:v>3</c:v>
                </c:pt>
                <c:pt idx="478">
                  <c:v>276</c:v>
                </c:pt>
                <c:pt idx="479">
                  <c:v>22</c:v>
                </c:pt>
                <c:pt idx="480">
                  <c:v>103</c:v>
                </c:pt>
                <c:pt idx="481">
                  <c:v>3588</c:v>
                </c:pt>
                <c:pt idx="482">
                  <c:v>34</c:v>
                </c:pt>
                <c:pt idx="483">
                  <c:v>926</c:v>
                </c:pt>
                <c:pt idx="484">
                  <c:v>48</c:v>
                </c:pt>
                <c:pt idx="485">
                  <c:v>1065</c:v>
                </c:pt>
                <c:pt idx="486">
                  <c:v>980</c:v>
                </c:pt>
                <c:pt idx="487">
                  <c:v>11</c:v>
                </c:pt>
                <c:pt idx="488">
                  <c:v>31</c:v>
                </c:pt>
                <c:pt idx="489">
                  <c:v>99</c:v>
                </c:pt>
                <c:pt idx="490">
                  <c:v>3</c:v>
                </c:pt>
                <c:pt idx="491">
                  <c:v>4200</c:v>
                </c:pt>
                <c:pt idx="492">
                  <c:v>2.78</c:v>
                </c:pt>
                <c:pt idx="493">
                  <c:v>0</c:v>
                </c:pt>
                <c:pt idx="494">
                  <c:v>55.599999999999994</c:v>
                </c:pt>
                <c:pt idx="495">
                  <c:v>557</c:v>
                </c:pt>
                <c:pt idx="496">
                  <c:v>823</c:v>
                </c:pt>
                <c:pt idx="497">
                  <c:v>31</c:v>
                </c:pt>
                <c:pt idx="498">
                  <c:v>113</c:v>
                </c:pt>
                <c:pt idx="499">
                  <c:v>22</c:v>
                </c:pt>
                <c:pt idx="500">
                  <c:v>49</c:v>
                </c:pt>
                <c:pt idx="501">
                  <c:v>200</c:v>
                </c:pt>
                <c:pt idx="502">
                  <c:v>0.79</c:v>
                </c:pt>
                <c:pt idx="503">
                  <c:v>107</c:v>
                </c:pt>
                <c:pt idx="504">
                  <c:v>2303</c:v>
                </c:pt>
                <c:pt idx="505">
                  <c:v>7</c:v>
                </c:pt>
                <c:pt idx="506">
                  <c:v>36</c:v>
                </c:pt>
                <c:pt idx="507">
                  <c:v>20473</c:v>
                </c:pt>
                <c:pt idx="508">
                  <c:v>101072</c:v>
                </c:pt>
                <c:pt idx="509">
                  <c:v>1</c:v>
                </c:pt>
                <c:pt idx="510">
                  <c:v>6553.84</c:v>
                </c:pt>
                <c:pt idx="511">
                  <c:v>64</c:v>
                </c:pt>
                <c:pt idx="512">
                  <c:v>28</c:v>
                </c:pt>
                <c:pt idx="513">
                  <c:v>3</c:v>
                </c:pt>
                <c:pt idx="514">
                  <c:v>0</c:v>
                </c:pt>
                <c:pt idx="515">
                  <c:v>4</c:v>
                </c:pt>
                <c:pt idx="516">
                  <c:v>3</c:v>
                </c:pt>
                <c:pt idx="517">
                  <c:v>676</c:v>
                </c:pt>
                <c:pt idx="518">
                  <c:v>64</c:v>
                </c:pt>
                <c:pt idx="519">
                  <c:v>13</c:v>
                </c:pt>
                <c:pt idx="520">
                  <c:v>2437</c:v>
                </c:pt>
                <c:pt idx="521">
                  <c:v>16</c:v>
                </c:pt>
                <c:pt idx="522">
                  <c:v>22.12</c:v>
                </c:pt>
                <c:pt idx="523">
                  <c:v>571</c:v>
                </c:pt>
                <c:pt idx="524">
                  <c:v>324</c:v>
                </c:pt>
                <c:pt idx="525">
                  <c:v>26.409999999999997</c:v>
                </c:pt>
                <c:pt idx="526">
                  <c:v>597</c:v>
                </c:pt>
                <c:pt idx="527">
                  <c:v>63</c:v>
                </c:pt>
                <c:pt idx="528">
                  <c:v>11.12</c:v>
                </c:pt>
                <c:pt idx="529">
                  <c:v>1781</c:v>
                </c:pt>
                <c:pt idx="530">
                  <c:v>10</c:v>
                </c:pt>
                <c:pt idx="531">
                  <c:v>5</c:v>
                </c:pt>
                <c:pt idx="532">
                  <c:v>44</c:v>
                </c:pt>
                <c:pt idx="533">
                  <c:v>137</c:v>
                </c:pt>
                <c:pt idx="534">
                  <c:v>4200</c:v>
                </c:pt>
                <c:pt idx="535">
                  <c:v>58.379999999999995</c:v>
                </c:pt>
                <c:pt idx="536">
                  <c:v>4</c:v>
                </c:pt>
                <c:pt idx="537">
                  <c:v>140</c:v>
                </c:pt>
                <c:pt idx="538">
                  <c:v>109</c:v>
                </c:pt>
                <c:pt idx="539">
                  <c:v>26</c:v>
                </c:pt>
                <c:pt idx="540">
                  <c:v>47</c:v>
                </c:pt>
                <c:pt idx="541">
                  <c:v>11.12</c:v>
                </c:pt>
                <c:pt idx="542">
                  <c:v>629</c:v>
                </c:pt>
                <c:pt idx="543">
                  <c:v>29.189999999999998</c:v>
                </c:pt>
                <c:pt idx="544">
                  <c:v>1084</c:v>
                </c:pt>
                <c:pt idx="545">
                  <c:v>14</c:v>
                </c:pt>
                <c:pt idx="546">
                  <c:v>8</c:v>
                </c:pt>
                <c:pt idx="547">
                  <c:v>15</c:v>
                </c:pt>
                <c:pt idx="548">
                  <c:v>210</c:v>
                </c:pt>
                <c:pt idx="549">
                  <c:v>4</c:v>
                </c:pt>
                <c:pt idx="550">
                  <c:v>35</c:v>
                </c:pt>
                <c:pt idx="551">
                  <c:v>665</c:v>
                </c:pt>
                <c:pt idx="552">
                  <c:v>20.849999999999998</c:v>
                </c:pt>
                <c:pt idx="553">
                  <c:v>176</c:v>
                </c:pt>
                <c:pt idx="554">
                  <c:v>43</c:v>
                </c:pt>
                <c:pt idx="555">
                  <c:v>19</c:v>
                </c:pt>
                <c:pt idx="556">
                  <c:v>37.529999999999994</c:v>
                </c:pt>
                <c:pt idx="557">
                  <c:v>1089</c:v>
                </c:pt>
                <c:pt idx="558">
                  <c:v>50.4</c:v>
                </c:pt>
                <c:pt idx="559">
                  <c:v>14</c:v>
                </c:pt>
                <c:pt idx="560">
                  <c:v>46</c:v>
                </c:pt>
                <c:pt idx="561">
                  <c:v>6159</c:v>
                </c:pt>
                <c:pt idx="562">
                  <c:v>511</c:v>
                </c:pt>
                <c:pt idx="563">
                  <c:v>18</c:v>
                </c:pt>
                <c:pt idx="564">
                  <c:v>34.75</c:v>
                </c:pt>
                <c:pt idx="565">
                  <c:v>44.48</c:v>
                </c:pt>
                <c:pt idx="566">
                  <c:v>194</c:v>
                </c:pt>
                <c:pt idx="567">
                  <c:v>2.37</c:v>
                </c:pt>
                <c:pt idx="568">
                  <c:v>153</c:v>
                </c:pt>
                <c:pt idx="569">
                  <c:v>600</c:v>
                </c:pt>
                <c:pt idx="570">
                  <c:v>55.300000000000004</c:v>
                </c:pt>
                <c:pt idx="571">
                  <c:v>68</c:v>
                </c:pt>
                <c:pt idx="572">
                  <c:v>89</c:v>
                </c:pt>
                <c:pt idx="573">
                  <c:v>3312</c:v>
                </c:pt>
                <c:pt idx="574">
                  <c:v>66</c:v>
                </c:pt>
                <c:pt idx="575">
                  <c:v>176</c:v>
                </c:pt>
                <c:pt idx="576">
                  <c:v>22</c:v>
                </c:pt>
                <c:pt idx="577">
                  <c:v>57</c:v>
                </c:pt>
                <c:pt idx="578">
                  <c:v>7</c:v>
                </c:pt>
                <c:pt idx="579">
                  <c:v>0</c:v>
                </c:pt>
                <c:pt idx="580">
                  <c:v>655</c:v>
                </c:pt>
                <c:pt idx="581">
                  <c:v>42</c:v>
                </c:pt>
                <c:pt idx="582">
                  <c:v>2</c:v>
                </c:pt>
                <c:pt idx="583">
                  <c:v>84</c:v>
                </c:pt>
                <c:pt idx="584">
                  <c:v>0</c:v>
                </c:pt>
                <c:pt idx="585">
                  <c:v>5.46</c:v>
                </c:pt>
                <c:pt idx="586">
                  <c:v>16307</c:v>
                </c:pt>
                <c:pt idx="587">
                  <c:v>1013</c:v>
                </c:pt>
                <c:pt idx="588">
                  <c:v>450</c:v>
                </c:pt>
                <c:pt idx="589">
                  <c:v>9</c:v>
                </c:pt>
                <c:pt idx="590">
                  <c:v>133</c:v>
                </c:pt>
                <c:pt idx="591">
                  <c:v>34</c:v>
                </c:pt>
                <c:pt idx="592">
                  <c:v>5</c:v>
                </c:pt>
                <c:pt idx="593">
                  <c:v>60</c:v>
                </c:pt>
                <c:pt idx="594">
                  <c:v>11</c:v>
                </c:pt>
                <c:pt idx="595">
                  <c:v>2</c:v>
                </c:pt>
                <c:pt idx="596">
                  <c:v>4</c:v>
                </c:pt>
                <c:pt idx="597">
                  <c:v>37</c:v>
                </c:pt>
                <c:pt idx="598">
                  <c:v>33</c:v>
                </c:pt>
                <c:pt idx="599">
                  <c:v>9071</c:v>
                </c:pt>
                <c:pt idx="600">
                  <c:v>3</c:v>
                </c:pt>
                <c:pt idx="601">
                  <c:v>89</c:v>
                </c:pt>
                <c:pt idx="602">
                  <c:v>107</c:v>
                </c:pt>
                <c:pt idx="603">
                  <c:v>685</c:v>
                </c:pt>
                <c:pt idx="604">
                  <c:v>8156</c:v>
                </c:pt>
                <c:pt idx="605">
                  <c:v>5751</c:v>
                </c:pt>
                <c:pt idx="606">
                  <c:v>86.179999999999993</c:v>
                </c:pt>
                <c:pt idx="607">
                  <c:v>1655</c:v>
                </c:pt>
                <c:pt idx="608">
                  <c:v>2.37</c:v>
                </c:pt>
                <c:pt idx="609">
                  <c:v>11</c:v>
                </c:pt>
                <c:pt idx="610">
                  <c:v>536</c:v>
                </c:pt>
                <c:pt idx="611">
                  <c:v>352</c:v>
                </c:pt>
                <c:pt idx="612">
                  <c:v>3.16</c:v>
                </c:pt>
                <c:pt idx="613">
                  <c:v>3</c:v>
                </c:pt>
                <c:pt idx="614">
                  <c:v>188</c:v>
                </c:pt>
                <c:pt idx="615">
                  <c:v>4195</c:v>
                </c:pt>
                <c:pt idx="616">
                  <c:v>67</c:v>
                </c:pt>
                <c:pt idx="617">
                  <c:v>114</c:v>
                </c:pt>
                <c:pt idx="618">
                  <c:v>179</c:v>
                </c:pt>
                <c:pt idx="619">
                  <c:v>34</c:v>
                </c:pt>
                <c:pt idx="620">
                  <c:v>192</c:v>
                </c:pt>
                <c:pt idx="621">
                  <c:v>26</c:v>
                </c:pt>
                <c:pt idx="622">
                  <c:v>1059.5999999999999</c:v>
                </c:pt>
                <c:pt idx="623">
                  <c:v>6137</c:v>
                </c:pt>
                <c:pt idx="624">
                  <c:v>3</c:v>
                </c:pt>
                <c:pt idx="625">
                  <c:v>634</c:v>
                </c:pt>
                <c:pt idx="626">
                  <c:v>42</c:v>
                </c:pt>
                <c:pt idx="627">
                  <c:v>42</c:v>
                </c:pt>
                <c:pt idx="628">
                  <c:v>4000</c:v>
                </c:pt>
                <c:pt idx="629">
                  <c:v>262</c:v>
                </c:pt>
                <c:pt idx="630">
                  <c:v>118.8</c:v>
                </c:pt>
                <c:pt idx="631">
                  <c:v>13</c:v>
                </c:pt>
                <c:pt idx="632">
                  <c:v>6.9499999999999993</c:v>
                </c:pt>
                <c:pt idx="633">
                  <c:v>5.56</c:v>
                </c:pt>
                <c:pt idx="634">
                  <c:v>26.409999999999997</c:v>
                </c:pt>
                <c:pt idx="635">
                  <c:v>1000</c:v>
                </c:pt>
                <c:pt idx="636">
                  <c:v>0</c:v>
                </c:pt>
                <c:pt idx="637">
                  <c:v>26</c:v>
                </c:pt>
                <c:pt idx="638">
                  <c:v>63</c:v>
                </c:pt>
                <c:pt idx="639">
                  <c:v>114</c:v>
                </c:pt>
                <c:pt idx="640">
                  <c:v>113</c:v>
                </c:pt>
                <c:pt idx="641">
                  <c:v>38</c:v>
                </c:pt>
                <c:pt idx="642">
                  <c:v>25</c:v>
                </c:pt>
                <c:pt idx="643">
                  <c:v>2456</c:v>
                </c:pt>
                <c:pt idx="644">
                  <c:v>375</c:v>
                </c:pt>
                <c:pt idx="645">
                  <c:v>2000</c:v>
                </c:pt>
                <c:pt idx="646">
                  <c:v>4894</c:v>
                </c:pt>
                <c:pt idx="647">
                  <c:v>1400</c:v>
                </c:pt>
                <c:pt idx="648">
                  <c:v>72</c:v>
                </c:pt>
                <c:pt idx="649">
                  <c:v>11.12</c:v>
                </c:pt>
                <c:pt idx="650">
                  <c:v>337.77</c:v>
                </c:pt>
                <c:pt idx="651">
                  <c:v>379</c:v>
                </c:pt>
                <c:pt idx="652">
                  <c:v>0</c:v>
                </c:pt>
                <c:pt idx="653">
                  <c:v>314</c:v>
                </c:pt>
                <c:pt idx="654">
                  <c:v>34</c:v>
                </c:pt>
                <c:pt idx="655">
                  <c:v>2475</c:v>
                </c:pt>
                <c:pt idx="656">
                  <c:v>202</c:v>
                </c:pt>
                <c:pt idx="657">
                  <c:v>33</c:v>
                </c:pt>
                <c:pt idx="658">
                  <c:v>10499</c:v>
                </c:pt>
                <c:pt idx="659">
                  <c:v>84</c:v>
                </c:pt>
                <c:pt idx="660">
                  <c:v>5</c:v>
                </c:pt>
                <c:pt idx="661">
                  <c:v>146</c:v>
                </c:pt>
                <c:pt idx="662">
                  <c:v>3</c:v>
                </c:pt>
                <c:pt idx="663">
                  <c:v>6</c:v>
                </c:pt>
                <c:pt idx="664">
                  <c:v>41.699999999999996</c:v>
                </c:pt>
                <c:pt idx="665">
                  <c:v>113</c:v>
                </c:pt>
                <c:pt idx="666">
                  <c:v>0</c:v>
                </c:pt>
                <c:pt idx="667">
                  <c:v>3</c:v>
                </c:pt>
                <c:pt idx="668">
                  <c:v>58</c:v>
                </c:pt>
                <c:pt idx="669">
                  <c:v>43.68</c:v>
                </c:pt>
                <c:pt idx="670">
                  <c:v>12</c:v>
                </c:pt>
                <c:pt idx="671">
                  <c:v>6444</c:v>
                </c:pt>
                <c:pt idx="672">
                  <c:v>11</c:v>
                </c:pt>
                <c:pt idx="673">
                  <c:v>51</c:v>
                </c:pt>
                <c:pt idx="674">
                  <c:v>128</c:v>
                </c:pt>
                <c:pt idx="675">
                  <c:v>77</c:v>
                </c:pt>
                <c:pt idx="676">
                  <c:v>138</c:v>
                </c:pt>
                <c:pt idx="677">
                  <c:v>58</c:v>
                </c:pt>
                <c:pt idx="678">
                  <c:v>33.36</c:v>
                </c:pt>
                <c:pt idx="679">
                  <c:v>128</c:v>
                </c:pt>
                <c:pt idx="680">
                  <c:v>46.02</c:v>
                </c:pt>
                <c:pt idx="681">
                  <c:v>603</c:v>
                </c:pt>
                <c:pt idx="682">
                  <c:v>2167.0099999999998</c:v>
                </c:pt>
                <c:pt idx="683">
                  <c:v>267</c:v>
                </c:pt>
                <c:pt idx="684">
                  <c:v>136</c:v>
                </c:pt>
                <c:pt idx="685">
                  <c:v>141</c:v>
                </c:pt>
                <c:pt idx="686">
                  <c:v>1</c:v>
                </c:pt>
                <c:pt idx="687">
                  <c:v>26</c:v>
                </c:pt>
                <c:pt idx="688">
                  <c:v>35</c:v>
                </c:pt>
                <c:pt idx="689">
                  <c:v>67.150000000000006</c:v>
                </c:pt>
                <c:pt idx="690">
                  <c:v>649</c:v>
                </c:pt>
                <c:pt idx="691">
                  <c:v>102</c:v>
                </c:pt>
                <c:pt idx="692">
                  <c:v>43</c:v>
                </c:pt>
                <c:pt idx="693">
                  <c:v>22.24</c:v>
                </c:pt>
                <c:pt idx="694">
                  <c:v>870</c:v>
                </c:pt>
                <c:pt idx="695">
                  <c:v>27</c:v>
                </c:pt>
                <c:pt idx="696">
                  <c:v>665</c:v>
                </c:pt>
                <c:pt idx="697">
                  <c:v>5</c:v>
                </c:pt>
                <c:pt idx="698">
                  <c:v>9</c:v>
                </c:pt>
                <c:pt idx="699">
                  <c:v>2</c:v>
                </c:pt>
                <c:pt idx="700">
                  <c:v>111</c:v>
                </c:pt>
                <c:pt idx="701">
                  <c:v>13</c:v>
                </c:pt>
                <c:pt idx="702">
                  <c:v>596</c:v>
                </c:pt>
                <c:pt idx="703">
                  <c:v>33</c:v>
                </c:pt>
                <c:pt idx="704">
                  <c:v>47</c:v>
                </c:pt>
                <c:pt idx="705">
                  <c:v>2283</c:v>
                </c:pt>
                <c:pt idx="706">
                  <c:v>359</c:v>
                </c:pt>
                <c:pt idx="707">
                  <c:v>6.9499999999999993</c:v>
                </c:pt>
                <c:pt idx="708">
                  <c:v>1.39</c:v>
                </c:pt>
                <c:pt idx="709">
                  <c:v>19</c:v>
                </c:pt>
                <c:pt idx="710">
                  <c:v>4385</c:v>
                </c:pt>
                <c:pt idx="711">
                  <c:v>48</c:v>
                </c:pt>
                <c:pt idx="712">
                  <c:v>19</c:v>
                </c:pt>
                <c:pt idx="713">
                  <c:v>72</c:v>
                </c:pt>
                <c:pt idx="714">
                  <c:v>51</c:v>
                </c:pt>
                <c:pt idx="715">
                  <c:v>321</c:v>
                </c:pt>
                <c:pt idx="716">
                  <c:v>47.26</c:v>
                </c:pt>
                <c:pt idx="717">
                  <c:v>112</c:v>
                </c:pt>
                <c:pt idx="718">
                  <c:v>92</c:v>
                </c:pt>
                <c:pt idx="719">
                  <c:v>173.75</c:v>
                </c:pt>
                <c:pt idx="720">
                  <c:v>113</c:v>
                </c:pt>
                <c:pt idx="721">
                  <c:v>33</c:v>
                </c:pt>
                <c:pt idx="722">
                  <c:v>180</c:v>
                </c:pt>
                <c:pt idx="723">
                  <c:v>193</c:v>
                </c:pt>
                <c:pt idx="724">
                  <c:v>14</c:v>
                </c:pt>
                <c:pt idx="725">
                  <c:v>36</c:v>
                </c:pt>
                <c:pt idx="726">
                  <c:v>49</c:v>
                </c:pt>
                <c:pt idx="727">
                  <c:v>132</c:v>
                </c:pt>
                <c:pt idx="728">
                  <c:v>19.459999999999997</c:v>
                </c:pt>
                <c:pt idx="729">
                  <c:v>27</c:v>
                </c:pt>
                <c:pt idx="730">
                  <c:v>77</c:v>
                </c:pt>
                <c:pt idx="731">
                  <c:v>3</c:v>
                </c:pt>
                <c:pt idx="732">
                  <c:v>28</c:v>
                </c:pt>
                <c:pt idx="733">
                  <c:v>127</c:v>
                </c:pt>
                <c:pt idx="734">
                  <c:v>15</c:v>
                </c:pt>
                <c:pt idx="735">
                  <c:v>4.17</c:v>
                </c:pt>
                <c:pt idx="736">
                  <c:v>146</c:v>
                </c:pt>
                <c:pt idx="737">
                  <c:v>2</c:v>
                </c:pt>
                <c:pt idx="738">
                  <c:v>124</c:v>
                </c:pt>
                <c:pt idx="739">
                  <c:v>18.07</c:v>
                </c:pt>
                <c:pt idx="740">
                  <c:v>147.34</c:v>
                </c:pt>
                <c:pt idx="741">
                  <c:v>3128.4</c:v>
                </c:pt>
                <c:pt idx="742">
                  <c:v>3</c:v>
                </c:pt>
                <c:pt idx="743">
                  <c:v>2</c:v>
                </c:pt>
                <c:pt idx="744">
                  <c:v>116</c:v>
                </c:pt>
                <c:pt idx="745">
                  <c:v>155</c:v>
                </c:pt>
                <c:pt idx="746">
                  <c:v>20</c:v>
                </c:pt>
                <c:pt idx="747">
                  <c:v>208</c:v>
                </c:pt>
                <c:pt idx="748">
                  <c:v>37</c:v>
                </c:pt>
                <c:pt idx="749">
                  <c:v>518</c:v>
                </c:pt>
                <c:pt idx="750">
                  <c:v>5.56</c:v>
                </c:pt>
                <c:pt idx="751">
                  <c:v>136</c:v>
                </c:pt>
                <c:pt idx="752">
                  <c:v>15</c:v>
                </c:pt>
                <c:pt idx="753">
                  <c:v>201</c:v>
                </c:pt>
                <c:pt idx="754">
                  <c:v>500</c:v>
                </c:pt>
                <c:pt idx="755">
                  <c:v>176</c:v>
                </c:pt>
                <c:pt idx="756">
                  <c:v>144</c:v>
                </c:pt>
                <c:pt idx="757">
                  <c:v>183</c:v>
                </c:pt>
                <c:pt idx="758">
                  <c:v>58</c:v>
                </c:pt>
                <c:pt idx="759">
                  <c:v>184.86999999999998</c:v>
                </c:pt>
                <c:pt idx="760">
                  <c:v>290</c:v>
                </c:pt>
                <c:pt idx="761">
                  <c:v>196</c:v>
                </c:pt>
                <c:pt idx="762">
                  <c:v>5</c:v>
                </c:pt>
                <c:pt idx="763">
                  <c:v>65</c:v>
                </c:pt>
                <c:pt idx="764">
                  <c:v>2918</c:v>
                </c:pt>
                <c:pt idx="765">
                  <c:v>332.21</c:v>
                </c:pt>
                <c:pt idx="766">
                  <c:v>5</c:v>
                </c:pt>
                <c:pt idx="767">
                  <c:v>12379</c:v>
                </c:pt>
                <c:pt idx="768">
                  <c:v>83.399999999999991</c:v>
                </c:pt>
                <c:pt idx="769">
                  <c:v>36</c:v>
                </c:pt>
                <c:pt idx="770">
                  <c:v>1756</c:v>
                </c:pt>
                <c:pt idx="771">
                  <c:v>16</c:v>
                </c:pt>
                <c:pt idx="772">
                  <c:v>143</c:v>
                </c:pt>
                <c:pt idx="773">
                  <c:v>16</c:v>
                </c:pt>
                <c:pt idx="774">
                  <c:v>18.07</c:v>
                </c:pt>
                <c:pt idx="775">
                  <c:v>8</c:v>
                </c:pt>
                <c:pt idx="776">
                  <c:v>57</c:v>
                </c:pt>
                <c:pt idx="777">
                  <c:v>33.36</c:v>
                </c:pt>
                <c:pt idx="778">
                  <c:v>500</c:v>
                </c:pt>
                <c:pt idx="779">
                  <c:v>600</c:v>
                </c:pt>
                <c:pt idx="780">
                  <c:v>59.25</c:v>
                </c:pt>
                <c:pt idx="781">
                  <c:v>12233</c:v>
                </c:pt>
                <c:pt idx="782">
                  <c:v>494</c:v>
                </c:pt>
                <c:pt idx="783">
                  <c:v>9</c:v>
                </c:pt>
                <c:pt idx="784">
                  <c:v>3</c:v>
                </c:pt>
                <c:pt idx="785">
                  <c:v>800</c:v>
                </c:pt>
                <c:pt idx="786">
                  <c:v>2</c:v>
                </c:pt>
                <c:pt idx="787">
                  <c:v>2</c:v>
                </c:pt>
                <c:pt idx="788">
                  <c:v>11.12</c:v>
                </c:pt>
                <c:pt idx="789">
                  <c:v>57</c:v>
                </c:pt>
                <c:pt idx="790">
                  <c:v>0</c:v>
                </c:pt>
                <c:pt idx="791">
                  <c:v>766.8</c:v>
                </c:pt>
                <c:pt idx="792">
                  <c:v>1</c:v>
                </c:pt>
                <c:pt idx="793">
                  <c:v>2079</c:v>
                </c:pt>
                <c:pt idx="794">
                  <c:v>4</c:v>
                </c:pt>
                <c:pt idx="795">
                  <c:v>46</c:v>
                </c:pt>
                <c:pt idx="796">
                  <c:v>1344</c:v>
                </c:pt>
                <c:pt idx="797">
                  <c:v>3</c:v>
                </c:pt>
                <c:pt idx="798">
                  <c:v>3.5999999999999996</c:v>
                </c:pt>
                <c:pt idx="799">
                  <c:v>137</c:v>
                </c:pt>
                <c:pt idx="800">
                  <c:v>62</c:v>
                </c:pt>
                <c:pt idx="801">
                  <c:v>2217</c:v>
                </c:pt>
                <c:pt idx="802">
                  <c:v>1757</c:v>
                </c:pt>
                <c:pt idx="803">
                  <c:v>6</c:v>
                </c:pt>
                <c:pt idx="804">
                  <c:v>15</c:v>
                </c:pt>
                <c:pt idx="805">
                  <c:v>4821</c:v>
                </c:pt>
                <c:pt idx="806">
                  <c:v>6</c:v>
                </c:pt>
                <c:pt idx="807">
                  <c:v>29</c:v>
                </c:pt>
                <c:pt idx="808">
                  <c:v>17</c:v>
                </c:pt>
                <c:pt idx="809">
                  <c:v>20</c:v>
                </c:pt>
                <c:pt idx="810">
                  <c:v>431</c:v>
                </c:pt>
                <c:pt idx="811">
                  <c:v>1309</c:v>
                </c:pt>
                <c:pt idx="812">
                  <c:v>43.089999999999996</c:v>
                </c:pt>
                <c:pt idx="813">
                  <c:v>303</c:v>
                </c:pt>
                <c:pt idx="814">
                  <c:v>424</c:v>
                </c:pt>
                <c:pt idx="815">
                  <c:v>21</c:v>
                </c:pt>
                <c:pt idx="816">
                  <c:v>20</c:v>
                </c:pt>
                <c:pt idx="817">
                  <c:v>1157</c:v>
                </c:pt>
                <c:pt idx="818">
                  <c:v>32</c:v>
                </c:pt>
                <c:pt idx="819">
                  <c:v>1745</c:v>
                </c:pt>
                <c:pt idx="820">
                  <c:v>34</c:v>
                </c:pt>
              </c:numCache>
            </c:numRef>
          </c:xVal>
          <c:yVal>
            <c:numRef>
              <c:f>Final_Data!$C$2:$C$822</c:f>
              <c:numCache>
                <c:formatCode>General</c:formatCode>
                <c:ptCount val="821"/>
                <c:pt idx="0">
                  <c:v>59131</c:v>
                </c:pt>
                <c:pt idx="1">
                  <c:v>21402</c:v>
                </c:pt>
                <c:pt idx="2">
                  <c:v>3916</c:v>
                </c:pt>
                <c:pt idx="3">
                  <c:v>4215</c:v>
                </c:pt>
                <c:pt idx="4">
                  <c:v>8207</c:v>
                </c:pt>
                <c:pt idx="5">
                  <c:v>3448</c:v>
                </c:pt>
                <c:pt idx="6">
                  <c:v>181</c:v>
                </c:pt>
                <c:pt idx="7">
                  <c:v>147984</c:v>
                </c:pt>
                <c:pt idx="8">
                  <c:v>17370</c:v>
                </c:pt>
                <c:pt idx="9">
                  <c:v>2141</c:v>
                </c:pt>
                <c:pt idx="10">
                  <c:v>51214</c:v>
                </c:pt>
                <c:pt idx="11">
                  <c:v>37292</c:v>
                </c:pt>
                <c:pt idx="12">
                  <c:v>1333517</c:v>
                </c:pt>
                <c:pt idx="13">
                  <c:v>2819</c:v>
                </c:pt>
                <c:pt idx="14">
                  <c:v>5716</c:v>
                </c:pt>
                <c:pt idx="15">
                  <c:v>1050</c:v>
                </c:pt>
                <c:pt idx="16">
                  <c:v>217</c:v>
                </c:pt>
                <c:pt idx="17">
                  <c:v>55194</c:v>
                </c:pt>
                <c:pt idx="18">
                  <c:v>24676</c:v>
                </c:pt>
                <c:pt idx="19">
                  <c:v>1038</c:v>
                </c:pt>
                <c:pt idx="20">
                  <c:v>612</c:v>
                </c:pt>
                <c:pt idx="21">
                  <c:v>549218</c:v>
                </c:pt>
                <c:pt idx="22">
                  <c:v>815</c:v>
                </c:pt>
                <c:pt idx="23">
                  <c:v>45925</c:v>
                </c:pt>
                <c:pt idx="24">
                  <c:v>5844</c:v>
                </c:pt>
                <c:pt idx="25">
                  <c:v>3387</c:v>
                </c:pt>
                <c:pt idx="26">
                  <c:v>3373</c:v>
                </c:pt>
                <c:pt idx="27">
                  <c:v>563</c:v>
                </c:pt>
                <c:pt idx="28">
                  <c:v>914</c:v>
                </c:pt>
                <c:pt idx="29">
                  <c:v>5585</c:v>
                </c:pt>
                <c:pt idx="30">
                  <c:v>370</c:v>
                </c:pt>
                <c:pt idx="31">
                  <c:v>93336</c:v>
                </c:pt>
                <c:pt idx="32">
                  <c:v>1013458</c:v>
                </c:pt>
                <c:pt idx="33">
                  <c:v>923</c:v>
                </c:pt>
                <c:pt idx="34">
                  <c:v>43521</c:v>
                </c:pt>
                <c:pt idx="35">
                  <c:v>103155</c:v>
                </c:pt>
                <c:pt idx="36">
                  <c:v>24648</c:v>
                </c:pt>
                <c:pt idx="37">
                  <c:v>6959</c:v>
                </c:pt>
                <c:pt idx="38">
                  <c:v>1887</c:v>
                </c:pt>
                <c:pt idx="39">
                  <c:v>304638</c:v>
                </c:pt>
                <c:pt idx="40">
                  <c:v>786</c:v>
                </c:pt>
                <c:pt idx="41">
                  <c:v>18881</c:v>
                </c:pt>
                <c:pt idx="42">
                  <c:v>5455</c:v>
                </c:pt>
                <c:pt idx="43">
                  <c:v>151726</c:v>
                </c:pt>
                <c:pt idx="44">
                  <c:v>127</c:v>
                </c:pt>
                <c:pt idx="45">
                  <c:v>726537</c:v>
                </c:pt>
                <c:pt idx="46">
                  <c:v>1256</c:v>
                </c:pt>
                <c:pt idx="47">
                  <c:v>9091</c:v>
                </c:pt>
                <c:pt idx="48">
                  <c:v>8752</c:v>
                </c:pt>
                <c:pt idx="49">
                  <c:v>6145</c:v>
                </c:pt>
                <c:pt idx="50">
                  <c:v>9147</c:v>
                </c:pt>
                <c:pt idx="51">
                  <c:v>3015</c:v>
                </c:pt>
                <c:pt idx="52">
                  <c:v>738073</c:v>
                </c:pt>
                <c:pt idx="53">
                  <c:v>1727</c:v>
                </c:pt>
                <c:pt idx="54">
                  <c:v>258057</c:v>
                </c:pt>
                <c:pt idx="55">
                  <c:v>102225</c:v>
                </c:pt>
                <c:pt idx="56">
                  <c:v>6979</c:v>
                </c:pt>
                <c:pt idx="57">
                  <c:v>137755</c:v>
                </c:pt>
                <c:pt idx="58">
                  <c:v>110834</c:v>
                </c:pt>
                <c:pt idx="59">
                  <c:v>16</c:v>
                </c:pt>
                <c:pt idx="60">
                  <c:v>14302</c:v>
                </c:pt>
                <c:pt idx="61">
                  <c:v>86793</c:v>
                </c:pt>
                <c:pt idx="62">
                  <c:v>37744</c:v>
                </c:pt>
                <c:pt idx="63">
                  <c:v>2359</c:v>
                </c:pt>
                <c:pt idx="64">
                  <c:v>6232</c:v>
                </c:pt>
                <c:pt idx="65">
                  <c:v>934623</c:v>
                </c:pt>
                <c:pt idx="66">
                  <c:v>3049</c:v>
                </c:pt>
                <c:pt idx="67">
                  <c:v>16055</c:v>
                </c:pt>
                <c:pt idx="68">
                  <c:v>241</c:v>
                </c:pt>
                <c:pt idx="69">
                  <c:v>51288</c:v>
                </c:pt>
                <c:pt idx="70">
                  <c:v>17656</c:v>
                </c:pt>
                <c:pt idx="71">
                  <c:v>2579</c:v>
                </c:pt>
                <c:pt idx="72">
                  <c:v>853541</c:v>
                </c:pt>
                <c:pt idx="73">
                  <c:v>207744</c:v>
                </c:pt>
                <c:pt idx="74">
                  <c:v>498</c:v>
                </c:pt>
                <c:pt idx="75">
                  <c:v>554390</c:v>
                </c:pt>
                <c:pt idx="76">
                  <c:v>15451</c:v>
                </c:pt>
                <c:pt idx="77">
                  <c:v>432043</c:v>
                </c:pt>
                <c:pt idx="78">
                  <c:v>4610</c:v>
                </c:pt>
                <c:pt idx="79">
                  <c:v>2283</c:v>
                </c:pt>
                <c:pt idx="80">
                  <c:v>1</c:v>
                </c:pt>
                <c:pt idx="81">
                  <c:v>286</c:v>
                </c:pt>
                <c:pt idx="82">
                  <c:v>1373483</c:v>
                </c:pt>
                <c:pt idx="83">
                  <c:v>6145</c:v>
                </c:pt>
                <c:pt idx="84">
                  <c:v>399339</c:v>
                </c:pt>
                <c:pt idx="85">
                  <c:v>2000</c:v>
                </c:pt>
                <c:pt idx="86">
                  <c:v>583</c:v>
                </c:pt>
                <c:pt idx="87">
                  <c:v>8705</c:v>
                </c:pt>
                <c:pt idx="88">
                  <c:v>1269</c:v>
                </c:pt>
                <c:pt idx="89">
                  <c:v>25015</c:v>
                </c:pt>
                <c:pt idx="90">
                  <c:v>71706</c:v>
                </c:pt>
                <c:pt idx="91">
                  <c:v>77731</c:v>
                </c:pt>
                <c:pt idx="92">
                  <c:v>1369759</c:v>
                </c:pt>
                <c:pt idx="93">
                  <c:v>577</c:v>
                </c:pt>
                <c:pt idx="94">
                  <c:v>211007</c:v>
                </c:pt>
                <c:pt idx="95">
                  <c:v>821</c:v>
                </c:pt>
                <c:pt idx="96">
                  <c:v>12062</c:v>
                </c:pt>
                <c:pt idx="97">
                  <c:v>802200</c:v>
                </c:pt>
                <c:pt idx="98">
                  <c:v>15868</c:v>
                </c:pt>
                <c:pt idx="99">
                  <c:v>69537</c:v>
                </c:pt>
                <c:pt idx="100">
                  <c:v>37988</c:v>
                </c:pt>
                <c:pt idx="101">
                  <c:v>3715</c:v>
                </c:pt>
                <c:pt idx="102">
                  <c:v>22710</c:v>
                </c:pt>
                <c:pt idx="103">
                  <c:v>293781</c:v>
                </c:pt>
                <c:pt idx="104">
                  <c:v>161772</c:v>
                </c:pt>
                <c:pt idx="105">
                  <c:v>111828</c:v>
                </c:pt>
                <c:pt idx="106">
                  <c:v>36233</c:v>
                </c:pt>
                <c:pt idx="107">
                  <c:v>15174</c:v>
                </c:pt>
                <c:pt idx="108">
                  <c:v>7416</c:v>
                </c:pt>
                <c:pt idx="109">
                  <c:v>23236</c:v>
                </c:pt>
                <c:pt idx="110">
                  <c:v>177</c:v>
                </c:pt>
                <c:pt idx="111">
                  <c:v>61534</c:v>
                </c:pt>
                <c:pt idx="112">
                  <c:v>9944</c:v>
                </c:pt>
                <c:pt idx="113">
                  <c:v>213</c:v>
                </c:pt>
                <c:pt idx="114">
                  <c:v>34923</c:v>
                </c:pt>
                <c:pt idx="115">
                  <c:v>1285</c:v>
                </c:pt>
                <c:pt idx="116">
                  <c:v>27828</c:v>
                </c:pt>
                <c:pt idx="117">
                  <c:v>37384</c:v>
                </c:pt>
                <c:pt idx="118">
                  <c:v>10101</c:v>
                </c:pt>
                <c:pt idx="119">
                  <c:v>4409</c:v>
                </c:pt>
                <c:pt idx="120">
                  <c:v>18309</c:v>
                </c:pt>
                <c:pt idx="121">
                  <c:v>57486</c:v>
                </c:pt>
                <c:pt idx="122">
                  <c:v>439931</c:v>
                </c:pt>
                <c:pt idx="123">
                  <c:v>7777</c:v>
                </c:pt>
                <c:pt idx="124">
                  <c:v>3994</c:v>
                </c:pt>
                <c:pt idx="125">
                  <c:v>652062</c:v>
                </c:pt>
                <c:pt idx="126">
                  <c:v>10586</c:v>
                </c:pt>
                <c:pt idx="127">
                  <c:v>58319</c:v>
                </c:pt>
                <c:pt idx="128">
                  <c:v>1264</c:v>
                </c:pt>
                <c:pt idx="129">
                  <c:v>969</c:v>
                </c:pt>
                <c:pt idx="130">
                  <c:v>41945</c:v>
                </c:pt>
                <c:pt idx="131">
                  <c:v>7493</c:v>
                </c:pt>
                <c:pt idx="132">
                  <c:v>22847</c:v>
                </c:pt>
                <c:pt idx="133">
                  <c:v>19141</c:v>
                </c:pt>
                <c:pt idx="134">
                  <c:v>286831</c:v>
                </c:pt>
                <c:pt idx="135">
                  <c:v>412173</c:v>
                </c:pt>
                <c:pt idx="136">
                  <c:v>6797</c:v>
                </c:pt>
                <c:pt idx="137">
                  <c:v>95617</c:v>
                </c:pt>
                <c:pt idx="138">
                  <c:v>128523</c:v>
                </c:pt>
                <c:pt idx="139">
                  <c:v>2654</c:v>
                </c:pt>
                <c:pt idx="140">
                  <c:v>3468</c:v>
                </c:pt>
                <c:pt idx="141">
                  <c:v>435</c:v>
                </c:pt>
                <c:pt idx="142">
                  <c:v>13667</c:v>
                </c:pt>
                <c:pt idx="143">
                  <c:v>2561</c:v>
                </c:pt>
                <c:pt idx="144">
                  <c:v>633</c:v>
                </c:pt>
                <c:pt idx="145">
                  <c:v>24903</c:v>
                </c:pt>
                <c:pt idx="146">
                  <c:v>11022</c:v>
                </c:pt>
                <c:pt idx="147">
                  <c:v>81776</c:v>
                </c:pt>
                <c:pt idx="148">
                  <c:v>1478306</c:v>
                </c:pt>
                <c:pt idx="149">
                  <c:v>121818</c:v>
                </c:pt>
                <c:pt idx="150">
                  <c:v>5184</c:v>
                </c:pt>
                <c:pt idx="151">
                  <c:v>2936</c:v>
                </c:pt>
                <c:pt idx="152">
                  <c:v>9104</c:v>
                </c:pt>
                <c:pt idx="153">
                  <c:v>29829165</c:v>
                </c:pt>
                <c:pt idx="154">
                  <c:v>5787</c:v>
                </c:pt>
                <c:pt idx="155">
                  <c:v>22101</c:v>
                </c:pt>
                <c:pt idx="156">
                  <c:v>1026274</c:v>
                </c:pt>
                <c:pt idx="157">
                  <c:v>7806</c:v>
                </c:pt>
                <c:pt idx="158">
                  <c:v>6504648</c:v>
                </c:pt>
                <c:pt idx="159">
                  <c:v>18130</c:v>
                </c:pt>
                <c:pt idx="160">
                  <c:v>22497</c:v>
                </c:pt>
                <c:pt idx="161">
                  <c:v>1144</c:v>
                </c:pt>
                <c:pt idx="162">
                  <c:v>8433</c:v>
                </c:pt>
                <c:pt idx="163">
                  <c:v>1507089</c:v>
                </c:pt>
                <c:pt idx="164">
                  <c:v>1576</c:v>
                </c:pt>
                <c:pt idx="165">
                  <c:v>181097</c:v>
                </c:pt>
                <c:pt idx="166">
                  <c:v>1221677</c:v>
                </c:pt>
                <c:pt idx="167">
                  <c:v>785097</c:v>
                </c:pt>
                <c:pt idx="168">
                  <c:v>6135</c:v>
                </c:pt>
                <c:pt idx="169">
                  <c:v>831</c:v>
                </c:pt>
                <c:pt idx="170">
                  <c:v>951118</c:v>
                </c:pt>
                <c:pt idx="171">
                  <c:v>374036</c:v>
                </c:pt>
                <c:pt idx="172">
                  <c:v>22020</c:v>
                </c:pt>
                <c:pt idx="173">
                  <c:v>785</c:v>
                </c:pt>
                <c:pt idx="174">
                  <c:v>7202</c:v>
                </c:pt>
                <c:pt idx="175">
                  <c:v>455</c:v>
                </c:pt>
                <c:pt idx="176">
                  <c:v>71668</c:v>
                </c:pt>
                <c:pt idx="177">
                  <c:v>1901</c:v>
                </c:pt>
                <c:pt idx="178">
                  <c:v>1152</c:v>
                </c:pt>
                <c:pt idx="179">
                  <c:v>47698</c:v>
                </c:pt>
                <c:pt idx="180">
                  <c:v>7794</c:v>
                </c:pt>
                <c:pt idx="181">
                  <c:v>14878</c:v>
                </c:pt>
                <c:pt idx="182">
                  <c:v>2767</c:v>
                </c:pt>
                <c:pt idx="183">
                  <c:v>328</c:v>
                </c:pt>
                <c:pt idx="184">
                  <c:v>113692</c:v>
                </c:pt>
                <c:pt idx="185">
                  <c:v>461</c:v>
                </c:pt>
                <c:pt idx="186">
                  <c:v>515614</c:v>
                </c:pt>
                <c:pt idx="187">
                  <c:v>1090942</c:v>
                </c:pt>
                <c:pt idx="188">
                  <c:v>9602</c:v>
                </c:pt>
                <c:pt idx="189">
                  <c:v>3129</c:v>
                </c:pt>
                <c:pt idx="190">
                  <c:v>2388</c:v>
                </c:pt>
                <c:pt idx="191">
                  <c:v>12905</c:v>
                </c:pt>
                <c:pt idx="192">
                  <c:v>20741</c:v>
                </c:pt>
                <c:pt idx="193">
                  <c:v>754</c:v>
                </c:pt>
                <c:pt idx="194">
                  <c:v>14802</c:v>
                </c:pt>
                <c:pt idx="195">
                  <c:v>409</c:v>
                </c:pt>
                <c:pt idx="196">
                  <c:v>411</c:v>
                </c:pt>
                <c:pt idx="197">
                  <c:v>2299</c:v>
                </c:pt>
                <c:pt idx="198">
                  <c:v>801</c:v>
                </c:pt>
                <c:pt idx="199">
                  <c:v>16719</c:v>
                </c:pt>
                <c:pt idx="200">
                  <c:v>59497</c:v>
                </c:pt>
                <c:pt idx="201">
                  <c:v>1467</c:v>
                </c:pt>
                <c:pt idx="202">
                  <c:v>2114</c:v>
                </c:pt>
                <c:pt idx="203">
                  <c:v>2247</c:v>
                </c:pt>
                <c:pt idx="204">
                  <c:v>1114855</c:v>
                </c:pt>
                <c:pt idx="205">
                  <c:v>2304</c:v>
                </c:pt>
                <c:pt idx="206">
                  <c:v>1734</c:v>
                </c:pt>
                <c:pt idx="207">
                  <c:v>1221378</c:v>
                </c:pt>
                <c:pt idx="208">
                  <c:v>1733</c:v>
                </c:pt>
                <c:pt idx="209">
                  <c:v>341812</c:v>
                </c:pt>
                <c:pt idx="210">
                  <c:v>1032</c:v>
                </c:pt>
                <c:pt idx="211">
                  <c:v>184408</c:v>
                </c:pt>
                <c:pt idx="212">
                  <c:v>24227</c:v>
                </c:pt>
                <c:pt idx="213">
                  <c:v>1499</c:v>
                </c:pt>
                <c:pt idx="214">
                  <c:v>22022</c:v>
                </c:pt>
                <c:pt idx="215">
                  <c:v>4538</c:v>
                </c:pt>
                <c:pt idx="216">
                  <c:v>14613</c:v>
                </c:pt>
                <c:pt idx="217">
                  <c:v>317</c:v>
                </c:pt>
                <c:pt idx="218">
                  <c:v>77159</c:v>
                </c:pt>
                <c:pt idx="219">
                  <c:v>65441</c:v>
                </c:pt>
                <c:pt idx="220">
                  <c:v>461286</c:v>
                </c:pt>
                <c:pt idx="221">
                  <c:v>1837</c:v>
                </c:pt>
                <c:pt idx="222">
                  <c:v>334</c:v>
                </c:pt>
                <c:pt idx="223">
                  <c:v>1018</c:v>
                </c:pt>
                <c:pt idx="224">
                  <c:v>1581</c:v>
                </c:pt>
                <c:pt idx="225">
                  <c:v>660</c:v>
                </c:pt>
                <c:pt idx="226">
                  <c:v>314</c:v>
                </c:pt>
                <c:pt idx="227">
                  <c:v>12678</c:v>
                </c:pt>
                <c:pt idx="228">
                  <c:v>7878</c:v>
                </c:pt>
                <c:pt idx="229">
                  <c:v>28936</c:v>
                </c:pt>
                <c:pt idx="230">
                  <c:v>4029</c:v>
                </c:pt>
                <c:pt idx="231">
                  <c:v>28778</c:v>
                </c:pt>
                <c:pt idx="232">
                  <c:v>369</c:v>
                </c:pt>
                <c:pt idx="233">
                  <c:v>18165</c:v>
                </c:pt>
                <c:pt idx="234">
                  <c:v>3906</c:v>
                </c:pt>
                <c:pt idx="235">
                  <c:v>814</c:v>
                </c:pt>
                <c:pt idx="236">
                  <c:v>6135</c:v>
                </c:pt>
                <c:pt idx="237">
                  <c:v>7943</c:v>
                </c:pt>
                <c:pt idx="238">
                  <c:v>15345</c:v>
                </c:pt>
                <c:pt idx="239">
                  <c:v>201297</c:v>
                </c:pt>
                <c:pt idx="240">
                  <c:v>282091</c:v>
                </c:pt>
                <c:pt idx="241">
                  <c:v>22248</c:v>
                </c:pt>
                <c:pt idx="242">
                  <c:v>54775</c:v>
                </c:pt>
                <c:pt idx="243">
                  <c:v>1271</c:v>
                </c:pt>
                <c:pt idx="244">
                  <c:v>1365316</c:v>
                </c:pt>
                <c:pt idx="245">
                  <c:v>1997</c:v>
                </c:pt>
                <c:pt idx="246">
                  <c:v>81965</c:v>
                </c:pt>
                <c:pt idx="247">
                  <c:v>212632</c:v>
                </c:pt>
                <c:pt idx="248">
                  <c:v>37224</c:v>
                </c:pt>
                <c:pt idx="249">
                  <c:v>3782</c:v>
                </c:pt>
                <c:pt idx="250">
                  <c:v>641</c:v>
                </c:pt>
                <c:pt idx="251">
                  <c:v>51114</c:v>
                </c:pt>
                <c:pt idx="252">
                  <c:v>778</c:v>
                </c:pt>
                <c:pt idx="253">
                  <c:v>318933</c:v>
                </c:pt>
                <c:pt idx="254">
                  <c:v>5862</c:v>
                </c:pt>
                <c:pt idx="255">
                  <c:v>262182</c:v>
                </c:pt>
                <c:pt idx="256">
                  <c:v>12002</c:v>
                </c:pt>
                <c:pt idx="257">
                  <c:v>313</c:v>
                </c:pt>
                <c:pt idx="258">
                  <c:v>8299</c:v>
                </c:pt>
                <c:pt idx="259">
                  <c:v>4414182</c:v>
                </c:pt>
                <c:pt idx="260">
                  <c:v>35226</c:v>
                </c:pt>
                <c:pt idx="261">
                  <c:v>131</c:v>
                </c:pt>
                <c:pt idx="262">
                  <c:v>739</c:v>
                </c:pt>
                <c:pt idx="263">
                  <c:v>1029</c:v>
                </c:pt>
                <c:pt idx="264">
                  <c:v>10446</c:v>
                </c:pt>
                <c:pt idx="265">
                  <c:v>672271</c:v>
                </c:pt>
                <c:pt idx="266">
                  <c:v>820</c:v>
                </c:pt>
                <c:pt idx="267">
                  <c:v>150</c:v>
                </c:pt>
                <c:pt idx="268">
                  <c:v>57748</c:v>
                </c:pt>
                <c:pt idx="269">
                  <c:v>331541</c:v>
                </c:pt>
                <c:pt idx="270">
                  <c:v>1276</c:v>
                </c:pt>
                <c:pt idx="271">
                  <c:v>51620</c:v>
                </c:pt>
                <c:pt idx="272">
                  <c:v>152125</c:v>
                </c:pt>
                <c:pt idx="273">
                  <c:v>1220</c:v>
                </c:pt>
                <c:pt idx="274">
                  <c:v>31659</c:v>
                </c:pt>
                <c:pt idx="275">
                  <c:v>8040</c:v>
                </c:pt>
                <c:pt idx="276">
                  <c:v>6977</c:v>
                </c:pt>
                <c:pt idx="277">
                  <c:v>3759</c:v>
                </c:pt>
                <c:pt idx="278">
                  <c:v>41382</c:v>
                </c:pt>
                <c:pt idx="279">
                  <c:v>52258</c:v>
                </c:pt>
                <c:pt idx="280">
                  <c:v>762454</c:v>
                </c:pt>
                <c:pt idx="281">
                  <c:v>796429</c:v>
                </c:pt>
                <c:pt idx="282">
                  <c:v>20863</c:v>
                </c:pt>
                <c:pt idx="283">
                  <c:v>27186</c:v>
                </c:pt>
                <c:pt idx="284">
                  <c:v>52257</c:v>
                </c:pt>
                <c:pt idx="285">
                  <c:v>90330</c:v>
                </c:pt>
                <c:pt idx="286">
                  <c:v>9624</c:v>
                </c:pt>
                <c:pt idx="287">
                  <c:v>15826</c:v>
                </c:pt>
                <c:pt idx="288">
                  <c:v>8</c:v>
                </c:pt>
                <c:pt idx="289">
                  <c:v>417</c:v>
                </c:pt>
                <c:pt idx="290">
                  <c:v>965</c:v>
                </c:pt>
                <c:pt idx="291">
                  <c:v>36178</c:v>
                </c:pt>
                <c:pt idx="292">
                  <c:v>702611</c:v>
                </c:pt>
                <c:pt idx="293">
                  <c:v>8888</c:v>
                </c:pt>
                <c:pt idx="294">
                  <c:v>34783</c:v>
                </c:pt>
                <c:pt idx="295">
                  <c:v>15268</c:v>
                </c:pt>
                <c:pt idx="296">
                  <c:v>145249</c:v>
                </c:pt>
                <c:pt idx="297">
                  <c:v>47710</c:v>
                </c:pt>
                <c:pt idx="298">
                  <c:v>3187</c:v>
                </c:pt>
                <c:pt idx="299">
                  <c:v>3986</c:v>
                </c:pt>
                <c:pt idx="300">
                  <c:v>3800</c:v>
                </c:pt>
                <c:pt idx="301">
                  <c:v>170700</c:v>
                </c:pt>
                <c:pt idx="302">
                  <c:v>16602</c:v>
                </c:pt>
                <c:pt idx="303">
                  <c:v>2670</c:v>
                </c:pt>
                <c:pt idx="304">
                  <c:v>12284</c:v>
                </c:pt>
                <c:pt idx="305">
                  <c:v>1592</c:v>
                </c:pt>
                <c:pt idx="306">
                  <c:v>815</c:v>
                </c:pt>
                <c:pt idx="307">
                  <c:v>40846</c:v>
                </c:pt>
                <c:pt idx="308">
                  <c:v>55071</c:v>
                </c:pt>
                <c:pt idx="309">
                  <c:v>5911</c:v>
                </c:pt>
                <c:pt idx="310">
                  <c:v>300871</c:v>
                </c:pt>
                <c:pt idx="311">
                  <c:v>6150</c:v>
                </c:pt>
                <c:pt idx="312">
                  <c:v>1498</c:v>
                </c:pt>
                <c:pt idx="313">
                  <c:v>5610</c:v>
                </c:pt>
                <c:pt idx="314">
                  <c:v>6005</c:v>
                </c:pt>
                <c:pt idx="315">
                  <c:v>7565</c:v>
                </c:pt>
                <c:pt idx="316">
                  <c:v>15551</c:v>
                </c:pt>
                <c:pt idx="317">
                  <c:v>795</c:v>
                </c:pt>
                <c:pt idx="318">
                  <c:v>1207752</c:v>
                </c:pt>
                <c:pt idx="319">
                  <c:v>540</c:v>
                </c:pt>
                <c:pt idx="320">
                  <c:v>63652</c:v>
                </c:pt>
                <c:pt idx="321">
                  <c:v>10830</c:v>
                </c:pt>
                <c:pt idx="322">
                  <c:v>406256</c:v>
                </c:pt>
                <c:pt idx="323">
                  <c:v>1438776</c:v>
                </c:pt>
                <c:pt idx="324">
                  <c:v>7423</c:v>
                </c:pt>
                <c:pt idx="325">
                  <c:v>3216</c:v>
                </c:pt>
                <c:pt idx="326">
                  <c:v>28775</c:v>
                </c:pt>
                <c:pt idx="327">
                  <c:v>32168</c:v>
                </c:pt>
                <c:pt idx="328">
                  <c:v>5405</c:v>
                </c:pt>
                <c:pt idx="329">
                  <c:v>12010</c:v>
                </c:pt>
                <c:pt idx="330">
                  <c:v>28</c:v>
                </c:pt>
                <c:pt idx="331">
                  <c:v>17578</c:v>
                </c:pt>
                <c:pt idx="332">
                  <c:v>281697</c:v>
                </c:pt>
                <c:pt idx="333">
                  <c:v>10593</c:v>
                </c:pt>
                <c:pt idx="334">
                  <c:v>134767</c:v>
                </c:pt>
                <c:pt idx="335">
                  <c:v>1069</c:v>
                </c:pt>
                <c:pt idx="336">
                  <c:v>349</c:v>
                </c:pt>
                <c:pt idx="337">
                  <c:v>225</c:v>
                </c:pt>
                <c:pt idx="338">
                  <c:v>29475</c:v>
                </c:pt>
                <c:pt idx="339">
                  <c:v>14</c:v>
                </c:pt>
                <c:pt idx="340">
                  <c:v>239187</c:v>
                </c:pt>
                <c:pt idx="341">
                  <c:v>4758</c:v>
                </c:pt>
                <c:pt idx="342">
                  <c:v>86953</c:v>
                </c:pt>
                <c:pt idx="343">
                  <c:v>2873</c:v>
                </c:pt>
                <c:pt idx="344">
                  <c:v>8138</c:v>
                </c:pt>
                <c:pt idx="345">
                  <c:v>143310</c:v>
                </c:pt>
                <c:pt idx="346">
                  <c:v>2826116</c:v>
                </c:pt>
                <c:pt idx="347">
                  <c:v>5365</c:v>
                </c:pt>
                <c:pt idx="348">
                  <c:v>10983</c:v>
                </c:pt>
                <c:pt idx="349">
                  <c:v>5606851</c:v>
                </c:pt>
                <c:pt idx="350">
                  <c:v>81469</c:v>
                </c:pt>
                <c:pt idx="351">
                  <c:v>960</c:v>
                </c:pt>
                <c:pt idx="352">
                  <c:v>2375</c:v>
                </c:pt>
                <c:pt idx="353">
                  <c:v>3</c:v>
                </c:pt>
                <c:pt idx="354">
                  <c:v>39490</c:v>
                </c:pt>
                <c:pt idx="355">
                  <c:v>21884</c:v>
                </c:pt>
                <c:pt idx="356">
                  <c:v>63299</c:v>
                </c:pt>
                <c:pt idx="357">
                  <c:v>278</c:v>
                </c:pt>
                <c:pt idx="358">
                  <c:v>6220</c:v>
                </c:pt>
                <c:pt idx="359">
                  <c:v>70864</c:v>
                </c:pt>
                <c:pt idx="360">
                  <c:v>66948</c:v>
                </c:pt>
                <c:pt idx="361">
                  <c:v>4291</c:v>
                </c:pt>
                <c:pt idx="362">
                  <c:v>14148</c:v>
                </c:pt>
                <c:pt idx="363">
                  <c:v>1493</c:v>
                </c:pt>
                <c:pt idx="364">
                  <c:v>218191</c:v>
                </c:pt>
                <c:pt idx="365">
                  <c:v>106257</c:v>
                </c:pt>
                <c:pt idx="366">
                  <c:v>12440528</c:v>
                </c:pt>
                <c:pt idx="367">
                  <c:v>125954</c:v>
                </c:pt>
                <c:pt idx="368">
                  <c:v>7274</c:v>
                </c:pt>
                <c:pt idx="369">
                  <c:v>10082</c:v>
                </c:pt>
                <c:pt idx="370">
                  <c:v>3612623</c:v>
                </c:pt>
                <c:pt idx="371">
                  <c:v>4470</c:v>
                </c:pt>
                <c:pt idx="372">
                  <c:v>87612</c:v>
                </c:pt>
                <c:pt idx="373">
                  <c:v>5713</c:v>
                </c:pt>
                <c:pt idx="374">
                  <c:v>4688</c:v>
                </c:pt>
                <c:pt idx="375">
                  <c:v>23366</c:v>
                </c:pt>
                <c:pt idx="376">
                  <c:v>1112</c:v>
                </c:pt>
                <c:pt idx="377">
                  <c:v>4844</c:v>
                </c:pt>
                <c:pt idx="378">
                  <c:v>19764</c:v>
                </c:pt>
                <c:pt idx="379">
                  <c:v>9380</c:v>
                </c:pt>
                <c:pt idx="380">
                  <c:v>238500</c:v>
                </c:pt>
                <c:pt idx="381">
                  <c:v>1286</c:v>
                </c:pt>
                <c:pt idx="382">
                  <c:v>202689</c:v>
                </c:pt>
                <c:pt idx="383">
                  <c:v>15318</c:v>
                </c:pt>
                <c:pt idx="384">
                  <c:v>3737</c:v>
                </c:pt>
                <c:pt idx="385">
                  <c:v>3070</c:v>
                </c:pt>
                <c:pt idx="386">
                  <c:v>5245</c:v>
                </c:pt>
                <c:pt idx="387">
                  <c:v>2835</c:v>
                </c:pt>
                <c:pt idx="388">
                  <c:v>14470</c:v>
                </c:pt>
                <c:pt idx="389">
                  <c:v>18210</c:v>
                </c:pt>
                <c:pt idx="390">
                  <c:v>79</c:v>
                </c:pt>
                <c:pt idx="391">
                  <c:v>504952</c:v>
                </c:pt>
                <c:pt idx="392">
                  <c:v>332</c:v>
                </c:pt>
                <c:pt idx="393">
                  <c:v>55764</c:v>
                </c:pt>
                <c:pt idx="394">
                  <c:v>90622</c:v>
                </c:pt>
                <c:pt idx="395">
                  <c:v>40722</c:v>
                </c:pt>
                <c:pt idx="396">
                  <c:v>44956</c:v>
                </c:pt>
                <c:pt idx="397">
                  <c:v>81820</c:v>
                </c:pt>
                <c:pt idx="398">
                  <c:v>85598</c:v>
                </c:pt>
                <c:pt idx="399">
                  <c:v>19636</c:v>
                </c:pt>
                <c:pt idx="400">
                  <c:v>35062</c:v>
                </c:pt>
                <c:pt idx="401">
                  <c:v>5637</c:v>
                </c:pt>
                <c:pt idx="402">
                  <c:v>40881</c:v>
                </c:pt>
                <c:pt idx="403">
                  <c:v>339</c:v>
                </c:pt>
                <c:pt idx="404">
                  <c:v>83377</c:v>
                </c:pt>
                <c:pt idx="405">
                  <c:v>20505</c:v>
                </c:pt>
                <c:pt idx="406">
                  <c:v>17035</c:v>
                </c:pt>
                <c:pt idx="407">
                  <c:v>657</c:v>
                </c:pt>
                <c:pt idx="408">
                  <c:v>87754</c:v>
                </c:pt>
                <c:pt idx="409">
                  <c:v>9791</c:v>
                </c:pt>
                <c:pt idx="410">
                  <c:v>2216</c:v>
                </c:pt>
                <c:pt idx="411">
                  <c:v>4522</c:v>
                </c:pt>
                <c:pt idx="412">
                  <c:v>1964</c:v>
                </c:pt>
                <c:pt idx="413">
                  <c:v>64588</c:v>
                </c:pt>
                <c:pt idx="414">
                  <c:v>20559</c:v>
                </c:pt>
                <c:pt idx="415">
                  <c:v>318963</c:v>
                </c:pt>
                <c:pt idx="416">
                  <c:v>10071</c:v>
                </c:pt>
                <c:pt idx="417">
                  <c:v>952</c:v>
                </c:pt>
                <c:pt idx="418">
                  <c:v>3095</c:v>
                </c:pt>
                <c:pt idx="419">
                  <c:v>1</c:v>
                </c:pt>
                <c:pt idx="420">
                  <c:v>24000</c:v>
                </c:pt>
                <c:pt idx="421">
                  <c:v>720463</c:v>
                </c:pt>
                <c:pt idx="422">
                  <c:v>36882</c:v>
                </c:pt>
                <c:pt idx="423">
                  <c:v>2086343</c:v>
                </c:pt>
                <c:pt idx="424">
                  <c:v>1146954</c:v>
                </c:pt>
                <c:pt idx="425">
                  <c:v>1629</c:v>
                </c:pt>
                <c:pt idx="426">
                  <c:v>1309</c:v>
                </c:pt>
                <c:pt idx="427">
                  <c:v>699</c:v>
                </c:pt>
                <c:pt idx="428">
                  <c:v>1920</c:v>
                </c:pt>
                <c:pt idx="429">
                  <c:v>58392</c:v>
                </c:pt>
                <c:pt idx="430">
                  <c:v>1417</c:v>
                </c:pt>
                <c:pt idx="431">
                  <c:v>12308</c:v>
                </c:pt>
                <c:pt idx="432">
                  <c:v>1712</c:v>
                </c:pt>
                <c:pt idx="433">
                  <c:v>3483</c:v>
                </c:pt>
                <c:pt idx="434">
                  <c:v>1670285</c:v>
                </c:pt>
                <c:pt idx="435">
                  <c:v>13226</c:v>
                </c:pt>
                <c:pt idx="436">
                  <c:v>1457</c:v>
                </c:pt>
                <c:pt idx="437">
                  <c:v>10966</c:v>
                </c:pt>
                <c:pt idx="438">
                  <c:v>5890</c:v>
                </c:pt>
                <c:pt idx="439">
                  <c:v>41816</c:v>
                </c:pt>
                <c:pt idx="440">
                  <c:v>109455</c:v>
                </c:pt>
                <c:pt idx="441">
                  <c:v>6192</c:v>
                </c:pt>
                <c:pt idx="442">
                  <c:v>177</c:v>
                </c:pt>
                <c:pt idx="443">
                  <c:v>7761</c:v>
                </c:pt>
                <c:pt idx="444">
                  <c:v>156318</c:v>
                </c:pt>
                <c:pt idx="445">
                  <c:v>5468</c:v>
                </c:pt>
                <c:pt idx="446">
                  <c:v>7098</c:v>
                </c:pt>
                <c:pt idx="447">
                  <c:v>36641</c:v>
                </c:pt>
                <c:pt idx="448">
                  <c:v>9295</c:v>
                </c:pt>
                <c:pt idx="449">
                  <c:v>10326</c:v>
                </c:pt>
                <c:pt idx="450">
                  <c:v>8425</c:v>
                </c:pt>
                <c:pt idx="451">
                  <c:v>7201</c:v>
                </c:pt>
                <c:pt idx="452">
                  <c:v>2479</c:v>
                </c:pt>
                <c:pt idx="453">
                  <c:v>16841</c:v>
                </c:pt>
                <c:pt idx="454">
                  <c:v>208</c:v>
                </c:pt>
                <c:pt idx="455">
                  <c:v>4631</c:v>
                </c:pt>
                <c:pt idx="456">
                  <c:v>15381</c:v>
                </c:pt>
                <c:pt idx="457">
                  <c:v>667</c:v>
                </c:pt>
                <c:pt idx="458">
                  <c:v>297042</c:v>
                </c:pt>
                <c:pt idx="459">
                  <c:v>526488</c:v>
                </c:pt>
                <c:pt idx="460">
                  <c:v>4012</c:v>
                </c:pt>
                <c:pt idx="461">
                  <c:v>258995</c:v>
                </c:pt>
                <c:pt idx="462">
                  <c:v>2016</c:v>
                </c:pt>
                <c:pt idx="463">
                  <c:v>5408</c:v>
                </c:pt>
                <c:pt idx="464">
                  <c:v>13</c:v>
                </c:pt>
                <c:pt idx="465">
                  <c:v>392</c:v>
                </c:pt>
                <c:pt idx="466">
                  <c:v>6152</c:v>
                </c:pt>
                <c:pt idx="467">
                  <c:v>1573095</c:v>
                </c:pt>
                <c:pt idx="468">
                  <c:v>2119</c:v>
                </c:pt>
                <c:pt idx="469">
                  <c:v>53981</c:v>
                </c:pt>
                <c:pt idx="470">
                  <c:v>1095</c:v>
                </c:pt>
                <c:pt idx="471">
                  <c:v>39145</c:v>
                </c:pt>
                <c:pt idx="472">
                  <c:v>3451</c:v>
                </c:pt>
                <c:pt idx="473">
                  <c:v>11419</c:v>
                </c:pt>
                <c:pt idx="474">
                  <c:v>214482</c:v>
                </c:pt>
                <c:pt idx="475">
                  <c:v>67631</c:v>
                </c:pt>
                <c:pt idx="476">
                  <c:v>59182</c:v>
                </c:pt>
                <c:pt idx="477">
                  <c:v>736</c:v>
                </c:pt>
                <c:pt idx="478">
                  <c:v>77999</c:v>
                </c:pt>
                <c:pt idx="479">
                  <c:v>2997</c:v>
                </c:pt>
                <c:pt idx="480">
                  <c:v>9807</c:v>
                </c:pt>
                <c:pt idx="481">
                  <c:v>488493</c:v>
                </c:pt>
                <c:pt idx="482">
                  <c:v>6588</c:v>
                </c:pt>
                <c:pt idx="483">
                  <c:v>136939</c:v>
                </c:pt>
                <c:pt idx="484">
                  <c:v>6596</c:v>
                </c:pt>
                <c:pt idx="485">
                  <c:v>275223</c:v>
                </c:pt>
                <c:pt idx="486">
                  <c:v>130147</c:v>
                </c:pt>
                <c:pt idx="487">
                  <c:v>908</c:v>
                </c:pt>
                <c:pt idx="488">
                  <c:v>4071</c:v>
                </c:pt>
                <c:pt idx="489">
                  <c:v>11137</c:v>
                </c:pt>
                <c:pt idx="490">
                  <c:v>931</c:v>
                </c:pt>
                <c:pt idx="491">
                  <c:v>985381</c:v>
                </c:pt>
                <c:pt idx="492">
                  <c:v>965</c:v>
                </c:pt>
                <c:pt idx="493">
                  <c:v>10</c:v>
                </c:pt>
                <c:pt idx="494">
                  <c:v>22172</c:v>
                </c:pt>
                <c:pt idx="495">
                  <c:v>52547</c:v>
                </c:pt>
                <c:pt idx="496">
                  <c:v>91581</c:v>
                </c:pt>
                <c:pt idx="497">
                  <c:v>2564</c:v>
                </c:pt>
                <c:pt idx="498">
                  <c:v>33553</c:v>
                </c:pt>
                <c:pt idx="499">
                  <c:v>11420</c:v>
                </c:pt>
                <c:pt idx="500">
                  <c:v>8572</c:v>
                </c:pt>
                <c:pt idx="501">
                  <c:v>27133</c:v>
                </c:pt>
                <c:pt idx="502">
                  <c:v>610</c:v>
                </c:pt>
                <c:pt idx="503">
                  <c:v>37443</c:v>
                </c:pt>
                <c:pt idx="504">
                  <c:v>199754</c:v>
                </c:pt>
                <c:pt idx="505">
                  <c:v>636</c:v>
                </c:pt>
                <c:pt idx="506">
                  <c:v>4526</c:v>
                </c:pt>
                <c:pt idx="507">
                  <c:v>6644807</c:v>
                </c:pt>
                <c:pt idx="508">
                  <c:v>34405808</c:v>
                </c:pt>
                <c:pt idx="509">
                  <c:v>131</c:v>
                </c:pt>
                <c:pt idx="510">
                  <c:v>964693</c:v>
                </c:pt>
                <c:pt idx="511">
                  <c:v>6859</c:v>
                </c:pt>
                <c:pt idx="512">
                  <c:v>2600</c:v>
                </c:pt>
                <c:pt idx="513">
                  <c:v>312</c:v>
                </c:pt>
                <c:pt idx="514">
                  <c:v>9</c:v>
                </c:pt>
                <c:pt idx="515">
                  <c:v>380</c:v>
                </c:pt>
                <c:pt idx="516">
                  <c:v>282</c:v>
                </c:pt>
                <c:pt idx="517">
                  <c:v>40876</c:v>
                </c:pt>
                <c:pt idx="518">
                  <c:v>6187</c:v>
                </c:pt>
                <c:pt idx="519">
                  <c:v>1244</c:v>
                </c:pt>
                <c:pt idx="520">
                  <c:v>151379</c:v>
                </c:pt>
                <c:pt idx="521">
                  <c:v>7033</c:v>
                </c:pt>
                <c:pt idx="522">
                  <c:v>6242</c:v>
                </c:pt>
                <c:pt idx="523">
                  <c:v>66067</c:v>
                </c:pt>
                <c:pt idx="524">
                  <c:v>39791</c:v>
                </c:pt>
                <c:pt idx="525">
                  <c:v>9017</c:v>
                </c:pt>
                <c:pt idx="526">
                  <c:v>110559</c:v>
                </c:pt>
                <c:pt idx="527">
                  <c:v>4978</c:v>
                </c:pt>
                <c:pt idx="528">
                  <c:v>4529</c:v>
                </c:pt>
                <c:pt idx="529">
                  <c:v>548869</c:v>
                </c:pt>
                <c:pt idx="530">
                  <c:v>1931</c:v>
                </c:pt>
                <c:pt idx="531">
                  <c:v>283</c:v>
                </c:pt>
                <c:pt idx="532">
                  <c:v>4198</c:v>
                </c:pt>
                <c:pt idx="533">
                  <c:v>25769</c:v>
                </c:pt>
                <c:pt idx="534">
                  <c:v>1541131</c:v>
                </c:pt>
                <c:pt idx="535">
                  <c:v>19391</c:v>
                </c:pt>
                <c:pt idx="536">
                  <c:v>382</c:v>
                </c:pt>
                <c:pt idx="537">
                  <c:v>17565</c:v>
                </c:pt>
                <c:pt idx="538">
                  <c:v>33677</c:v>
                </c:pt>
                <c:pt idx="539">
                  <c:v>9684</c:v>
                </c:pt>
                <c:pt idx="540">
                  <c:v>3547</c:v>
                </c:pt>
                <c:pt idx="541">
                  <c:v>4885</c:v>
                </c:pt>
                <c:pt idx="542">
                  <c:v>92856</c:v>
                </c:pt>
                <c:pt idx="543">
                  <c:v>20969</c:v>
                </c:pt>
                <c:pt idx="544">
                  <c:v>66747</c:v>
                </c:pt>
                <c:pt idx="545">
                  <c:v>1674</c:v>
                </c:pt>
                <c:pt idx="546">
                  <c:v>639</c:v>
                </c:pt>
                <c:pt idx="547">
                  <c:v>1294</c:v>
                </c:pt>
                <c:pt idx="548">
                  <c:v>49313</c:v>
                </c:pt>
                <c:pt idx="549">
                  <c:v>834</c:v>
                </c:pt>
                <c:pt idx="550">
                  <c:v>10734</c:v>
                </c:pt>
                <c:pt idx="551">
                  <c:v>342018</c:v>
                </c:pt>
                <c:pt idx="552">
                  <c:v>7643</c:v>
                </c:pt>
                <c:pt idx="553">
                  <c:v>21745</c:v>
                </c:pt>
                <c:pt idx="554">
                  <c:v>5928</c:v>
                </c:pt>
                <c:pt idx="555">
                  <c:v>4810</c:v>
                </c:pt>
                <c:pt idx="556">
                  <c:v>14948</c:v>
                </c:pt>
                <c:pt idx="557">
                  <c:v>94400</c:v>
                </c:pt>
                <c:pt idx="558">
                  <c:v>31529</c:v>
                </c:pt>
                <c:pt idx="559">
                  <c:v>1915</c:v>
                </c:pt>
                <c:pt idx="560">
                  <c:v>6561</c:v>
                </c:pt>
                <c:pt idx="561">
                  <c:v>1444357</c:v>
                </c:pt>
                <c:pt idx="562">
                  <c:v>48799</c:v>
                </c:pt>
                <c:pt idx="563">
                  <c:v>15315</c:v>
                </c:pt>
                <c:pt idx="564">
                  <c:v>24186</c:v>
                </c:pt>
                <c:pt idx="565">
                  <c:v>33787</c:v>
                </c:pt>
                <c:pt idx="566">
                  <c:v>20473</c:v>
                </c:pt>
                <c:pt idx="567">
                  <c:v>3192</c:v>
                </c:pt>
                <c:pt idx="568">
                  <c:v>26810</c:v>
                </c:pt>
                <c:pt idx="569">
                  <c:v>115982</c:v>
                </c:pt>
                <c:pt idx="570">
                  <c:v>27581</c:v>
                </c:pt>
                <c:pt idx="571">
                  <c:v>20679</c:v>
                </c:pt>
                <c:pt idx="572">
                  <c:v>12581</c:v>
                </c:pt>
                <c:pt idx="573">
                  <c:v>1165589</c:v>
                </c:pt>
                <c:pt idx="574">
                  <c:v>8928</c:v>
                </c:pt>
                <c:pt idx="575">
                  <c:v>76536</c:v>
                </c:pt>
                <c:pt idx="576">
                  <c:v>6458</c:v>
                </c:pt>
                <c:pt idx="577">
                  <c:v>8189</c:v>
                </c:pt>
                <c:pt idx="578">
                  <c:v>1493</c:v>
                </c:pt>
                <c:pt idx="579">
                  <c:v>26</c:v>
                </c:pt>
                <c:pt idx="580">
                  <c:v>84715</c:v>
                </c:pt>
                <c:pt idx="581">
                  <c:v>4139</c:v>
                </c:pt>
                <c:pt idx="582">
                  <c:v>295</c:v>
                </c:pt>
                <c:pt idx="583">
                  <c:v>6566</c:v>
                </c:pt>
                <c:pt idx="584">
                  <c:v>2</c:v>
                </c:pt>
                <c:pt idx="585">
                  <c:v>1071</c:v>
                </c:pt>
                <c:pt idx="586">
                  <c:v>4481201</c:v>
                </c:pt>
                <c:pt idx="587">
                  <c:v>320248</c:v>
                </c:pt>
                <c:pt idx="588">
                  <c:v>258083</c:v>
                </c:pt>
                <c:pt idx="589">
                  <c:v>778</c:v>
                </c:pt>
                <c:pt idx="590">
                  <c:v>11345</c:v>
                </c:pt>
                <c:pt idx="591">
                  <c:v>6566</c:v>
                </c:pt>
                <c:pt idx="592">
                  <c:v>1420</c:v>
                </c:pt>
                <c:pt idx="593">
                  <c:v>5000</c:v>
                </c:pt>
                <c:pt idx="594">
                  <c:v>2656</c:v>
                </c:pt>
                <c:pt idx="595">
                  <c:v>155</c:v>
                </c:pt>
                <c:pt idx="596">
                  <c:v>465</c:v>
                </c:pt>
                <c:pt idx="597">
                  <c:v>2926</c:v>
                </c:pt>
                <c:pt idx="598">
                  <c:v>3189</c:v>
                </c:pt>
                <c:pt idx="599">
                  <c:v>1276315</c:v>
                </c:pt>
                <c:pt idx="600">
                  <c:v>279</c:v>
                </c:pt>
                <c:pt idx="601">
                  <c:v>10227</c:v>
                </c:pt>
                <c:pt idx="602">
                  <c:v>51924</c:v>
                </c:pt>
                <c:pt idx="603">
                  <c:v>66653</c:v>
                </c:pt>
                <c:pt idx="604">
                  <c:v>1562077</c:v>
                </c:pt>
                <c:pt idx="605">
                  <c:v>1349066</c:v>
                </c:pt>
                <c:pt idx="606">
                  <c:v>31536</c:v>
                </c:pt>
                <c:pt idx="607">
                  <c:v>249047</c:v>
                </c:pt>
                <c:pt idx="608">
                  <c:v>1131</c:v>
                </c:pt>
                <c:pt idx="609">
                  <c:v>1326</c:v>
                </c:pt>
                <c:pt idx="610">
                  <c:v>162872</c:v>
                </c:pt>
                <c:pt idx="611">
                  <c:v>30110</c:v>
                </c:pt>
                <c:pt idx="612">
                  <c:v>2412</c:v>
                </c:pt>
                <c:pt idx="613">
                  <c:v>230</c:v>
                </c:pt>
                <c:pt idx="614">
                  <c:v>19428</c:v>
                </c:pt>
                <c:pt idx="615">
                  <c:v>270196</c:v>
                </c:pt>
                <c:pt idx="616">
                  <c:v>7927</c:v>
                </c:pt>
                <c:pt idx="617">
                  <c:v>14221</c:v>
                </c:pt>
                <c:pt idx="618">
                  <c:v>19633</c:v>
                </c:pt>
                <c:pt idx="619">
                  <c:v>4722</c:v>
                </c:pt>
                <c:pt idx="620">
                  <c:v>61589</c:v>
                </c:pt>
                <c:pt idx="621">
                  <c:v>2226</c:v>
                </c:pt>
                <c:pt idx="622">
                  <c:v>672192</c:v>
                </c:pt>
                <c:pt idx="623">
                  <c:v>1406682</c:v>
                </c:pt>
                <c:pt idx="624">
                  <c:v>310</c:v>
                </c:pt>
                <c:pt idx="625">
                  <c:v>258672</c:v>
                </c:pt>
                <c:pt idx="626">
                  <c:v>3274</c:v>
                </c:pt>
                <c:pt idx="627">
                  <c:v>5800</c:v>
                </c:pt>
                <c:pt idx="628">
                  <c:v>2015470</c:v>
                </c:pt>
                <c:pt idx="629">
                  <c:v>32973</c:v>
                </c:pt>
                <c:pt idx="630">
                  <c:v>50518</c:v>
                </c:pt>
                <c:pt idx="631">
                  <c:v>3112</c:v>
                </c:pt>
                <c:pt idx="632">
                  <c:v>2816</c:v>
                </c:pt>
                <c:pt idx="633">
                  <c:v>1889</c:v>
                </c:pt>
                <c:pt idx="634">
                  <c:v>11119</c:v>
                </c:pt>
                <c:pt idx="635">
                  <c:v>457231</c:v>
                </c:pt>
                <c:pt idx="636">
                  <c:v>10</c:v>
                </c:pt>
                <c:pt idx="637">
                  <c:v>2060</c:v>
                </c:pt>
                <c:pt idx="638">
                  <c:v>17163</c:v>
                </c:pt>
                <c:pt idx="639">
                  <c:v>21104</c:v>
                </c:pt>
                <c:pt idx="640">
                  <c:v>9595</c:v>
                </c:pt>
                <c:pt idx="641">
                  <c:v>2233</c:v>
                </c:pt>
                <c:pt idx="642">
                  <c:v>3340</c:v>
                </c:pt>
                <c:pt idx="643">
                  <c:v>168207</c:v>
                </c:pt>
                <c:pt idx="644">
                  <c:v>23882</c:v>
                </c:pt>
                <c:pt idx="645">
                  <c:v>1115009</c:v>
                </c:pt>
                <c:pt idx="646">
                  <c:v>982519</c:v>
                </c:pt>
                <c:pt idx="647">
                  <c:v>433864</c:v>
                </c:pt>
                <c:pt idx="648">
                  <c:v>6832</c:v>
                </c:pt>
                <c:pt idx="649">
                  <c:v>5239</c:v>
                </c:pt>
                <c:pt idx="650">
                  <c:v>102005</c:v>
                </c:pt>
                <c:pt idx="651">
                  <c:v>24548</c:v>
                </c:pt>
                <c:pt idx="652">
                  <c:v>93</c:v>
                </c:pt>
                <c:pt idx="653">
                  <c:v>47479</c:v>
                </c:pt>
                <c:pt idx="654">
                  <c:v>3082</c:v>
                </c:pt>
                <c:pt idx="655">
                  <c:v>213913</c:v>
                </c:pt>
                <c:pt idx="656">
                  <c:v>20260</c:v>
                </c:pt>
                <c:pt idx="657">
                  <c:v>3319</c:v>
                </c:pt>
                <c:pt idx="658">
                  <c:v>3198327</c:v>
                </c:pt>
                <c:pt idx="659">
                  <c:v>7417</c:v>
                </c:pt>
                <c:pt idx="660">
                  <c:v>396</c:v>
                </c:pt>
                <c:pt idx="661">
                  <c:v>15449</c:v>
                </c:pt>
                <c:pt idx="662">
                  <c:v>564</c:v>
                </c:pt>
                <c:pt idx="663">
                  <c:v>690</c:v>
                </c:pt>
                <c:pt idx="664">
                  <c:v>16799</c:v>
                </c:pt>
                <c:pt idx="665">
                  <c:v>11059</c:v>
                </c:pt>
                <c:pt idx="666">
                  <c:v>7</c:v>
                </c:pt>
                <c:pt idx="667">
                  <c:v>234</c:v>
                </c:pt>
                <c:pt idx="668">
                  <c:v>8203</c:v>
                </c:pt>
                <c:pt idx="669">
                  <c:v>9412</c:v>
                </c:pt>
                <c:pt idx="670">
                  <c:v>2970</c:v>
                </c:pt>
                <c:pt idx="671">
                  <c:v>1510005</c:v>
                </c:pt>
                <c:pt idx="672">
                  <c:v>2276</c:v>
                </c:pt>
                <c:pt idx="673">
                  <c:v>6960</c:v>
                </c:pt>
                <c:pt idx="674">
                  <c:v>57777</c:v>
                </c:pt>
                <c:pt idx="675">
                  <c:v>7323</c:v>
                </c:pt>
                <c:pt idx="676">
                  <c:v>12131</c:v>
                </c:pt>
                <c:pt idx="677">
                  <c:v>7315</c:v>
                </c:pt>
                <c:pt idx="678">
                  <c:v>14716</c:v>
                </c:pt>
                <c:pt idx="679">
                  <c:v>37242</c:v>
                </c:pt>
                <c:pt idx="680">
                  <c:v>7206</c:v>
                </c:pt>
                <c:pt idx="681">
                  <c:v>137388</c:v>
                </c:pt>
                <c:pt idx="682">
                  <c:v>721611</c:v>
                </c:pt>
                <c:pt idx="683">
                  <c:v>35516</c:v>
                </c:pt>
                <c:pt idx="684">
                  <c:v>35615</c:v>
                </c:pt>
                <c:pt idx="685">
                  <c:v>16978</c:v>
                </c:pt>
                <c:pt idx="686">
                  <c:v>483</c:v>
                </c:pt>
                <c:pt idx="687">
                  <c:v>1420</c:v>
                </c:pt>
                <c:pt idx="688">
                  <c:v>3018</c:v>
                </c:pt>
                <c:pt idx="689">
                  <c:v>33384</c:v>
                </c:pt>
                <c:pt idx="690">
                  <c:v>80283</c:v>
                </c:pt>
                <c:pt idx="691">
                  <c:v>49787</c:v>
                </c:pt>
                <c:pt idx="692">
                  <c:v>7344</c:v>
                </c:pt>
                <c:pt idx="693">
                  <c:v>7290</c:v>
                </c:pt>
                <c:pt idx="694">
                  <c:v>175268</c:v>
                </c:pt>
                <c:pt idx="695">
                  <c:v>6732</c:v>
                </c:pt>
                <c:pt idx="696">
                  <c:v>232535</c:v>
                </c:pt>
                <c:pt idx="697">
                  <c:v>302</c:v>
                </c:pt>
                <c:pt idx="698">
                  <c:v>488</c:v>
                </c:pt>
                <c:pt idx="699">
                  <c:v>453</c:v>
                </c:pt>
                <c:pt idx="700">
                  <c:v>7601</c:v>
                </c:pt>
                <c:pt idx="701">
                  <c:v>2249</c:v>
                </c:pt>
                <c:pt idx="702">
                  <c:v>36310</c:v>
                </c:pt>
                <c:pt idx="703">
                  <c:v>2992</c:v>
                </c:pt>
                <c:pt idx="704">
                  <c:v>6213</c:v>
                </c:pt>
                <c:pt idx="705">
                  <c:v>531051</c:v>
                </c:pt>
                <c:pt idx="706">
                  <c:v>167951</c:v>
                </c:pt>
                <c:pt idx="707">
                  <c:v>2741</c:v>
                </c:pt>
                <c:pt idx="708">
                  <c:v>681</c:v>
                </c:pt>
                <c:pt idx="709">
                  <c:v>2838</c:v>
                </c:pt>
                <c:pt idx="710">
                  <c:v>416872</c:v>
                </c:pt>
                <c:pt idx="711">
                  <c:v>19773</c:v>
                </c:pt>
                <c:pt idx="712">
                  <c:v>2836</c:v>
                </c:pt>
                <c:pt idx="713">
                  <c:v>5442</c:v>
                </c:pt>
                <c:pt idx="714">
                  <c:v>6000</c:v>
                </c:pt>
                <c:pt idx="715">
                  <c:v>27831</c:v>
                </c:pt>
                <c:pt idx="716">
                  <c:v>15056</c:v>
                </c:pt>
                <c:pt idx="717">
                  <c:v>23284</c:v>
                </c:pt>
                <c:pt idx="718">
                  <c:v>7186</c:v>
                </c:pt>
                <c:pt idx="719">
                  <c:v>66878</c:v>
                </c:pt>
                <c:pt idx="720">
                  <c:v>20966</c:v>
                </c:pt>
                <c:pt idx="721">
                  <c:v>4967</c:v>
                </c:pt>
                <c:pt idx="722">
                  <c:v>74358</c:v>
                </c:pt>
                <c:pt idx="723">
                  <c:v>22799</c:v>
                </c:pt>
                <c:pt idx="724">
                  <c:v>1140</c:v>
                </c:pt>
                <c:pt idx="725">
                  <c:v>2105</c:v>
                </c:pt>
                <c:pt idx="726">
                  <c:v>16640</c:v>
                </c:pt>
                <c:pt idx="727">
                  <c:v>28249</c:v>
                </c:pt>
                <c:pt idx="728">
                  <c:v>6603</c:v>
                </c:pt>
                <c:pt idx="729">
                  <c:v>3784</c:v>
                </c:pt>
                <c:pt idx="730">
                  <c:v>7037</c:v>
                </c:pt>
                <c:pt idx="731">
                  <c:v>375</c:v>
                </c:pt>
                <c:pt idx="732">
                  <c:v>3674</c:v>
                </c:pt>
                <c:pt idx="733">
                  <c:v>29214</c:v>
                </c:pt>
                <c:pt idx="734">
                  <c:v>1577</c:v>
                </c:pt>
                <c:pt idx="735">
                  <c:v>1648</c:v>
                </c:pt>
                <c:pt idx="736">
                  <c:v>10995</c:v>
                </c:pt>
                <c:pt idx="737">
                  <c:v>739</c:v>
                </c:pt>
                <c:pt idx="738">
                  <c:v>15576</c:v>
                </c:pt>
                <c:pt idx="739">
                  <c:v>5538</c:v>
                </c:pt>
                <c:pt idx="740">
                  <c:v>46449</c:v>
                </c:pt>
                <c:pt idx="741">
                  <c:v>459798</c:v>
                </c:pt>
                <c:pt idx="742">
                  <c:v>1078</c:v>
                </c:pt>
                <c:pt idx="743">
                  <c:v>263</c:v>
                </c:pt>
                <c:pt idx="744">
                  <c:v>16263</c:v>
                </c:pt>
                <c:pt idx="745">
                  <c:v>67946</c:v>
                </c:pt>
                <c:pt idx="746">
                  <c:v>1928</c:v>
                </c:pt>
                <c:pt idx="747">
                  <c:v>24043</c:v>
                </c:pt>
                <c:pt idx="748">
                  <c:v>3407</c:v>
                </c:pt>
                <c:pt idx="749">
                  <c:v>69750</c:v>
                </c:pt>
                <c:pt idx="750">
                  <c:v>2438</c:v>
                </c:pt>
                <c:pt idx="751">
                  <c:v>48979</c:v>
                </c:pt>
                <c:pt idx="752">
                  <c:v>2459</c:v>
                </c:pt>
                <c:pt idx="753">
                  <c:v>17235</c:v>
                </c:pt>
                <c:pt idx="754">
                  <c:v>283786</c:v>
                </c:pt>
                <c:pt idx="755">
                  <c:v>130444</c:v>
                </c:pt>
                <c:pt idx="756">
                  <c:v>12392</c:v>
                </c:pt>
                <c:pt idx="757">
                  <c:v>35545</c:v>
                </c:pt>
                <c:pt idx="758">
                  <c:v>4542</c:v>
                </c:pt>
                <c:pt idx="759">
                  <c:v>71523</c:v>
                </c:pt>
                <c:pt idx="760">
                  <c:v>23599</c:v>
                </c:pt>
                <c:pt idx="761">
                  <c:v>13108</c:v>
                </c:pt>
                <c:pt idx="762">
                  <c:v>1125</c:v>
                </c:pt>
                <c:pt idx="763">
                  <c:v>4349</c:v>
                </c:pt>
                <c:pt idx="764">
                  <c:v>190613</c:v>
                </c:pt>
                <c:pt idx="765">
                  <c:v>41207</c:v>
                </c:pt>
                <c:pt idx="766">
                  <c:v>1248</c:v>
                </c:pt>
                <c:pt idx="767">
                  <c:v>1199239</c:v>
                </c:pt>
                <c:pt idx="768">
                  <c:v>30868</c:v>
                </c:pt>
                <c:pt idx="769">
                  <c:v>8208</c:v>
                </c:pt>
                <c:pt idx="770">
                  <c:v>308108</c:v>
                </c:pt>
                <c:pt idx="771">
                  <c:v>2333</c:v>
                </c:pt>
                <c:pt idx="772">
                  <c:v>13651</c:v>
                </c:pt>
                <c:pt idx="773">
                  <c:v>2918</c:v>
                </c:pt>
                <c:pt idx="774">
                  <c:v>6011</c:v>
                </c:pt>
                <c:pt idx="775">
                  <c:v>1999</c:v>
                </c:pt>
                <c:pt idx="776">
                  <c:v>10114</c:v>
                </c:pt>
                <c:pt idx="777">
                  <c:v>10712</c:v>
                </c:pt>
                <c:pt idx="778">
                  <c:v>392259</c:v>
                </c:pt>
                <c:pt idx="779">
                  <c:v>85323</c:v>
                </c:pt>
                <c:pt idx="780">
                  <c:v>29429</c:v>
                </c:pt>
                <c:pt idx="781">
                  <c:v>2288099</c:v>
                </c:pt>
                <c:pt idx="782">
                  <c:v>160193</c:v>
                </c:pt>
                <c:pt idx="783">
                  <c:v>927</c:v>
                </c:pt>
                <c:pt idx="784">
                  <c:v>296</c:v>
                </c:pt>
                <c:pt idx="785">
                  <c:v>114924</c:v>
                </c:pt>
                <c:pt idx="786">
                  <c:v>221</c:v>
                </c:pt>
                <c:pt idx="787">
                  <c:v>1169</c:v>
                </c:pt>
                <c:pt idx="788">
                  <c:v>4313</c:v>
                </c:pt>
                <c:pt idx="789">
                  <c:v>4011</c:v>
                </c:pt>
                <c:pt idx="790">
                  <c:v>3</c:v>
                </c:pt>
                <c:pt idx="791">
                  <c:v>343233</c:v>
                </c:pt>
                <c:pt idx="792">
                  <c:v>170</c:v>
                </c:pt>
                <c:pt idx="793">
                  <c:v>139766</c:v>
                </c:pt>
                <c:pt idx="794">
                  <c:v>345</c:v>
                </c:pt>
                <c:pt idx="795">
                  <c:v>4368</c:v>
                </c:pt>
                <c:pt idx="796">
                  <c:v>219366</c:v>
                </c:pt>
                <c:pt idx="797">
                  <c:v>243</c:v>
                </c:pt>
                <c:pt idx="798">
                  <c:v>2452</c:v>
                </c:pt>
                <c:pt idx="799">
                  <c:v>14988</c:v>
                </c:pt>
                <c:pt idx="800">
                  <c:v>10252</c:v>
                </c:pt>
                <c:pt idx="801">
                  <c:v>148465</c:v>
                </c:pt>
                <c:pt idx="802">
                  <c:v>107101</c:v>
                </c:pt>
                <c:pt idx="803">
                  <c:v>491</c:v>
                </c:pt>
                <c:pt idx="804">
                  <c:v>893</c:v>
                </c:pt>
                <c:pt idx="805">
                  <c:v>1525702</c:v>
                </c:pt>
                <c:pt idx="806">
                  <c:v>2981</c:v>
                </c:pt>
                <c:pt idx="807">
                  <c:v>2163</c:v>
                </c:pt>
                <c:pt idx="808">
                  <c:v>1298</c:v>
                </c:pt>
                <c:pt idx="809">
                  <c:v>2435</c:v>
                </c:pt>
                <c:pt idx="810">
                  <c:v>34989</c:v>
                </c:pt>
                <c:pt idx="811">
                  <c:v>84626</c:v>
                </c:pt>
                <c:pt idx="812">
                  <c:v>35123</c:v>
                </c:pt>
                <c:pt idx="813">
                  <c:v>39712</c:v>
                </c:pt>
                <c:pt idx="814">
                  <c:v>51148</c:v>
                </c:pt>
                <c:pt idx="815">
                  <c:v>6475</c:v>
                </c:pt>
                <c:pt idx="816">
                  <c:v>16738</c:v>
                </c:pt>
                <c:pt idx="817">
                  <c:v>121197</c:v>
                </c:pt>
                <c:pt idx="818">
                  <c:v>4389</c:v>
                </c:pt>
                <c:pt idx="819">
                  <c:v>261750</c:v>
                </c:pt>
                <c:pt idx="820">
                  <c:v>3090</c:v>
                </c:pt>
              </c:numCache>
            </c:numRef>
          </c:yVal>
          <c:smooth val="0"/>
          <c:extLst>
            <c:ext xmlns:c16="http://schemas.microsoft.com/office/drawing/2014/chart" uri="{C3380CC4-5D6E-409C-BE32-E72D297353CC}">
              <c16:uniqueId val="{00000000-1D14-41E1-A07D-3E2FC874D7EE}"/>
            </c:ext>
          </c:extLst>
        </c:ser>
        <c:dLbls>
          <c:showLegendKey val="0"/>
          <c:showVal val="0"/>
          <c:showCatName val="0"/>
          <c:showSerName val="0"/>
          <c:showPercent val="0"/>
          <c:showBubbleSize val="0"/>
        </c:dLbls>
        <c:axId val="320229792"/>
        <c:axId val="320224800"/>
      </c:scatterChart>
      <c:valAx>
        <c:axId val="320229792"/>
        <c:scaling>
          <c:orientation val="minMax"/>
          <c:max val="25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r>
                  <a:rPr lang="en-US" baseline="0"/>
                  <a:t> Spent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224800"/>
        <c:crosses val="autoZero"/>
        <c:crossBetween val="midCat"/>
      </c:valAx>
      <c:valAx>
        <c:axId val="320224800"/>
        <c:scaling>
          <c:orientation val="minMax"/>
          <c:max val="800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Snapchat</a:t>
                </a:r>
                <a:r>
                  <a:rPr lang="en-US" baseline="0"/>
                  <a:t> Impressions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229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243840</xdr:colOff>
      <xdr:row>4</xdr:row>
      <xdr:rowOff>0</xdr:rowOff>
    </xdr:from>
    <xdr:to>
      <xdr:col>10</xdr:col>
      <xdr:colOff>388620</xdr:colOff>
      <xdr:row>19</xdr:row>
      <xdr:rowOff>0</xdr:rowOff>
    </xdr:to>
    <xdr:graphicFrame macro="">
      <xdr:nvGraphicFramePr>
        <xdr:cNvPr id="3" name="Chart 2">
          <a:extLst>
            <a:ext uri="{FF2B5EF4-FFF2-40B4-BE49-F238E27FC236}">
              <a16:creationId xmlns:a16="http://schemas.microsoft.com/office/drawing/2014/main" id="{0EE6B95B-C5F9-4F3E-8544-B20066A86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2"/>
  <sheetViews>
    <sheetView topLeftCell="A795" workbookViewId="0">
      <selection activeCell="C1" sqref="C1:E822"/>
    </sheetView>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t="s">
        <v>34</v>
      </c>
      <c r="B2" t="s">
        <v>35</v>
      </c>
      <c r="C2" t="s">
        <v>36</v>
      </c>
      <c r="D2">
        <v>195</v>
      </c>
      <c r="E2">
        <v>59131</v>
      </c>
      <c r="F2" t="s">
        <v>37</v>
      </c>
      <c r="G2" t="s">
        <v>38</v>
      </c>
      <c r="H2" t="s">
        <v>39</v>
      </c>
      <c r="I2" t="s">
        <v>40</v>
      </c>
      <c r="K2" t="s">
        <v>39</v>
      </c>
      <c r="M2" t="s">
        <v>41</v>
      </c>
      <c r="N2" t="s">
        <v>42</v>
      </c>
      <c r="O2" t="s">
        <v>43</v>
      </c>
      <c r="AA2" t="s">
        <v>44</v>
      </c>
      <c r="AC2" t="s">
        <v>45</v>
      </c>
    </row>
    <row r="3" spans="1:34" x14ac:dyDescent="0.3">
      <c r="A3" t="s">
        <v>46</v>
      </c>
      <c r="B3" t="s">
        <v>47</v>
      </c>
      <c r="C3" t="s">
        <v>48</v>
      </c>
      <c r="D3">
        <v>23</v>
      </c>
      <c r="E3">
        <v>21402</v>
      </c>
      <c r="F3" t="s">
        <v>49</v>
      </c>
      <c r="G3" t="s">
        <v>50</v>
      </c>
      <c r="H3" t="s">
        <v>51</v>
      </c>
      <c r="I3" t="s">
        <v>52</v>
      </c>
      <c r="K3" t="s">
        <v>51</v>
      </c>
      <c r="M3" t="s">
        <v>53</v>
      </c>
      <c r="N3" t="s">
        <v>54</v>
      </c>
      <c r="AC3" t="s">
        <v>45</v>
      </c>
      <c r="AD3" t="s">
        <v>55</v>
      </c>
      <c r="AH3" t="s">
        <v>56</v>
      </c>
    </row>
    <row r="4" spans="1:34" x14ac:dyDescent="0.3">
      <c r="A4" t="s">
        <v>57</v>
      </c>
      <c r="B4" t="s">
        <v>58</v>
      </c>
      <c r="C4" t="s">
        <v>36</v>
      </c>
      <c r="D4">
        <v>53</v>
      </c>
      <c r="E4">
        <v>3916</v>
      </c>
      <c r="F4" t="s">
        <v>59</v>
      </c>
      <c r="H4" t="s">
        <v>60</v>
      </c>
      <c r="I4" t="s">
        <v>61</v>
      </c>
      <c r="K4" t="s">
        <v>62</v>
      </c>
      <c r="L4" t="s">
        <v>63</v>
      </c>
      <c r="M4" t="s">
        <v>64</v>
      </c>
      <c r="N4" t="s">
        <v>42</v>
      </c>
      <c r="AD4" t="s">
        <v>65</v>
      </c>
      <c r="AH4" t="s">
        <v>66</v>
      </c>
    </row>
    <row r="5" spans="1:34" x14ac:dyDescent="0.3">
      <c r="A5" t="s">
        <v>67</v>
      </c>
      <c r="B5" t="s">
        <v>68</v>
      </c>
      <c r="C5" t="s">
        <v>36</v>
      </c>
      <c r="D5">
        <v>37</v>
      </c>
      <c r="E5">
        <v>4215</v>
      </c>
      <c r="F5" t="s">
        <v>69</v>
      </c>
      <c r="G5" t="s">
        <v>70</v>
      </c>
      <c r="H5" t="s">
        <v>71</v>
      </c>
      <c r="I5" t="s">
        <v>72</v>
      </c>
      <c r="K5" t="s">
        <v>73</v>
      </c>
      <c r="M5" t="s">
        <v>74</v>
      </c>
      <c r="N5" t="s">
        <v>42</v>
      </c>
      <c r="O5" t="s">
        <v>75</v>
      </c>
      <c r="AC5" t="s">
        <v>45</v>
      </c>
      <c r="AE5" t="s">
        <v>76</v>
      </c>
      <c r="AH5" t="s">
        <v>77</v>
      </c>
    </row>
    <row r="6" spans="1:34" x14ac:dyDescent="0.3">
      <c r="A6" t="s">
        <v>78</v>
      </c>
      <c r="B6" t="s">
        <v>79</v>
      </c>
      <c r="C6" t="s">
        <v>36</v>
      </c>
      <c r="D6">
        <v>34</v>
      </c>
      <c r="E6">
        <v>8207</v>
      </c>
      <c r="F6" t="s">
        <v>80</v>
      </c>
      <c r="G6" t="s">
        <v>81</v>
      </c>
      <c r="H6" t="s">
        <v>82</v>
      </c>
      <c r="I6" t="s">
        <v>83</v>
      </c>
      <c r="J6" t="s">
        <v>84</v>
      </c>
      <c r="K6" t="s">
        <v>82</v>
      </c>
      <c r="M6" t="s">
        <v>41</v>
      </c>
      <c r="N6" t="s">
        <v>42</v>
      </c>
      <c r="O6" t="s">
        <v>85</v>
      </c>
      <c r="AH6" t="s">
        <v>86</v>
      </c>
    </row>
    <row r="7" spans="1:34" x14ac:dyDescent="0.3">
      <c r="A7" t="s">
        <v>87</v>
      </c>
      <c r="B7" t="s">
        <v>88</v>
      </c>
      <c r="C7" t="s">
        <v>36</v>
      </c>
      <c r="D7">
        <v>25</v>
      </c>
      <c r="E7">
        <v>3448</v>
      </c>
      <c r="F7" t="s">
        <v>89</v>
      </c>
      <c r="H7" t="s">
        <v>90</v>
      </c>
      <c r="I7" t="s">
        <v>91</v>
      </c>
      <c r="J7" t="s">
        <v>92</v>
      </c>
      <c r="K7" t="s">
        <v>93</v>
      </c>
      <c r="M7" t="s">
        <v>94</v>
      </c>
      <c r="N7" t="s">
        <v>42</v>
      </c>
      <c r="S7" t="s">
        <v>95</v>
      </c>
      <c r="AC7" t="s">
        <v>45</v>
      </c>
      <c r="AH7" t="s">
        <v>96</v>
      </c>
    </row>
    <row r="8" spans="1:34" x14ac:dyDescent="0.3">
      <c r="A8" t="s">
        <v>97</v>
      </c>
      <c r="B8" t="s">
        <v>98</v>
      </c>
      <c r="C8" t="s">
        <v>36</v>
      </c>
      <c r="D8">
        <v>2</v>
      </c>
      <c r="E8">
        <v>181</v>
      </c>
      <c r="F8" t="s">
        <v>99</v>
      </c>
      <c r="H8" t="s">
        <v>60</v>
      </c>
      <c r="I8" t="s">
        <v>61</v>
      </c>
      <c r="K8" t="s">
        <v>62</v>
      </c>
      <c r="L8" t="s">
        <v>63</v>
      </c>
      <c r="M8" t="s">
        <v>64</v>
      </c>
      <c r="N8" t="s">
        <v>42</v>
      </c>
      <c r="AA8" t="s">
        <v>100</v>
      </c>
      <c r="AD8" t="s">
        <v>65</v>
      </c>
      <c r="AH8" t="s">
        <v>101</v>
      </c>
    </row>
    <row r="9" spans="1:34" x14ac:dyDescent="0.3">
      <c r="A9" t="s">
        <v>102</v>
      </c>
      <c r="B9" t="s">
        <v>103</v>
      </c>
      <c r="C9" t="s">
        <v>36</v>
      </c>
      <c r="D9">
        <v>1760</v>
      </c>
      <c r="E9">
        <v>147984</v>
      </c>
      <c r="F9" t="s">
        <v>104</v>
      </c>
      <c r="G9" t="s">
        <v>105</v>
      </c>
      <c r="H9" t="s">
        <v>106</v>
      </c>
      <c r="I9" t="s">
        <v>107</v>
      </c>
      <c r="K9" t="s">
        <v>108</v>
      </c>
      <c r="M9" t="s">
        <v>64</v>
      </c>
      <c r="N9" t="s">
        <v>42</v>
      </c>
      <c r="AC9" t="s">
        <v>45</v>
      </c>
      <c r="AD9" t="s">
        <v>65</v>
      </c>
      <c r="AE9" t="s">
        <v>109</v>
      </c>
      <c r="AH9" t="s">
        <v>110</v>
      </c>
    </row>
    <row r="10" spans="1:34" x14ac:dyDescent="0.3">
      <c r="A10" t="s">
        <v>111</v>
      </c>
      <c r="B10" t="s">
        <v>112</v>
      </c>
      <c r="C10" t="s">
        <v>113</v>
      </c>
      <c r="D10">
        <v>38</v>
      </c>
      <c r="E10">
        <v>17370</v>
      </c>
      <c r="F10" t="s">
        <v>114</v>
      </c>
      <c r="G10" t="s">
        <v>115</v>
      </c>
      <c r="H10" t="s">
        <v>116</v>
      </c>
      <c r="I10" t="s">
        <v>117</v>
      </c>
      <c r="K10" t="s">
        <v>116</v>
      </c>
      <c r="M10" t="s">
        <v>41</v>
      </c>
      <c r="N10" t="s">
        <v>118</v>
      </c>
      <c r="W10" t="s">
        <v>119</v>
      </c>
      <c r="AC10" t="s">
        <v>45</v>
      </c>
      <c r="AD10" t="s">
        <v>65</v>
      </c>
      <c r="AH10" t="s">
        <v>120</v>
      </c>
    </row>
    <row r="11" spans="1:34" x14ac:dyDescent="0.3">
      <c r="A11" t="s">
        <v>121</v>
      </c>
      <c r="B11" t="s">
        <v>122</v>
      </c>
      <c r="C11" t="s">
        <v>123</v>
      </c>
      <c r="D11">
        <v>2</v>
      </c>
      <c r="E11">
        <v>2141</v>
      </c>
      <c r="F11" t="s">
        <v>124</v>
      </c>
      <c r="G11" t="s">
        <v>125</v>
      </c>
      <c r="H11" t="s">
        <v>126</v>
      </c>
      <c r="I11" t="s">
        <v>127</v>
      </c>
      <c r="K11" t="s">
        <v>128</v>
      </c>
      <c r="M11" t="s">
        <v>129</v>
      </c>
      <c r="N11" t="s">
        <v>130</v>
      </c>
      <c r="AA11" t="s">
        <v>131</v>
      </c>
      <c r="AD11" t="s">
        <v>65</v>
      </c>
      <c r="AH11" t="s">
        <v>132</v>
      </c>
    </row>
    <row r="12" spans="1:34" x14ac:dyDescent="0.3">
      <c r="A12" t="s">
        <v>133</v>
      </c>
      <c r="B12" t="s">
        <v>134</v>
      </c>
      <c r="C12" t="s">
        <v>36</v>
      </c>
      <c r="D12">
        <v>993</v>
      </c>
      <c r="E12">
        <v>51214</v>
      </c>
      <c r="F12" t="s">
        <v>135</v>
      </c>
      <c r="G12" t="s">
        <v>136</v>
      </c>
      <c r="H12" t="s">
        <v>137</v>
      </c>
      <c r="I12" t="s">
        <v>138</v>
      </c>
      <c r="J12" t="s">
        <v>139</v>
      </c>
      <c r="K12" t="s">
        <v>139</v>
      </c>
      <c r="M12" t="s">
        <v>41</v>
      </c>
      <c r="N12" t="s">
        <v>42</v>
      </c>
      <c r="W12" s="1">
        <v>6.3101631026310298E+149</v>
      </c>
      <c r="AA12" t="s">
        <v>140</v>
      </c>
      <c r="AC12" t="s">
        <v>45</v>
      </c>
      <c r="AD12" t="s">
        <v>65</v>
      </c>
      <c r="AE12" t="s">
        <v>141</v>
      </c>
      <c r="AH12" t="s">
        <v>142</v>
      </c>
    </row>
    <row r="13" spans="1:34" x14ac:dyDescent="0.3">
      <c r="A13" t="s">
        <v>143</v>
      </c>
      <c r="B13" t="s">
        <v>144</v>
      </c>
      <c r="C13" t="s">
        <v>36</v>
      </c>
      <c r="D13">
        <v>520</v>
      </c>
      <c r="E13">
        <v>37292</v>
      </c>
      <c r="F13" t="s">
        <v>145</v>
      </c>
      <c r="H13" t="s">
        <v>146</v>
      </c>
      <c r="I13" t="s">
        <v>83</v>
      </c>
      <c r="J13" t="s">
        <v>147</v>
      </c>
      <c r="K13" t="s">
        <v>148</v>
      </c>
      <c r="M13" t="s">
        <v>41</v>
      </c>
      <c r="N13" t="s">
        <v>42</v>
      </c>
      <c r="AD13" t="s">
        <v>65</v>
      </c>
    </row>
    <row r="14" spans="1:34" x14ac:dyDescent="0.3">
      <c r="A14" t="s">
        <v>149</v>
      </c>
      <c r="B14" t="s">
        <v>150</v>
      </c>
      <c r="C14" t="s">
        <v>36</v>
      </c>
      <c r="D14">
        <v>2000</v>
      </c>
      <c r="E14">
        <v>1333517</v>
      </c>
      <c r="F14" t="s">
        <v>151</v>
      </c>
      <c r="G14" t="s">
        <v>152</v>
      </c>
      <c r="H14" t="s">
        <v>153</v>
      </c>
      <c r="I14" t="s">
        <v>83</v>
      </c>
      <c r="K14" t="s">
        <v>154</v>
      </c>
      <c r="N14" t="s">
        <v>42</v>
      </c>
      <c r="O14" t="s">
        <v>155</v>
      </c>
      <c r="AC14" t="s">
        <v>45</v>
      </c>
      <c r="AH14" t="s">
        <v>156</v>
      </c>
    </row>
    <row r="15" spans="1:34" x14ac:dyDescent="0.3">
      <c r="A15" t="s">
        <v>157</v>
      </c>
      <c r="B15" t="s">
        <v>158</v>
      </c>
      <c r="C15" t="s">
        <v>113</v>
      </c>
      <c r="D15">
        <v>6</v>
      </c>
      <c r="E15">
        <v>2819</v>
      </c>
      <c r="F15" t="s">
        <v>159</v>
      </c>
      <c r="G15" t="s">
        <v>160</v>
      </c>
      <c r="H15" t="s">
        <v>116</v>
      </c>
      <c r="I15" t="s">
        <v>117</v>
      </c>
      <c r="K15" t="s">
        <v>116</v>
      </c>
      <c r="M15" t="s">
        <v>41</v>
      </c>
      <c r="N15" t="s">
        <v>118</v>
      </c>
      <c r="W15" t="s">
        <v>161</v>
      </c>
      <c r="AC15" t="s">
        <v>45</v>
      </c>
      <c r="AD15" t="s">
        <v>65</v>
      </c>
      <c r="AH15" t="s">
        <v>162</v>
      </c>
    </row>
    <row r="16" spans="1:34" x14ac:dyDescent="0.3">
      <c r="A16" t="s">
        <v>163</v>
      </c>
      <c r="B16" t="s">
        <v>158</v>
      </c>
      <c r="C16" t="s">
        <v>113</v>
      </c>
      <c r="D16">
        <v>10</v>
      </c>
      <c r="E16">
        <v>5716</v>
      </c>
      <c r="F16" t="s">
        <v>164</v>
      </c>
      <c r="G16" t="s">
        <v>165</v>
      </c>
      <c r="H16" t="s">
        <v>116</v>
      </c>
      <c r="I16" t="s">
        <v>117</v>
      </c>
      <c r="K16" t="s">
        <v>116</v>
      </c>
      <c r="M16" t="s">
        <v>41</v>
      </c>
      <c r="N16" t="s">
        <v>118</v>
      </c>
      <c r="W16" t="s">
        <v>119</v>
      </c>
      <c r="AC16" t="s">
        <v>45</v>
      </c>
      <c r="AD16" t="s">
        <v>65</v>
      </c>
      <c r="AH16" t="s">
        <v>162</v>
      </c>
    </row>
    <row r="17" spans="1:34" x14ac:dyDescent="0.3">
      <c r="A17" t="s">
        <v>166</v>
      </c>
      <c r="B17" t="s">
        <v>167</v>
      </c>
      <c r="C17" t="s">
        <v>36</v>
      </c>
      <c r="D17">
        <v>13</v>
      </c>
      <c r="E17">
        <v>1050</v>
      </c>
      <c r="F17" t="s">
        <v>168</v>
      </c>
      <c r="H17" t="s">
        <v>60</v>
      </c>
      <c r="I17" t="s">
        <v>61</v>
      </c>
      <c r="K17" t="s">
        <v>62</v>
      </c>
      <c r="L17" t="s">
        <v>63</v>
      </c>
      <c r="M17" t="s">
        <v>64</v>
      </c>
      <c r="N17" t="s">
        <v>42</v>
      </c>
      <c r="AA17" t="s">
        <v>100</v>
      </c>
      <c r="AD17" t="s">
        <v>65</v>
      </c>
      <c r="AH17" t="s">
        <v>169</v>
      </c>
    </row>
    <row r="18" spans="1:34" x14ac:dyDescent="0.3">
      <c r="A18" t="s">
        <v>170</v>
      </c>
      <c r="B18" t="s">
        <v>171</v>
      </c>
      <c r="C18" t="s">
        <v>36</v>
      </c>
      <c r="D18">
        <v>4</v>
      </c>
      <c r="E18">
        <v>217</v>
      </c>
      <c r="F18" t="s">
        <v>172</v>
      </c>
      <c r="H18" t="s">
        <v>60</v>
      </c>
      <c r="I18" t="s">
        <v>61</v>
      </c>
      <c r="K18" t="s">
        <v>62</v>
      </c>
      <c r="L18" t="s">
        <v>63</v>
      </c>
      <c r="M18" t="s">
        <v>41</v>
      </c>
      <c r="N18" t="s">
        <v>42</v>
      </c>
      <c r="AA18" t="s">
        <v>100</v>
      </c>
      <c r="AD18" t="s">
        <v>65</v>
      </c>
      <c r="AH18" t="s">
        <v>173</v>
      </c>
    </row>
    <row r="19" spans="1:34" x14ac:dyDescent="0.3">
      <c r="A19" t="s">
        <v>174</v>
      </c>
      <c r="B19" t="s">
        <v>175</v>
      </c>
      <c r="C19" t="s">
        <v>113</v>
      </c>
      <c r="D19">
        <v>105</v>
      </c>
      <c r="E19">
        <v>55194</v>
      </c>
      <c r="F19" t="s">
        <v>176</v>
      </c>
      <c r="G19" t="s">
        <v>177</v>
      </c>
      <c r="H19" t="s">
        <v>116</v>
      </c>
      <c r="I19" t="s">
        <v>117</v>
      </c>
      <c r="K19" t="s">
        <v>116</v>
      </c>
      <c r="M19" t="s">
        <v>41</v>
      </c>
      <c r="N19" t="s">
        <v>118</v>
      </c>
      <c r="W19" t="s">
        <v>178</v>
      </c>
      <c r="AC19" t="s">
        <v>45</v>
      </c>
      <c r="AD19" t="s">
        <v>65</v>
      </c>
      <c r="AH19" t="s">
        <v>162</v>
      </c>
    </row>
    <row r="20" spans="1:34" x14ac:dyDescent="0.3">
      <c r="A20" t="s">
        <v>179</v>
      </c>
      <c r="B20" t="s">
        <v>180</v>
      </c>
      <c r="C20" t="s">
        <v>36</v>
      </c>
      <c r="D20">
        <v>217</v>
      </c>
      <c r="E20">
        <v>24676</v>
      </c>
      <c r="F20" t="s">
        <v>89</v>
      </c>
      <c r="H20" t="s">
        <v>90</v>
      </c>
      <c r="I20" t="s">
        <v>91</v>
      </c>
      <c r="J20" t="s">
        <v>92</v>
      </c>
      <c r="K20" t="s">
        <v>93</v>
      </c>
      <c r="M20" t="s">
        <v>94</v>
      </c>
      <c r="N20" t="s">
        <v>42</v>
      </c>
      <c r="S20" t="s">
        <v>95</v>
      </c>
      <c r="AA20" t="s">
        <v>181</v>
      </c>
      <c r="AC20" t="s">
        <v>45</v>
      </c>
      <c r="AH20" t="s">
        <v>96</v>
      </c>
    </row>
    <row r="21" spans="1:34" x14ac:dyDescent="0.3">
      <c r="A21" t="s">
        <v>182</v>
      </c>
      <c r="B21" t="s">
        <v>183</v>
      </c>
      <c r="C21" t="s">
        <v>36</v>
      </c>
      <c r="D21">
        <v>4</v>
      </c>
      <c r="E21">
        <v>1038</v>
      </c>
      <c r="F21" t="s">
        <v>184</v>
      </c>
      <c r="G21" t="s">
        <v>185</v>
      </c>
      <c r="H21" t="s">
        <v>186</v>
      </c>
      <c r="I21" t="s">
        <v>83</v>
      </c>
      <c r="J21" t="s">
        <v>187</v>
      </c>
      <c r="K21" t="s">
        <v>188</v>
      </c>
      <c r="M21" t="s">
        <v>41</v>
      </c>
      <c r="N21" t="s">
        <v>42</v>
      </c>
      <c r="O21" t="s">
        <v>189</v>
      </c>
      <c r="AA21" t="s">
        <v>190</v>
      </c>
      <c r="AH21" t="s">
        <v>191</v>
      </c>
    </row>
    <row r="22" spans="1:34" x14ac:dyDescent="0.3">
      <c r="A22" t="s">
        <v>192</v>
      </c>
      <c r="B22" t="s">
        <v>193</v>
      </c>
      <c r="C22" t="s">
        <v>36</v>
      </c>
      <c r="D22">
        <v>9</v>
      </c>
      <c r="E22">
        <v>612</v>
      </c>
      <c r="F22" t="s">
        <v>194</v>
      </c>
      <c r="H22" t="s">
        <v>60</v>
      </c>
      <c r="I22" t="s">
        <v>61</v>
      </c>
      <c r="K22" t="s">
        <v>62</v>
      </c>
      <c r="L22" t="s">
        <v>63</v>
      </c>
      <c r="M22" t="s">
        <v>64</v>
      </c>
      <c r="N22" t="s">
        <v>42</v>
      </c>
      <c r="AA22" t="s">
        <v>195</v>
      </c>
      <c r="AD22" t="s">
        <v>65</v>
      </c>
      <c r="AH22" t="s">
        <v>196</v>
      </c>
    </row>
    <row r="23" spans="1:34" x14ac:dyDescent="0.3">
      <c r="A23" t="s">
        <v>197</v>
      </c>
      <c r="B23" t="s">
        <v>198</v>
      </c>
      <c r="C23" t="s">
        <v>36</v>
      </c>
      <c r="D23">
        <v>2362</v>
      </c>
      <c r="E23">
        <v>549218</v>
      </c>
      <c r="F23" t="s">
        <v>199</v>
      </c>
      <c r="H23" t="s">
        <v>200</v>
      </c>
      <c r="I23" t="s">
        <v>83</v>
      </c>
      <c r="K23" t="s">
        <v>201</v>
      </c>
      <c r="M23" t="s">
        <v>41</v>
      </c>
      <c r="N23" t="s">
        <v>42</v>
      </c>
      <c r="W23" t="s">
        <v>202</v>
      </c>
      <c r="AC23" t="s">
        <v>45</v>
      </c>
      <c r="AD23" t="s">
        <v>65</v>
      </c>
    </row>
    <row r="24" spans="1:34" x14ac:dyDescent="0.3">
      <c r="A24" t="s">
        <v>203</v>
      </c>
      <c r="B24" t="s">
        <v>204</v>
      </c>
      <c r="C24" t="s">
        <v>36</v>
      </c>
      <c r="D24">
        <v>10</v>
      </c>
      <c r="E24">
        <v>815</v>
      </c>
      <c r="F24" t="s">
        <v>205</v>
      </c>
      <c r="H24" t="s">
        <v>60</v>
      </c>
      <c r="I24" t="s">
        <v>61</v>
      </c>
      <c r="K24" t="s">
        <v>62</v>
      </c>
      <c r="L24" t="s">
        <v>63</v>
      </c>
      <c r="M24" t="s">
        <v>64</v>
      </c>
      <c r="N24" t="s">
        <v>42</v>
      </c>
      <c r="AA24" t="s">
        <v>100</v>
      </c>
      <c r="AD24" t="s">
        <v>65</v>
      </c>
      <c r="AH24" t="s">
        <v>206</v>
      </c>
    </row>
    <row r="25" spans="1:34" x14ac:dyDescent="0.3">
      <c r="A25" t="s">
        <v>207</v>
      </c>
      <c r="B25" t="s">
        <v>208</v>
      </c>
      <c r="C25" t="s">
        <v>36</v>
      </c>
      <c r="D25">
        <v>188</v>
      </c>
      <c r="E25">
        <v>45925</v>
      </c>
      <c r="F25" t="s">
        <v>209</v>
      </c>
      <c r="G25" t="s">
        <v>210</v>
      </c>
      <c r="H25" t="s">
        <v>211</v>
      </c>
      <c r="I25" t="s">
        <v>212</v>
      </c>
      <c r="K25" t="s">
        <v>213</v>
      </c>
      <c r="M25" t="s">
        <v>41</v>
      </c>
      <c r="N25" t="s">
        <v>42</v>
      </c>
      <c r="AA25" t="s">
        <v>214</v>
      </c>
      <c r="AC25" t="s">
        <v>45</v>
      </c>
      <c r="AD25" t="s">
        <v>65</v>
      </c>
      <c r="AE25" t="s">
        <v>215</v>
      </c>
      <c r="AH25" t="s">
        <v>216</v>
      </c>
    </row>
    <row r="26" spans="1:34" x14ac:dyDescent="0.3">
      <c r="A26" t="s">
        <v>217</v>
      </c>
      <c r="B26" t="s">
        <v>218</v>
      </c>
      <c r="C26" t="s">
        <v>36</v>
      </c>
      <c r="D26">
        <v>59</v>
      </c>
      <c r="E26">
        <v>5844</v>
      </c>
      <c r="F26" t="s">
        <v>89</v>
      </c>
      <c r="H26" t="s">
        <v>90</v>
      </c>
      <c r="I26" t="s">
        <v>91</v>
      </c>
      <c r="J26" t="s">
        <v>92</v>
      </c>
      <c r="K26" t="s">
        <v>93</v>
      </c>
      <c r="M26" t="s">
        <v>94</v>
      </c>
      <c r="N26" t="s">
        <v>42</v>
      </c>
      <c r="S26" t="s">
        <v>95</v>
      </c>
      <c r="AA26" t="s">
        <v>219</v>
      </c>
      <c r="AC26" t="s">
        <v>45</v>
      </c>
      <c r="AH26" t="s">
        <v>96</v>
      </c>
    </row>
    <row r="27" spans="1:34" x14ac:dyDescent="0.3">
      <c r="A27" t="s">
        <v>220</v>
      </c>
      <c r="B27" t="s">
        <v>221</v>
      </c>
      <c r="C27" t="s">
        <v>36</v>
      </c>
      <c r="D27">
        <v>46</v>
      </c>
      <c r="E27">
        <v>3387</v>
      </c>
      <c r="F27" t="s">
        <v>222</v>
      </c>
      <c r="H27" t="s">
        <v>60</v>
      </c>
      <c r="I27" t="s">
        <v>61</v>
      </c>
      <c r="K27" t="s">
        <v>62</v>
      </c>
      <c r="L27" t="s">
        <v>63</v>
      </c>
      <c r="M27" t="s">
        <v>64</v>
      </c>
      <c r="N27" t="s">
        <v>42</v>
      </c>
      <c r="AA27" t="s">
        <v>100</v>
      </c>
      <c r="AD27" t="s">
        <v>65</v>
      </c>
      <c r="AH27" t="s">
        <v>223</v>
      </c>
    </row>
    <row r="28" spans="1:34" x14ac:dyDescent="0.3">
      <c r="A28" t="s">
        <v>224</v>
      </c>
      <c r="B28" t="s">
        <v>225</v>
      </c>
      <c r="C28" t="s">
        <v>123</v>
      </c>
      <c r="D28">
        <v>4</v>
      </c>
      <c r="E28">
        <v>3373</v>
      </c>
      <c r="F28" t="s">
        <v>124</v>
      </c>
      <c r="G28" t="s">
        <v>125</v>
      </c>
      <c r="H28" t="s">
        <v>126</v>
      </c>
      <c r="I28" t="s">
        <v>127</v>
      </c>
      <c r="K28" t="s">
        <v>128</v>
      </c>
      <c r="M28" t="s">
        <v>129</v>
      </c>
      <c r="N28" t="s">
        <v>130</v>
      </c>
      <c r="AA28" t="s">
        <v>131</v>
      </c>
      <c r="AD28" t="s">
        <v>65</v>
      </c>
      <c r="AH28" t="s">
        <v>132</v>
      </c>
    </row>
    <row r="29" spans="1:34" x14ac:dyDescent="0.3">
      <c r="A29" t="s">
        <v>226</v>
      </c>
      <c r="B29" t="s">
        <v>227</v>
      </c>
      <c r="C29" t="s">
        <v>36</v>
      </c>
      <c r="D29">
        <v>8</v>
      </c>
      <c r="E29">
        <v>563</v>
      </c>
      <c r="F29" t="s">
        <v>228</v>
      </c>
      <c r="G29" t="s">
        <v>229</v>
      </c>
      <c r="H29" t="s">
        <v>211</v>
      </c>
      <c r="I29" t="s">
        <v>212</v>
      </c>
      <c r="K29" t="s">
        <v>213</v>
      </c>
      <c r="M29" t="s">
        <v>41</v>
      </c>
      <c r="N29" t="s">
        <v>42</v>
      </c>
      <c r="AD29" t="s">
        <v>65</v>
      </c>
      <c r="AE29" t="s">
        <v>230</v>
      </c>
      <c r="AH29" t="s">
        <v>231</v>
      </c>
    </row>
    <row r="30" spans="1:34" x14ac:dyDescent="0.3">
      <c r="A30" t="s">
        <v>232</v>
      </c>
      <c r="B30" t="s">
        <v>221</v>
      </c>
      <c r="C30" t="s">
        <v>36</v>
      </c>
      <c r="D30">
        <v>12</v>
      </c>
      <c r="E30">
        <v>914</v>
      </c>
      <c r="F30" t="s">
        <v>233</v>
      </c>
      <c r="H30" t="s">
        <v>60</v>
      </c>
      <c r="I30" t="s">
        <v>61</v>
      </c>
      <c r="K30" t="s">
        <v>62</v>
      </c>
      <c r="L30" t="s">
        <v>63</v>
      </c>
      <c r="M30" t="s">
        <v>64</v>
      </c>
      <c r="N30" t="s">
        <v>42</v>
      </c>
      <c r="AD30" t="s">
        <v>65</v>
      </c>
      <c r="AH30" t="s">
        <v>234</v>
      </c>
    </row>
    <row r="31" spans="1:34" x14ac:dyDescent="0.3">
      <c r="A31" t="s">
        <v>235</v>
      </c>
      <c r="B31" t="s">
        <v>236</v>
      </c>
      <c r="C31" t="s">
        <v>36</v>
      </c>
      <c r="D31">
        <v>77</v>
      </c>
      <c r="E31">
        <v>5585</v>
      </c>
      <c r="F31" t="s">
        <v>222</v>
      </c>
      <c r="H31" t="s">
        <v>60</v>
      </c>
      <c r="I31" t="s">
        <v>61</v>
      </c>
      <c r="K31" t="s">
        <v>62</v>
      </c>
      <c r="L31" t="s">
        <v>63</v>
      </c>
      <c r="M31" t="s">
        <v>64</v>
      </c>
      <c r="N31" t="s">
        <v>42</v>
      </c>
      <c r="AD31" t="s">
        <v>65</v>
      </c>
      <c r="AH31" t="s">
        <v>237</v>
      </c>
    </row>
    <row r="32" spans="1:34" x14ac:dyDescent="0.3">
      <c r="A32" t="s">
        <v>238</v>
      </c>
      <c r="B32" t="s">
        <v>239</v>
      </c>
      <c r="C32" t="s">
        <v>36</v>
      </c>
      <c r="D32">
        <v>2</v>
      </c>
      <c r="E32">
        <v>370</v>
      </c>
      <c r="F32" t="s">
        <v>240</v>
      </c>
      <c r="G32" t="s">
        <v>241</v>
      </c>
      <c r="H32" t="s">
        <v>186</v>
      </c>
      <c r="I32" t="s">
        <v>83</v>
      </c>
      <c r="J32" t="s">
        <v>242</v>
      </c>
      <c r="K32" t="s">
        <v>188</v>
      </c>
      <c r="M32" t="s">
        <v>41</v>
      </c>
      <c r="N32" t="s">
        <v>42</v>
      </c>
      <c r="O32" t="s">
        <v>189</v>
      </c>
      <c r="AH32" t="s">
        <v>243</v>
      </c>
    </row>
    <row r="33" spans="1:34" x14ac:dyDescent="0.3">
      <c r="A33" t="s">
        <v>244</v>
      </c>
      <c r="B33" t="s">
        <v>245</v>
      </c>
      <c r="C33" t="s">
        <v>36</v>
      </c>
      <c r="D33">
        <v>536</v>
      </c>
      <c r="E33">
        <v>93336</v>
      </c>
      <c r="F33" t="s">
        <v>246</v>
      </c>
      <c r="G33" t="s">
        <v>247</v>
      </c>
      <c r="H33" t="s">
        <v>248</v>
      </c>
      <c r="I33" t="s">
        <v>83</v>
      </c>
      <c r="K33" t="s">
        <v>249</v>
      </c>
      <c r="M33" t="s">
        <v>41</v>
      </c>
      <c r="N33" t="s">
        <v>42</v>
      </c>
      <c r="W33" t="s">
        <v>250</v>
      </c>
      <c r="AA33" t="s">
        <v>251</v>
      </c>
      <c r="AC33" t="s">
        <v>45</v>
      </c>
      <c r="AD33" t="s">
        <v>65</v>
      </c>
      <c r="AE33" t="s">
        <v>252</v>
      </c>
      <c r="AH33" t="s">
        <v>253</v>
      </c>
    </row>
    <row r="34" spans="1:34" x14ac:dyDescent="0.3">
      <c r="A34" t="s">
        <v>254</v>
      </c>
      <c r="B34" t="s">
        <v>255</v>
      </c>
      <c r="C34" t="s">
        <v>36</v>
      </c>
      <c r="D34">
        <v>3626</v>
      </c>
      <c r="E34">
        <v>1013458</v>
      </c>
      <c r="F34" t="s">
        <v>256</v>
      </c>
      <c r="G34" t="s">
        <v>257</v>
      </c>
      <c r="H34" t="s">
        <v>211</v>
      </c>
      <c r="I34" t="s">
        <v>212</v>
      </c>
      <c r="K34" t="s">
        <v>258</v>
      </c>
      <c r="M34" t="s">
        <v>41</v>
      </c>
      <c r="N34" t="s">
        <v>42</v>
      </c>
      <c r="O34" t="s">
        <v>259</v>
      </c>
      <c r="AA34" t="s">
        <v>195</v>
      </c>
      <c r="AC34" t="s">
        <v>45</v>
      </c>
      <c r="AD34" t="s">
        <v>65</v>
      </c>
      <c r="AH34" t="s">
        <v>260</v>
      </c>
    </row>
    <row r="35" spans="1:34" x14ac:dyDescent="0.3">
      <c r="A35" t="s">
        <v>261</v>
      </c>
      <c r="B35" t="s">
        <v>262</v>
      </c>
      <c r="C35" t="s">
        <v>36</v>
      </c>
      <c r="D35">
        <v>9</v>
      </c>
      <c r="E35">
        <v>923</v>
      </c>
      <c r="F35" t="s">
        <v>263</v>
      </c>
      <c r="G35" t="s">
        <v>264</v>
      </c>
      <c r="H35" t="s">
        <v>265</v>
      </c>
      <c r="I35" t="s">
        <v>266</v>
      </c>
      <c r="J35" t="s">
        <v>267</v>
      </c>
      <c r="K35" t="s">
        <v>268</v>
      </c>
      <c r="M35" t="s">
        <v>41</v>
      </c>
      <c r="N35" t="s">
        <v>42</v>
      </c>
      <c r="O35" t="s">
        <v>269</v>
      </c>
      <c r="AC35" t="s">
        <v>45</v>
      </c>
      <c r="AH35" t="s">
        <v>270</v>
      </c>
    </row>
    <row r="36" spans="1:34" x14ac:dyDescent="0.3">
      <c r="A36" t="s">
        <v>271</v>
      </c>
      <c r="B36" t="s">
        <v>208</v>
      </c>
      <c r="C36" t="s">
        <v>36</v>
      </c>
      <c r="D36">
        <v>171</v>
      </c>
      <c r="E36">
        <v>43521</v>
      </c>
      <c r="F36" t="s">
        <v>209</v>
      </c>
      <c r="G36" t="s">
        <v>210</v>
      </c>
      <c r="H36" t="s">
        <v>211</v>
      </c>
      <c r="I36" t="s">
        <v>212</v>
      </c>
      <c r="K36" t="s">
        <v>213</v>
      </c>
      <c r="M36" t="s">
        <v>41</v>
      </c>
      <c r="N36" t="s">
        <v>42</v>
      </c>
      <c r="AA36" t="s">
        <v>181</v>
      </c>
      <c r="AC36" t="s">
        <v>45</v>
      </c>
      <c r="AD36" t="s">
        <v>65</v>
      </c>
      <c r="AE36" t="s">
        <v>230</v>
      </c>
      <c r="AH36" t="s">
        <v>272</v>
      </c>
    </row>
    <row r="37" spans="1:34" x14ac:dyDescent="0.3">
      <c r="A37" t="s">
        <v>273</v>
      </c>
      <c r="B37" t="s">
        <v>274</v>
      </c>
      <c r="C37" t="s">
        <v>36</v>
      </c>
      <c r="D37">
        <v>806</v>
      </c>
      <c r="E37">
        <v>103155</v>
      </c>
      <c r="F37" t="s">
        <v>275</v>
      </c>
      <c r="G37" t="s">
        <v>276</v>
      </c>
      <c r="H37" t="s">
        <v>265</v>
      </c>
      <c r="I37" t="s">
        <v>266</v>
      </c>
      <c r="J37" t="s">
        <v>277</v>
      </c>
      <c r="K37" t="s">
        <v>278</v>
      </c>
      <c r="M37" t="s">
        <v>41</v>
      </c>
      <c r="N37" t="s">
        <v>42</v>
      </c>
      <c r="O37" t="s">
        <v>279</v>
      </c>
      <c r="AH37" t="s">
        <v>280</v>
      </c>
    </row>
    <row r="38" spans="1:34" x14ac:dyDescent="0.3">
      <c r="A38" t="s">
        <v>281</v>
      </c>
      <c r="B38" t="s">
        <v>282</v>
      </c>
      <c r="C38" t="s">
        <v>113</v>
      </c>
      <c r="D38">
        <v>50</v>
      </c>
      <c r="E38">
        <v>24648</v>
      </c>
      <c r="F38" t="s">
        <v>176</v>
      </c>
      <c r="G38" t="s">
        <v>177</v>
      </c>
      <c r="H38" t="s">
        <v>116</v>
      </c>
      <c r="I38" t="s">
        <v>117</v>
      </c>
      <c r="K38" t="s">
        <v>116</v>
      </c>
      <c r="M38" t="s">
        <v>41</v>
      </c>
      <c r="N38" t="s">
        <v>118</v>
      </c>
      <c r="W38" t="s">
        <v>178</v>
      </c>
      <c r="AC38" t="s">
        <v>45</v>
      </c>
      <c r="AD38" t="s">
        <v>65</v>
      </c>
      <c r="AH38" t="s">
        <v>120</v>
      </c>
    </row>
    <row r="39" spans="1:34" x14ac:dyDescent="0.3">
      <c r="A39" t="s">
        <v>283</v>
      </c>
      <c r="B39" t="s">
        <v>236</v>
      </c>
      <c r="C39" t="s">
        <v>36</v>
      </c>
      <c r="D39">
        <v>44</v>
      </c>
      <c r="E39">
        <v>6959</v>
      </c>
      <c r="F39" t="s">
        <v>284</v>
      </c>
      <c r="H39" t="s">
        <v>60</v>
      </c>
      <c r="I39" t="s">
        <v>61</v>
      </c>
      <c r="K39" t="s">
        <v>62</v>
      </c>
      <c r="L39" t="s">
        <v>63</v>
      </c>
      <c r="M39" t="s">
        <v>64</v>
      </c>
      <c r="N39" t="s">
        <v>42</v>
      </c>
      <c r="AA39" t="s">
        <v>100</v>
      </c>
      <c r="AD39" t="s">
        <v>65</v>
      </c>
      <c r="AH39" t="s">
        <v>285</v>
      </c>
    </row>
    <row r="40" spans="1:34" x14ac:dyDescent="0.3">
      <c r="A40" t="s">
        <v>286</v>
      </c>
      <c r="B40" t="s">
        <v>287</v>
      </c>
      <c r="C40" t="s">
        <v>36</v>
      </c>
      <c r="D40">
        <v>21</v>
      </c>
      <c r="E40">
        <v>1887</v>
      </c>
      <c r="F40" t="s">
        <v>288</v>
      </c>
      <c r="H40" t="s">
        <v>60</v>
      </c>
      <c r="I40" t="s">
        <v>61</v>
      </c>
      <c r="K40" t="s">
        <v>62</v>
      </c>
      <c r="L40" t="s">
        <v>63</v>
      </c>
      <c r="M40" t="s">
        <v>64</v>
      </c>
      <c r="N40" t="s">
        <v>42</v>
      </c>
      <c r="AD40" t="s">
        <v>65</v>
      </c>
      <c r="AH40" t="s">
        <v>289</v>
      </c>
    </row>
    <row r="41" spans="1:34" x14ac:dyDescent="0.3">
      <c r="A41" t="s">
        <v>290</v>
      </c>
      <c r="B41" t="s">
        <v>291</v>
      </c>
      <c r="C41" t="s">
        <v>36</v>
      </c>
      <c r="D41">
        <v>450</v>
      </c>
      <c r="E41">
        <v>304638</v>
      </c>
      <c r="F41" t="s">
        <v>292</v>
      </c>
      <c r="G41" t="s">
        <v>293</v>
      </c>
      <c r="H41" t="s">
        <v>39</v>
      </c>
      <c r="I41" t="s">
        <v>40</v>
      </c>
      <c r="K41" t="s">
        <v>39</v>
      </c>
      <c r="N41" t="s">
        <v>42</v>
      </c>
      <c r="O41" t="s">
        <v>294</v>
      </c>
      <c r="AA41" t="s">
        <v>295</v>
      </c>
      <c r="AC41" t="s">
        <v>45</v>
      </c>
      <c r="AH41" t="s">
        <v>296</v>
      </c>
    </row>
    <row r="42" spans="1:34" x14ac:dyDescent="0.3">
      <c r="A42" t="s">
        <v>297</v>
      </c>
      <c r="B42" t="s">
        <v>298</v>
      </c>
      <c r="C42" t="s">
        <v>36</v>
      </c>
      <c r="D42">
        <v>3</v>
      </c>
      <c r="E42">
        <v>786</v>
      </c>
      <c r="F42" t="s">
        <v>240</v>
      </c>
      <c r="G42" t="s">
        <v>241</v>
      </c>
      <c r="H42" t="s">
        <v>186</v>
      </c>
      <c r="I42" t="s">
        <v>83</v>
      </c>
      <c r="J42" t="s">
        <v>242</v>
      </c>
      <c r="K42" t="s">
        <v>188</v>
      </c>
      <c r="M42" t="s">
        <v>41</v>
      </c>
      <c r="N42" t="s">
        <v>42</v>
      </c>
      <c r="O42" t="s">
        <v>189</v>
      </c>
      <c r="AA42" t="s">
        <v>190</v>
      </c>
      <c r="AH42" t="s">
        <v>243</v>
      </c>
    </row>
    <row r="43" spans="1:34" x14ac:dyDescent="0.3">
      <c r="A43" t="s">
        <v>299</v>
      </c>
      <c r="B43" t="s">
        <v>300</v>
      </c>
      <c r="C43" t="s">
        <v>36</v>
      </c>
      <c r="D43">
        <v>58</v>
      </c>
      <c r="E43">
        <v>18881</v>
      </c>
      <c r="F43" t="s">
        <v>301</v>
      </c>
      <c r="H43" t="s">
        <v>302</v>
      </c>
      <c r="I43" t="s">
        <v>83</v>
      </c>
      <c r="K43" t="s">
        <v>302</v>
      </c>
      <c r="M43" t="s">
        <v>129</v>
      </c>
      <c r="N43" t="s">
        <v>42</v>
      </c>
      <c r="AB43" t="s">
        <v>303</v>
      </c>
      <c r="AH43" t="s">
        <v>304</v>
      </c>
    </row>
    <row r="44" spans="1:34" x14ac:dyDescent="0.3">
      <c r="A44" t="s">
        <v>305</v>
      </c>
      <c r="B44" t="s">
        <v>306</v>
      </c>
      <c r="C44" t="s">
        <v>36</v>
      </c>
      <c r="D44">
        <v>63</v>
      </c>
      <c r="E44">
        <v>5455</v>
      </c>
      <c r="F44" t="s">
        <v>89</v>
      </c>
      <c r="H44" t="s">
        <v>90</v>
      </c>
      <c r="I44" t="s">
        <v>91</v>
      </c>
      <c r="J44" t="s">
        <v>92</v>
      </c>
      <c r="K44" t="s">
        <v>93</v>
      </c>
      <c r="M44" t="s">
        <v>94</v>
      </c>
      <c r="N44" t="s">
        <v>42</v>
      </c>
      <c r="S44" t="s">
        <v>95</v>
      </c>
      <c r="AA44" t="s">
        <v>219</v>
      </c>
      <c r="AC44" t="s">
        <v>45</v>
      </c>
      <c r="AH44" t="s">
        <v>96</v>
      </c>
    </row>
    <row r="45" spans="1:34" x14ac:dyDescent="0.3">
      <c r="A45" t="s">
        <v>307</v>
      </c>
      <c r="B45" t="s">
        <v>308</v>
      </c>
      <c r="C45" t="s">
        <v>36</v>
      </c>
      <c r="D45">
        <v>428</v>
      </c>
      <c r="E45">
        <v>151726</v>
      </c>
      <c r="F45" t="s">
        <v>309</v>
      </c>
      <c r="G45" t="s">
        <v>310</v>
      </c>
      <c r="H45" t="s">
        <v>211</v>
      </c>
      <c r="I45" t="s">
        <v>212</v>
      </c>
      <c r="K45" t="s">
        <v>311</v>
      </c>
      <c r="M45" t="s">
        <v>41</v>
      </c>
      <c r="N45" t="s">
        <v>42</v>
      </c>
      <c r="AA45" t="s">
        <v>181</v>
      </c>
      <c r="AD45" t="s">
        <v>65</v>
      </c>
      <c r="AH45" t="s">
        <v>312</v>
      </c>
    </row>
    <row r="46" spans="1:34" x14ac:dyDescent="0.3">
      <c r="A46" t="s">
        <v>313</v>
      </c>
      <c r="B46" t="s">
        <v>314</v>
      </c>
      <c r="C46" t="s">
        <v>36</v>
      </c>
      <c r="D46">
        <v>1</v>
      </c>
      <c r="E46">
        <v>127</v>
      </c>
      <c r="F46" t="s">
        <v>99</v>
      </c>
      <c r="H46" t="s">
        <v>60</v>
      </c>
      <c r="I46" t="s">
        <v>61</v>
      </c>
      <c r="K46" t="s">
        <v>62</v>
      </c>
      <c r="L46" t="s">
        <v>63</v>
      </c>
      <c r="M46" t="s">
        <v>64</v>
      </c>
      <c r="N46" t="s">
        <v>42</v>
      </c>
      <c r="AA46" t="s">
        <v>100</v>
      </c>
      <c r="AD46" t="s">
        <v>65</v>
      </c>
      <c r="AH46" t="s">
        <v>315</v>
      </c>
    </row>
    <row r="47" spans="1:34" x14ac:dyDescent="0.3">
      <c r="A47" t="s">
        <v>316</v>
      </c>
      <c r="B47" t="s">
        <v>317</v>
      </c>
      <c r="C47" t="s">
        <v>36</v>
      </c>
      <c r="D47">
        <v>4317</v>
      </c>
      <c r="E47">
        <v>726537</v>
      </c>
      <c r="F47" t="s">
        <v>318</v>
      </c>
      <c r="G47" t="s">
        <v>319</v>
      </c>
      <c r="H47" t="s">
        <v>211</v>
      </c>
      <c r="I47" t="s">
        <v>212</v>
      </c>
      <c r="K47" t="s">
        <v>311</v>
      </c>
      <c r="M47" t="s">
        <v>41</v>
      </c>
      <c r="N47" t="s">
        <v>42</v>
      </c>
      <c r="AA47" t="s">
        <v>181</v>
      </c>
      <c r="AC47" t="s">
        <v>45</v>
      </c>
      <c r="AD47" t="s">
        <v>65</v>
      </c>
      <c r="AH47" t="s">
        <v>320</v>
      </c>
    </row>
    <row r="48" spans="1:34" x14ac:dyDescent="0.3">
      <c r="A48" t="s">
        <v>321</v>
      </c>
      <c r="B48" t="s">
        <v>322</v>
      </c>
      <c r="C48" t="s">
        <v>36</v>
      </c>
      <c r="D48">
        <v>12</v>
      </c>
      <c r="E48">
        <v>1256</v>
      </c>
      <c r="F48" t="s">
        <v>323</v>
      </c>
      <c r="H48" t="s">
        <v>60</v>
      </c>
      <c r="I48" t="s">
        <v>61</v>
      </c>
      <c r="K48" t="s">
        <v>62</v>
      </c>
      <c r="L48" t="s">
        <v>63</v>
      </c>
      <c r="M48" t="s">
        <v>64</v>
      </c>
      <c r="N48" t="s">
        <v>42</v>
      </c>
      <c r="AA48" t="s">
        <v>100</v>
      </c>
      <c r="AD48" t="s">
        <v>65</v>
      </c>
      <c r="AH48" t="s">
        <v>324</v>
      </c>
    </row>
    <row r="49" spans="1:34" x14ac:dyDescent="0.3">
      <c r="A49" t="s">
        <v>325</v>
      </c>
      <c r="B49" t="s">
        <v>326</v>
      </c>
      <c r="C49" t="s">
        <v>36</v>
      </c>
      <c r="D49">
        <v>68</v>
      </c>
      <c r="E49">
        <v>9091</v>
      </c>
      <c r="F49" t="s">
        <v>327</v>
      </c>
      <c r="G49" t="s">
        <v>229</v>
      </c>
      <c r="H49" t="s">
        <v>328</v>
      </c>
      <c r="I49" t="s">
        <v>83</v>
      </c>
      <c r="K49" t="s">
        <v>329</v>
      </c>
      <c r="M49" t="s">
        <v>41</v>
      </c>
      <c r="N49" t="s">
        <v>42</v>
      </c>
      <c r="Q49" t="s">
        <v>330</v>
      </c>
      <c r="AA49" t="s">
        <v>331</v>
      </c>
      <c r="AC49" t="s">
        <v>45</v>
      </c>
      <c r="AH49" t="s">
        <v>332</v>
      </c>
    </row>
    <row r="50" spans="1:34" x14ac:dyDescent="0.3">
      <c r="A50" t="s">
        <v>333</v>
      </c>
      <c r="B50" t="s">
        <v>334</v>
      </c>
      <c r="C50" t="s">
        <v>36</v>
      </c>
      <c r="D50">
        <v>61</v>
      </c>
      <c r="E50">
        <v>8752</v>
      </c>
      <c r="F50" t="s">
        <v>335</v>
      </c>
      <c r="G50" t="s">
        <v>336</v>
      </c>
      <c r="H50" t="s">
        <v>60</v>
      </c>
      <c r="I50" t="s">
        <v>337</v>
      </c>
      <c r="K50" t="s">
        <v>338</v>
      </c>
      <c r="M50" t="s">
        <v>339</v>
      </c>
      <c r="N50" t="s">
        <v>42</v>
      </c>
      <c r="AD50" t="s">
        <v>65</v>
      </c>
      <c r="AE50" t="s">
        <v>340</v>
      </c>
      <c r="AH50" t="s">
        <v>341</v>
      </c>
    </row>
    <row r="51" spans="1:34" x14ac:dyDescent="0.3">
      <c r="A51" t="s">
        <v>342</v>
      </c>
      <c r="B51" t="s">
        <v>343</v>
      </c>
      <c r="C51" t="s">
        <v>36</v>
      </c>
      <c r="D51">
        <v>64</v>
      </c>
      <c r="E51">
        <v>6145</v>
      </c>
      <c r="F51" t="s">
        <v>344</v>
      </c>
      <c r="G51" t="s">
        <v>345</v>
      </c>
      <c r="H51" t="s">
        <v>346</v>
      </c>
      <c r="I51" t="s">
        <v>347</v>
      </c>
      <c r="K51" t="s">
        <v>348</v>
      </c>
      <c r="M51" t="s">
        <v>349</v>
      </c>
      <c r="N51" t="s">
        <v>42</v>
      </c>
      <c r="AH51" t="s">
        <v>350</v>
      </c>
    </row>
    <row r="52" spans="1:34" x14ac:dyDescent="0.3">
      <c r="A52" t="s">
        <v>351</v>
      </c>
      <c r="B52" t="s">
        <v>352</v>
      </c>
      <c r="C52" t="s">
        <v>36</v>
      </c>
      <c r="D52">
        <v>70</v>
      </c>
      <c r="E52">
        <v>9147</v>
      </c>
      <c r="F52" t="s">
        <v>335</v>
      </c>
      <c r="G52" t="s">
        <v>336</v>
      </c>
      <c r="H52" t="s">
        <v>60</v>
      </c>
      <c r="I52" t="s">
        <v>337</v>
      </c>
      <c r="K52" t="s">
        <v>338</v>
      </c>
      <c r="M52" t="s">
        <v>339</v>
      </c>
      <c r="N52" t="s">
        <v>42</v>
      </c>
      <c r="O52" t="s">
        <v>353</v>
      </c>
      <c r="AC52" t="s">
        <v>45</v>
      </c>
      <c r="AD52" t="s">
        <v>65</v>
      </c>
      <c r="AE52" t="s">
        <v>354</v>
      </c>
      <c r="AH52" t="s">
        <v>355</v>
      </c>
    </row>
    <row r="53" spans="1:34" x14ac:dyDescent="0.3">
      <c r="A53" t="s">
        <v>356</v>
      </c>
      <c r="B53" t="s">
        <v>357</v>
      </c>
      <c r="C53" t="s">
        <v>36</v>
      </c>
      <c r="D53">
        <v>15</v>
      </c>
      <c r="E53">
        <v>3015</v>
      </c>
      <c r="F53" t="s">
        <v>358</v>
      </c>
      <c r="G53" t="s">
        <v>359</v>
      </c>
      <c r="H53" t="s">
        <v>360</v>
      </c>
      <c r="I53" t="s">
        <v>361</v>
      </c>
      <c r="J53" t="s">
        <v>362</v>
      </c>
      <c r="K53" t="s">
        <v>363</v>
      </c>
      <c r="M53" t="s">
        <v>41</v>
      </c>
      <c r="N53" t="s">
        <v>42</v>
      </c>
      <c r="S53" t="s">
        <v>364</v>
      </c>
      <c r="AC53" t="s">
        <v>45</v>
      </c>
      <c r="AH53" t="s">
        <v>365</v>
      </c>
    </row>
    <row r="54" spans="1:34" x14ac:dyDescent="0.3">
      <c r="A54" t="s">
        <v>366</v>
      </c>
      <c r="B54" t="s">
        <v>367</v>
      </c>
      <c r="C54" t="s">
        <v>36</v>
      </c>
      <c r="D54">
        <v>5245</v>
      </c>
      <c r="E54">
        <v>738073</v>
      </c>
      <c r="F54" t="s">
        <v>318</v>
      </c>
      <c r="G54" t="s">
        <v>319</v>
      </c>
      <c r="H54" t="s">
        <v>211</v>
      </c>
      <c r="I54" t="s">
        <v>212</v>
      </c>
      <c r="K54" t="s">
        <v>311</v>
      </c>
      <c r="M54" t="s">
        <v>41</v>
      </c>
      <c r="N54" t="s">
        <v>42</v>
      </c>
      <c r="AA54" t="s">
        <v>181</v>
      </c>
      <c r="AC54" t="s">
        <v>45</v>
      </c>
      <c r="AD54" t="s">
        <v>65</v>
      </c>
      <c r="AH54" t="s">
        <v>368</v>
      </c>
    </row>
    <row r="55" spans="1:34" x14ac:dyDescent="0.3">
      <c r="A55" t="s">
        <v>369</v>
      </c>
      <c r="B55" t="s">
        <v>370</v>
      </c>
      <c r="C55" t="s">
        <v>36</v>
      </c>
      <c r="D55">
        <v>19</v>
      </c>
      <c r="E55">
        <v>1727</v>
      </c>
      <c r="F55" t="s">
        <v>59</v>
      </c>
      <c r="H55" t="s">
        <v>60</v>
      </c>
      <c r="I55" t="s">
        <v>61</v>
      </c>
      <c r="K55" t="s">
        <v>62</v>
      </c>
      <c r="L55" t="s">
        <v>63</v>
      </c>
      <c r="M55" t="s">
        <v>64</v>
      </c>
      <c r="N55" t="s">
        <v>42</v>
      </c>
      <c r="AD55" t="s">
        <v>65</v>
      </c>
      <c r="AH55" t="s">
        <v>371</v>
      </c>
    </row>
    <row r="56" spans="1:34" x14ac:dyDescent="0.3">
      <c r="A56" t="s">
        <v>372</v>
      </c>
      <c r="B56" t="s">
        <v>373</v>
      </c>
      <c r="C56" t="s">
        <v>36</v>
      </c>
      <c r="D56">
        <v>305</v>
      </c>
      <c r="E56">
        <v>258057</v>
      </c>
      <c r="F56" t="s">
        <v>374</v>
      </c>
      <c r="G56" t="s">
        <v>70</v>
      </c>
      <c r="H56" t="s">
        <v>60</v>
      </c>
      <c r="I56" t="s">
        <v>61</v>
      </c>
      <c r="K56" t="s">
        <v>375</v>
      </c>
      <c r="N56" t="s">
        <v>42</v>
      </c>
      <c r="AA56" t="s">
        <v>181</v>
      </c>
      <c r="AD56" t="s">
        <v>65</v>
      </c>
      <c r="AH56" t="s">
        <v>376</v>
      </c>
    </row>
    <row r="57" spans="1:34" x14ac:dyDescent="0.3">
      <c r="A57" t="s">
        <v>377</v>
      </c>
      <c r="B57" t="s">
        <v>378</v>
      </c>
      <c r="C57" t="s">
        <v>36</v>
      </c>
      <c r="D57">
        <v>784</v>
      </c>
      <c r="E57">
        <v>102225</v>
      </c>
      <c r="F57" t="s">
        <v>379</v>
      </c>
      <c r="G57" t="s">
        <v>380</v>
      </c>
      <c r="H57" t="s">
        <v>381</v>
      </c>
      <c r="I57" t="s">
        <v>382</v>
      </c>
      <c r="J57" t="s">
        <v>383</v>
      </c>
      <c r="K57" t="s">
        <v>381</v>
      </c>
      <c r="M57" t="s">
        <v>384</v>
      </c>
      <c r="N57" t="s">
        <v>42</v>
      </c>
      <c r="O57" t="s">
        <v>259</v>
      </c>
      <c r="AC57" t="s">
        <v>45</v>
      </c>
      <c r="AH57" t="s">
        <v>385</v>
      </c>
    </row>
    <row r="58" spans="1:34" x14ac:dyDescent="0.3">
      <c r="A58" t="s">
        <v>386</v>
      </c>
      <c r="B58" t="s">
        <v>218</v>
      </c>
      <c r="C58" t="s">
        <v>36</v>
      </c>
      <c r="D58">
        <v>51</v>
      </c>
      <c r="E58">
        <v>6979</v>
      </c>
      <c r="F58" t="s">
        <v>89</v>
      </c>
      <c r="H58" t="s">
        <v>90</v>
      </c>
      <c r="I58" t="s">
        <v>91</v>
      </c>
      <c r="J58" t="s">
        <v>92</v>
      </c>
      <c r="K58" t="s">
        <v>93</v>
      </c>
      <c r="M58" t="s">
        <v>94</v>
      </c>
      <c r="N58" t="s">
        <v>42</v>
      </c>
      <c r="S58" t="s">
        <v>95</v>
      </c>
      <c r="AC58" t="s">
        <v>45</v>
      </c>
      <c r="AH58" t="s">
        <v>96</v>
      </c>
    </row>
    <row r="59" spans="1:34" x14ac:dyDescent="0.3">
      <c r="A59" t="s">
        <v>387</v>
      </c>
      <c r="B59" t="s">
        <v>388</v>
      </c>
      <c r="C59" t="s">
        <v>36</v>
      </c>
      <c r="D59">
        <v>581</v>
      </c>
      <c r="E59">
        <v>137755</v>
      </c>
      <c r="F59" t="s">
        <v>389</v>
      </c>
      <c r="H59" t="s">
        <v>200</v>
      </c>
      <c r="I59" t="s">
        <v>83</v>
      </c>
      <c r="K59" t="s">
        <v>201</v>
      </c>
      <c r="M59" t="s">
        <v>41</v>
      </c>
      <c r="N59" t="s">
        <v>42</v>
      </c>
      <c r="W59" t="s">
        <v>390</v>
      </c>
      <c r="AC59" t="s">
        <v>45</v>
      </c>
      <c r="AD59" t="s">
        <v>65</v>
      </c>
    </row>
    <row r="60" spans="1:34" x14ac:dyDescent="0.3">
      <c r="A60" t="s">
        <v>391</v>
      </c>
      <c r="B60" t="s">
        <v>180</v>
      </c>
      <c r="C60" t="s">
        <v>36</v>
      </c>
      <c r="D60">
        <v>875</v>
      </c>
      <c r="E60">
        <v>110834</v>
      </c>
      <c r="F60" t="s">
        <v>392</v>
      </c>
      <c r="H60" t="s">
        <v>90</v>
      </c>
      <c r="I60" t="s">
        <v>91</v>
      </c>
      <c r="J60" t="s">
        <v>92</v>
      </c>
      <c r="K60" t="s">
        <v>93</v>
      </c>
      <c r="M60" t="s">
        <v>94</v>
      </c>
      <c r="N60" t="s">
        <v>42</v>
      </c>
      <c r="S60" t="s">
        <v>393</v>
      </c>
      <c r="AH60" t="s">
        <v>96</v>
      </c>
    </row>
    <row r="61" spans="1:34" x14ac:dyDescent="0.3">
      <c r="A61" t="s">
        <v>394</v>
      </c>
      <c r="B61" t="s">
        <v>395</v>
      </c>
      <c r="C61" t="s">
        <v>36</v>
      </c>
      <c r="D61">
        <v>0</v>
      </c>
      <c r="E61">
        <v>16</v>
      </c>
      <c r="F61" t="s">
        <v>396</v>
      </c>
      <c r="G61" t="s">
        <v>397</v>
      </c>
      <c r="H61" t="s">
        <v>186</v>
      </c>
      <c r="I61" t="s">
        <v>83</v>
      </c>
      <c r="J61" t="s">
        <v>187</v>
      </c>
      <c r="K61" t="s">
        <v>188</v>
      </c>
      <c r="M61" t="s">
        <v>41</v>
      </c>
      <c r="N61" t="s">
        <v>42</v>
      </c>
      <c r="O61" t="s">
        <v>189</v>
      </c>
      <c r="AA61" t="s">
        <v>398</v>
      </c>
      <c r="AH61" t="s">
        <v>243</v>
      </c>
    </row>
    <row r="62" spans="1:34" x14ac:dyDescent="0.3">
      <c r="A62" t="s">
        <v>399</v>
      </c>
      <c r="B62" t="s">
        <v>400</v>
      </c>
      <c r="C62" t="s">
        <v>36</v>
      </c>
      <c r="D62">
        <v>148</v>
      </c>
      <c r="E62">
        <v>14302</v>
      </c>
      <c r="F62" t="s">
        <v>323</v>
      </c>
      <c r="H62" t="s">
        <v>60</v>
      </c>
      <c r="I62" t="s">
        <v>61</v>
      </c>
      <c r="K62" t="s">
        <v>62</v>
      </c>
      <c r="L62" t="s">
        <v>63</v>
      </c>
      <c r="M62" t="s">
        <v>64</v>
      </c>
      <c r="N62" t="s">
        <v>42</v>
      </c>
      <c r="AD62" t="s">
        <v>65</v>
      </c>
      <c r="AH62" t="s">
        <v>401</v>
      </c>
    </row>
    <row r="63" spans="1:34" x14ac:dyDescent="0.3">
      <c r="A63" t="s">
        <v>402</v>
      </c>
      <c r="B63" t="s">
        <v>403</v>
      </c>
      <c r="C63" t="s">
        <v>36</v>
      </c>
      <c r="D63">
        <v>268</v>
      </c>
      <c r="E63">
        <v>86793</v>
      </c>
      <c r="F63" t="s">
        <v>404</v>
      </c>
      <c r="G63" t="s">
        <v>405</v>
      </c>
      <c r="H63" t="s">
        <v>302</v>
      </c>
      <c r="I63" t="s">
        <v>83</v>
      </c>
      <c r="K63" t="s">
        <v>302</v>
      </c>
      <c r="N63" t="s">
        <v>42</v>
      </c>
      <c r="AH63" t="s">
        <v>406</v>
      </c>
    </row>
    <row r="64" spans="1:34" x14ac:dyDescent="0.3">
      <c r="A64" t="s">
        <v>407</v>
      </c>
      <c r="B64" t="s">
        <v>408</v>
      </c>
      <c r="C64" t="s">
        <v>36</v>
      </c>
      <c r="D64">
        <v>283</v>
      </c>
      <c r="E64">
        <v>37744</v>
      </c>
      <c r="F64" t="s">
        <v>379</v>
      </c>
      <c r="G64" t="s">
        <v>380</v>
      </c>
      <c r="H64" t="s">
        <v>381</v>
      </c>
      <c r="I64" t="s">
        <v>382</v>
      </c>
      <c r="J64" t="s">
        <v>383</v>
      </c>
      <c r="K64" t="s">
        <v>381</v>
      </c>
      <c r="M64" t="s">
        <v>384</v>
      </c>
      <c r="N64" t="s">
        <v>42</v>
      </c>
      <c r="O64" t="s">
        <v>259</v>
      </c>
      <c r="AC64" t="s">
        <v>45</v>
      </c>
      <c r="AH64" t="s">
        <v>385</v>
      </c>
    </row>
    <row r="65" spans="1:34" x14ac:dyDescent="0.3">
      <c r="A65" t="s">
        <v>409</v>
      </c>
      <c r="B65" t="s">
        <v>183</v>
      </c>
      <c r="C65" t="s">
        <v>36</v>
      </c>
      <c r="D65">
        <v>14</v>
      </c>
      <c r="E65">
        <v>2359</v>
      </c>
      <c r="F65" t="s">
        <v>184</v>
      </c>
      <c r="G65" t="s">
        <v>185</v>
      </c>
      <c r="H65" t="s">
        <v>186</v>
      </c>
      <c r="I65" t="s">
        <v>83</v>
      </c>
      <c r="J65" t="s">
        <v>187</v>
      </c>
      <c r="K65" t="s">
        <v>188</v>
      </c>
      <c r="M65" t="s">
        <v>41</v>
      </c>
      <c r="N65" t="s">
        <v>42</v>
      </c>
      <c r="O65" t="s">
        <v>189</v>
      </c>
      <c r="AA65" t="s">
        <v>410</v>
      </c>
      <c r="AH65" t="s">
        <v>191</v>
      </c>
    </row>
    <row r="66" spans="1:34" x14ac:dyDescent="0.3">
      <c r="A66" t="s">
        <v>411</v>
      </c>
      <c r="B66" t="s">
        <v>412</v>
      </c>
      <c r="C66" t="s">
        <v>36</v>
      </c>
      <c r="D66">
        <v>54</v>
      </c>
      <c r="E66">
        <v>6232</v>
      </c>
      <c r="F66" t="s">
        <v>323</v>
      </c>
      <c r="H66" t="s">
        <v>60</v>
      </c>
      <c r="I66" t="s">
        <v>61</v>
      </c>
      <c r="K66" t="s">
        <v>62</v>
      </c>
      <c r="L66" t="s">
        <v>63</v>
      </c>
      <c r="M66" t="s">
        <v>64</v>
      </c>
      <c r="N66" t="s">
        <v>42</v>
      </c>
      <c r="AA66" t="s">
        <v>100</v>
      </c>
      <c r="AD66" t="s">
        <v>65</v>
      </c>
      <c r="AH66" t="s">
        <v>413</v>
      </c>
    </row>
    <row r="67" spans="1:34" x14ac:dyDescent="0.3">
      <c r="A67" t="s">
        <v>414</v>
      </c>
      <c r="B67" t="s">
        <v>415</v>
      </c>
      <c r="C67" t="s">
        <v>36</v>
      </c>
      <c r="D67">
        <v>6824</v>
      </c>
      <c r="E67">
        <v>934623</v>
      </c>
      <c r="F67" t="s">
        <v>379</v>
      </c>
      <c r="G67" t="s">
        <v>380</v>
      </c>
      <c r="H67" t="s">
        <v>381</v>
      </c>
      <c r="I67" t="s">
        <v>382</v>
      </c>
      <c r="J67" t="s">
        <v>383</v>
      </c>
      <c r="K67" t="s">
        <v>381</v>
      </c>
      <c r="M67" t="s">
        <v>384</v>
      </c>
      <c r="N67" t="s">
        <v>42</v>
      </c>
      <c r="O67" t="s">
        <v>259</v>
      </c>
      <c r="AC67" t="s">
        <v>45</v>
      </c>
      <c r="AH67" t="s">
        <v>385</v>
      </c>
    </row>
    <row r="68" spans="1:34" x14ac:dyDescent="0.3">
      <c r="A68" t="s">
        <v>416</v>
      </c>
      <c r="B68" t="s">
        <v>417</v>
      </c>
      <c r="C68" t="s">
        <v>113</v>
      </c>
      <c r="D68">
        <v>5</v>
      </c>
      <c r="E68">
        <v>3049</v>
      </c>
      <c r="F68" t="s">
        <v>418</v>
      </c>
      <c r="G68" t="s">
        <v>419</v>
      </c>
      <c r="H68" t="s">
        <v>116</v>
      </c>
      <c r="I68" t="s">
        <v>117</v>
      </c>
      <c r="K68" t="s">
        <v>116</v>
      </c>
      <c r="M68" t="s">
        <v>41</v>
      </c>
      <c r="N68" t="s">
        <v>118</v>
      </c>
      <c r="W68" t="s">
        <v>420</v>
      </c>
      <c r="AC68" t="s">
        <v>45</v>
      </c>
      <c r="AD68" t="s">
        <v>65</v>
      </c>
      <c r="AH68" t="s">
        <v>421</v>
      </c>
    </row>
    <row r="69" spans="1:34" x14ac:dyDescent="0.3">
      <c r="A69" t="s">
        <v>422</v>
      </c>
      <c r="B69" t="s">
        <v>423</v>
      </c>
      <c r="C69" t="s">
        <v>36</v>
      </c>
      <c r="D69">
        <v>105</v>
      </c>
      <c r="E69">
        <v>16055</v>
      </c>
      <c r="F69" t="s">
        <v>89</v>
      </c>
      <c r="H69" t="s">
        <v>90</v>
      </c>
      <c r="I69" t="s">
        <v>91</v>
      </c>
      <c r="J69" t="s">
        <v>92</v>
      </c>
      <c r="K69" t="s">
        <v>93</v>
      </c>
      <c r="M69" t="s">
        <v>94</v>
      </c>
      <c r="N69" t="s">
        <v>42</v>
      </c>
      <c r="S69" t="s">
        <v>95</v>
      </c>
      <c r="AA69" t="s">
        <v>424</v>
      </c>
      <c r="AC69" t="s">
        <v>45</v>
      </c>
      <c r="AH69" t="s">
        <v>96</v>
      </c>
    </row>
    <row r="70" spans="1:34" x14ac:dyDescent="0.3">
      <c r="A70" t="s">
        <v>425</v>
      </c>
      <c r="B70" t="s">
        <v>426</v>
      </c>
      <c r="C70" t="s">
        <v>36</v>
      </c>
      <c r="D70">
        <v>4</v>
      </c>
      <c r="E70">
        <v>241</v>
      </c>
      <c r="F70" t="s">
        <v>427</v>
      </c>
      <c r="H70" t="s">
        <v>60</v>
      </c>
      <c r="I70" t="s">
        <v>61</v>
      </c>
      <c r="K70" t="s">
        <v>62</v>
      </c>
      <c r="L70" t="s">
        <v>63</v>
      </c>
      <c r="M70" t="s">
        <v>64</v>
      </c>
      <c r="N70" t="s">
        <v>42</v>
      </c>
      <c r="AA70" t="s">
        <v>100</v>
      </c>
      <c r="AD70" t="s">
        <v>65</v>
      </c>
      <c r="AH70" t="s">
        <v>428</v>
      </c>
    </row>
    <row r="71" spans="1:34" x14ac:dyDescent="0.3">
      <c r="A71" t="s">
        <v>429</v>
      </c>
      <c r="B71" t="s">
        <v>430</v>
      </c>
      <c r="C71" t="s">
        <v>48</v>
      </c>
      <c r="D71">
        <v>50</v>
      </c>
      <c r="E71">
        <v>51288</v>
      </c>
      <c r="F71" t="s">
        <v>431</v>
      </c>
      <c r="G71" t="s">
        <v>432</v>
      </c>
      <c r="H71" t="s">
        <v>51</v>
      </c>
      <c r="I71" t="s">
        <v>52</v>
      </c>
      <c r="K71" t="s">
        <v>51</v>
      </c>
      <c r="M71" t="s">
        <v>433</v>
      </c>
      <c r="N71" t="s">
        <v>54</v>
      </c>
      <c r="AC71" t="s">
        <v>45</v>
      </c>
      <c r="AD71" t="s">
        <v>55</v>
      </c>
      <c r="AH71" t="s">
        <v>434</v>
      </c>
    </row>
    <row r="72" spans="1:34" x14ac:dyDescent="0.3">
      <c r="A72" t="s">
        <v>435</v>
      </c>
      <c r="B72" t="s">
        <v>436</v>
      </c>
      <c r="C72" t="s">
        <v>113</v>
      </c>
      <c r="D72">
        <v>40</v>
      </c>
      <c r="E72">
        <v>17656</v>
      </c>
      <c r="F72" t="s">
        <v>176</v>
      </c>
      <c r="G72" t="s">
        <v>177</v>
      </c>
      <c r="H72" t="s">
        <v>116</v>
      </c>
      <c r="I72" t="s">
        <v>117</v>
      </c>
      <c r="K72" t="s">
        <v>116</v>
      </c>
      <c r="M72" t="s">
        <v>41</v>
      </c>
      <c r="N72" t="s">
        <v>118</v>
      </c>
      <c r="W72" t="s">
        <v>178</v>
      </c>
      <c r="AC72" t="s">
        <v>45</v>
      </c>
      <c r="AD72" t="s">
        <v>65</v>
      </c>
      <c r="AH72" t="s">
        <v>437</v>
      </c>
    </row>
    <row r="73" spans="1:34" x14ac:dyDescent="0.3">
      <c r="A73" t="s">
        <v>438</v>
      </c>
      <c r="B73" t="s">
        <v>423</v>
      </c>
      <c r="C73" t="s">
        <v>36</v>
      </c>
      <c r="D73">
        <v>25</v>
      </c>
      <c r="E73">
        <v>2579</v>
      </c>
      <c r="F73" t="s">
        <v>439</v>
      </c>
      <c r="H73" t="s">
        <v>90</v>
      </c>
      <c r="I73" t="s">
        <v>91</v>
      </c>
      <c r="J73" t="s">
        <v>92</v>
      </c>
      <c r="K73" t="s">
        <v>93</v>
      </c>
      <c r="M73" t="s">
        <v>94</v>
      </c>
      <c r="N73" t="s">
        <v>42</v>
      </c>
      <c r="S73" t="s">
        <v>95</v>
      </c>
      <c r="AA73" t="s">
        <v>219</v>
      </c>
      <c r="AC73" t="s">
        <v>45</v>
      </c>
      <c r="AH73" t="s">
        <v>440</v>
      </c>
    </row>
    <row r="74" spans="1:34" x14ac:dyDescent="0.3">
      <c r="A74" t="s">
        <v>441</v>
      </c>
      <c r="B74" t="s">
        <v>442</v>
      </c>
      <c r="C74" t="s">
        <v>36</v>
      </c>
      <c r="D74">
        <v>1500</v>
      </c>
      <c r="E74">
        <v>853541</v>
      </c>
      <c r="F74" t="s">
        <v>443</v>
      </c>
      <c r="G74" t="s">
        <v>444</v>
      </c>
      <c r="H74" t="s">
        <v>153</v>
      </c>
      <c r="I74" t="s">
        <v>83</v>
      </c>
      <c r="K74" t="s">
        <v>154</v>
      </c>
      <c r="M74" t="s">
        <v>445</v>
      </c>
      <c r="N74" t="s">
        <v>42</v>
      </c>
      <c r="P74" t="s">
        <v>279</v>
      </c>
      <c r="U74" t="s">
        <v>446</v>
      </c>
      <c r="AC74" t="s">
        <v>45</v>
      </c>
      <c r="AH74" t="s">
        <v>447</v>
      </c>
    </row>
    <row r="75" spans="1:34" x14ac:dyDescent="0.3">
      <c r="A75" t="s">
        <v>448</v>
      </c>
      <c r="B75" t="s">
        <v>403</v>
      </c>
      <c r="C75" t="s">
        <v>36</v>
      </c>
      <c r="D75">
        <v>409</v>
      </c>
      <c r="E75">
        <v>207744</v>
      </c>
      <c r="F75" t="s">
        <v>404</v>
      </c>
      <c r="G75" t="s">
        <v>405</v>
      </c>
      <c r="H75" t="s">
        <v>302</v>
      </c>
      <c r="I75" t="s">
        <v>83</v>
      </c>
      <c r="K75" t="s">
        <v>302</v>
      </c>
      <c r="L75" t="s">
        <v>63</v>
      </c>
      <c r="M75" t="s">
        <v>449</v>
      </c>
      <c r="N75" t="s">
        <v>42</v>
      </c>
      <c r="AA75" t="s">
        <v>450</v>
      </c>
      <c r="AC75" t="s">
        <v>45</v>
      </c>
      <c r="AH75" t="s">
        <v>406</v>
      </c>
    </row>
    <row r="76" spans="1:34" x14ac:dyDescent="0.3">
      <c r="A76" t="s">
        <v>451</v>
      </c>
      <c r="B76" t="s">
        <v>452</v>
      </c>
      <c r="C76" t="s">
        <v>36</v>
      </c>
      <c r="D76">
        <v>7</v>
      </c>
      <c r="E76">
        <v>498</v>
      </c>
      <c r="F76" t="s">
        <v>453</v>
      </c>
      <c r="H76" t="s">
        <v>60</v>
      </c>
      <c r="I76" t="s">
        <v>61</v>
      </c>
      <c r="K76" t="s">
        <v>62</v>
      </c>
      <c r="L76" t="s">
        <v>63</v>
      </c>
      <c r="M76" t="s">
        <v>64</v>
      </c>
      <c r="N76" t="s">
        <v>42</v>
      </c>
      <c r="AA76" t="s">
        <v>100</v>
      </c>
      <c r="AD76" t="s">
        <v>65</v>
      </c>
      <c r="AH76" t="s">
        <v>454</v>
      </c>
    </row>
    <row r="77" spans="1:34" x14ac:dyDescent="0.3">
      <c r="A77" t="s">
        <v>455</v>
      </c>
      <c r="B77" t="s">
        <v>456</v>
      </c>
      <c r="C77" t="s">
        <v>36</v>
      </c>
      <c r="D77">
        <v>1486</v>
      </c>
      <c r="E77">
        <v>554390</v>
      </c>
      <c r="F77" t="s">
        <v>457</v>
      </c>
      <c r="G77" t="s">
        <v>458</v>
      </c>
      <c r="H77" t="s">
        <v>459</v>
      </c>
      <c r="I77" t="s">
        <v>460</v>
      </c>
      <c r="K77" t="s">
        <v>461</v>
      </c>
      <c r="M77" t="s">
        <v>462</v>
      </c>
      <c r="N77" t="s">
        <v>42</v>
      </c>
      <c r="AA77" t="s">
        <v>463</v>
      </c>
      <c r="AH77" t="s">
        <v>464</v>
      </c>
    </row>
    <row r="78" spans="1:34" x14ac:dyDescent="0.3">
      <c r="A78" t="s">
        <v>465</v>
      </c>
      <c r="B78" t="s">
        <v>306</v>
      </c>
      <c r="C78" t="s">
        <v>36</v>
      </c>
      <c r="D78">
        <v>29</v>
      </c>
      <c r="E78">
        <v>15451</v>
      </c>
      <c r="F78" t="s">
        <v>466</v>
      </c>
      <c r="H78" t="s">
        <v>90</v>
      </c>
      <c r="I78" t="s">
        <v>91</v>
      </c>
      <c r="J78" t="s">
        <v>92</v>
      </c>
      <c r="K78" t="s">
        <v>93</v>
      </c>
      <c r="N78" t="s">
        <v>42</v>
      </c>
      <c r="W78" t="s">
        <v>467</v>
      </c>
      <c r="AA78" t="s">
        <v>181</v>
      </c>
      <c r="AC78" t="s">
        <v>45</v>
      </c>
      <c r="AH78" t="s">
        <v>96</v>
      </c>
    </row>
    <row r="79" spans="1:34" x14ac:dyDescent="0.3">
      <c r="A79" t="s">
        <v>468</v>
      </c>
      <c r="B79" t="s">
        <v>469</v>
      </c>
      <c r="C79" t="s">
        <v>36</v>
      </c>
      <c r="D79">
        <v>4154</v>
      </c>
      <c r="E79">
        <v>432043</v>
      </c>
      <c r="F79" t="s">
        <v>470</v>
      </c>
      <c r="G79" t="s">
        <v>210</v>
      </c>
      <c r="H79" t="s">
        <v>211</v>
      </c>
      <c r="I79" t="s">
        <v>212</v>
      </c>
      <c r="K79" t="s">
        <v>311</v>
      </c>
      <c r="M79" t="s">
        <v>41</v>
      </c>
      <c r="N79" t="s">
        <v>42</v>
      </c>
      <c r="AA79" t="s">
        <v>181</v>
      </c>
      <c r="AC79" t="s">
        <v>45</v>
      </c>
      <c r="AD79" t="s">
        <v>65</v>
      </c>
      <c r="AH79" t="s">
        <v>471</v>
      </c>
    </row>
    <row r="80" spans="1:34" x14ac:dyDescent="0.3">
      <c r="A80" t="s">
        <v>472</v>
      </c>
      <c r="B80" t="s">
        <v>473</v>
      </c>
      <c r="C80" t="s">
        <v>113</v>
      </c>
      <c r="D80">
        <v>10</v>
      </c>
      <c r="E80">
        <v>4610</v>
      </c>
      <c r="F80" t="s">
        <v>474</v>
      </c>
      <c r="G80" t="s">
        <v>475</v>
      </c>
      <c r="H80" t="s">
        <v>116</v>
      </c>
      <c r="I80" t="s">
        <v>117</v>
      </c>
      <c r="K80" t="s">
        <v>116</v>
      </c>
      <c r="M80" t="s">
        <v>41</v>
      </c>
      <c r="N80" t="s">
        <v>118</v>
      </c>
      <c r="W80" t="s">
        <v>476</v>
      </c>
      <c r="AC80" t="s">
        <v>45</v>
      </c>
      <c r="AD80" t="s">
        <v>65</v>
      </c>
      <c r="AH80" t="s">
        <v>477</v>
      </c>
    </row>
    <row r="81" spans="1:34" x14ac:dyDescent="0.3">
      <c r="A81" t="s">
        <v>478</v>
      </c>
      <c r="B81" t="s">
        <v>417</v>
      </c>
      <c r="C81" t="s">
        <v>113</v>
      </c>
      <c r="D81">
        <v>4</v>
      </c>
      <c r="E81">
        <v>2283</v>
      </c>
      <c r="F81" t="s">
        <v>114</v>
      </c>
      <c r="G81" t="s">
        <v>115</v>
      </c>
      <c r="H81" t="s">
        <v>116</v>
      </c>
      <c r="I81" t="s">
        <v>117</v>
      </c>
      <c r="K81" t="s">
        <v>116</v>
      </c>
      <c r="M81" t="s">
        <v>41</v>
      </c>
      <c r="N81" t="s">
        <v>118</v>
      </c>
      <c r="W81" t="s">
        <v>119</v>
      </c>
      <c r="AC81" t="s">
        <v>45</v>
      </c>
      <c r="AD81" t="s">
        <v>65</v>
      </c>
      <c r="AH81" t="s">
        <v>421</v>
      </c>
    </row>
    <row r="82" spans="1:34" x14ac:dyDescent="0.3">
      <c r="A82" t="s">
        <v>479</v>
      </c>
      <c r="B82" t="s">
        <v>395</v>
      </c>
      <c r="C82" t="s">
        <v>36</v>
      </c>
      <c r="D82">
        <v>0</v>
      </c>
      <c r="E82">
        <v>1</v>
      </c>
      <c r="F82" t="s">
        <v>396</v>
      </c>
      <c r="G82" t="s">
        <v>397</v>
      </c>
      <c r="H82" t="s">
        <v>186</v>
      </c>
      <c r="I82" t="s">
        <v>83</v>
      </c>
      <c r="J82" t="s">
        <v>187</v>
      </c>
      <c r="K82" t="s">
        <v>188</v>
      </c>
      <c r="M82" t="s">
        <v>41</v>
      </c>
      <c r="N82" t="s">
        <v>42</v>
      </c>
      <c r="O82" t="s">
        <v>189</v>
      </c>
      <c r="AA82" t="s">
        <v>410</v>
      </c>
      <c r="AH82" t="s">
        <v>243</v>
      </c>
    </row>
    <row r="83" spans="1:34" x14ac:dyDescent="0.3">
      <c r="A83" t="s">
        <v>480</v>
      </c>
      <c r="B83" t="s">
        <v>481</v>
      </c>
      <c r="C83" t="s">
        <v>36</v>
      </c>
      <c r="D83">
        <v>1</v>
      </c>
      <c r="E83">
        <v>286</v>
      </c>
      <c r="F83" t="s">
        <v>240</v>
      </c>
      <c r="G83" t="s">
        <v>241</v>
      </c>
      <c r="H83" t="s">
        <v>186</v>
      </c>
      <c r="I83" t="s">
        <v>83</v>
      </c>
      <c r="J83" t="s">
        <v>242</v>
      </c>
      <c r="K83" t="s">
        <v>188</v>
      </c>
      <c r="M83" t="s">
        <v>41</v>
      </c>
      <c r="N83" t="s">
        <v>42</v>
      </c>
      <c r="O83" t="s">
        <v>189</v>
      </c>
      <c r="AH83" t="s">
        <v>243</v>
      </c>
    </row>
    <row r="84" spans="1:34" x14ac:dyDescent="0.3">
      <c r="A84" t="s">
        <v>482</v>
      </c>
      <c r="B84" t="s">
        <v>483</v>
      </c>
      <c r="C84" t="s">
        <v>36</v>
      </c>
      <c r="D84">
        <v>3513</v>
      </c>
      <c r="E84">
        <v>1373483</v>
      </c>
      <c r="F84" t="s">
        <v>457</v>
      </c>
      <c r="G84" t="s">
        <v>458</v>
      </c>
      <c r="H84" t="s">
        <v>459</v>
      </c>
      <c r="I84" t="s">
        <v>460</v>
      </c>
      <c r="K84" t="s">
        <v>461</v>
      </c>
      <c r="M84" t="s">
        <v>462</v>
      </c>
      <c r="N84" t="s">
        <v>42</v>
      </c>
      <c r="AA84" t="s">
        <v>463</v>
      </c>
      <c r="AH84" t="s">
        <v>464</v>
      </c>
    </row>
    <row r="85" spans="1:34" x14ac:dyDescent="0.3">
      <c r="A85" t="s">
        <v>484</v>
      </c>
      <c r="B85" t="s">
        <v>218</v>
      </c>
      <c r="C85" t="s">
        <v>36</v>
      </c>
      <c r="D85">
        <v>69</v>
      </c>
      <c r="E85">
        <v>6145</v>
      </c>
      <c r="F85" t="s">
        <v>89</v>
      </c>
      <c r="H85" t="s">
        <v>90</v>
      </c>
      <c r="I85" t="s">
        <v>91</v>
      </c>
      <c r="J85" t="s">
        <v>92</v>
      </c>
      <c r="K85" t="s">
        <v>93</v>
      </c>
      <c r="M85" t="s">
        <v>94</v>
      </c>
      <c r="N85" t="s">
        <v>42</v>
      </c>
      <c r="S85" t="s">
        <v>95</v>
      </c>
      <c r="AA85" t="s">
        <v>219</v>
      </c>
      <c r="AC85" t="s">
        <v>45</v>
      </c>
      <c r="AH85" t="s">
        <v>96</v>
      </c>
    </row>
    <row r="86" spans="1:34" x14ac:dyDescent="0.3">
      <c r="A86" t="s">
        <v>485</v>
      </c>
      <c r="B86" t="s">
        <v>486</v>
      </c>
      <c r="C86" t="s">
        <v>123</v>
      </c>
      <c r="D86">
        <v>3437</v>
      </c>
      <c r="E86">
        <v>399339</v>
      </c>
      <c r="F86" t="s">
        <v>487</v>
      </c>
      <c r="G86" t="s">
        <v>488</v>
      </c>
      <c r="H86" t="s">
        <v>489</v>
      </c>
      <c r="I86" t="s">
        <v>490</v>
      </c>
      <c r="K86" t="s">
        <v>491</v>
      </c>
      <c r="M86" t="s">
        <v>492</v>
      </c>
      <c r="N86" t="s">
        <v>130</v>
      </c>
      <c r="AC86" t="s">
        <v>45</v>
      </c>
      <c r="AD86" t="s">
        <v>65</v>
      </c>
      <c r="AH86" t="s">
        <v>493</v>
      </c>
    </row>
    <row r="87" spans="1:34" x14ac:dyDescent="0.3">
      <c r="A87" t="s">
        <v>494</v>
      </c>
      <c r="B87" t="s">
        <v>495</v>
      </c>
      <c r="C87" t="s">
        <v>36</v>
      </c>
      <c r="D87">
        <v>29</v>
      </c>
      <c r="E87">
        <v>2000</v>
      </c>
      <c r="F87" t="s">
        <v>453</v>
      </c>
      <c r="H87" t="s">
        <v>60</v>
      </c>
      <c r="I87" t="s">
        <v>61</v>
      </c>
      <c r="K87" t="s">
        <v>62</v>
      </c>
      <c r="L87" t="s">
        <v>63</v>
      </c>
      <c r="M87" t="s">
        <v>64</v>
      </c>
      <c r="N87" t="s">
        <v>42</v>
      </c>
      <c r="AA87" t="s">
        <v>100</v>
      </c>
      <c r="AD87" t="s">
        <v>65</v>
      </c>
      <c r="AH87" t="s">
        <v>496</v>
      </c>
    </row>
    <row r="88" spans="1:34" x14ac:dyDescent="0.3">
      <c r="A88" t="s">
        <v>497</v>
      </c>
      <c r="B88" t="s">
        <v>239</v>
      </c>
      <c r="C88" t="s">
        <v>36</v>
      </c>
      <c r="D88">
        <v>2</v>
      </c>
      <c r="E88">
        <v>583</v>
      </c>
      <c r="F88" t="s">
        <v>240</v>
      </c>
      <c r="G88" t="s">
        <v>241</v>
      </c>
      <c r="H88" t="s">
        <v>186</v>
      </c>
      <c r="I88" t="s">
        <v>83</v>
      </c>
      <c r="J88" t="s">
        <v>242</v>
      </c>
      <c r="K88" t="s">
        <v>188</v>
      </c>
      <c r="M88" t="s">
        <v>41</v>
      </c>
      <c r="N88" t="s">
        <v>42</v>
      </c>
      <c r="O88" t="s">
        <v>189</v>
      </c>
      <c r="AA88" t="s">
        <v>410</v>
      </c>
      <c r="AH88" t="s">
        <v>243</v>
      </c>
    </row>
    <row r="89" spans="1:34" x14ac:dyDescent="0.3">
      <c r="A89" t="s">
        <v>498</v>
      </c>
      <c r="B89" t="s">
        <v>423</v>
      </c>
      <c r="C89" t="s">
        <v>36</v>
      </c>
      <c r="D89">
        <v>80</v>
      </c>
      <c r="E89">
        <v>8705</v>
      </c>
      <c r="F89" t="s">
        <v>89</v>
      </c>
      <c r="H89" t="s">
        <v>90</v>
      </c>
      <c r="I89" t="s">
        <v>91</v>
      </c>
      <c r="J89" t="s">
        <v>92</v>
      </c>
      <c r="K89" t="s">
        <v>93</v>
      </c>
      <c r="M89" t="s">
        <v>94</v>
      </c>
      <c r="N89" t="s">
        <v>42</v>
      </c>
      <c r="S89" t="s">
        <v>95</v>
      </c>
      <c r="AA89" t="s">
        <v>499</v>
      </c>
      <c r="AC89" t="s">
        <v>45</v>
      </c>
      <c r="AH89" t="s">
        <v>96</v>
      </c>
    </row>
    <row r="90" spans="1:34" x14ac:dyDescent="0.3">
      <c r="A90" t="s">
        <v>500</v>
      </c>
      <c r="B90" t="s">
        <v>400</v>
      </c>
      <c r="C90" t="s">
        <v>36</v>
      </c>
      <c r="D90">
        <v>12</v>
      </c>
      <c r="E90">
        <v>1269</v>
      </c>
      <c r="F90" t="s">
        <v>323</v>
      </c>
      <c r="H90" t="s">
        <v>60</v>
      </c>
      <c r="I90" t="s">
        <v>61</v>
      </c>
      <c r="K90" t="s">
        <v>62</v>
      </c>
      <c r="L90" t="s">
        <v>63</v>
      </c>
      <c r="M90" t="s">
        <v>64</v>
      </c>
      <c r="N90" t="s">
        <v>42</v>
      </c>
      <c r="AA90" t="s">
        <v>100</v>
      </c>
      <c r="AD90" t="s">
        <v>65</v>
      </c>
      <c r="AH90" t="s">
        <v>401</v>
      </c>
    </row>
    <row r="91" spans="1:34" x14ac:dyDescent="0.3">
      <c r="A91" t="s">
        <v>501</v>
      </c>
      <c r="B91" t="s">
        <v>502</v>
      </c>
      <c r="C91" t="s">
        <v>36</v>
      </c>
      <c r="D91">
        <v>477</v>
      </c>
      <c r="E91">
        <v>25015</v>
      </c>
      <c r="F91" t="s">
        <v>135</v>
      </c>
      <c r="G91" t="s">
        <v>136</v>
      </c>
      <c r="H91" t="s">
        <v>137</v>
      </c>
      <c r="I91" t="s">
        <v>138</v>
      </c>
      <c r="J91" t="s">
        <v>139</v>
      </c>
      <c r="K91" t="s">
        <v>139</v>
      </c>
      <c r="M91" t="s">
        <v>41</v>
      </c>
      <c r="N91" t="s">
        <v>42</v>
      </c>
      <c r="W91" s="1">
        <v>6.3101631026310298E+149</v>
      </c>
      <c r="AA91" t="s">
        <v>140</v>
      </c>
      <c r="AC91" t="s">
        <v>45</v>
      </c>
      <c r="AD91" t="s">
        <v>65</v>
      </c>
      <c r="AE91" t="s">
        <v>141</v>
      </c>
      <c r="AH91" t="s">
        <v>503</v>
      </c>
    </row>
    <row r="92" spans="1:34" x14ac:dyDescent="0.3">
      <c r="A92" t="s">
        <v>504</v>
      </c>
      <c r="B92" t="s">
        <v>198</v>
      </c>
      <c r="C92" t="s">
        <v>36</v>
      </c>
      <c r="D92">
        <v>823</v>
      </c>
      <c r="E92">
        <v>71706</v>
      </c>
      <c r="F92" t="s">
        <v>389</v>
      </c>
      <c r="H92" t="s">
        <v>200</v>
      </c>
      <c r="I92" t="s">
        <v>83</v>
      </c>
      <c r="K92" t="s">
        <v>201</v>
      </c>
      <c r="M92" t="s">
        <v>41</v>
      </c>
      <c r="N92" t="s">
        <v>42</v>
      </c>
      <c r="W92" t="s">
        <v>390</v>
      </c>
      <c r="AC92" t="s">
        <v>45</v>
      </c>
    </row>
    <row r="93" spans="1:34" x14ac:dyDescent="0.3">
      <c r="A93" t="s">
        <v>505</v>
      </c>
      <c r="B93" t="s">
        <v>506</v>
      </c>
      <c r="C93" t="s">
        <v>36</v>
      </c>
      <c r="D93">
        <v>902</v>
      </c>
      <c r="E93">
        <v>77731</v>
      </c>
      <c r="F93" t="s">
        <v>507</v>
      </c>
      <c r="H93" t="s">
        <v>200</v>
      </c>
      <c r="I93" t="s">
        <v>83</v>
      </c>
      <c r="K93" t="s">
        <v>201</v>
      </c>
      <c r="M93" t="s">
        <v>41</v>
      </c>
      <c r="N93" t="s">
        <v>42</v>
      </c>
      <c r="W93" t="s">
        <v>508</v>
      </c>
      <c r="AC93" t="s">
        <v>45</v>
      </c>
    </row>
    <row r="94" spans="1:34" x14ac:dyDescent="0.3">
      <c r="A94" t="s">
        <v>509</v>
      </c>
      <c r="B94" t="s">
        <v>510</v>
      </c>
      <c r="C94" t="s">
        <v>36</v>
      </c>
      <c r="D94">
        <v>10169</v>
      </c>
      <c r="E94">
        <v>1369759</v>
      </c>
      <c r="F94" t="s">
        <v>379</v>
      </c>
      <c r="G94" t="s">
        <v>380</v>
      </c>
      <c r="H94" t="s">
        <v>381</v>
      </c>
      <c r="I94" t="s">
        <v>382</v>
      </c>
      <c r="J94" t="s">
        <v>383</v>
      </c>
      <c r="K94" t="s">
        <v>381</v>
      </c>
      <c r="M94" t="s">
        <v>384</v>
      </c>
      <c r="N94" t="s">
        <v>42</v>
      </c>
      <c r="O94" t="s">
        <v>259</v>
      </c>
      <c r="AC94" t="s">
        <v>45</v>
      </c>
      <c r="AH94" t="s">
        <v>385</v>
      </c>
    </row>
    <row r="95" spans="1:34" x14ac:dyDescent="0.3">
      <c r="A95" t="s">
        <v>511</v>
      </c>
      <c r="B95" t="s">
        <v>481</v>
      </c>
      <c r="C95" t="s">
        <v>36</v>
      </c>
      <c r="D95">
        <v>3</v>
      </c>
      <c r="E95">
        <v>577</v>
      </c>
      <c r="F95" t="s">
        <v>240</v>
      </c>
      <c r="G95" t="s">
        <v>241</v>
      </c>
      <c r="H95" t="s">
        <v>186</v>
      </c>
      <c r="I95" t="s">
        <v>83</v>
      </c>
      <c r="J95" t="s">
        <v>242</v>
      </c>
      <c r="K95" t="s">
        <v>188</v>
      </c>
      <c r="M95" t="s">
        <v>41</v>
      </c>
      <c r="N95" t="s">
        <v>42</v>
      </c>
      <c r="O95" t="s">
        <v>189</v>
      </c>
      <c r="AA95" t="s">
        <v>410</v>
      </c>
      <c r="AH95" t="s">
        <v>243</v>
      </c>
    </row>
    <row r="96" spans="1:34" x14ac:dyDescent="0.3">
      <c r="A96" t="s">
        <v>512</v>
      </c>
      <c r="B96" t="s">
        <v>513</v>
      </c>
      <c r="C96" t="s">
        <v>36</v>
      </c>
      <c r="D96">
        <v>450</v>
      </c>
      <c r="E96">
        <v>211007</v>
      </c>
      <c r="F96" t="s">
        <v>514</v>
      </c>
      <c r="G96" t="s">
        <v>515</v>
      </c>
      <c r="H96" t="s">
        <v>39</v>
      </c>
      <c r="I96" t="s">
        <v>40</v>
      </c>
      <c r="K96" t="s">
        <v>39</v>
      </c>
      <c r="N96" t="s">
        <v>42</v>
      </c>
      <c r="O96" t="s">
        <v>516</v>
      </c>
      <c r="AH96" t="s">
        <v>517</v>
      </c>
    </row>
    <row r="97" spans="1:34" x14ac:dyDescent="0.3">
      <c r="A97" t="s">
        <v>518</v>
      </c>
      <c r="B97" t="s">
        <v>519</v>
      </c>
      <c r="C97" t="s">
        <v>36</v>
      </c>
      <c r="D97">
        <v>4</v>
      </c>
      <c r="E97">
        <v>821</v>
      </c>
      <c r="F97" t="s">
        <v>184</v>
      </c>
      <c r="G97" t="s">
        <v>185</v>
      </c>
      <c r="H97" t="s">
        <v>186</v>
      </c>
      <c r="I97" t="s">
        <v>83</v>
      </c>
      <c r="J97" t="s">
        <v>187</v>
      </c>
      <c r="K97" t="s">
        <v>188</v>
      </c>
      <c r="M97" t="s">
        <v>41</v>
      </c>
      <c r="N97" t="s">
        <v>42</v>
      </c>
      <c r="O97" t="s">
        <v>189</v>
      </c>
      <c r="AA97" t="s">
        <v>520</v>
      </c>
      <c r="AH97" t="s">
        <v>191</v>
      </c>
    </row>
    <row r="98" spans="1:34" x14ac:dyDescent="0.3">
      <c r="A98" t="s">
        <v>521</v>
      </c>
      <c r="B98" t="s">
        <v>522</v>
      </c>
      <c r="C98" t="s">
        <v>36</v>
      </c>
      <c r="D98">
        <v>107</v>
      </c>
      <c r="E98">
        <v>12062</v>
      </c>
      <c r="F98" t="s">
        <v>335</v>
      </c>
      <c r="G98" t="s">
        <v>336</v>
      </c>
      <c r="H98" t="s">
        <v>60</v>
      </c>
      <c r="I98" t="s">
        <v>337</v>
      </c>
      <c r="K98" t="s">
        <v>338</v>
      </c>
      <c r="M98" t="s">
        <v>339</v>
      </c>
      <c r="N98" t="s">
        <v>42</v>
      </c>
      <c r="AD98" t="s">
        <v>65</v>
      </c>
      <c r="AE98" t="s">
        <v>340</v>
      </c>
      <c r="AH98" t="s">
        <v>523</v>
      </c>
    </row>
    <row r="99" spans="1:34" x14ac:dyDescent="0.3">
      <c r="A99" s="2" t="s">
        <v>524</v>
      </c>
      <c r="B99" t="s">
        <v>525</v>
      </c>
      <c r="C99" t="s">
        <v>36</v>
      </c>
      <c r="D99">
        <v>2891</v>
      </c>
      <c r="E99">
        <v>802200</v>
      </c>
      <c r="F99" t="s">
        <v>526</v>
      </c>
      <c r="G99" t="s">
        <v>527</v>
      </c>
      <c r="H99" t="s">
        <v>528</v>
      </c>
      <c r="I99" t="s">
        <v>529</v>
      </c>
      <c r="K99" t="s">
        <v>530</v>
      </c>
      <c r="M99" t="s">
        <v>41</v>
      </c>
      <c r="N99" t="s">
        <v>42</v>
      </c>
      <c r="S99" t="s">
        <v>531</v>
      </c>
      <c r="AC99" t="s">
        <v>45</v>
      </c>
      <c r="AH99" t="s">
        <v>532</v>
      </c>
    </row>
    <row r="100" spans="1:34" x14ac:dyDescent="0.3">
      <c r="A100" t="s">
        <v>533</v>
      </c>
      <c r="B100" t="s">
        <v>198</v>
      </c>
      <c r="C100" t="s">
        <v>36</v>
      </c>
      <c r="D100">
        <v>184</v>
      </c>
      <c r="E100">
        <v>15868</v>
      </c>
      <c r="F100" t="s">
        <v>199</v>
      </c>
      <c r="H100" t="s">
        <v>200</v>
      </c>
      <c r="I100" t="s">
        <v>83</v>
      </c>
      <c r="K100" t="s">
        <v>201</v>
      </c>
      <c r="M100" t="s">
        <v>41</v>
      </c>
      <c r="N100" t="s">
        <v>42</v>
      </c>
      <c r="W100" t="s">
        <v>202</v>
      </c>
      <c r="AC100" t="s">
        <v>45</v>
      </c>
    </row>
    <row r="101" spans="1:34" x14ac:dyDescent="0.3">
      <c r="A101" s="2" t="s">
        <v>534</v>
      </c>
      <c r="B101" t="s">
        <v>535</v>
      </c>
      <c r="C101" t="s">
        <v>36</v>
      </c>
      <c r="D101">
        <v>571</v>
      </c>
      <c r="E101">
        <v>69537</v>
      </c>
      <c r="F101" t="s">
        <v>536</v>
      </c>
      <c r="G101" t="s">
        <v>537</v>
      </c>
      <c r="H101" t="s">
        <v>538</v>
      </c>
      <c r="I101" t="s">
        <v>83</v>
      </c>
      <c r="K101" t="s">
        <v>538</v>
      </c>
      <c r="M101" t="s">
        <v>41</v>
      </c>
      <c r="N101" t="s">
        <v>42</v>
      </c>
      <c r="AH101" t="s">
        <v>539</v>
      </c>
    </row>
    <row r="102" spans="1:34" x14ac:dyDescent="0.3">
      <c r="A102" s="2" t="s">
        <v>540</v>
      </c>
      <c r="B102" t="s">
        <v>541</v>
      </c>
      <c r="C102" t="s">
        <v>36</v>
      </c>
      <c r="D102">
        <v>187</v>
      </c>
      <c r="E102">
        <v>37988</v>
      </c>
      <c r="F102" t="s">
        <v>542</v>
      </c>
      <c r="G102" t="s">
        <v>543</v>
      </c>
      <c r="H102" t="s">
        <v>248</v>
      </c>
      <c r="I102" t="s">
        <v>83</v>
      </c>
      <c r="J102" t="s">
        <v>544</v>
      </c>
      <c r="K102" t="s">
        <v>545</v>
      </c>
      <c r="M102" t="s">
        <v>546</v>
      </c>
      <c r="N102" t="s">
        <v>42</v>
      </c>
      <c r="W102" s="1">
        <v>8.5003850048500698E+69</v>
      </c>
      <c r="AA102" t="s">
        <v>547</v>
      </c>
      <c r="AC102" t="s">
        <v>45</v>
      </c>
      <c r="AD102" t="s">
        <v>65</v>
      </c>
      <c r="AE102" t="s">
        <v>548</v>
      </c>
      <c r="AH102" t="s">
        <v>549</v>
      </c>
    </row>
    <row r="103" spans="1:34" x14ac:dyDescent="0.3">
      <c r="A103" t="s">
        <v>550</v>
      </c>
      <c r="B103" t="s">
        <v>306</v>
      </c>
      <c r="C103" t="s">
        <v>36</v>
      </c>
      <c r="D103">
        <v>36</v>
      </c>
      <c r="E103">
        <v>3715</v>
      </c>
      <c r="F103" t="s">
        <v>89</v>
      </c>
      <c r="H103" t="s">
        <v>90</v>
      </c>
      <c r="I103" t="s">
        <v>91</v>
      </c>
      <c r="J103" t="s">
        <v>92</v>
      </c>
      <c r="K103" t="s">
        <v>93</v>
      </c>
      <c r="M103" t="s">
        <v>94</v>
      </c>
      <c r="N103" t="s">
        <v>42</v>
      </c>
      <c r="S103" t="s">
        <v>95</v>
      </c>
      <c r="AA103" t="s">
        <v>499</v>
      </c>
      <c r="AC103" t="s">
        <v>45</v>
      </c>
      <c r="AH103" t="s">
        <v>96</v>
      </c>
    </row>
    <row r="104" spans="1:34" x14ac:dyDescent="0.3">
      <c r="A104" t="s">
        <v>551</v>
      </c>
      <c r="B104" t="s">
        <v>552</v>
      </c>
      <c r="C104" t="s">
        <v>113</v>
      </c>
      <c r="D104">
        <v>41</v>
      </c>
      <c r="E104">
        <v>22710</v>
      </c>
      <c r="F104" t="s">
        <v>553</v>
      </c>
      <c r="G104" t="s">
        <v>554</v>
      </c>
      <c r="H104" t="s">
        <v>116</v>
      </c>
      <c r="I104" t="s">
        <v>117</v>
      </c>
      <c r="K104" t="s">
        <v>116</v>
      </c>
      <c r="M104" t="s">
        <v>41</v>
      </c>
      <c r="N104" t="s">
        <v>118</v>
      </c>
      <c r="W104" t="s">
        <v>555</v>
      </c>
      <c r="AA104" t="s">
        <v>556</v>
      </c>
      <c r="AC104" t="s">
        <v>45</v>
      </c>
      <c r="AD104" t="s">
        <v>65</v>
      </c>
      <c r="AH104" t="s">
        <v>557</v>
      </c>
    </row>
    <row r="105" spans="1:34" x14ac:dyDescent="0.3">
      <c r="A105" t="s">
        <v>558</v>
      </c>
      <c r="B105" t="s">
        <v>559</v>
      </c>
      <c r="C105" t="s">
        <v>36</v>
      </c>
      <c r="D105">
        <v>3193</v>
      </c>
      <c r="E105">
        <v>293781</v>
      </c>
      <c r="F105" t="s">
        <v>560</v>
      </c>
      <c r="G105" t="s">
        <v>537</v>
      </c>
      <c r="H105" t="s">
        <v>538</v>
      </c>
      <c r="I105" t="s">
        <v>83</v>
      </c>
      <c r="K105" t="s">
        <v>538</v>
      </c>
      <c r="M105" t="s">
        <v>41</v>
      </c>
      <c r="N105" t="s">
        <v>42</v>
      </c>
      <c r="O105" t="s">
        <v>259</v>
      </c>
      <c r="AH105" t="s">
        <v>561</v>
      </c>
    </row>
    <row r="106" spans="1:34" x14ac:dyDescent="0.3">
      <c r="A106" t="s">
        <v>562</v>
      </c>
      <c r="B106" t="s">
        <v>563</v>
      </c>
      <c r="C106" t="s">
        <v>36</v>
      </c>
      <c r="D106">
        <v>450</v>
      </c>
      <c r="E106">
        <v>161772</v>
      </c>
      <c r="F106" t="s">
        <v>564</v>
      </c>
      <c r="G106" t="s">
        <v>565</v>
      </c>
      <c r="H106" t="s">
        <v>566</v>
      </c>
      <c r="I106" t="s">
        <v>83</v>
      </c>
      <c r="J106" t="s">
        <v>567</v>
      </c>
      <c r="K106" t="s">
        <v>311</v>
      </c>
      <c r="M106" t="s">
        <v>568</v>
      </c>
      <c r="N106" t="s">
        <v>42</v>
      </c>
      <c r="W106" s="1">
        <v>6.3101631026310303E+144</v>
      </c>
      <c r="AC106" t="s">
        <v>45</v>
      </c>
      <c r="AH106" t="s">
        <v>569</v>
      </c>
    </row>
    <row r="107" spans="1:34" x14ac:dyDescent="0.3">
      <c r="A107" t="s">
        <v>570</v>
      </c>
      <c r="B107" t="s">
        <v>571</v>
      </c>
      <c r="C107" t="s">
        <v>113</v>
      </c>
      <c r="D107">
        <v>252</v>
      </c>
      <c r="E107">
        <v>111828</v>
      </c>
      <c r="F107" t="s">
        <v>553</v>
      </c>
      <c r="G107" t="s">
        <v>554</v>
      </c>
      <c r="H107" t="s">
        <v>116</v>
      </c>
      <c r="I107" t="s">
        <v>117</v>
      </c>
      <c r="K107" t="s">
        <v>116</v>
      </c>
      <c r="M107" t="s">
        <v>41</v>
      </c>
      <c r="N107" t="s">
        <v>118</v>
      </c>
      <c r="W107" t="s">
        <v>555</v>
      </c>
      <c r="AA107" t="s">
        <v>556</v>
      </c>
      <c r="AC107" t="s">
        <v>45</v>
      </c>
      <c r="AD107" t="s">
        <v>65</v>
      </c>
      <c r="AH107" t="s">
        <v>557</v>
      </c>
    </row>
    <row r="108" spans="1:34" x14ac:dyDescent="0.3">
      <c r="A108" t="s">
        <v>572</v>
      </c>
      <c r="B108" t="s">
        <v>112</v>
      </c>
      <c r="C108" t="s">
        <v>113</v>
      </c>
      <c r="D108">
        <v>69</v>
      </c>
      <c r="E108">
        <v>36233</v>
      </c>
      <c r="F108" t="s">
        <v>164</v>
      </c>
      <c r="G108" t="s">
        <v>165</v>
      </c>
      <c r="H108" t="s">
        <v>116</v>
      </c>
      <c r="I108" t="s">
        <v>117</v>
      </c>
      <c r="K108" t="s">
        <v>116</v>
      </c>
      <c r="M108" t="s">
        <v>41</v>
      </c>
      <c r="N108" t="s">
        <v>118</v>
      </c>
      <c r="W108" t="s">
        <v>420</v>
      </c>
      <c r="AC108" t="s">
        <v>45</v>
      </c>
      <c r="AD108" t="s">
        <v>65</v>
      </c>
      <c r="AH108" t="s">
        <v>120</v>
      </c>
    </row>
    <row r="109" spans="1:34" x14ac:dyDescent="0.3">
      <c r="A109" t="s">
        <v>573</v>
      </c>
      <c r="B109" t="s">
        <v>574</v>
      </c>
      <c r="C109" t="s">
        <v>36</v>
      </c>
      <c r="D109">
        <v>62</v>
      </c>
      <c r="E109">
        <v>15174</v>
      </c>
      <c r="F109" t="s">
        <v>275</v>
      </c>
      <c r="G109" t="s">
        <v>276</v>
      </c>
      <c r="H109" t="s">
        <v>265</v>
      </c>
      <c r="I109" t="s">
        <v>266</v>
      </c>
      <c r="J109" t="s">
        <v>277</v>
      </c>
      <c r="K109" t="s">
        <v>278</v>
      </c>
      <c r="M109" t="s">
        <v>41</v>
      </c>
      <c r="N109" t="s">
        <v>42</v>
      </c>
      <c r="O109" t="s">
        <v>279</v>
      </c>
      <c r="AC109" t="s">
        <v>45</v>
      </c>
      <c r="AE109" t="s">
        <v>575</v>
      </c>
      <c r="AH109" t="s">
        <v>576</v>
      </c>
    </row>
    <row r="110" spans="1:34" x14ac:dyDescent="0.3">
      <c r="A110" t="s">
        <v>577</v>
      </c>
      <c r="B110" t="s">
        <v>452</v>
      </c>
      <c r="C110" t="s">
        <v>36</v>
      </c>
      <c r="D110">
        <v>77</v>
      </c>
      <c r="E110">
        <v>7416</v>
      </c>
      <c r="F110" t="s">
        <v>578</v>
      </c>
      <c r="H110" t="s">
        <v>60</v>
      </c>
      <c r="I110" t="s">
        <v>61</v>
      </c>
      <c r="K110" t="s">
        <v>62</v>
      </c>
      <c r="L110" t="s">
        <v>63</v>
      </c>
      <c r="M110" t="s">
        <v>64</v>
      </c>
      <c r="N110" t="s">
        <v>42</v>
      </c>
      <c r="AD110" t="s">
        <v>65</v>
      </c>
      <c r="AH110" t="s">
        <v>579</v>
      </c>
    </row>
    <row r="111" spans="1:34" x14ac:dyDescent="0.3">
      <c r="A111" t="s">
        <v>580</v>
      </c>
      <c r="B111" t="s">
        <v>581</v>
      </c>
      <c r="C111" t="s">
        <v>48</v>
      </c>
      <c r="D111">
        <v>26</v>
      </c>
      <c r="E111">
        <v>23236</v>
      </c>
      <c r="F111" t="s">
        <v>49</v>
      </c>
      <c r="G111" t="s">
        <v>50</v>
      </c>
      <c r="H111" t="s">
        <v>51</v>
      </c>
      <c r="I111" t="s">
        <v>52</v>
      </c>
      <c r="K111" t="s">
        <v>51</v>
      </c>
      <c r="M111" t="s">
        <v>53</v>
      </c>
      <c r="N111" t="s">
        <v>54</v>
      </c>
      <c r="AC111" t="s">
        <v>45</v>
      </c>
      <c r="AD111" t="s">
        <v>55</v>
      </c>
      <c r="AH111" t="s">
        <v>56</v>
      </c>
    </row>
    <row r="112" spans="1:34" x14ac:dyDescent="0.3">
      <c r="A112" t="s">
        <v>582</v>
      </c>
      <c r="B112" t="s">
        <v>583</v>
      </c>
      <c r="C112" t="s">
        <v>36</v>
      </c>
      <c r="D112">
        <v>2</v>
      </c>
      <c r="E112">
        <v>177</v>
      </c>
      <c r="F112" t="s">
        <v>99</v>
      </c>
      <c r="H112" t="s">
        <v>60</v>
      </c>
      <c r="I112" t="s">
        <v>61</v>
      </c>
      <c r="K112" t="s">
        <v>62</v>
      </c>
      <c r="L112" t="s">
        <v>63</v>
      </c>
      <c r="M112" t="s">
        <v>64</v>
      </c>
      <c r="N112" t="s">
        <v>42</v>
      </c>
      <c r="AA112" t="s">
        <v>100</v>
      </c>
      <c r="AD112" t="s">
        <v>65</v>
      </c>
      <c r="AH112" t="s">
        <v>584</v>
      </c>
    </row>
    <row r="113" spans="1:34" x14ac:dyDescent="0.3">
      <c r="A113" t="s">
        <v>585</v>
      </c>
      <c r="B113" t="s">
        <v>586</v>
      </c>
      <c r="C113" t="s">
        <v>36</v>
      </c>
      <c r="D113">
        <v>444</v>
      </c>
      <c r="E113">
        <v>61534</v>
      </c>
      <c r="F113" t="s">
        <v>587</v>
      </c>
      <c r="G113" t="s">
        <v>588</v>
      </c>
      <c r="H113" t="s">
        <v>328</v>
      </c>
      <c r="I113" t="s">
        <v>83</v>
      </c>
      <c r="K113" t="s">
        <v>329</v>
      </c>
      <c r="M113" t="s">
        <v>41</v>
      </c>
      <c r="N113" t="s">
        <v>42</v>
      </c>
      <c r="Q113" t="s">
        <v>589</v>
      </c>
      <c r="AA113" t="s">
        <v>331</v>
      </c>
      <c r="AC113" t="s">
        <v>45</v>
      </c>
      <c r="AH113" t="s">
        <v>332</v>
      </c>
    </row>
    <row r="114" spans="1:34" x14ac:dyDescent="0.3">
      <c r="A114" t="s">
        <v>590</v>
      </c>
      <c r="B114" t="s">
        <v>322</v>
      </c>
      <c r="C114" t="s">
        <v>36</v>
      </c>
      <c r="D114">
        <v>91</v>
      </c>
      <c r="E114">
        <v>9944</v>
      </c>
      <c r="F114" t="s">
        <v>323</v>
      </c>
      <c r="H114" t="s">
        <v>60</v>
      </c>
      <c r="I114" t="s">
        <v>61</v>
      </c>
      <c r="K114" t="s">
        <v>62</v>
      </c>
      <c r="L114" t="s">
        <v>63</v>
      </c>
      <c r="M114" t="s">
        <v>64</v>
      </c>
      <c r="N114" t="s">
        <v>42</v>
      </c>
      <c r="AD114" t="s">
        <v>65</v>
      </c>
      <c r="AH114" t="s">
        <v>324</v>
      </c>
    </row>
    <row r="115" spans="1:34" x14ac:dyDescent="0.3">
      <c r="A115" t="s">
        <v>591</v>
      </c>
      <c r="B115" t="s">
        <v>298</v>
      </c>
      <c r="C115" t="s">
        <v>36</v>
      </c>
      <c r="D115">
        <v>1</v>
      </c>
      <c r="E115">
        <v>213</v>
      </c>
      <c r="F115" t="s">
        <v>240</v>
      </c>
      <c r="G115" t="s">
        <v>241</v>
      </c>
      <c r="H115" t="s">
        <v>186</v>
      </c>
      <c r="I115" t="s">
        <v>83</v>
      </c>
      <c r="J115" t="s">
        <v>242</v>
      </c>
      <c r="K115" t="s">
        <v>188</v>
      </c>
      <c r="M115" t="s">
        <v>41</v>
      </c>
      <c r="N115" t="s">
        <v>42</v>
      </c>
      <c r="O115" t="s">
        <v>189</v>
      </c>
      <c r="AH115" t="s">
        <v>243</v>
      </c>
    </row>
    <row r="116" spans="1:34" x14ac:dyDescent="0.3">
      <c r="A116" t="s">
        <v>592</v>
      </c>
      <c r="B116" t="s">
        <v>373</v>
      </c>
      <c r="C116" t="s">
        <v>36</v>
      </c>
      <c r="D116">
        <v>138</v>
      </c>
      <c r="E116">
        <v>34923</v>
      </c>
      <c r="F116" t="s">
        <v>593</v>
      </c>
      <c r="G116" t="s">
        <v>70</v>
      </c>
      <c r="H116" t="s">
        <v>60</v>
      </c>
      <c r="I116" t="s">
        <v>61</v>
      </c>
      <c r="K116" t="s">
        <v>375</v>
      </c>
      <c r="N116" t="s">
        <v>42</v>
      </c>
      <c r="AD116" t="s">
        <v>65</v>
      </c>
      <c r="AH116" t="s">
        <v>594</v>
      </c>
    </row>
    <row r="117" spans="1:34" x14ac:dyDescent="0.3">
      <c r="A117" t="s">
        <v>595</v>
      </c>
      <c r="B117" t="s">
        <v>596</v>
      </c>
      <c r="C117" t="s">
        <v>113</v>
      </c>
      <c r="D117">
        <v>2</v>
      </c>
      <c r="E117">
        <v>1285</v>
      </c>
      <c r="F117" t="s">
        <v>164</v>
      </c>
      <c r="G117" t="s">
        <v>165</v>
      </c>
      <c r="H117" t="s">
        <v>116</v>
      </c>
      <c r="I117" t="s">
        <v>117</v>
      </c>
      <c r="K117" t="s">
        <v>116</v>
      </c>
      <c r="M117" t="s">
        <v>41</v>
      </c>
      <c r="N117" t="s">
        <v>118</v>
      </c>
      <c r="W117" t="s">
        <v>420</v>
      </c>
      <c r="AC117" t="s">
        <v>45</v>
      </c>
      <c r="AD117" t="s">
        <v>65</v>
      </c>
      <c r="AH117" t="s">
        <v>597</v>
      </c>
    </row>
    <row r="118" spans="1:34" x14ac:dyDescent="0.3">
      <c r="A118" t="s">
        <v>598</v>
      </c>
      <c r="B118" t="s">
        <v>352</v>
      </c>
      <c r="C118" t="s">
        <v>36</v>
      </c>
      <c r="D118">
        <v>190</v>
      </c>
      <c r="E118">
        <v>27828</v>
      </c>
      <c r="F118" t="s">
        <v>335</v>
      </c>
      <c r="G118" t="s">
        <v>336</v>
      </c>
      <c r="H118" t="s">
        <v>60</v>
      </c>
      <c r="I118" t="s">
        <v>337</v>
      </c>
      <c r="K118" t="s">
        <v>338</v>
      </c>
      <c r="M118" t="s">
        <v>339</v>
      </c>
      <c r="N118" t="s">
        <v>42</v>
      </c>
      <c r="O118" t="s">
        <v>353</v>
      </c>
      <c r="AD118" t="s">
        <v>65</v>
      </c>
      <c r="AH118" t="s">
        <v>599</v>
      </c>
    </row>
    <row r="119" spans="1:34" x14ac:dyDescent="0.3">
      <c r="A119" t="s">
        <v>600</v>
      </c>
      <c r="B119" t="s">
        <v>227</v>
      </c>
      <c r="C119" t="s">
        <v>36</v>
      </c>
      <c r="D119">
        <v>273</v>
      </c>
      <c r="E119">
        <v>37384</v>
      </c>
      <c r="F119" t="s">
        <v>228</v>
      </c>
      <c r="G119" t="s">
        <v>229</v>
      </c>
      <c r="H119" t="s">
        <v>211</v>
      </c>
      <c r="I119" t="s">
        <v>212</v>
      </c>
      <c r="K119" t="s">
        <v>213</v>
      </c>
      <c r="M119" t="s">
        <v>41</v>
      </c>
      <c r="N119" t="s">
        <v>42</v>
      </c>
      <c r="AD119" t="s">
        <v>65</v>
      </c>
      <c r="AH119" t="s">
        <v>601</v>
      </c>
    </row>
    <row r="120" spans="1:34" x14ac:dyDescent="0.3">
      <c r="A120" t="s">
        <v>602</v>
      </c>
      <c r="B120" t="s">
        <v>88</v>
      </c>
      <c r="C120" t="s">
        <v>36</v>
      </c>
      <c r="D120">
        <v>71</v>
      </c>
      <c r="E120">
        <v>10101</v>
      </c>
      <c r="F120" t="s">
        <v>89</v>
      </c>
      <c r="H120" t="s">
        <v>90</v>
      </c>
      <c r="I120" t="s">
        <v>91</v>
      </c>
      <c r="J120" t="s">
        <v>92</v>
      </c>
      <c r="K120" t="s">
        <v>93</v>
      </c>
      <c r="M120" t="s">
        <v>94</v>
      </c>
      <c r="N120" t="s">
        <v>42</v>
      </c>
      <c r="S120" t="s">
        <v>95</v>
      </c>
      <c r="AA120" t="s">
        <v>424</v>
      </c>
      <c r="AC120" t="s">
        <v>45</v>
      </c>
      <c r="AH120" t="s">
        <v>96</v>
      </c>
    </row>
    <row r="121" spans="1:34" x14ac:dyDescent="0.3">
      <c r="A121" t="s">
        <v>603</v>
      </c>
      <c r="B121" t="s">
        <v>426</v>
      </c>
      <c r="C121" t="s">
        <v>36</v>
      </c>
      <c r="D121">
        <v>57</v>
      </c>
      <c r="E121">
        <v>4409</v>
      </c>
      <c r="F121" t="s">
        <v>427</v>
      </c>
      <c r="H121" t="s">
        <v>60</v>
      </c>
      <c r="I121" t="s">
        <v>61</v>
      </c>
      <c r="K121" t="s">
        <v>62</v>
      </c>
      <c r="L121" t="s">
        <v>63</v>
      </c>
      <c r="M121" t="s">
        <v>64</v>
      </c>
      <c r="N121" t="s">
        <v>42</v>
      </c>
      <c r="AD121" t="s">
        <v>65</v>
      </c>
      <c r="AH121" t="s">
        <v>604</v>
      </c>
    </row>
    <row r="122" spans="1:34" x14ac:dyDescent="0.3">
      <c r="A122" t="s">
        <v>605</v>
      </c>
      <c r="B122" t="s">
        <v>208</v>
      </c>
      <c r="C122" t="s">
        <v>36</v>
      </c>
      <c r="D122">
        <v>99</v>
      </c>
      <c r="E122">
        <v>18309</v>
      </c>
      <c r="F122" t="s">
        <v>606</v>
      </c>
      <c r="G122" t="s">
        <v>229</v>
      </c>
      <c r="H122" t="s">
        <v>211</v>
      </c>
      <c r="I122" t="s">
        <v>212</v>
      </c>
      <c r="K122" t="s">
        <v>213</v>
      </c>
      <c r="M122" t="s">
        <v>41</v>
      </c>
      <c r="N122" t="s">
        <v>42</v>
      </c>
      <c r="AD122" t="s">
        <v>65</v>
      </c>
      <c r="AH122" t="s">
        <v>607</v>
      </c>
    </row>
    <row r="123" spans="1:34" x14ac:dyDescent="0.3">
      <c r="A123" t="s">
        <v>608</v>
      </c>
      <c r="B123" t="s">
        <v>609</v>
      </c>
      <c r="C123" t="s">
        <v>36</v>
      </c>
      <c r="D123">
        <v>406</v>
      </c>
      <c r="E123">
        <v>57486</v>
      </c>
      <c r="F123" t="s">
        <v>610</v>
      </c>
      <c r="G123" t="s">
        <v>611</v>
      </c>
      <c r="H123" t="s">
        <v>248</v>
      </c>
      <c r="I123" t="s">
        <v>83</v>
      </c>
      <c r="J123" t="s">
        <v>544</v>
      </c>
      <c r="K123" t="s">
        <v>545</v>
      </c>
      <c r="M123" t="s">
        <v>612</v>
      </c>
      <c r="N123" t="s">
        <v>42</v>
      </c>
      <c r="W123" s="1">
        <v>8.5003850048500698E+69</v>
      </c>
      <c r="AA123" t="s">
        <v>613</v>
      </c>
      <c r="AC123" t="s">
        <v>45</v>
      </c>
      <c r="AD123" t="s">
        <v>65</v>
      </c>
      <c r="AE123" t="s">
        <v>614</v>
      </c>
      <c r="AH123" t="s">
        <v>615</v>
      </c>
    </row>
    <row r="124" spans="1:34" x14ac:dyDescent="0.3">
      <c r="A124" t="s">
        <v>616</v>
      </c>
      <c r="B124" t="s">
        <v>388</v>
      </c>
      <c r="C124" t="s">
        <v>36</v>
      </c>
      <c r="D124">
        <v>1121</v>
      </c>
      <c r="E124">
        <v>439931</v>
      </c>
      <c r="F124" t="s">
        <v>617</v>
      </c>
      <c r="H124" t="s">
        <v>200</v>
      </c>
      <c r="I124" t="s">
        <v>83</v>
      </c>
      <c r="K124" t="s">
        <v>201</v>
      </c>
      <c r="M124" t="s">
        <v>41</v>
      </c>
      <c r="N124" t="s">
        <v>42</v>
      </c>
      <c r="W124" t="s">
        <v>618</v>
      </c>
      <c r="AC124" t="s">
        <v>45</v>
      </c>
      <c r="AD124" t="s">
        <v>65</v>
      </c>
    </row>
    <row r="125" spans="1:34" x14ac:dyDescent="0.3">
      <c r="A125" t="s">
        <v>619</v>
      </c>
      <c r="B125" t="s">
        <v>417</v>
      </c>
      <c r="C125" t="s">
        <v>113</v>
      </c>
      <c r="D125">
        <v>14</v>
      </c>
      <c r="E125">
        <v>7777</v>
      </c>
      <c r="F125" t="s">
        <v>164</v>
      </c>
      <c r="G125" t="s">
        <v>165</v>
      </c>
      <c r="H125" t="s">
        <v>116</v>
      </c>
      <c r="I125" t="s">
        <v>117</v>
      </c>
      <c r="K125" t="s">
        <v>116</v>
      </c>
      <c r="M125" t="s">
        <v>41</v>
      </c>
      <c r="N125" t="s">
        <v>118</v>
      </c>
      <c r="W125" t="s">
        <v>178</v>
      </c>
      <c r="AC125" t="s">
        <v>45</v>
      </c>
      <c r="AD125" t="s">
        <v>65</v>
      </c>
      <c r="AH125" t="s">
        <v>421</v>
      </c>
    </row>
    <row r="126" spans="1:34" x14ac:dyDescent="0.3">
      <c r="A126" t="s">
        <v>620</v>
      </c>
      <c r="B126" t="s">
        <v>58</v>
      </c>
      <c r="C126" t="s">
        <v>36</v>
      </c>
      <c r="D126">
        <v>50</v>
      </c>
      <c r="E126">
        <v>3994</v>
      </c>
      <c r="F126" t="s">
        <v>168</v>
      </c>
      <c r="H126" t="s">
        <v>60</v>
      </c>
      <c r="I126" t="s">
        <v>61</v>
      </c>
      <c r="K126" t="s">
        <v>62</v>
      </c>
      <c r="L126" t="s">
        <v>63</v>
      </c>
      <c r="M126" t="s">
        <v>64</v>
      </c>
      <c r="N126" t="s">
        <v>42</v>
      </c>
      <c r="AD126" t="s">
        <v>65</v>
      </c>
      <c r="AH126" t="s">
        <v>66</v>
      </c>
    </row>
    <row r="127" spans="1:34" x14ac:dyDescent="0.3">
      <c r="A127" t="s">
        <v>621</v>
      </c>
      <c r="B127" t="s">
        <v>622</v>
      </c>
      <c r="C127" t="s">
        <v>36</v>
      </c>
      <c r="D127">
        <v>2150</v>
      </c>
      <c r="E127">
        <v>652062</v>
      </c>
      <c r="F127" t="s">
        <v>301</v>
      </c>
      <c r="H127" t="s">
        <v>302</v>
      </c>
      <c r="I127" t="s">
        <v>83</v>
      </c>
      <c r="K127" t="s">
        <v>302</v>
      </c>
      <c r="M127" t="s">
        <v>129</v>
      </c>
      <c r="N127" t="s">
        <v>42</v>
      </c>
      <c r="AB127" t="s">
        <v>303</v>
      </c>
      <c r="AH127" t="s">
        <v>623</v>
      </c>
    </row>
    <row r="128" spans="1:34" x14ac:dyDescent="0.3">
      <c r="A128" t="s">
        <v>624</v>
      </c>
      <c r="B128" t="s">
        <v>122</v>
      </c>
      <c r="C128" t="s">
        <v>123</v>
      </c>
      <c r="D128">
        <v>25</v>
      </c>
      <c r="E128">
        <v>10586</v>
      </c>
      <c r="F128" t="s">
        <v>124</v>
      </c>
      <c r="G128" t="s">
        <v>125</v>
      </c>
      <c r="H128" t="s">
        <v>126</v>
      </c>
      <c r="I128" t="s">
        <v>127</v>
      </c>
      <c r="K128" t="s">
        <v>128</v>
      </c>
      <c r="M128" t="s">
        <v>129</v>
      </c>
      <c r="N128" t="s">
        <v>130</v>
      </c>
      <c r="AA128" t="s">
        <v>131</v>
      </c>
      <c r="AD128" t="s">
        <v>65</v>
      </c>
      <c r="AH128" t="s">
        <v>132</v>
      </c>
    </row>
    <row r="129" spans="1:34" x14ac:dyDescent="0.3">
      <c r="A129" t="s">
        <v>625</v>
      </c>
      <c r="B129" t="s">
        <v>626</v>
      </c>
      <c r="C129" t="s">
        <v>36</v>
      </c>
      <c r="D129">
        <v>478</v>
      </c>
      <c r="E129">
        <v>58319</v>
      </c>
      <c r="F129" t="s">
        <v>627</v>
      </c>
      <c r="G129" t="s">
        <v>628</v>
      </c>
      <c r="H129" t="s">
        <v>265</v>
      </c>
      <c r="I129" t="s">
        <v>266</v>
      </c>
      <c r="J129" t="s">
        <v>629</v>
      </c>
      <c r="K129" t="s">
        <v>630</v>
      </c>
      <c r="M129" t="s">
        <v>41</v>
      </c>
      <c r="N129" t="s">
        <v>42</v>
      </c>
      <c r="O129" t="s">
        <v>631</v>
      </c>
      <c r="AH129" t="s">
        <v>632</v>
      </c>
    </row>
    <row r="130" spans="1:34" x14ac:dyDescent="0.3">
      <c r="A130" t="s">
        <v>633</v>
      </c>
      <c r="B130" t="s">
        <v>158</v>
      </c>
      <c r="C130" t="s">
        <v>113</v>
      </c>
      <c r="D130">
        <v>2</v>
      </c>
      <c r="E130">
        <v>1264</v>
      </c>
      <c r="F130" t="s">
        <v>114</v>
      </c>
      <c r="G130" t="s">
        <v>115</v>
      </c>
      <c r="H130" t="s">
        <v>116</v>
      </c>
      <c r="I130" t="s">
        <v>117</v>
      </c>
      <c r="K130" t="s">
        <v>116</v>
      </c>
      <c r="M130" t="s">
        <v>41</v>
      </c>
      <c r="N130" t="s">
        <v>118</v>
      </c>
      <c r="W130" t="s">
        <v>119</v>
      </c>
      <c r="AC130" t="s">
        <v>45</v>
      </c>
      <c r="AD130" t="s">
        <v>65</v>
      </c>
      <c r="AH130" t="s">
        <v>162</v>
      </c>
    </row>
    <row r="131" spans="1:34" x14ac:dyDescent="0.3">
      <c r="A131" t="s">
        <v>634</v>
      </c>
      <c r="B131" t="s">
        <v>635</v>
      </c>
      <c r="C131" t="s">
        <v>113</v>
      </c>
      <c r="D131">
        <v>1</v>
      </c>
      <c r="E131">
        <v>969</v>
      </c>
      <c r="F131" t="s">
        <v>164</v>
      </c>
      <c r="G131" t="s">
        <v>165</v>
      </c>
      <c r="H131" t="s">
        <v>116</v>
      </c>
      <c r="I131" t="s">
        <v>117</v>
      </c>
      <c r="K131" t="s">
        <v>116</v>
      </c>
      <c r="M131" t="s">
        <v>41</v>
      </c>
      <c r="N131" t="s">
        <v>118</v>
      </c>
      <c r="W131" t="s">
        <v>119</v>
      </c>
      <c r="AC131" t="s">
        <v>45</v>
      </c>
      <c r="AD131" t="s">
        <v>65</v>
      </c>
      <c r="AH131" t="s">
        <v>437</v>
      </c>
    </row>
    <row r="132" spans="1:34" x14ac:dyDescent="0.3">
      <c r="A132" t="s">
        <v>636</v>
      </c>
      <c r="B132" t="s">
        <v>637</v>
      </c>
      <c r="C132" t="s">
        <v>36</v>
      </c>
      <c r="D132">
        <v>539</v>
      </c>
      <c r="E132">
        <v>41945</v>
      </c>
      <c r="F132" t="s">
        <v>168</v>
      </c>
      <c r="H132" t="s">
        <v>60</v>
      </c>
      <c r="I132" t="s">
        <v>61</v>
      </c>
      <c r="K132" t="s">
        <v>62</v>
      </c>
      <c r="L132" t="s">
        <v>63</v>
      </c>
      <c r="M132" t="s">
        <v>64</v>
      </c>
      <c r="N132" t="s">
        <v>42</v>
      </c>
      <c r="AD132" t="s">
        <v>65</v>
      </c>
      <c r="AH132" t="s">
        <v>638</v>
      </c>
    </row>
    <row r="133" spans="1:34" x14ac:dyDescent="0.3">
      <c r="A133" t="s">
        <v>639</v>
      </c>
      <c r="B133" t="s">
        <v>236</v>
      </c>
      <c r="C133" t="s">
        <v>36</v>
      </c>
      <c r="D133">
        <v>109</v>
      </c>
      <c r="E133">
        <v>7493</v>
      </c>
      <c r="F133" t="s">
        <v>222</v>
      </c>
      <c r="H133" t="s">
        <v>60</v>
      </c>
      <c r="I133" t="s">
        <v>61</v>
      </c>
      <c r="K133" t="s">
        <v>62</v>
      </c>
      <c r="L133" t="s">
        <v>63</v>
      </c>
      <c r="M133" t="s">
        <v>64</v>
      </c>
      <c r="N133" t="s">
        <v>42</v>
      </c>
      <c r="AD133" t="s">
        <v>65</v>
      </c>
      <c r="AH133" t="s">
        <v>640</v>
      </c>
    </row>
    <row r="134" spans="1:34" x14ac:dyDescent="0.3">
      <c r="A134" t="s">
        <v>641</v>
      </c>
      <c r="B134" t="s">
        <v>218</v>
      </c>
      <c r="C134" t="s">
        <v>36</v>
      </c>
      <c r="D134">
        <v>150</v>
      </c>
      <c r="E134">
        <v>22847</v>
      </c>
      <c r="F134" t="s">
        <v>89</v>
      </c>
      <c r="H134" t="s">
        <v>90</v>
      </c>
      <c r="I134" t="s">
        <v>91</v>
      </c>
      <c r="J134" t="s">
        <v>92</v>
      </c>
      <c r="K134" t="s">
        <v>93</v>
      </c>
      <c r="M134" t="s">
        <v>94</v>
      </c>
      <c r="N134" t="s">
        <v>42</v>
      </c>
      <c r="S134" t="s">
        <v>95</v>
      </c>
      <c r="AC134" t="s">
        <v>45</v>
      </c>
      <c r="AH134" t="s">
        <v>96</v>
      </c>
    </row>
    <row r="135" spans="1:34" x14ac:dyDescent="0.3">
      <c r="A135" t="s">
        <v>642</v>
      </c>
      <c r="B135" t="s">
        <v>643</v>
      </c>
      <c r="C135" t="s">
        <v>36</v>
      </c>
      <c r="D135">
        <v>23</v>
      </c>
      <c r="E135">
        <v>19141</v>
      </c>
      <c r="F135" t="s">
        <v>644</v>
      </c>
      <c r="G135" t="s">
        <v>645</v>
      </c>
      <c r="H135" t="s">
        <v>646</v>
      </c>
      <c r="I135" t="s">
        <v>83</v>
      </c>
      <c r="K135" t="s">
        <v>647</v>
      </c>
      <c r="N135" t="s">
        <v>42</v>
      </c>
      <c r="AC135" t="s">
        <v>45</v>
      </c>
      <c r="AH135" t="s">
        <v>648</v>
      </c>
    </row>
    <row r="136" spans="1:34" x14ac:dyDescent="0.3">
      <c r="A136" t="s">
        <v>649</v>
      </c>
      <c r="B136" t="s">
        <v>650</v>
      </c>
      <c r="C136" t="s">
        <v>36</v>
      </c>
      <c r="D136">
        <v>500</v>
      </c>
      <c r="E136">
        <v>286831</v>
      </c>
      <c r="F136" t="s">
        <v>651</v>
      </c>
      <c r="G136" t="s">
        <v>652</v>
      </c>
      <c r="H136" t="s">
        <v>153</v>
      </c>
      <c r="I136" t="s">
        <v>83</v>
      </c>
      <c r="K136" t="s">
        <v>154</v>
      </c>
      <c r="M136" t="s">
        <v>653</v>
      </c>
      <c r="N136" t="s">
        <v>42</v>
      </c>
      <c r="O136" t="s">
        <v>155</v>
      </c>
      <c r="AA136" t="s">
        <v>181</v>
      </c>
      <c r="AC136" t="s">
        <v>45</v>
      </c>
      <c r="AH136" t="s">
        <v>156</v>
      </c>
    </row>
    <row r="137" spans="1:34" x14ac:dyDescent="0.3">
      <c r="A137" t="s">
        <v>654</v>
      </c>
      <c r="B137" t="s">
        <v>469</v>
      </c>
      <c r="C137" t="s">
        <v>36</v>
      </c>
      <c r="D137">
        <v>4311</v>
      </c>
      <c r="E137">
        <v>412173</v>
      </c>
      <c r="F137" t="s">
        <v>655</v>
      </c>
      <c r="G137" t="s">
        <v>488</v>
      </c>
      <c r="H137" t="s">
        <v>211</v>
      </c>
      <c r="I137" t="s">
        <v>212</v>
      </c>
      <c r="K137" t="s">
        <v>311</v>
      </c>
      <c r="M137" t="s">
        <v>41</v>
      </c>
      <c r="N137" t="s">
        <v>42</v>
      </c>
      <c r="AA137" t="s">
        <v>181</v>
      </c>
      <c r="AC137" t="s">
        <v>45</v>
      </c>
      <c r="AD137" t="s">
        <v>65</v>
      </c>
      <c r="AH137" t="s">
        <v>471</v>
      </c>
    </row>
    <row r="138" spans="1:34" x14ac:dyDescent="0.3">
      <c r="A138" t="s">
        <v>656</v>
      </c>
      <c r="B138" t="s">
        <v>657</v>
      </c>
      <c r="C138" t="s">
        <v>36</v>
      </c>
      <c r="D138">
        <v>45</v>
      </c>
      <c r="E138">
        <v>6797</v>
      </c>
      <c r="F138" t="s">
        <v>69</v>
      </c>
      <c r="G138" t="s">
        <v>70</v>
      </c>
      <c r="H138" t="s">
        <v>71</v>
      </c>
      <c r="I138" t="s">
        <v>72</v>
      </c>
      <c r="K138" t="s">
        <v>73</v>
      </c>
      <c r="M138" t="s">
        <v>74</v>
      </c>
      <c r="N138" t="s">
        <v>42</v>
      </c>
      <c r="O138" t="s">
        <v>75</v>
      </c>
      <c r="AC138" t="s">
        <v>45</v>
      </c>
      <c r="AE138" t="s">
        <v>76</v>
      </c>
      <c r="AH138" t="s">
        <v>77</v>
      </c>
    </row>
    <row r="139" spans="1:34" x14ac:dyDescent="0.3">
      <c r="A139" t="s">
        <v>658</v>
      </c>
      <c r="B139" t="s">
        <v>659</v>
      </c>
      <c r="C139" t="s">
        <v>36</v>
      </c>
      <c r="D139">
        <v>643</v>
      </c>
      <c r="E139">
        <v>95617</v>
      </c>
      <c r="F139" t="s">
        <v>660</v>
      </c>
      <c r="G139" t="s">
        <v>661</v>
      </c>
      <c r="H139" t="s">
        <v>662</v>
      </c>
      <c r="I139" t="s">
        <v>663</v>
      </c>
      <c r="K139" t="s">
        <v>662</v>
      </c>
      <c r="M139" t="s">
        <v>41</v>
      </c>
      <c r="N139" t="s">
        <v>42</v>
      </c>
      <c r="O139" t="s">
        <v>259</v>
      </c>
      <c r="AH139" t="s">
        <v>664</v>
      </c>
    </row>
    <row r="140" spans="1:34" x14ac:dyDescent="0.3">
      <c r="A140" t="s">
        <v>665</v>
      </c>
      <c r="B140" t="s">
        <v>666</v>
      </c>
      <c r="C140" t="s">
        <v>36</v>
      </c>
      <c r="D140">
        <v>397</v>
      </c>
      <c r="E140">
        <v>128523</v>
      </c>
      <c r="F140" t="s">
        <v>667</v>
      </c>
      <c r="H140" t="s">
        <v>668</v>
      </c>
      <c r="I140" t="s">
        <v>83</v>
      </c>
      <c r="K140" t="s">
        <v>668</v>
      </c>
      <c r="M140" t="s">
        <v>41</v>
      </c>
      <c r="N140" t="s">
        <v>42</v>
      </c>
      <c r="AH140" t="s">
        <v>669</v>
      </c>
    </row>
    <row r="141" spans="1:34" x14ac:dyDescent="0.3">
      <c r="A141" t="s">
        <v>670</v>
      </c>
      <c r="B141" t="s">
        <v>671</v>
      </c>
      <c r="C141" t="s">
        <v>48</v>
      </c>
      <c r="D141">
        <v>3</v>
      </c>
      <c r="E141">
        <v>2654</v>
      </c>
      <c r="F141" t="s">
        <v>672</v>
      </c>
      <c r="G141" t="s">
        <v>673</v>
      </c>
      <c r="H141" t="s">
        <v>674</v>
      </c>
      <c r="I141" t="s">
        <v>52</v>
      </c>
      <c r="J141" t="s">
        <v>674</v>
      </c>
      <c r="K141" t="s">
        <v>674</v>
      </c>
      <c r="L141" t="s">
        <v>675</v>
      </c>
      <c r="M141" t="s">
        <v>64</v>
      </c>
      <c r="N141" t="s">
        <v>54</v>
      </c>
      <c r="AC141" t="s">
        <v>45</v>
      </c>
      <c r="AH141" t="s">
        <v>676</v>
      </c>
    </row>
    <row r="142" spans="1:34" x14ac:dyDescent="0.3">
      <c r="A142" t="s">
        <v>677</v>
      </c>
      <c r="B142" t="s">
        <v>678</v>
      </c>
      <c r="C142" t="s">
        <v>36</v>
      </c>
      <c r="D142">
        <v>40</v>
      </c>
      <c r="E142">
        <v>3468</v>
      </c>
      <c r="F142" t="s">
        <v>679</v>
      </c>
      <c r="H142" t="s">
        <v>60</v>
      </c>
      <c r="I142" t="s">
        <v>61</v>
      </c>
      <c r="K142" t="s">
        <v>680</v>
      </c>
      <c r="M142" t="s">
        <v>41</v>
      </c>
      <c r="N142" t="s">
        <v>42</v>
      </c>
      <c r="AC142" t="s">
        <v>45</v>
      </c>
      <c r="AH142" t="s">
        <v>681</v>
      </c>
    </row>
    <row r="143" spans="1:34" x14ac:dyDescent="0.3">
      <c r="A143" t="s">
        <v>682</v>
      </c>
      <c r="B143" t="s">
        <v>683</v>
      </c>
      <c r="C143" t="s">
        <v>36</v>
      </c>
      <c r="D143">
        <v>2</v>
      </c>
      <c r="E143">
        <v>435</v>
      </c>
      <c r="F143" t="s">
        <v>684</v>
      </c>
      <c r="G143" t="s">
        <v>685</v>
      </c>
      <c r="H143" t="s">
        <v>186</v>
      </c>
      <c r="I143" t="s">
        <v>83</v>
      </c>
      <c r="J143" t="s">
        <v>242</v>
      </c>
      <c r="K143" t="s">
        <v>188</v>
      </c>
      <c r="M143" t="s">
        <v>41</v>
      </c>
      <c r="N143" t="s">
        <v>42</v>
      </c>
      <c r="O143" t="s">
        <v>189</v>
      </c>
      <c r="AH143" t="s">
        <v>686</v>
      </c>
    </row>
    <row r="144" spans="1:34" x14ac:dyDescent="0.3">
      <c r="A144" s="2" t="s">
        <v>687</v>
      </c>
      <c r="B144" t="s">
        <v>688</v>
      </c>
      <c r="C144" t="s">
        <v>36</v>
      </c>
      <c r="D144">
        <v>81</v>
      </c>
      <c r="E144">
        <v>13667</v>
      </c>
      <c r="F144" t="s">
        <v>335</v>
      </c>
      <c r="G144" t="s">
        <v>336</v>
      </c>
      <c r="H144" t="s">
        <v>60</v>
      </c>
      <c r="I144" t="s">
        <v>337</v>
      </c>
      <c r="K144" t="s">
        <v>338</v>
      </c>
      <c r="M144" t="s">
        <v>339</v>
      </c>
      <c r="N144" t="s">
        <v>42</v>
      </c>
      <c r="O144" t="s">
        <v>353</v>
      </c>
      <c r="AD144" t="s">
        <v>65</v>
      </c>
      <c r="AH144" t="s">
        <v>689</v>
      </c>
    </row>
    <row r="145" spans="1:34" x14ac:dyDescent="0.3">
      <c r="A145" t="s">
        <v>690</v>
      </c>
      <c r="B145" t="s">
        <v>236</v>
      </c>
      <c r="C145" t="s">
        <v>36</v>
      </c>
      <c r="D145">
        <v>36</v>
      </c>
      <c r="E145">
        <v>2561</v>
      </c>
      <c r="F145" t="s">
        <v>222</v>
      </c>
      <c r="H145" t="s">
        <v>60</v>
      </c>
      <c r="I145" t="s">
        <v>61</v>
      </c>
      <c r="K145" t="s">
        <v>62</v>
      </c>
      <c r="L145" t="s">
        <v>63</v>
      </c>
      <c r="M145" t="s">
        <v>64</v>
      </c>
      <c r="N145" t="s">
        <v>42</v>
      </c>
      <c r="AA145" t="s">
        <v>100</v>
      </c>
      <c r="AD145" t="s">
        <v>65</v>
      </c>
      <c r="AH145" t="s">
        <v>285</v>
      </c>
    </row>
    <row r="146" spans="1:34" x14ac:dyDescent="0.3">
      <c r="A146" t="s">
        <v>691</v>
      </c>
      <c r="B146" t="s">
        <v>692</v>
      </c>
      <c r="C146" t="s">
        <v>36</v>
      </c>
      <c r="D146">
        <v>9</v>
      </c>
      <c r="E146">
        <v>633</v>
      </c>
      <c r="F146" t="s">
        <v>194</v>
      </c>
      <c r="H146" t="s">
        <v>60</v>
      </c>
      <c r="I146" t="s">
        <v>61</v>
      </c>
      <c r="K146" t="s">
        <v>62</v>
      </c>
      <c r="L146" t="s">
        <v>63</v>
      </c>
      <c r="M146" t="s">
        <v>64</v>
      </c>
      <c r="N146" t="s">
        <v>42</v>
      </c>
      <c r="AA146" t="s">
        <v>195</v>
      </c>
      <c r="AD146" t="s">
        <v>65</v>
      </c>
      <c r="AH146" t="s">
        <v>693</v>
      </c>
    </row>
    <row r="147" spans="1:34" x14ac:dyDescent="0.3">
      <c r="A147" t="s">
        <v>694</v>
      </c>
      <c r="B147" t="s">
        <v>695</v>
      </c>
      <c r="C147" t="s">
        <v>36</v>
      </c>
      <c r="D147">
        <v>294</v>
      </c>
      <c r="E147">
        <v>24903</v>
      </c>
      <c r="F147" t="s">
        <v>696</v>
      </c>
      <c r="G147" t="s">
        <v>256</v>
      </c>
      <c r="H147" t="s">
        <v>538</v>
      </c>
      <c r="I147" t="s">
        <v>83</v>
      </c>
      <c r="K147" t="s">
        <v>538</v>
      </c>
      <c r="M147" t="s">
        <v>41</v>
      </c>
      <c r="N147" t="s">
        <v>42</v>
      </c>
      <c r="O147" t="s">
        <v>259</v>
      </c>
      <c r="AH147" t="s">
        <v>697</v>
      </c>
    </row>
    <row r="148" spans="1:34" x14ac:dyDescent="0.3">
      <c r="A148" t="s">
        <v>698</v>
      </c>
      <c r="B148" t="s">
        <v>699</v>
      </c>
      <c r="C148" t="s">
        <v>36</v>
      </c>
      <c r="D148">
        <v>65</v>
      </c>
      <c r="E148">
        <v>11022</v>
      </c>
      <c r="F148" t="s">
        <v>275</v>
      </c>
      <c r="G148" t="s">
        <v>276</v>
      </c>
      <c r="H148" t="s">
        <v>265</v>
      </c>
      <c r="I148" t="s">
        <v>266</v>
      </c>
      <c r="J148" t="s">
        <v>277</v>
      </c>
      <c r="K148" t="s">
        <v>278</v>
      </c>
      <c r="M148" t="s">
        <v>41</v>
      </c>
      <c r="N148" t="s">
        <v>42</v>
      </c>
      <c r="O148" t="s">
        <v>279</v>
      </c>
      <c r="AC148" t="s">
        <v>45</v>
      </c>
      <c r="AE148" t="s">
        <v>575</v>
      </c>
      <c r="AH148" t="s">
        <v>700</v>
      </c>
    </row>
    <row r="149" spans="1:34" x14ac:dyDescent="0.3">
      <c r="A149" t="s">
        <v>701</v>
      </c>
      <c r="B149" t="s">
        <v>702</v>
      </c>
      <c r="C149" t="s">
        <v>36</v>
      </c>
      <c r="D149">
        <v>300</v>
      </c>
      <c r="E149">
        <v>81776</v>
      </c>
      <c r="F149" t="s">
        <v>703</v>
      </c>
      <c r="G149" t="s">
        <v>704</v>
      </c>
      <c r="H149" t="s">
        <v>705</v>
      </c>
      <c r="I149" t="s">
        <v>83</v>
      </c>
      <c r="J149" t="s">
        <v>706</v>
      </c>
      <c r="K149" t="s">
        <v>707</v>
      </c>
      <c r="L149" t="s">
        <v>63</v>
      </c>
      <c r="M149" t="s">
        <v>64</v>
      </c>
      <c r="N149" t="s">
        <v>42</v>
      </c>
      <c r="S149" t="s">
        <v>708</v>
      </c>
      <c r="AA149" t="s">
        <v>709</v>
      </c>
      <c r="AC149" t="s">
        <v>45</v>
      </c>
      <c r="AD149" t="s">
        <v>65</v>
      </c>
      <c r="AH149" t="s">
        <v>710</v>
      </c>
    </row>
    <row r="150" spans="1:34" x14ac:dyDescent="0.3">
      <c r="A150" t="s">
        <v>711</v>
      </c>
      <c r="B150" t="s">
        <v>712</v>
      </c>
      <c r="C150" t="s">
        <v>36</v>
      </c>
      <c r="D150">
        <v>4017</v>
      </c>
      <c r="E150">
        <v>1478306</v>
      </c>
      <c r="F150" t="s">
        <v>713</v>
      </c>
      <c r="G150" t="s">
        <v>488</v>
      </c>
      <c r="H150" t="s">
        <v>211</v>
      </c>
      <c r="I150" t="s">
        <v>212</v>
      </c>
      <c r="K150" t="s">
        <v>311</v>
      </c>
      <c r="M150" t="s">
        <v>41</v>
      </c>
      <c r="N150" t="s">
        <v>42</v>
      </c>
      <c r="AD150" t="s">
        <v>65</v>
      </c>
      <c r="AH150" t="s">
        <v>714</v>
      </c>
    </row>
    <row r="151" spans="1:34" x14ac:dyDescent="0.3">
      <c r="A151" t="s">
        <v>715</v>
      </c>
      <c r="B151" t="s">
        <v>716</v>
      </c>
      <c r="C151" t="s">
        <v>36</v>
      </c>
      <c r="D151">
        <v>898</v>
      </c>
      <c r="E151">
        <v>121818</v>
      </c>
      <c r="F151" t="s">
        <v>660</v>
      </c>
      <c r="G151" t="s">
        <v>661</v>
      </c>
      <c r="H151" t="s">
        <v>662</v>
      </c>
      <c r="I151" t="s">
        <v>663</v>
      </c>
      <c r="K151" t="s">
        <v>662</v>
      </c>
      <c r="M151" t="s">
        <v>41</v>
      </c>
      <c r="N151" t="s">
        <v>42</v>
      </c>
      <c r="O151" t="s">
        <v>259</v>
      </c>
      <c r="AH151" t="s">
        <v>664</v>
      </c>
    </row>
    <row r="152" spans="1:34" x14ac:dyDescent="0.3">
      <c r="A152" t="s">
        <v>717</v>
      </c>
      <c r="B152" t="s">
        <v>218</v>
      </c>
      <c r="C152" t="s">
        <v>36</v>
      </c>
      <c r="D152">
        <v>37</v>
      </c>
      <c r="E152">
        <v>5184</v>
      </c>
      <c r="F152" t="s">
        <v>89</v>
      </c>
      <c r="H152" t="s">
        <v>90</v>
      </c>
      <c r="I152" t="s">
        <v>91</v>
      </c>
      <c r="J152" t="s">
        <v>92</v>
      </c>
      <c r="K152" t="s">
        <v>93</v>
      </c>
      <c r="M152" t="s">
        <v>94</v>
      </c>
      <c r="N152" t="s">
        <v>42</v>
      </c>
      <c r="S152" t="s">
        <v>95</v>
      </c>
      <c r="AA152" t="s">
        <v>214</v>
      </c>
      <c r="AC152" t="s">
        <v>45</v>
      </c>
      <c r="AH152" t="s">
        <v>96</v>
      </c>
    </row>
    <row r="153" spans="1:34" x14ac:dyDescent="0.3">
      <c r="A153" t="s">
        <v>718</v>
      </c>
      <c r="B153" t="s">
        <v>719</v>
      </c>
      <c r="C153" t="s">
        <v>36</v>
      </c>
      <c r="D153">
        <v>47</v>
      </c>
      <c r="E153">
        <v>2936</v>
      </c>
      <c r="F153" t="s">
        <v>427</v>
      </c>
      <c r="H153" t="s">
        <v>60</v>
      </c>
      <c r="I153" t="s">
        <v>61</v>
      </c>
      <c r="K153" t="s">
        <v>62</v>
      </c>
      <c r="L153" t="s">
        <v>63</v>
      </c>
      <c r="M153" t="s">
        <v>64</v>
      </c>
      <c r="N153" t="s">
        <v>42</v>
      </c>
      <c r="AA153" t="s">
        <v>195</v>
      </c>
      <c r="AD153" t="s">
        <v>65</v>
      </c>
      <c r="AH153" t="s">
        <v>720</v>
      </c>
    </row>
    <row r="154" spans="1:34" x14ac:dyDescent="0.3">
      <c r="A154" t="s">
        <v>721</v>
      </c>
      <c r="B154" t="s">
        <v>180</v>
      </c>
      <c r="C154" t="s">
        <v>36</v>
      </c>
      <c r="D154">
        <v>22</v>
      </c>
      <c r="E154">
        <v>9104</v>
      </c>
      <c r="F154" t="s">
        <v>466</v>
      </c>
      <c r="H154" t="s">
        <v>90</v>
      </c>
      <c r="I154" t="s">
        <v>91</v>
      </c>
      <c r="J154" t="s">
        <v>92</v>
      </c>
      <c r="K154" t="s">
        <v>93</v>
      </c>
      <c r="N154" t="s">
        <v>42</v>
      </c>
      <c r="W154" t="s">
        <v>467</v>
      </c>
      <c r="AA154" t="s">
        <v>181</v>
      </c>
      <c r="AC154" t="s">
        <v>45</v>
      </c>
      <c r="AH154" t="s">
        <v>96</v>
      </c>
    </row>
    <row r="155" spans="1:34" x14ac:dyDescent="0.3">
      <c r="A155" t="s">
        <v>722</v>
      </c>
      <c r="B155" t="s">
        <v>712</v>
      </c>
      <c r="C155" t="s">
        <v>36</v>
      </c>
      <c r="D155">
        <v>93815</v>
      </c>
      <c r="E155">
        <v>29829165</v>
      </c>
      <c r="F155" t="s">
        <v>309</v>
      </c>
      <c r="G155" t="s">
        <v>310</v>
      </c>
      <c r="H155" t="s">
        <v>211</v>
      </c>
      <c r="I155" t="s">
        <v>212</v>
      </c>
      <c r="K155" t="s">
        <v>311</v>
      </c>
      <c r="M155" t="s">
        <v>41</v>
      </c>
      <c r="N155" t="s">
        <v>42</v>
      </c>
      <c r="AA155" t="s">
        <v>181</v>
      </c>
      <c r="AD155" t="s">
        <v>65</v>
      </c>
      <c r="AH155" t="s">
        <v>723</v>
      </c>
    </row>
    <row r="156" spans="1:34" x14ac:dyDescent="0.3">
      <c r="A156" t="s">
        <v>724</v>
      </c>
      <c r="B156" t="s">
        <v>725</v>
      </c>
      <c r="C156" t="s">
        <v>36</v>
      </c>
      <c r="D156">
        <v>19</v>
      </c>
      <c r="E156">
        <v>5787</v>
      </c>
      <c r="F156" t="s">
        <v>726</v>
      </c>
      <c r="G156" t="s">
        <v>727</v>
      </c>
      <c r="H156" t="s">
        <v>728</v>
      </c>
      <c r="I156" t="s">
        <v>729</v>
      </c>
      <c r="K156" t="s">
        <v>730</v>
      </c>
      <c r="M156" t="s">
        <v>41</v>
      </c>
      <c r="N156" t="s">
        <v>42</v>
      </c>
      <c r="O156" t="s">
        <v>731</v>
      </c>
      <c r="AH156" t="s">
        <v>732</v>
      </c>
    </row>
    <row r="157" spans="1:34" x14ac:dyDescent="0.3">
      <c r="A157" t="s">
        <v>733</v>
      </c>
      <c r="B157" t="s">
        <v>734</v>
      </c>
      <c r="C157" t="s">
        <v>36</v>
      </c>
      <c r="D157">
        <v>155</v>
      </c>
      <c r="E157">
        <v>22101</v>
      </c>
      <c r="F157" t="s">
        <v>275</v>
      </c>
      <c r="G157" t="s">
        <v>276</v>
      </c>
      <c r="H157" t="s">
        <v>265</v>
      </c>
      <c r="I157" t="s">
        <v>266</v>
      </c>
      <c r="J157" t="s">
        <v>277</v>
      </c>
      <c r="K157" t="s">
        <v>278</v>
      </c>
      <c r="M157" t="s">
        <v>41</v>
      </c>
      <c r="N157" t="s">
        <v>42</v>
      </c>
      <c r="O157" t="s">
        <v>279</v>
      </c>
      <c r="AH157" t="s">
        <v>735</v>
      </c>
    </row>
    <row r="158" spans="1:34" x14ac:dyDescent="0.3">
      <c r="A158" t="s">
        <v>736</v>
      </c>
      <c r="B158" t="s">
        <v>737</v>
      </c>
      <c r="C158" t="s">
        <v>36</v>
      </c>
      <c r="D158">
        <v>2919</v>
      </c>
      <c r="E158">
        <v>1026274</v>
      </c>
      <c r="F158" t="s">
        <v>738</v>
      </c>
      <c r="G158" t="s">
        <v>739</v>
      </c>
      <c r="H158" t="s">
        <v>60</v>
      </c>
      <c r="I158" t="s">
        <v>61</v>
      </c>
      <c r="K158" t="s">
        <v>740</v>
      </c>
      <c r="M158" t="s">
        <v>568</v>
      </c>
      <c r="N158" t="s">
        <v>42</v>
      </c>
      <c r="U158" t="s">
        <v>741</v>
      </c>
      <c r="AA158" t="s">
        <v>742</v>
      </c>
      <c r="AC158" t="s">
        <v>45</v>
      </c>
      <c r="AD158" t="s">
        <v>65</v>
      </c>
      <c r="AH158" t="s">
        <v>743</v>
      </c>
    </row>
    <row r="159" spans="1:34" x14ac:dyDescent="0.3">
      <c r="A159" t="s">
        <v>744</v>
      </c>
      <c r="B159" t="s">
        <v>112</v>
      </c>
      <c r="C159" t="s">
        <v>113</v>
      </c>
      <c r="D159">
        <v>16</v>
      </c>
      <c r="E159">
        <v>7806</v>
      </c>
      <c r="F159" t="s">
        <v>745</v>
      </c>
      <c r="G159" t="s">
        <v>746</v>
      </c>
      <c r="H159" t="s">
        <v>116</v>
      </c>
      <c r="I159" t="s">
        <v>117</v>
      </c>
      <c r="K159" t="s">
        <v>116</v>
      </c>
      <c r="M159" t="s">
        <v>41</v>
      </c>
      <c r="N159" t="s">
        <v>118</v>
      </c>
      <c r="W159" t="s">
        <v>178</v>
      </c>
      <c r="AC159" t="s">
        <v>45</v>
      </c>
      <c r="AD159" t="s">
        <v>65</v>
      </c>
      <c r="AH159" t="s">
        <v>120</v>
      </c>
    </row>
    <row r="160" spans="1:34" x14ac:dyDescent="0.3">
      <c r="A160" t="s">
        <v>747</v>
      </c>
      <c r="B160" t="s">
        <v>712</v>
      </c>
      <c r="C160" t="s">
        <v>36</v>
      </c>
      <c r="D160">
        <v>18665</v>
      </c>
      <c r="E160">
        <v>6504648</v>
      </c>
      <c r="F160" t="s">
        <v>713</v>
      </c>
      <c r="G160" t="s">
        <v>488</v>
      </c>
      <c r="H160" t="s">
        <v>211</v>
      </c>
      <c r="I160" t="s">
        <v>212</v>
      </c>
      <c r="K160" t="s">
        <v>311</v>
      </c>
      <c r="M160" t="s">
        <v>41</v>
      </c>
      <c r="N160" t="s">
        <v>42</v>
      </c>
      <c r="AA160" t="s">
        <v>214</v>
      </c>
      <c r="AD160" t="s">
        <v>65</v>
      </c>
      <c r="AH160" t="s">
        <v>748</v>
      </c>
    </row>
    <row r="161" spans="1:34" x14ac:dyDescent="0.3">
      <c r="A161" t="s">
        <v>749</v>
      </c>
      <c r="B161" t="s">
        <v>750</v>
      </c>
      <c r="C161" t="s">
        <v>36</v>
      </c>
      <c r="D161">
        <v>80</v>
      </c>
      <c r="E161">
        <v>18130</v>
      </c>
      <c r="F161" t="s">
        <v>751</v>
      </c>
      <c r="G161" t="s">
        <v>752</v>
      </c>
      <c r="H161" t="s">
        <v>753</v>
      </c>
      <c r="I161" t="s">
        <v>754</v>
      </c>
      <c r="K161" t="s">
        <v>755</v>
      </c>
      <c r="M161" t="s">
        <v>41</v>
      </c>
      <c r="N161" t="s">
        <v>42</v>
      </c>
      <c r="W161" t="s">
        <v>756</v>
      </c>
      <c r="AC161" t="s">
        <v>45</v>
      </c>
      <c r="AH161" t="s">
        <v>757</v>
      </c>
    </row>
    <row r="162" spans="1:34" x14ac:dyDescent="0.3">
      <c r="A162" t="s">
        <v>758</v>
      </c>
      <c r="B162" t="s">
        <v>759</v>
      </c>
      <c r="C162" t="s">
        <v>113</v>
      </c>
      <c r="D162">
        <v>23</v>
      </c>
      <c r="E162">
        <v>22497</v>
      </c>
      <c r="F162" t="s">
        <v>760</v>
      </c>
      <c r="G162" t="s">
        <v>761</v>
      </c>
      <c r="H162" t="s">
        <v>116</v>
      </c>
      <c r="I162" t="s">
        <v>117</v>
      </c>
      <c r="J162" t="s">
        <v>116</v>
      </c>
      <c r="K162" t="s">
        <v>116</v>
      </c>
      <c r="M162" t="s">
        <v>762</v>
      </c>
      <c r="N162" t="s">
        <v>118</v>
      </c>
      <c r="V162" t="s">
        <v>763</v>
      </c>
      <c r="W162" t="s">
        <v>764</v>
      </c>
      <c r="AC162" t="s">
        <v>45</v>
      </c>
      <c r="AH162" t="s">
        <v>765</v>
      </c>
    </row>
    <row r="163" spans="1:34" x14ac:dyDescent="0.3">
      <c r="A163" s="2" t="s">
        <v>766</v>
      </c>
      <c r="B163" t="s">
        <v>683</v>
      </c>
      <c r="C163" t="s">
        <v>36</v>
      </c>
      <c r="D163">
        <v>3</v>
      </c>
      <c r="E163">
        <v>1144</v>
      </c>
      <c r="F163" t="s">
        <v>684</v>
      </c>
      <c r="G163" t="s">
        <v>767</v>
      </c>
      <c r="H163" t="s">
        <v>186</v>
      </c>
      <c r="I163" t="s">
        <v>83</v>
      </c>
      <c r="J163" t="s">
        <v>242</v>
      </c>
      <c r="K163" t="s">
        <v>188</v>
      </c>
      <c r="M163" t="s">
        <v>41</v>
      </c>
      <c r="N163" t="s">
        <v>42</v>
      </c>
      <c r="O163" t="s">
        <v>189</v>
      </c>
      <c r="AA163" t="s">
        <v>768</v>
      </c>
      <c r="AH163" t="s">
        <v>686</v>
      </c>
    </row>
    <row r="164" spans="1:34" x14ac:dyDescent="0.3">
      <c r="A164" s="2" t="s">
        <v>769</v>
      </c>
      <c r="B164" t="s">
        <v>423</v>
      </c>
      <c r="C164" t="s">
        <v>36</v>
      </c>
      <c r="D164">
        <v>76</v>
      </c>
      <c r="E164">
        <v>8433</v>
      </c>
      <c r="F164" t="s">
        <v>89</v>
      </c>
      <c r="H164" t="s">
        <v>90</v>
      </c>
      <c r="I164" t="s">
        <v>91</v>
      </c>
      <c r="J164" t="s">
        <v>92</v>
      </c>
      <c r="K164" t="s">
        <v>93</v>
      </c>
      <c r="M164" t="s">
        <v>94</v>
      </c>
      <c r="N164" t="s">
        <v>42</v>
      </c>
      <c r="S164" t="s">
        <v>95</v>
      </c>
      <c r="AA164" t="s">
        <v>499</v>
      </c>
      <c r="AC164" t="s">
        <v>45</v>
      </c>
      <c r="AH164" t="s">
        <v>96</v>
      </c>
    </row>
    <row r="165" spans="1:34" x14ac:dyDescent="0.3">
      <c r="A165" t="s">
        <v>770</v>
      </c>
      <c r="B165" t="s">
        <v>771</v>
      </c>
      <c r="C165" t="s">
        <v>36</v>
      </c>
      <c r="D165">
        <v>7340</v>
      </c>
      <c r="E165">
        <v>1507089</v>
      </c>
      <c r="F165" t="s">
        <v>772</v>
      </c>
      <c r="G165" t="s">
        <v>773</v>
      </c>
      <c r="H165" t="s">
        <v>774</v>
      </c>
      <c r="I165" t="s">
        <v>775</v>
      </c>
      <c r="K165" t="s">
        <v>776</v>
      </c>
      <c r="M165" t="s">
        <v>492</v>
      </c>
      <c r="N165" t="s">
        <v>42</v>
      </c>
      <c r="AC165" t="s">
        <v>45</v>
      </c>
      <c r="AH165" t="s">
        <v>777</v>
      </c>
    </row>
    <row r="166" spans="1:34" x14ac:dyDescent="0.3">
      <c r="A166" t="s">
        <v>778</v>
      </c>
      <c r="B166" t="s">
        <v>779</v>
      </c>
      <c r="C166" t="s">
        <v>123</v>
      </c>
      <c r="D166">
        <v>2</v>
      </c>
      <c r="E166">
        <v>1576</v>
      </c>
      <c r="F166" t="s">
        <v>780</v>
      </c>
      <c r="G166" t="s">
        <v>125</v>
      </c>
      <c r="H166" t="s">
        <v>126</v>
      </c>
      <c r="I166" t="s">
        <v>127</v>
      </c>
      <c r="K166" t="s">
        <v>128</v>
      </c>
      <c r="M166" t="s">
        <v>129</v>
      </c>
      <c r="N166" t="s">
        <v>130</v>
      </c>
      <c r="AC166" t="s">
        <v>45</v>
      </c>
      <c r="AD166" t="s">
        <v>65</v>
      </c>
      <c r="AH166" t="s">
        <v>132</v>
      </c>
    </row>
    <row r="167" spans="1:34" x14ac:dyDescent="0.3">
      <c r="A167" t="s">
        <v>781</v>
      </c>
      <c r="B167" t="s">
        <v>782</v>
      </c>
      <c r="C167" t="s">
        <v>36</v>
      </c>
      <c r="D167">
        <v>1000</v>
      </c>
      <c r="E167">
        <v>181097</v>
      </c>
      <c r="F167" t="s">
        <v>783</v>
      </c>
      <c r="G167" t="s">
        <v>784</v>
      </c>
      <c r="H167" t="s">
        <v>566</v>
      </c>
      <c r="I167" t="s">
        <v>83</v>
      </c>
      <c r="J167" t="s">
        <v>785</v>
      </c>
      <c r="K167" t="s">
        <v>311</v>
      </c>
      <c r="L167" t="s">
        <v>63</v>
      </c>
      <c r="M167" t="s">
        <v>786</v>
      </c>
      <c r="N167" t="s">
        <v>42</v>
      </c>
      <c r="W167" s="1">
        <v>6.3166631776330095E+179</v>
      </c>
      <c r="AC167" t="s">
        <v>45</v>
      </c>
      <c r="AH167" t="s">
        <v>569</v>
      </c>
    </row>
    <row r="168" spans="1:34" x14ac:dyDescent="0.3">
      <c r="A168" t="s">
        <v>787</v>
      </c>
      <c r="B168" t="s">
        <v>788</v>
      </c>
      <c r="C168" t="s">
        <v>36</v>
      </c>
      <c r="D168">
        <v>5832</v>
      </c>
      <c r="E168">
        <v>1221677</v>
      </c>
      <c r="F168" t="s">
        <v>789</v>
      </c>
      <c r="G168" t="s">
        <v>790</v>
      </c>
      <c r="H168" t="s">
        <v>791</v>
      </c>
      <c r="I168" t="s">
        <v>83</v>
      </c>
      <c r="J168" t="s">
        <v>792</v>
      </c>
      <c r="K168" t="s">
        <v>793</v>
      </c>
      <c r="M168" t="s">
        <v>41</v>
      </c>
      <c r="N168" t="s">
        <v>42</v>
      </c>
      <c r="O168" t="s">
        <v>794</v>
      </c>
      <c r="U168" t="s">
        <v>795</v>
      </c>
      <c r="AA168" t="s">
        <v>796</v>
      </c>
      <c r="AC168" t="s">
        <v>45</v>
      </c>
      <c r="AH168" t="s">
        <v>797</v>
      </c>
    </row>
    <row r="169" spans="1:34" x14ac:dyDescent="0.3">
      <c r="A169" t="s">
        <v>798</v>
      </c>
      <c r="B169" t="s">
        <v>799</v>
      </c>
      <c r="C169" t="s">
        <v>123</v>
      </c>
      <c r="D169">
        <v>6753</v>
      </c>
      <c r="E169">
        <v>785097</v>
      </c>
      <c r="F169" t="s">
        <v>487</v>
      </c>
      <c r="G169" t="s">
        <v>488</v>
      </c>
      <c r="H169" t="s">
        <v>489</v>
      </c>
      <c r="I169" t="s">
        <v>490</v>
      </c>
      <c r="K169" t="s">
        <v>491</v>
      </c>
      <c r="M169" t="s">
        <v>492</v>
      </c>
      <c r="N169" t="s">
        <v>130</v>
      </c>
      <c r="AC169" t="s">
        <v>45</v>
      </c>
      <c r="AD169" t="s">
        <v>65</v>
      </c>
      <c r="AH169" t="s">
        <v>800</v>
      </c>
    </row>
    <row r="170" spans="1:34" x14ac:dyDescent="0.3">
      <c r="A170" t="s">
        <v>801</v>
      </c>
      <c r="B170" t="s">
        <v>218</v>
      </c>
      <c r="C170" t="s">
        <v>36</v>
      </c>
      <c r="D170">
        <v>41</v>
      </c>
      <c r="E170">
        <v>6135</v>
      </c>
      <c r="F170" t="s">
        <v>439</v>
      </c>
      <c r="H170" t="s">
        <v>90</v>
      </c>
      <c r="I170" t="s">
        <v>91</v>
      </c>
      <c r="J170" t="s">
        <v>92</v>
      </c>
      <c r="K170" t="s">
        <v>93</v>
      </c>
      <c r="M170" t="s">
        <v>94</v>
      </c>
      <c r="N170" t="s">
        <v>42</v>
      </c>
      <c r="S170" t="s">
        <v>95</v>
      </c>
      <c r="AA170" t="s">
        <v>214</v>
      </c>
      <c r="AC170" t="s">
        <v>45</v>
      </c>
      <c r="AH170" t="s">
        <v>440</v>
      </c>
    </row>
    <row r="171" spans="1:34" x14ac:dyDescent="0.3">
      <c r="A171" t="s">
        <v>802</v>
      </c>
      <c r="B171" t="s">
        <v>803</v>
      </c>
      <c r="C171" t="s">
        <v>36</v>
      </c>
      <c r="D171">
        <v>7</v>
      </c>
      <c r="E171">
        <v>831</v>
      </c>
      <c r="F171" t="s">
        <v>327</v>
      </c>
      <c r="G171" t="s">
        <v>229</v>
      </c>
      <c r="H171" t="s">
        <v>328</v>
      </c>
      <c r="I171" t="s">
        <v>83</v>
      </c>
      <c r="K171" t="s">
        <v>329</v>
      </c>
      <c r="M171" t="s">
        <v>41</v>
      </c>
      <c r="N171" t="s">
        <v>42</v>
      </c>
      <c r="Q171" t="s">
        <v>330</v>
      </c>
      <c r="AA171" t="s">
        <v>331</v>
      </c>
      <c r="AC171" t="s">
        <v>45</v>
      </c>
      <c r="AH171" t="s">
        <v>332</v>
      </c>
    </row>
    <row r="172" spans="1:34" x14ac:dyDescent="0.3">
      <c r="A172" t="s">
        <v>804</v>
      </c>
      <c r="B172" t="s">
        <v>805</v>
      </c>
      <c r="C172" t="s">
        <v>36</v>
      </c>
      <c r="D172">
        <v>4071</v>
      </c>
      <c r="E172">
        <v>951118</v>
      </c>
      <c r="F172" t="s">
        <v>789</v>
      </c>
      <c r="G172" t="s">
        <v>790</v>
      </c>
      <c r="H172" t="s">
        <v>791</v>
      </c>
      <c r="I172" t="s">
        <v>83</v>
      </c>
      <c r="J172" t="s">
        <v>792</v>
      </c>
      <c r="K172" t="s">
        <v>793</v>
      </c>
      <c r="M172" t="s">
        <v>41</v>
      </c>
      <c r="N172" t="s">
        <v>42</v>
      </c>
      <c r="O172" t="s">
        <v>794</v>
      </c>
      <c r="U172" t="s">
        <v>795</v>
      </c>
      <c r="AA172" t="s">
        <v>796</v>
      </c>
      <c r="AC172" t="s">
        <v>45</v>
      </c>
      <c r="AH172" t="s">
        <v>797</v>
      </c>
    </row>
    <row r="173" spans="1:34" x14ac:dyDescent="0.3">
      <c r="A173" t="s">
        <v>806</v>
      </c>
      <c r="B173" t="s">
        <v>807</v>
      </c>
      <c r="C173" t="s">
        <v>36</v>
      </c>
      <c r="D173">
        <v>1368</v>
      </c>
      <c r="E173">
        <v>374036</v>
      </c>
      <c r="F173" t="s">
        <v>738</v>
      </c>
      <c r="G173" t="s">
        <v>739</v>
      </c>
      <c r="H173" t="s">
        <v>60</v>
      </c>
      <c r="I173" t="s">
        <v>61</v>
      </c>
      <c r="K173" t="s">
        <v>740</v>
      </c>
      <c r="M173" t="s">
        <v>568</v>
      </c>
      <c r="N173" t="s">
        <v>42</v>
      </c>
      <c r="U173" t="s">
        <v>808</v>
      </c>
      <c r="AA173" t="s">
        <v>742</v>
      </c>
      <c r="AC173" t="s">
        <v>45</v>
      </c>
      <c r="AD173" t="s">
        <v>809</v>
      </c>
      <c r="AH173" t="s">
        <v>810</v>
      </c>
    </row>
    <row r="174" spans="1:34" x14ac:dyDescent="0.3">
      <c r="A174" t="s">
        <v>811</v>
      </c>
      <c r="B174" t="s">
        <v>812</v>
      </c>
      <c r="C174" t="s">
        <v>36</v>
      </c>
      <c r="D174">
        <v>114</v>
      </c>
      <c r="E174">
        <v>22020</v>
      </c>
      <c r="F174" t="s">
        <v>813</v>
      </c>
      <c r="G174" t="s">
        <v>814</v>
      </c>
      <c r="H174" t="s">
        <v>815</v>
      </c>
      <c r="I174" t="s">
        <v>83</v>
      </c>
      <c r="K174" t="s">
        <v>816</v>
      </c>
      <c r="M174" t="s">
        <v>762</v>
      </c>
      <c r="N174" t="s">
        <v>42</v>
      </c>
      <c r="O174" t="s">
        <v>817</v>
      </c>
      <c r="AC174" t="s">
        <v>45</v>
      </c>
      <c r="AD174" t="s">
        <v>65</v>
      </c>
      <c r="AE174" t="s">
        <v>818</v>
      </c>
      <c r="AH174" t="s">
        <v>819</v>
      </c>
    </row>
    <row r="175" spans="1:34" x14ac:dyDescent="0.3">
      <c r="A175" t="s">
        <v>820</v>
      </c>
      <c r="B175" t="s">
        <v>821</v>
      </c>
      <c r="C175" t="s">
        <v>36</v>
      </c>
      <c r="D175">
        <v>5</v>
      </c>
      <c r="E175">
        <v>785</v>
      </c>
      <c r="F175" t="s">
        <v>684</v>
      </c>
      <c r="G175" t="s">
        <v>685</v>
      </c>
      <c r="H175" t="s">
        <v>186</v>
      </c>
      <c r="I175" t="s">
        <v>83</v>
      </c>
      <c r="J175" t="s">
        <v>242</v>
      </c>
      <c r="K175" t="s">
        <v>188</v>
      </c>
      <c r="M175" t="s">
        <v>41</v>
      </c>
      <c r="N175" t="s">
        <v>42</v>
      </c>
      <c r="O175" t="s">
        <v>189</v>
      </c>
      <c r="AH175" t="s">
        <v>686</v>
      </c>
    </row>
    <row r="176" spans="1:34" x14ac:dyDescent="0.3">
      <c r="A176" t="s">
        <v>822</v>
      </c>
      <c r="B176" t="s">
        <v>180</v>
      </c>
      <c r="C176" t="s">
        <v>36</v>
      </c>
      <c r="D176">
        <v>79</v>
      </c>
      <c r="E176">
        <v>7202</v>
      </c>
      <c r="F176" t="s">
        <v>89</v>
      </c>
      <c r="H176" t="s">
        <v>90</v>
      </c>
      <c r="I176" t="s">
        <v>91</v>
      </c>
      <c r="J176" t="s">
        <v>92</v>
      </c>
      <c r="K176" t="s">
        <v>93</v>
      </c>
      <c r="M176" t="s">
        <v>94</v>
      </c>
      <c r="N176" t="s">
        <v>42</v>
      </c>
      <c r="S176" t="s">
        <v>95</v>
      </c>
      <c r="AA176" t="s">
        <v>219</v>
      </c>
      <c r="AC176" t="s">
        <v>45</v>
      </c>
      <c r="AH176" t="s">
        <v>96</v>
      </c>
    </row>
    <row r="177" spans="1:34" x14ac:dyDescent="0.3">
      <c r="A177" s="2" t="s">
        <v>823</v>
      </c>
      <c r="B177" t="s">
        <v>824</v>
      </c>
      <c r="C177" t="s">
        <v>36</v>
      </c>
      <c r="D177">
        <v>6</v>
      </c>
      <c r="E177">
        <v>455</v>
      </c>
      <c r="F177" t="s">
        <v>194</v>
      </c>
      <c r="H177" t="s">
        <v>60</v>
      </c>
      <c r="I177" t="s">
        <v>61</v>
      </c>
      <c r="K177" t="s">
        <v>62</v>
      </c>
      <c r="L177" t="s">
        <v>63</v>
      </c>
      <c r="M177" t="s">
        <v>64</v>
      </c>
      <c r="N177" t="s">
        <v>42</v>
      </c>
      <c r="AA177" t="s">
        <v>195</v>
      </c>
      <c r="AD177" t="s">
        <v>65</v>
      </c>
      <c r="AH177" t="s">
        <v>825</v>
      </c>
    </row>
    <row r="178" spans="1:34" x14ac:dyDescent="0.3">
      <c r="A178" t="s">
        <v>826</v>
      </c>
      <c r="B178" t="s">
        <v>827</v>
      </c>
      <c r="C178" t="s">
        <v>36</v>
      </c>
      <c r="D178">
        <v>175</v>
      </c>
      <c r="E178">
        <v>71668</v>
      </c>
      <c r="F178" t="s">
        <v>828</v>
      </c>
      <c r="G178" t="s">
        <v>829</v>
      </c>
      <c r="H178" t="s">
        <v>39</v>
      </c>
      <c r="I178" t="s">
        <v>40</v>
      </c>
      <c r="K178" t="s">
        <v>39</v>
      </c>
      <c r="M178" t="s">
        <v>41</v>
      </c>
      <c r="N178" t="s">
        <v>42</v>
      </c>
      <c r="O178" t="s">
        <v>830</v>
      </c>
      <c r="U178" t="s">
        <v>831</v>
      </c>
      <c r="AA178" t="s">
        <v>832</v>
      </c>
      <c r="AC178" t="s">
        <v>45</v>
      </c>
    </row>
    <row r="179" spans="1:34" x14ac:dyDescent="0.3">
      <c r="A179" t="s">
        <v>833</v>
      </c>
      <c r="B179" t="s">
        <v>834</v>
      </c>
      <c r="C179" t="s">
        <v>113</v>
      </c>
      <c r="D179">
        <v>3</v>
      </c>
      <c r="E179">
        <v>1901</v>
      </c>
      <c r="F179" t="s">
        <v>164</v>
      </c>
      <c r="G179" t="s">
        <v>165</v>
      </c>
      <c r="H179" t="s">
        <v>116</v>
      </c>
      <c r="I179" t="s">
        <v>117</v>
      </c>
      <c r="K179" t="s">
        <v>116</v>
      </c>
      <c r="M179" t="s">
        <v>41</v>
      </c>
      <c r="N179" t="s">
        <v>118</v>
      </c>
      <c r="W179" t="s">
        <v>420</v>
      </c>
      <c r="AC179" t="s">
        <v>45</v>
      </c>
      <c r="AD179" t="s">
        <v>65</v>
      </c>
      <c r="AH179" t="s">
        <v>162</v>
      </c>
    </row>
    <row r="180" spans="1:34" x14ac:dyDescent="0.3">
      <c r="A180" t="s">
        <v>835</v>
      </c>
      <c r="B180" t="s">
        <v>836</v>
      </c>
      <c r="C180" t="s">
        <v>36</v>
      </c>
      <c r="D180">
        <v>4</v>
      </c>
      <c r="E180">
        <v>1152</v>
      </c>
      <c r="F180" t="s">
        <v>837</v>
      </c>
      <c r="G180" t="s">
        <v>838</v>
      </c>
      <c r="H180" t="s">
        <v>839</v>
      </c>
      <c r="I180" t="s">
        <v>840</v>
      </c>
      <c r="J180" t="s">
        <v>841</v>
      </c>
      <c r="K180" t="s">
        <v>842</v>
      </c>
      <c r="M180" t="s">
        <v>339</v>
      </c>
      <c r="N180" t="s">
        <v>42</v>
      </c>
      <c r="O180" t="s">
        <v>843</v>
      </c>
      <c r="AC180" t="s">
        <v>45</v>
      </c>
      <c r="AD180" t="s">
        <v>65</v>
      </c>
      <c r="AH180" t="s">
        <v>844</v>
      </c>
    </row>
    <row r="181" spans="1:34" x14ac:dyDescent="0.3">
      <c r="A181" t="s">
        <v>845</v>
      </c>
      <c r="B181" t="s">
        <v>88</v>
      </c>
      <c r="C181" t="s">
        <v>36</v>
      </c>
      <c r="D181">
        <v>449</v>
      </c>
      <c r="E181">
        <v>47698</v>
      </c>
      <c r="F181" t="s">
        <v>89</v>
      </c>
      <c r="H181" t="s">
        <v>90</v>
      </c>
      <c r="I181" t="s">
        <v>91</v>
      </c>
      <c r="J181" t="s">
        <v>92</v>
      </c>
      <c r="K181" t="s">
        <v>93</v>
      </c>
      <c r="M181" t="s">
        <v>94</v>
      </c>
      <c r="N181" t="s">
        <v>42</v>
      </c>
      <c r="S181" t="s">
        <v>95</v>
      </c>
      <c r="AA181" t="s">
        <v>181</v>
      </c>
      <c r="AC181" t="s">
        <v>45</v>
      </c>
      <c r="AH181" t="s">
        <v>96</v>
      </c>
    </row>
    <row r="182" spans="1:34" x14ac:dyDescent="0.3">
      <c r="A182" t="s">
        <v>846</v>
      </c>
      <c r="B182" t="s">
        <v>847</v>
      </c>
      <c r="C182" t="s">
        <v>113</v>
      </c>
      <c r="D182">
        <v>16</v>
      </c>
      <c r="E182">
        <v>7794</v>
      </c>
      <c r="F182" t="s">
        <v>848</v>
      </c>
      <c r="G182" t="s">
        <v>177</v>
      </c>
      <c r="H182" t="s">
        <v>116</v>
      </c>
      <c r="I182" t="s">
        <v>117</v>
      </c>
      <c r="K182" t="s">
        <v>116</v>
      </c>
      <c r="M182" t="s">
        <v>41</v>
      </c>
      <c r="N182" t="s">
        <v>118</v>
      </c>
      <c r="W182" t="s">
        <v>119</v>
      </c>
      <c r="AC182" t="s">
        <v>45</v>
      </c>
      <c r="AD182" t="s">
        <v>65</v>
      </c>
      <c r="AH182" t="s">
        <v>597</v>
      </c>
    </row>
    <row r="183" spans="1:34" x14ac:dyDescent="0.3">
      <c r="A183" t="s">
        <v>849</v>
      </c>
      <c r="B183" t="s">
        <v>850</v>
      </c>
      <c r="C183" t="s">
        <v>36</v>
      </c>
      <c r="D183">
        <v>71</v>
      </c>
      <c r="E183">
        <v>14878</v>
      </c>
      <c r="F183" t="s">
        <v>851</v>
      </c>
      <c r="H183" t="s">
        <v>302</v>
      </c>
      <c r="I183" t="s">
        <v>83</v>
      </c>
      <c r="K183" t="s">
        <v>302</v>
      </c>
      <c r="N183" t="s">
        <v>42</v>
      </c>
      <c r="AB183" t="s">
        <v>303</v>
      </c>
      <c r="AD183" t="s">
        <v>65</v>
      </c>
      <c r="AH183" t="s">
        <v>852</v>
      </c>
    </row>
    <row r="184" spans="1:34" x14ac:dyDescent="0.3">
      <c r="A184" t="s">
        <v>853</v>
      </c>
      <c r="B184" t="s">
        <v>519</v>
      </c>
      <c r="C184" t="s">
        <v>36</v>
      </c>
      <c r="D184">
        <v>10</v>
      </c>
      <c r="E184">
        <v>2767</v>
      </c>
      <c r="F184" t="s">
        <v>184</v>
      </c>
      <c r="G184" t="s">
        <v>185</v>
      </c>
      <c r="H184" t="s">
        <v>186</v>
      </c>
      <c r="I184" t="s">
        <v>83</v>
      </c>
      <c r="J184" t="s">
        <v>187</v>
      </c>
      <c r="K184" t="s">
        <v>188</v>
      </c>
      <c r="M184" t="s">
        <v>41</v>
      </c>
      <c r="N184" t="s">
        <v>42</v>
      </c>
      <c r="O184" t="s">
        <v>189</v>
      </c>
      <c r="AA184" t="s">
        <v>768</v>
      </c>
      <c r="AH184" t="s">
        <v>191</v>
      </c>
    </row>
    <row r="185" spans="1:34" x14ac:dyDescent="0.3">
      <c r="A185" t="s">
        <v>854</v>
      </c>
      <c r="B185" t="s">
        <v>855</v>
      </c>
      <c r="C185" t="s">
        <v>36</v>
      </c>
      <c r="D185">
        <v>3</v>
      </c>
      <c r="E185">
        <v>328</v>
      </c>
      <c r="F185" t="s">
        <v>99</v>
      </c>
      <c r="H185" t="s">
        <v>60</v>
      </c>
      <c r="I185" t="s">
        <v>61</v>
      </c>
      <c r="K185" t="s">
        <v>62</v>
      </c>
      <c r="L185" t="s">
        <v>63</v>
      </c>
      <c r="M185" t="s">
        <v>64</v>
      </c>
      <c r="N185" t="s">
        <v>42</v>
      </c>
      <c r="AA185" t="s">
        <v>195</v>
      </c>
      <c r="AD185" t="s">
        <v>65</v>
      </c>
      <c r="AH185" t="s">
        <v>856</v>
      </c>
    </row>
    <row r="186" spans="1:34" x14ac:dyDescent="0.3">
      <c r="A186" t="s">
        <v>857</v>
      </c>
      <c r="B186" t="s">
        <v>858</v>
      </c>
      <c r="C186" t="s">
        <v>123</v>
      </c>
      <c r="D186">
        <v>193</v>
      </c>
      <c r="E186">
        <v>113692</v>
      </c>
      <c r="F186" t="s">
        <v>859</v>
      </c>
      <c r="G186" t="s">
        <v>860</v>
      </c>
      <c r="H186" t="s">
        <v>861</v>
      </c>
      <c r="I186" t="s">
        <v>862</v>
      </c>
      <c r="K186" t="s">
        <v>861</v>
      </c>
      <c r="M186" t="s">
        <v>863</v>
      </c>
      <c r="N186" t="s">
        <v>130</v>
      </c>
      <c r="O186" t="s">
        <v>864</v>
      </c>
      <c r="AA186" t="s">
        <v>865</v>
      </c>
      <c r="AC186" t="s">
        <v>45</v>
      </c>
      <c r="AD186" t="s">
        <v>65</v>
      </c>
      <c r="AH186" t="s">
        <v>866</v>
      </c>
    </row>
    <row r="187" spans="1:34" x14ac:dyDescent="0.3">
      <c r="A187" t="s">
        <v>867</v>
      </c>
      <c r="B187" t="s">
        <v>221</v>
      </c>
      <c r="C187" t="s">
        <v>36</v>
      </c>
      <c r="D187">
        <v>5</v>
      </c>
      <c r="E187">
        <v>461</v>
      </c>
      <c r="F187" t="s">
        <v>284</v>
      </c>
      <c r="H187" t="s">
        <v>60</v>
      </c>
      <c r="I187" t="s">
        <v>61</v>
      </c>
      <c r="K187" t="s">
        <v>62</v>
      </c>
      <c r="L187" t="s">
        <v>63</v>
      </c>
      <c r="M187" t="s">
        <v>64</v>
      </c>
      <c r="N187" t="s">
        <v>42</v>
      </c>
      <c r="AA187" t="s">
        <v>195</v>
      </c>
      <c r="AD187" t="s">
        <v>65</v>
      </c>
      <c r="AH187" t="s">
        <v>868</v>
      </c>
    </row>
    <row r="188" spans="1:34" x14ac:dyDescent="0.3">
      <c r="A188" t="s">
        <v>869</v>
      </c>
      <c r="B188" t="s">
        <v>870</v>
      </c>
      <c r="C188" t="s">
        <v>123</v>
      </c>
      <c r="D188">
        <v>1000</v>
      </c>
      <c r="E188">
        <v>515614</v>
      </c>
      <c r="F188" t="s">
        <v>871</v>
      </c>
      <c r="G188" t="s">
        <v>872</v>
      </c>
      <c r="H188" t="s">
        <v>873</v>
      </c>
      <c r="I188" t="s">
        <v>874</v>
      </c>
      <c r="K188" t="s">
        <v>875</v>
      </c>
      <c r="M188" t="s">
        <v>876</v>
      </c>
      <c r="N188" t="s">
        <v>130</v>
      </c>
      <c r="O188" t="s">
        <v>877</v>
      </c>
      <c r="AC188" t="s">
        <v>45</v>
      </c>
      <c r="AD188" t="s">
        <v>65</v>
      </c>
      <c r="AH188" t="s">
        <v>878</v>
      </c>
    </row>
    <row r="189" spans="1:34" x14ac:dyDescent="0.3">
      <c r="A189" t="s">
        <v>879</v>
      </c>
      <c r="B189" t="s">
        <v>880</v>
      </c>
      <c r="C189" t="s">
        <v>36</v>
      </c>
      <c r="D189">
        <v>3799</v>
      </c>
      <c r="E189">
        <v>1090942</v>
      </c>
      <c r="F189" t="s">
        <v>738</v>
      </c>
      <c r="G189" t="s">
        <v>739</v>
      </c>
      <c r="H189" t="s">
        <v>60</v>
      </c>
      <c r="I189" t="s">
        <v>61</v>
      </c>
      <c r="K189" t="s">
        <v>740</v>
      </c>
      <c r="M189" t="s">
        <v>568</v>
      </c>
      <c r="N189" t="s">
        <v>42</v>
      </c>
      <c r="U189" t="s">
        <v>881</v>
      </c>
      <c r="AA189" t="s">
        <v>742</v>
      </c>
      <c r="AC189" t="s">
        <v>45</v>
      </c>
      <c r="AD189" t="s">
        <v>65</v>
      </c>
      <c r="AH189" t="s">
        <v>743</v>
      </c>
    </row>
    <row r="190" spans="1:34" x14ac:dyDescent="0.3">
      <c r="A190" t="s">
        <v>882</v>
      </c>
      <c r="B190" t="s">
        <v>88</v>
      </c>
      <c r="C190" t="s">
        <v>36</v>
      </c>
      <c r="D190">
        <v>22</v>
      </c>
      <c r="E190">
        <v>9602</v>
      </c>
      <c r="F190" t="s">
        <v>466</v>
      </c>
      <c r="H190" t="s">
        <v>90</v>
      </c>
      <c r="I190" t="s">
        <v>91</v>
      </c>
      <c r="J190" t="s">
        <v>92</v>
      </c>
      <c r="K190" t="s">
        <v>93</v>
      </c>
      <c r="N190" t="s">
        <v>42</v>
      </c>
      <c r="W190" t="s">
        <v>467</v>
      </c>
      <c r="AA190" t="s">
        <v>181</v>
      </c>
      <c r="AC190" t="s">
        <v>45</v>
      </c>
      <c r="AH190" t="s">
        <v>96</v>
      </c>
    </row>
    <row r="191" spans="1:34" x14ac:dyDescent="0.3">
      <c r="A191" t="s">
        <v>883</v>
      </c>
      <c r="B191" t="s">
        <v>452</v>
      </c>
      <c r="C191" t="s">
        <v>36</v>
      </c>
      <c r="D191">
        <v>35</v>
      </c>
      <c r="E191">
        <v>3129</v>
      </c>
      <c r="F191" t="s">
        <v>578</v>
      </c>
      <c r="H191" t="s">
        <v>60</v>
      </c>
      <c r="I191" t="s">
        <v>61</v>
      </c>
      <c r="K191" t="s">
        <v>62</v>
      </c>
      <c r="L191" t="s">
        <v>63</v>
      </c>
      <c r="M191" t="s">
        <v>64</v>
      </c>
      <c r="N191" t="s">
        <v>42</v>
      </c>
      <c r="AA191" t="s">
        <v>195</v>
      </c>
      <c r="AD191" t="s">
        <v>65</v>
      </c>
      <c r="AH191" t="s">
        <v>884</v>
      </c>
    </row>
    <row r="192" spans="1:34" x14ac:dyDescent="0.3">
      <c r="A192" t="s">
        <v>885</v>
      </c>
      <c r="B192" t="s">
        <v>834</v>
      </c>
      <c r="C192" t="s">
        <v>113</v>
      </c>
      <c r="D192">
        <v>4</v>
      </c>
      <c r="E192">
        <v>2388</v>
      </c>
      <c r="F192" t="s">
        <v>745</v>
      </c>
      <c r="G192" t="s">
        <v>746</v>
      </c>
      <c r="H192" t="s">
        <v>116</v>
      </c>
      <c r="I192" t="s">
        <v>117</v>
      </c>
      <c r="K192" t="s">
        <v>116</v>
      </c>
      <c r="M192" t="s">
        <v>41</v>
      </c>
      <c r="N192" t="s">
        <v>118</v>
      </c>
      <c r="W192" t="s">
        <v>178</v>
      </c>
      <c r="AC192" t="s">
        <v>45</v>
      </c>
      <c r="AD192" t="s">
        <v>65</v>
      </c>
      <c r="AH192" t="s">
        <v>162</v>
      </c>
    </row>
    <row r="193" spans="1:34" x14ac:dyDescent="0.3">
      <c r="A193" t="s">
        <v>886</v>
      </c>
      <c r="B193" t="s">
        <v>236</v>
      </c>
      <c r="C193" t="s">
        <v>36</v>
      </c>
      <c r="D193">
        <v>198</v>
      </c>
      <c r="E193">
        <v>12905</v>
      </c>
      <c r="F193" t="s">
        <v>284</v>
      </c>
      <c r="H193" t="s">
        <v>60</v>
      </c>
      <c r="I193" t="s">
        <v>61</v>
      </c>
      <c r="K193" t="s">
        <v>62</v>
      </c>
      <c r="L193" t="s">
        <v>63</v>
      </c>
      <c r="M193" t="s">
        <v>64</v>
      </c>
      <c r="N193" t="s">
        <v>42</v>
      </c>
      <c r="AA193" t="s">
        <v>100</v>
      </c>
      <c r="AD193" t="s">
        <v>65</v>
      </c>
      <c r="AH193" t="s">
        <v>285</v>
      </c>
    </row>
    <row r="194" spans="1:34" x14ac:dyDescent="0.3">
      <c r="A194" t="s">
        <v>887</v>
      </c>
      <c r="B194" t="s">
        <v>888</v>
      </c>
      <c r="C194" t="s">
        <v>36</v>
      </c>
      <c r="D194">
        <v>121</v>
      </c>
      <c r="E194">
        <v>20741</v>
      </c>
      <c r="F194" t="s">
        <v>335</v>
      </c>
      <c r="G194" t="s">
        <v>336</v>
      </c>
      <c r="H194" t="s">
        <v>60</v>
      </c>
      <c r="I194" t="s">
        <v>337</v>
      </c>
      <c r="K194" t="s">
        <v>338</v>
      </c>
      <c r="M194" t="s">
        <v>339</v>
      </c>
      <c r="N194" t="s">
        <v>42</v>
      </c>
      <c r="O194" t="s">
        <v>353</v>
      </c>
      <c r="AD194" t="s">
        <v>65</v>
      </c>
      <c r="AH194" t="s">
        <v>889</v>
      </c>
    </row>
    <row r="195" spans="1:34" x14ac:dyDescent="0.3">
      <c r="A195" t="s">
        <v>890</v>
      </c>
      <c r="B195" t="s">
        <v>221</v>
      </c>
      <c r="C195" t="s">
        <v>36</v>
      </c>
      <c r="D195">
        <v>8</v>
      </c>
      <c r="E195">
        <v>754</v>
      </c>
      <c r="F195" t="s">
        <v>284</v>
      </c>
      <c r="H195" t="s">
        <v>60</v>
      </c>
      <c r="I195" t="s">
        <v>61</v>
      </c>
      <c r="K195" t="s">
        <v>62</v>
      </c>
      <c r="L195" t="s">
        <v>63</v>
      </c>
      <c r="M195" t="s">
        <v>64</v>
      </c>
      <c r="N195" t="s">
        <v>42</v>
      </c>
      <c r="AD195" t="s">
        <v>65</v>
      </c>
      <c r="AH195" t="s">
        <v>234</v>
      </c>
    </row>
    <row r="196" spans="1:34" x14ac:dyDescent="0.3">
      <c r="A196" t="s">
        <v>891</v>
      </c>
      <c r="B196" t="s">
        <v>88</v>
      </c>
      <c r="C196" t="s">
        <v>36</v>
      </c>
      <c r="D196">
        <v>156</v>
      </c>
      <c r="E196">
        <v>14802</v>
      </c>
      <c r="F196" t="s">
        <v>89</v>
      </c>
      <c r="H196" t="s">
        <v>90</v>
      </c>
      <c r="I196" t="s">
        <v>91</v>
      </c>
      <c r="J196" t="s">
        <v>92</v>
      </c>
      <c r="K196" t="s">
        <v>93</v>
      </c>
      <c r="M196" t="s">
        <v>94</v>
      </c>
      <c r="N196" t="s">
        <v>42</v>
      </c>
      <c r="S196" t="s">
        <v>95</v>
      </c>
      <c r="AA196" t="s">
        <v>219</v>
      </c>
      <c r="AC196" t="s">
        <v>45</v>
      </c>
      <c r="AH196" t="s">
        <v>96</v>
      </c>
    </row>
    <row r="197" spans="1:34" x14ac:dyDescent="0.3">
      <c r="A197" t="s">
        <v>892</v>
      </c>
      <c r="B197" t="s">
        <v>893</v>
      </c>
      <c r="C197" t="s">
        <v>36</v>
      </c>
      <c r="D197">
        <v>2</v>
      </c>
      <c r="E197">
        <v>409</v>
      </c>
      <c r="F197" t="s">
        <v>684</v>
      </c>
      <c r="G197" t="s">
        <v>685</v>
      </c>
      <c r="H197" t="s">
        <v>186</v>
      </c>
      <c r="I197" t="s">
        <v>83</v>
      </c>
      <c r="J197" t="s">
        <v>242</v>
      </c>
      <c r="K197" t="s">
        <v>188</v>
      </c>
      <c r="M197" t="s">
        <v>41</v>
      </c>
      <c r="N197" t="s">
        <v>42</v>
      </c>
      <c r="O197" t="s">
        <v>189</v>
      </c>
      <c r="AH197" t="s">
        <v>686</v>
      </c>
    </row>
    <row r="198" spans="1:34" x14ac:dyDescent="0.3">
      <c r="A198" t="s">
        <v>894</v>
      </c>
      <c r="B198" t="s">
        <v>895</v>
      </c>
      <c r="C198" t="s">
        <v>36</v>
      </c>
      <c r="D198">
        <v>6</v>
      </c>
      <c r="E198">
        <v>411</v>
      </c>
      <c r="F198" t="s">
        <v>679</v>
      </c>
      <c r="H198" t="s">
        <v>60</v>
      </c>
      <c r="I198" t="s">
        <v>61</v>
      </c>
      <c r="K198" t="s">
        <v>680</v>
      </c>
      <c r="M198" t="s">
        <v>41</v>
      </c>
      <c r="N198" t="s">
        <v>42</v>
      </c>
      <c r="AC198" t="s">
        <v>45</v>
      </c>
      <c r="AH198" t="s">
        <v>896</v>
      </c>
    </row>
    <row r="199" spans="1:34" x14ac:dyDescent="0.3">
      <c r="A199" s="2" t="s">
        <v>897</v>
      </c>
      <c r="B199" t="s">
        <v>898</v>
      </c>
      <c r="C199" t="s">
        <v>48</v>
      </c>
      <c r="D199">
        <v>2</v>
      </c>
      <c r="E199">
        <v>2299</v>
      </c>
      <c r="F199" t="s">
        <v>672</v>
      </c>
      <c r="G199" t="s">
        <v>673</v>
      </c>
      <c r="H199" t="s">
        <v>674</v>
      </c>
      <c r="I199" t="s">
        <v>52</v>
      </c>
      <c r="J199" t="s">
        <v>674</v>
      </c>
      <c r="K199" t="s">
        <v>674</v>
      </c>
      <c r="L199" t="s">
        <v>675</v>
      </c>
      <c r="M199" t="s">
        <v>64</v>
      </c>
      <c r="N199" t="s">
        <v>54</v>
      </c>
      <c r="AC199" t="s">
        <v>45</v>
      </c>
      <c r="AH199" t="s">
        <v>676</v>
      </c>
    </row>
    <row r="200" spans="1:34" x14ac:dyDescent="0.3">
      <c r="A200" t="s">
        <v>899</v>
      </c>
      <c r="B200" t="s">
        <v>239</v>
      </c>
      <c r="C200" t="s">
        <v>36</v>
      </c>
      <c r="D200">
        <v>2</v>
      </c>
      <c r="E200">
        <v>801</v>
      </c>
      <c r="F200" t="s">
        <v>240</v>
      </c>
      <c r="G200" t="s">
        <v>241</v>
      </c>
      <c r="H200" t="s">
        <v>186</v>
      </c>
      <c r="I200" t="s">
        <v>83</v>
      </c>
      <c r="J200" t="s">
        <v>242</v>
      </c>
      <c r="K200" t="s">
        <v>188</v>
      </c>
      <c r="M200" t="s">
        <v>41</v>
      </c>
      <c r="N200" t="s">
        <v>42</v>
      </c>
      <c r="O200" t="s">
        <v>189</v>
      </c>
      <c r="AA200" t="s">
        <v>398</v>
      </c>
      <c r="AH200" t="s">
        <v>243</v>
      </c>
    </row>
    <row r="201" spans="1:34" x14ac:dyDescent="0.3">
      <c r="A201" t="s">
        <v>900</v>
      </c>
      <c r="B201" t="s">
        <v>423</v>
      </c>
      <c r="C201" t="s">
        <v>36</v>
      </c>
      <c r="D201">
        <v>114</v>
      </c>
      <c r="E201">
        <v>16719</v>
      </c>
      <c r="F201" t="s">
        <v>89</v>
      </c>
      <c r="H201" t="s">
        <v>90</v>
      </c>
      <c r="I201" t="s">
        <v>91</v>
      </c>
      <c r="J201" t="s">
        <v>92</v>
      </c>
      <c r="K201" t="s">
        <v>93</v>
      </c>
      <c r="M201" t="s">
        <v>94</v>
      </c>
      <c r="N201" t="s">
        <v>42</v>
      </c>
      <c r="S201" t="s">
        <v>95</v>
      </c>
      <c r="AA201" t="s">
        <v>214</v>
      </c>
      <c r="AC201" t="s">
        <v>45</v>
      </c>
      <c r="AH201" t="s">
        <v>96</v>
      </c>
    </row>
    <row r="202" spans="1:34" x14ac:dyDescent="0.3">
      <c r="A202" t="s">
        <v>901</v>
      </c>
      <c r="B202" t="s">
        <v>902</v>
      </c>
      <c r="C202" t="s">
        <v>36</v>
      </c>
      <c r="D202">
        <v>253</v>
      </c>
      <c r="E202">
        <v>59497</v>
      </c>
      <c r="F202" t="s">
        <v>738</v>
      </c>
      <c r="G202" t="s">
        <v>739</v>
      </c>
      <c r="H202" t="s">
        <v>60</v>
      </c>
      <c r="I202" t="s">
        <v>61</v>
      </c>
      <c r="K202" t="s">
        <v>740</v>
      </c>
      <c r="M202" t="s">
        <v>568</v>
      </c>
      <c r="N202" t="s">
        <v>42</v>
      </c>
      <c r="S202" t="s">
        <v>903</v>
      </c>
      <c r="AA202" t="s">
        <v>742</v>
      </c>
      <c r="AC202" t="s">
        <v>45</v>
      </c>
      <c r="AD202" t="s">
        <v>809</v>
      </c>
      <c r="AH202" t="s">
        <v>810</v>
      </c>
    </row>
    <row r="203" spans="1:34" x14ac:dyDescent="0.3">
      <c r="A203" t="s">
        <v>904</v>
      </c>
      <c r="B203" t="s">
        <v>519</v>
      </c>
      <c r="C203" t="s">
        <v>36</v>
      </c>
      <c r="D203">
        <v>8</v>
      </c>
      <c r="E203">
        <v>1467</v>
      </c>
      <c r="F203" t="s">
        <v>184</v>
      </c>
      <c r="G203" t="s">
        <v>185</v>
      </c>
      <c r="H203" t="s">
        <v>186</v>
      </c>
      <c r="I203" t="s">
        <v>83</v>
      </c>
      <c r="J203" t="s">
        <v>187</v>
      </c>
      <c r="K203" t="s">
        <v>188</v>
      </c>
      <c r="M203" t="s">
        <v>41</v>
      </c>
      <c r="N203" t="s">
        <v>42</v>
      </c>
      <c r="O203" t="s">
        <v>189</v>
      </c>
      <c r="AA203" t="s">
        <v>410</v>
      </c>
      <c r="AH203" t="s">
        <v>191</v>
      </c>
    </row>
    <row r="204" spans="1:34" x14ac:dyDescent="0.3">
      <c r="A204" t="s">
        <v>905</v>
      </c>
      <c r="B204" t="s">
        <v>906</v>
      </c>
      <c r="C204" t="s">
        <v>36</v>
      </c>
      <c r="D204">
        <v>29</v>
      </c>
      <c r="E204">
        <v>2114</v>
      </c>
      <c r="F204" t="s">
        <v>168</v>
      </c>
      <c r="H204" t="s">
        <v>60</v>
      </c>
      <c r="I204" t="s">
        <v>61</v>
      </c>
      <c r="K204" t="s">
        <v>62</v>
      </c>
      <c r="L204" t="s">
        <v>63</v>
      </c>
      <c r="M204" t="s">
        <v>64</v>
      </c>
      <c r="N204" t="s">
        <v>42</v>
      </c>
      <c r="AD204" t="s">
        <v>65</v>
      </c>
      <c r="AH204" t="s">
        <v>907</v>
      </c>
    </row>
    <row r="205" spans="1:34" x14ac:dyDescent="0.3">
      <c r="A205" t="s">
        <v>908</v>
      </c>
      <c r="B205" t="s">
        <v>426</v>
      </c>
      <c r="C205" t="s">
        <v>36</v>
      </c>
      <c r="D205">
        <v>17</v>
      </c>
      <c r="E205">
        <v>2247</v>
      </c>
      <c r="F205" t="s">
        <v>323</v>
      </c>
      <c r="H205" t="s">
        <v>60</v>
      </c>
      <c r="I205" t="s">
        <v>61</v>
      </c>
      <c r="K205" t="s">
        <v>62</v>
      </c>
      <c r="L205" t="s">
        <v>63</v>
      </c>
      <c r="M205" t="s">
        <v>64</v>
      </c>
      <c r="N205" t="s">
        <v>42</v>
      </c>
      <c r="AD205" t="s">
        <v>65</v>
      </c>
      <c r="AH205" t="s">
        <v>909</v>
      </c>
    </row>
    <row r="206" spans="1:34" x14ac:dyDescent="0.3">
      <c r="A206" t="s">
        <v>910</v>
      </c>
      <c r="B206" t="s">
        <v>771</v>
      </c>
      <c r="C206" t="s">
        <v>36</v>
      </c>
      <c r="D206">
        <v>11550</v>
      </c>
      <c r="E206">
        <v>1114855</v>
      </c>
      <c r="F206" t="s">
        <v>772</v>
      </c>
      <c r="G206" t="s">
        <v>773</v>
      </c>
      <c r="H206" t="s">
        <v>774</v>
      </c>
      <c r="I206" t="s">
        <v>775</v>
      </c>
      <c r="K206" t="s">
        <v>776</v>
      </c>
      <c r="M206" t="s">
        <v>492</v>
      </c>
      <c r="N206" t="s">
        <v>42</v>
      </c>
      <c r="AA206" t="s">
        <v>911</v>
      </c>
      <c r="AC206" t="s">
        <v>45</v>
      </c>
      <c r="AH206" t="s">
        <v>912</v>
      </c>
    </row>
    <row r="207" spans="1:34" x14ac:dyDescent="0.3">
      <c r="A207" t="s">
        <v>913</v>
      </c>
      <c r="B207" t="s">
        <v>914</v>
      </c>
      <c r="C207" t="s">
        <v>36</v>
      </c>
      <c r="D207">
        <v>17</v>
      </c>
      <c r="E207">
        <v>2304</v>
      </c>
      <c r="F207" t="s">
        <v>327</v>
      </c>
      <c r="G207" t="s">
        <v>229</v>
      </c>
      <c r="H207" t="s">
        <v>328</v>
      </c>
      <c r="I207" t="s">
        <v>83</v>
      </c>
      <c r="K207" t="s">
        <v>329</v>
      </c>
      <c r="M207" t="s">
        <v>41</v>
      </c>
      <c r="N207" t="s">
        <v>42</v>
      </c>
      <c r="Q207" t="s">
        <v>330</v>
      </c>
      <c r="AA207" t="s">
        <v>331</v>
      </c>
      <c r="AC207" t="s">
        <v>45</v>
      </c>
      <c r="AH207" t="s">
        <v>332</v>
      </c>
    </row>
    <row r="208" spans="1:34" x14ac:dyDescent="0.3">
      <c r="A208" t="s">
        <v>915</v>
      </c>
      <c r="B208" t="s">
        <v>916</v>
      </c>
      <c r="C208" t="s">
        <v>36</v>
      </c>
      <c r="D208">
        <v>9</v>
      </c>
      <c r="E208">
        <v>1734</v>
      </c>
      <c r="F208" t="s">
        <v>184</v>
      </c>
      <c r="G208" t="s">
        <v>185</v>
      </c>
      <c r="H208" t="s">
        <v>186</v>
      </c>
      <c r="I208" t="s">
        <v>83</v>
      </c>
      <c r="J208" t="s">
        <v>187</v>
      </c>
      <c r="K208" t="s">
        <v>188</v>
      </c>
      <c r="M208" t="s">
        <v>41</v>
      </c>
      <c r="N208" t="s">
        <v>42</v>
      </c>
      <c r="O208" t="s">
        <v>189</v>
      </c>
      <c r="AA208" t="s">
        <v>520</v>
      </c>
      <c r="AH208" t="s">
        <v>191</v>
      </c>
    </row>
    <row r="209" spans="1:34" x14ac:dyDescent="0.3">
      <c r="A209" t="s">
        <v>917</v>
      </c>
      <c r="B209" t="s">
        <v>918</v>
      </c>
      <c r="C209" t="s">
        <v>36</v>
      </c>
      <c r="D209">
        <v>3392</v>
      </c>
      <c r="E209">
        <v>1221378</v>
      </c>
      <c r="F209" t="s">
        <v>738</v>
      </c>
      <c r="G209" t="s">
        <v>739</v>
      </c>
      <c r="H209" t="s">
        <v>60</v>
      </c>
      <c r="I209" t="s">
        <v>61</v>
      </c>
      <c r="K209" t="s">
        <v>740</v>
      </c>
      <c r="M209" t="s">
        <v>568</v>
      </c>
      <c r="N209" t="s">
        <v>42</v>
      </c>
      <c r="U209" t="s">
        <v>741</v>
      </c>
      <c r="AA209" t="s">
        <v>742</v>
      </c>
      <c r="AC209" t="s">
        <v>45</v>
      </c>
      <c r="AD209" t="s">
        <v>65</v>
      </c>
      <c r="AH209" t="s">
        <v>743</v>
      </c>
    </row>
    <row r="210" spans="1:34" x14ac:dyDescent="0.3">
      <c r="A210" t="s">
        <v>919</v>
      </c>
      <c r="B210" t="s">
        <v>481</v>
      </c>
      <c r="C210" t="s">
        <v>36</v>
      </c>
      <c r="D210">
        <v>5</v>
      </c>
      <c r="E210">
        <v>1733</v>
      </c>
      <c r="F210" t="s">
        <v>240</v>
      </c>
      <c r="G210" t="s">
        <v>241</v>
      </c>
      <c r="H210" t="s">
        <v>186</v>
      </c>
      <c r="I210" t="s">
        <v>83</v>
      </c>
      <c r="J210" t="s">
        <v>242</v>
      </c>
      <c r="K210" t="s">
        <v>188</v>
      </c>
      <c r="M210" t="s">
        <v>41</v>
      </c>
      <c r="N210" t="s">
        <v>42</v>
      </c>
      <c r="O210" t="s">
        <v>189</v>
      </c>
      <c r="AA210" t="s">
        <v>768</v>
      </c>
      <c r="AH210" t="s">
        <v>243</v>
      </c>
    </row>
    <row r="211" spans="1:34" x14ac:dyDescent="0.3">
      <c r="A211" t="s">
        <v>920</v>
      </c>
      <c r="B211" t="s">
        <v>921</v>
      </c>
      <c r="C211" t="s">
        <v>36</v>
      </c>
      <c r="D211">
        <v>2517</v>
      </c>
      <c r="E211">
        <v>341812</v>
      </c>
      <c r="F211" t="s">
        <v>587</v>
      </c>
      <c r="G211" t="s">
        <v>588</v>
      </c>
      <c r="H211" t="s">
        <v>328</v>
      </c>
      <c r="I211" t="s">
        <v>83</v>
      </c>
      <c r="K211" t="s">
        <v>329</v>
      </c>
      <c r="M211" t="s">
        <v>41</v>
      </c>
      <c r="N211" t="s">
        <v>42</v>
      </c>
      <c r="Q211" t="s">
        <v>589</v>
      </c>
      <c r="AA211" t="s">
        <v>331</v>
      </c>
      <c r="AC211" t="s">
        <v>45</v>
      </c>
      <c r="AH211" t="s">
        <v>332</v>
      </c>
    </row>
    <row r="212" spans="1:34" x14ac:dyDescent="0.3">
      <c r="A212" t="s">
        <v>922</v>
      </c>
      <c r="B212" t="s">
        <v>481</v>
      </c>
      <c r="C212" t="s">
        <v>36</v>
      </c>
      <c r="D212">
        <v>3</v>
      </c>
      <c r="E212">
        <v>1032</v>
      </c>
      <c r="F212" t="s">
        <v>240</v>
      </c>
      <c r="G212" t="s">
        <v>241</v>
      </c>
      <c r="H212" t="s">
        <v>186</v>
      </c>
      <c r="I212" t="s">
        <v>83</v>
      </c>
      <c r="J212" t="s">
        <v>242</v>
      </c>
      <c r="K212" t="s">
        <v>188</v>
      </c>
      <c r="M212" t="s">
        <v>41</v>
      </c>
      <c r="N212" t="s">
        <v>42</v>
      </c>
      <c r="O212" t="s">
        <v>189</v>
      </c>
      <c r="AA212" t="s">
        <v>190</v>
      </c>
      <c r="AH212" t="s">
        <v>243</v>
      </c>
    </row>
    <row r="213" spans="1:34" x14ac:dyDescent="0.3">
      <c r="A213" t="s">
        <v>923</v>
      </c>
      <c r="B213" t="s">
        <v>506</v>
      </c>
      <c r="C213" t="s">
        <v>36</v>
      </c>
      <c r="D213">
        <v>2112</v>
      </c>
      <c r="E213">
        <v>184408</v>
      </c>
      <c r="F213" t="s">
        <v>924</v>
      </c>
      <c r="H213" t="s">
        <v>200</v>
      </c>
      <c r="I213" t="s">
        <v>83</v>
      </c>
      <c r="K213" t="s">
        <v>201</v>
      </c>
      <c r="M213" t="s">
        <v>41</v>
      </c>
      <c r="N213" t="s">
        <v>42</v>
      </c>
      <c r="W213" t="s">
        <v>618</v>
      </c>
      <c r="AC213" t="s">
        <v>45</v>
      </c>
    </row>
    <row r="214" spans="1:34" x14ac:dyDescent="0.3">
      <c r="A214" t="s">
        <v>925</v>
      </c>
      <c r="B214" t="s">
        <v>926</v>
      </c>
      <c r="C214" t="s">
        <v>36</v>
      </c>
      <c r="D214">
        <v>141</v>
      </c>
      <c r="E214">
        <v>24227</v>
      </c>
      <c r="F214" t="s">
        <v>335</v>
      </c>
      <c r="G214" t="s">
        <v>336</v>
      </c>
      <c r="H214" t="s">
        <v>60</v>
      </c>
      <c r="I214" t="s">
        <v>337</v>
      </c>
      <c r="K214" t="s">
        <v>338</v>
      </c>
      <c r="M214" t="s">
        <v>339</v>
      </c>
      <c r="N214" t="s">
        <v>42</v>
      </c>
      <c r="O214" t="s">
        <v>353</v>
      </c>
      <c r="AD214" t="s">
        <v>65</v>
      </c>
      <c r="AH214" t="s">
        <v>927</v>
      </c>
    </row>
    <row r="215" spans="1:34" x14ac:dyDescent="0.3">
      <c r="A215" t="s">
        <v>928</v>
      </c>
      <c r="B215" t="s">
        <v>635</v>
      </c>
      <c r="C215" t="s">
        <v>113</v>
      </c>
      <c r="D215">
        <v>3</v>
      </c>
      <c r="E215">
        <v>1499</v>
      </c>
      <c r="F215" t="s">
        <v>164</v>
      </c>
      <c r="G215" t="s">
        <v>165</v>
      </c>
      <c r="H215" t="s">
        <v>116</v>
      </c>
      <c r="I215" t="s">
        <v>117</v>
      </c>
      <c r="K215" t="s">
        <v>116</v>
      </c>
      <c r="M215" t="s">
        <v>41</v>
      </c>
      <c r="N215" t="s">
        <v>118</v>
      </c>
      <c r="W215" t="s">
        <v>420</v>
      </c>
      <c r="AC215" t="s">
        <v>45</v>
      </c>
      <c r="AD215" t="s">
        <v>65</v>
      </c>
      <c r="AH215" t="s">
        <v>437</v>
      </c>
    </row>
    <row r="216" spans="1:34" x14ac:dyDescent="0.3">
      <c r="A216" t="s">
        <v>929</v>
      </c>
      <c r="B216" t="s">
        <v>930</v>
      </c>
      <c r="C216" t="s">
        <v>113</v>
      </c>
      <c r="D216">
        <v>23</v>
      </c>
      <c r="E216">
        <v>22022</v>
      </c>
      <c r="F216" t="s">
        <v>760</v>
      </c>
      <c r="G216" t="s">
        <v>761</v>
      </c>
      <c r="H216" t="s">
        <v>116</v>
      </c>
      <c r="I216" t="s">
        <v>117</v>
      </c>
      <c r="J216" t="s">
        <v>116</v>
      </c>
      <c r="K216" t="s">
        <v>116</v>
      </c>
      <c r="M216" t="s">
        <v>762</v>
      </c>
      <c r="N216" t="s">
        <v>118</v>
      </c>
      <c r="V216" t="s">
        <v>763</v>
      </c>
      <c r="W216" t="s">
        <v>764</v>
      </c>
      <c r="AC216" t="s">
        <v>45</v>
      </c>
      <c r="AH216" t="s">
        <v>931</v>
      </c>
    </row>
    <row r="217" spans="1:34" x14ac:dyDescent="0.3">
      <c r="A217" t="s">
        <v>932</v>
      </c>
      <c r="B217" t="s">
        <v>306</v>
      </c>
      <c r="C217" t="s">
        <v>36</v>
      </c>
      <c r="D217">
        <v>49</v>
      </c>
      <c r="E217">
        <v>4538</v>
      </c>
      <c r="F217" t="s">
        <v>89</v>
      </c>
      <c r="H217" t="s">
        <v>90</v>
      </c>
      <c r="I217" t="s">
        <v>91</v>
      </c>
      <c r="J217" t="s">
        <v>92</v>
      </c>
      <c r="K217" t="s">
        <v>93</v>
      </c>
      <c r="M217" t="s">
        <v>94</v>
      </c>
      <c r="N217" t="s">
        <v>42</v>
      </c>
      <c r="S217" t="s">
        <v>95</v>
      </c>
      <c r="AA217" t="s">
        <v>219</v>
      </c>
      <c r="AC217" t="s">
        <v>45</v>
      </c>
      <c r="AH217" t="s">
        <v>96</v>
      </c>
    </row>
    <row r="218" spans="1:34" x14ac:dyDescent="0.3">
      <c r="A218" t="s">
        <v>933</v>
      </c>
      <c r="B218" t="s">
        <v>282</v>
      </c>
      <c r="C218" t="s">
        <v>113</v>
      </c>
      <c r="D218">
        <v>31</v>
      </c>
      <c r="E218">
        <v>14613</v>
      </c>
      <c r="F218" t="s">
        <v>848</v>
      </c>
      <c r="G218" t="s">
        <v>177</v>
      </c>
      <c r="H218" t="s">
        <v>116</v>
      </c>
      <c r="I218" t="s">
        <v>117</v>
      </c>
      <c r="K218" t="s">
        <v>116</v>
      </c>
      <c r="M218" t="s">
        <v>41</v>
      </c>
      <c r="N218" t="s">
        <v>118</v>
      </c>
      <c r="W218" t="s">
        <v>119</v>
      </c>
      <c r="AC218" t="s">
        <v>45</v>
      </c>
      <c r="AD218" t="s">
        <v>65</v>
      </c>
      <c r="AH218" t="s">
        <v>120</v>
      </c>
    </row>
    <row r="219" spans="1:34" x14ac:dyDescent="0.3">
      <c r="A219" t="s">
        <v>934</v>
      </c>
      <c r="B219" t="s">
        <v>935</v>
      </c>
      <c r="C219" t="s">
        <v>36</v>
      </c>
      <c r="D219">
        <v>5</v>
      </c>
      <c r="E219">
        <v>317</v>
      </c>
      <c r="F219" t="s">
        <v>172</v>
      </c>
      <c r="H219" t="s">
        <v>60</v>
      </c>
      <c r="I219" t="s">
        <v>61</v>
      </c>
      <c r="K219" t="s">
        <v>62</v>
      </c>
      <c r="L219" t="s">
        <v>63</v>
      </c>
      <c r="M219" t="s">
        <v>41</v>
      </c>
      <c r="N219" t="s">
        <v>42</v>
      </c>
      <c r="AA219" t="s">
        <v>100</v>
      </c>
      <c r="AD219" t="s">
        <v>65</v>
      </c>
      <c r="AH219" t="s">
        <v>936</v>
      </c>
    </row>
    <row r="220" spans="1:34" x14ac:dyDescent="0.3">
      <c r="A220" t="s">
        <v>937</v>
      </c>
      <c r="B220" t="s">
        <v>938</v>
      </c>
      <c r="C220" t="s">
        <v>36</v>
      </c>
      <c r="D220">
        <v>551</v>
      </c>
      <c r="E220">
        <v>77159</v>
      </c>
      <c r="F220" t="s">
        <v>939</v>
      </c>
      <c r="G220" t="s">
        <v>940</v>
      </c>
      <c r="H220" t="s">
        <v>566</v>
      </c>
      <c r="I220" t="s">
        <v>83</v>
      </c>
      <c r="J220" t="s">
        <v>785</v>
      </c>
      <c r="K220" t="s">
        <v>311</v>
      </c>
      <c r="M220" t="s">
        <v>568</v>
      </c>
      <c r="N220" t="s">
        <v>42</v>
      </c>
      <c r="W220" s="1">
        <v>6.3101631026310303E+144</v>
      </c>
      <c r="AC220" t="s">
        <v>45</v>
      </c>
      <c r="AH220" t="s">
        <v>569</v>
      </c>
    </row>
    <row r="221" spans="1:34" x14ac:dyDescent="0.3">
      <c r="A221" t="s">
        <v>941</v>
      </c>
      <c r="B221" t="s">
        <v>942</v>
      </c>
      <c r="C221" t="s">
        <v>36</v>
      </c>
      <c r="D221">
        <v>277</v>
      </c>
      <c r="E221">
        <v>65441</v>
      </c>
      <c r="F221" t="s">
        <v>301</v>
      </c>
      <c r="H221" t="s">
        <v>302</v>
      </c>
      <c r="I221" t="s">
        <v>83</v>
      </c>
      <c r="K221" t="s">
        <v>302</v>
      </c>
      <c r="L221" t="s">
        <v>63</v>
      </c>
      <c r="M221" t="s">
        <v>129</v>
      </c>
      <c r="N221" t="s">
        <v>42</v>
      </c>
      <c r="AB221" t="s">
        <v>303</v>
      </c>
      <c r="AH221" t="s">
        <v>943</v>
      </c>
    </row>
    <row r="222" spans="1:34" x14ac:dyDescent="0.3">
      <c r="A222" t="s">
        <v>944</v>
      </c>
      <c r="B222" t="s">
        <v>945</v>
      </c>
      <c r="C222" t="s">
        <v>946</v>
      </c>
      <c r="D222">
        <v>1802</v>
      </c>
      <c r="E222">
        <v>461286</v>
      </c>
      <c r="F222" t="s">
        <v>947</v>
      </c>
      <c r="G222" t="s">
        <v>948</v>
      </c>
      <c r="H222" t="s">
        <v>949</v>
      </c>
      <c r="I222" t="s">
        <v>950</v>
      </c>
      <c r="K222" t="s">
        <v>951</v>
      </c>
      <c r="M222" t="s">
        <v>41</v>
      </c>
      <c r="N222" t="s">
        <v>952</v>
      </c>
      <c r="S222" t="s">
        <v>953</v>
      </c>
      <c r="T222" t="s">
        <v>954</v>
      </c>
      <c r="AA222" t="s">
        <v>214</v>
      </c>
      <c r="AC222" t="s">
        <v>45</v>
      </c>
      <c r="AH222" t="s">
        <v>955</v>
      </c>
    </row>
    <row r="223" spans="1:34" x14ac:dyDescent="0.3">
      <c r="A223" t="s">
        <v>956</v>
      </c>
      <c r="B223" t="s">
        <v>957</v>
      </c>
      <c r="C223" t="s">
        <v>36</v>
      </c>
      <c r="D223">
        <v>14</v>
      </c>
      <c r="E223">
        <v>1837</v>
      </c>
      <c r="F223" t="s">
        <v>327</v>
      </c>
      <c r="G223" t="s">
        <v>229</v>
      </c>
      <c r="H223" t="s">
        <v>328</v>
      </c>
      <c r="I223" t="s">
        <v>83</v>
      </c>
      <c r="K223" t="s">
        <v>329</v>
      </c>
      <c r="M223" t="s">
        <v>41</v>
      </c>
      <c r="N223" t="s">
        <v>42</v>
      </c>
      <c r="Q223" t="s">
        <v>330</v>
      </c>
      <c r="AA223" t="s">
        <v>331</v>
      </c>
      <c r="AC223" t="s">
        <v>45</v>
      </c>
      <c r="AH223" t="s">
        <v>332</v>
      </c>
    </row>
    <row r="224" spans="1:34" x14ac:dyDescent="0.3">
      <c r="A224" t="s">
        <v>958</v>
      </c>
      <c r="B224" t="s">
        <v>208</v>
      </c>
      <c r="C224" t="s">
        <v>36</v>
      </c>
      <c r="D224">
        <v>4</v>
      </c>
      <c r="E224">
        <v>334</v>
      </c>
      <c r="F224" t="s">
        <v>959</v>
      </c>
      <c r="G224" t="s">
        <v>229</v>
      </c>
      <c r="H224" t="s">
        <v>211</v>
      </c>
      <c r="I224" t="s">
        <v>212</v>
      </c>
      <c r="K224" t="s">
        <v>213</v>
      </c>
      <c r="M224" t="s">
        <v>41</v>
      </c>
      <c r="N224" t="s">
        <v>42</v>
      </c>
      <c r="AD224" t="s">
        <v>65</v>
      </c>
      <c r="AE224" t="s">
        <v>230</v>
      </c>
      <c r="AH224" t="s">
        <v>960</v>
      </c>
    </row>
    <row r="225" spans="1:34" x14ac:dyDescent="0.3">
      <c r="A225" t="s">
        <v>961</v>
      </c>
      <c r="B225" t="s">
        <v>834</v>
      </c>
      <c r="C225" t="s">
        <v>113</v>
      </c>
      <c r="D225">
        <v>2</v>
      </c>
      <c r="E225">
        <v>1018</v>
      </c>
      <c r="F225" t="s">
        <v>164</v>
      </c>
      <c r="G225" t="s">
        <v>165</v>
      </c>
      <c r="H225" t="s">
        <v>116</v>
      </c>
      <c r="I225" t="s">
        <v>117</v>
      </c>
      <c r="K225" t="s">
        <v>116</v>
      </c>
      <c r="M225" t="s">
        <v>41</v>
      </c>
      <c r="N225" t="s">
        <v>118</v>
      </c>
      <c r="W225" t="s">
        <v>161</v>
      </c>
      <c r="AC225" t="s">
        <v>45</v>
      </c>
      <c r="AD225" t="s">
        <v>65</v>
      </c>
      <c r="AH225" t="s">
        <v>162</v>
      </c>
    </row>
    <row r="226" spans="1:34" x14ac:dyDescent="0.3">
      <c r="A226" t="s">
        <v>962</v>
      </c>
      <c r="B226" t="s">
        <v>218</v>
      </c>
      <c r="C226" t="s">
        <v>36</v>
      </c>
      <c r="D226">
        <v>15</v>
      </c>
      <c r="E226">
        <v>1581</v>
      </c>
      <c r="F226" t="s">
        <v>439</v>
      </c>
      <c r="H226" t="s">
        <v>90</v>
      </c>
      <c r="I226" t="s">
        <v>91</v>
      </c>
      <c r="J226" t="s">
        <v>92</v>
      </c>
      <c r="K226" t="s">
        <v>93</v>
      </c>
      <c r="M226" t="s">
        <v>94</v>
      </c>
      <c r="N226" t="s">
        <v>42</v>
      </c>
      <c r="S226" t="s">
        <v>95</v>
      </c>
      <c r="AA226" t="s">
        <v>219</v>
      </c>
      <c r="AC226" t="s">
        <v>45</v>
      </c>
      <c r="AH226" t="s">
        <v>440</v>
      </c>
    </row>
    <row r="227" spans="1:34" x14ac:dyDescent="0.3">
      <c r="A227" t="s">
        <v>963</v>
      </c>
      <c r="B227" t="s">
        <v>204</v>
      </c>
      <c r="C227" t="s">
        <v>36</v>
      </c>
      <c r="D227">
        <v>9</v>
      </c>
      <c r="E227">
        <v>660</v>
      </c>
      <c r="F227" t="s">
        <v>168</v>
      </c>
      <c r="H227" t="s">
        <v>60</v>
      </c>
      <c r="I227" t="s">
        <v>61</v>
      </c>
      <c r="K227" t="s">
        <v>62</v>
      </c>
      <c r="L227" t="s">
        <v>63</v>
      </c>
      <c r="M227" t="s">
        <v>64</v>
      </c>
      <c r="N227" t="s">
        <v>42</v>
      </c>
      <c r="AA227" t="s">
        <v>100</v>
      </c>
      <c r="AD227" t="s">
        <v>65</v>
      </c>
      <c r="AH227" t="s">
        <v>206</v>
      </c>
    </row>
    <row r="228" spans="1:34" x14ac:dyDescent="0.3">
      <c r="A228" t="s">
        <v>964</v>
      </c>
      <c r="B228" t="s">
        <v>322</v>
      </c>
      <c r="C228" t="s">
        <v>36</v>
      </c>
      <c r="D228">
        <v>5</v>
      </c>
      <c r="E228">
        <v>314</v>
      </c>
      <c r="F228" t="s">
        <v>427</v>
      </c>
      <c r="H228" t="s">
        <v>60</v>
      </c>
      <c r="I228" t="s">
        <v>61</v>
      </c>
      <c r="K228" t="s">
        <v>62</v>
      </c>
      <c r="L228" t="s">
        <v>63</v>
      </c>
      <c r="M228" t="s">
        <v>64</v>
      </c>
      <c r="N228" t="s">
        <v>42</v>
      </c>
      <c r="AA228" t="s">
        <v>100</v>
      </c>
      <c r="AD228" t="s">
        <v>65</v>
      </c>
      <c r="AH228" t="s">
        <v>965</v>
      </c>
    </row>
    <row r="229" spans="1:34" x14ac:dyDescent="0.3">
      <c r="A229" t="s">
        <v>966</v>
      </c>
      <c r="B229" t="s">
        <v>967</v>
      </c>
      <c r="C229" t="s">
        <v>36</v>
      </c>
      <c r="D229">
        <v>96</v>
      </c>
      <c r="E229">
        <v>12678</v>
      </c>
      <c r="F229" t="s">
        <v>335</v>
      </c>
      <c r="G229" t="s">
        <v>336</v>
      </c>
      <c r="H229" t="s">
        <v>60</v>
      </c>
      <c r="I229" t="s">
        <v>337</v>
      </c>
      <c r="K229" t="s">
        <v>338</v>
      </c>
      <c r="M229" t="s">
        <v>339</v>
      </c>
      <c r="N229" t="s">
        <v>42</v>
      </c>
      <c r="O229" t="s">
        <v>353</v>
      </c>
      <c r="AC229" t="s">
        <v>45</v>
      </c>
      <c r="AD229" t="s">
        <v>65</v>
      </c>
      <c r="AE229" t="s">
        <v>354</v>
      </c>
      <c r="AH229" t="s">
        <v>968</v>
      </c>
    </row>
    <row r="230" spans="1:34" x14ac:dyDescent="0.3">
      <c r="A230" t="s">
        <v>969</v>
      </c>
      <c r="B230" t="s">
        <v>970</v>
      </c>
      <c r="C230" t="s">
        <v>36</v>
      </c>
      <c r="D230">
        <v>90</v>
      </c>
      <c r="E230">
        <v>7878</v>
      </c>
      <c r="F230" t="s">
        <v>194</v>
      </c>
      <c r="H230" t="s">
        <v>60</v>
      </c>
      <c r="I230" t="s">
        <v>61</v>
      </c>
      <c r="K230" t="s">
        <v>62</v>
      </c>
      <c r="L230" t="s">
        <v>63</v>
      </c>
      <c r="M230" t="s">
        <v>64</v>
      </c>
      <c r="N230" t="s">
        <v>42</v>
      </c>
      <c r="AA230" t="s">
        <v>195</v>
      </c>
      <c r="AD230" t="s">
        <v>65</v>
      </c>
      <c r="AH230" t="s">
        <v>971</v>
      </c>
    </row>
    <row r="231" spans="1:34" x14ac:dyDescent="0.3">
      <c r="A231" t="s">
        <v>972</v>
      </c>
      <c r="B231" t="s">
        <v>973</v>
      </c>
      <c r="C231" t="s">
        <v>36</v>
      </c>
      <c r="D231">
        <v>78</v>
      </c>
      <c r="E231">
        <v>28936</v>
      </c>
      <c r="F231" t="s">
        <v>974</v>
      </c>
      <c r="G231" t="s">
        <v>975</v>
      </c>
      <c r="H231" t="s">
        <v>976</v>
      </c>
      <c r="I231" t="s">
        <v>83</v>
      </c>
      <c r="K231" t="s">
        <v>976</v>
      </c>
      <c r="M231" t="s">
        <v>433</v>
      </c>
      <c r="N231" t="s">
        <v>42</v>
      </c>
      <c r="O231" t="s">
        <v>259</v>
      </c>
      <c r="AA231" t="s">
        <v>977</v>
      </c>
      <c r="AC231" t="s">
        <v>45</v>
      </c>
      <c r="AD231" t="s">
        <v>65</v>
      </c>
      <c r="AH231" t="s">
        <v>978</v>
      </c>
    </row>
    <row r="232" spans="1:34" x14ac:dyDescent="0.3">
      <c r="A232" t="s">
        <v>979</v>
      </c>
      <c r="B232" t="s">
        <v>306</v>
      </c>
      <c r="C232" t="s">
        <v>36</v>
      </c>
      <c r="D232">
        <v>30</v>
      </c>
      <c r="E232">
        <v>4029</v>
      </c>
      <c r="F232" t="s">
        <v>89</v>
      </c>
      <c r="H232" t="s">
        <v>90</v>
      </c>
      <c r="I232" t="s">
        <v>91</v>
      </c>
      <c r="J232" t="s">
        <v>92</v>
      </c>
      <c r="K232" t="s">
        <v>93</v>
      </c>
      <c r="M232" t="s">
        <v>94</v>
      </c>
      <c r="N232" t="s">
        <v>42</v>
      </c>
      <c r="S232" t="s">
        <v>95</v>
      </c>
      <c r="AA232" t="s">
        <v>214</v>
      </c>
      <c r="AC232" t="s">
        <v>45</v>
      </c>
      <c r="AH232" t="s">
        <v>96</v>
      </c>
    </row>
    <row r="233" spans="1:34" x14ac:dyDescent="0.3">
      <c r="A233" t="s">
        <v>980</v>
      </c>
      <c r="B233" t="s">
        <v>981</v>
      </c>
      <c r="C233" t="s">
        <v>36</v>
      </c>
      <c r="D233">
        <v>199</v>
      </c>
      <c r="E233">
        <v>28778</v>
      </c>
      <c r="F233" t="s">
        <v>982</v>
      </c>
      <c r="G233" t="s">
        <v>983</v>
      </c>
      <c r="H233" t="s">
        <v>566</v>
      </c>
      <c r="I233" t="s">
        <v>83</v>
      </c>
      <c r="J233" t="s">
        <v>785</v>
      </c>
      <c r="K233" t="s">
        <v>311</v>
      </c>
      <c r="M233" t="s">
        <v>568</v>
      </c>
      <c r="N233" t="s">
        <v>42</v>
      </c>
      <c r="W233" s="1">
        <v>6.3101631026310303E+144</v>
      </c>
      <c r="AC233" t="s">
        <v>45</v>
      </c>
      <c r="AH233" t="s">
        <v>569</v>
      </c>
    </row>
    <row r="234" spans="1:34" x14ac:dyDescent="0.3">
      <c r="A234" t="s">
        <v>984</v>
      </c>
      <c r="B234" t="s">
        <v>985</v>
      </c>
      <c r="C234" t="s">
        <v>36</v>
      </c>
      <c r="D234">
        <v>4</v>
      </c>
      <c r="E234">
        <v>369</v>
      </c>
      <c r="F234" t="s">
        <v>172</v>
      </c>
      <c r="H234" t="s">
        <v>60</v>
      </c>
      <c r="I234" t="s">
        <v>61</v>
      </c>
      <c r="K234" t="s">
        <v>62</v>
      </c>
      <c r="L234" t="s">
        <v>63</v>
      </c>
      <c r="M234" t="s">
        <v>41</v>
      </c>
      <c r="N234" t="s">
        <v>42</v>
      </c>
      <c r="AA234" t="s">
        <v>195</v>
      </c>
      <c r="AD234" t="s">
        <v>65</v>
      </c>
      <c r="AH234" t="s">
        <v>986</v>
      </c>
    </row>
    <row r="235" spans="1:34" x14ac:dyDescent="0.3">
      <c r="A235" t="s">
        <v>987</v>
      </c>
      <c r="B235" t="s">
        <v>988</v>
      </c>
      <c r="C235" t="s">
        <v>36</v>
      </c>
      <c r="D235">
        <v>21</v>
      </c>
      <c r="E235">
        <v>18165</v>
      </c>
      <c r="F235" t="s">
        <v>989</v>
      </c>
      <c r="G235" t="s">
        <v>241</v>
      </c>
      <c r="H235" t="s">
        <v>990</v>
      </c>
      <c r="I235" t="s">
        <v>991</v>
      </c>
      <c r="K235" t="s">
        <v>990</v>
      </c>
      <c r="N235" t="s">
        <v>42</v>
      </c>
      <c r="O235" t="s">
        <v>817</v>
      </c>
      <c r="AA235" t="s">
        <v>992</v>
      </c>
      <c r="AC235" t="s">
        <v>45</v>
      </c>
      <c r="AH235" t="s">
        <v>993</v>
      </c>
    </row>
    <row r="236" spans="1:34" x14ac:dyDescent="0.3">
      <c r="A236" t="s">
        <v>994</v>
      </c>
      <c r="B236" t="s">
        <v>995</v>
      </c>
      <c r="C236" t="s">
        <v>113</v>
      </c>
      <c r="D236">
        <v>9</v>
      </c>
      <c r="E236">
        <v>3906</v>
      </c>
      <c r="F236" t="s">
        <v>996</v>
      </c>
      <c r="G236" t="s">
        <v>997</v>
      </c>
      <c r="H236" t="s">
        <v>116</v>
      </c>
      <c r="I236" t="s">
        <v>117</v>
      </c>
      <c r="K236" t="s">
        <v>116</v>
      </c>
      <c r="M236" t="s">
        <v>41</v>
      </c>
      <c r="N236" t="s">
        <v>118</v>
      </c>
      <c r="W236" t="s">
        <v>476</v>
      </c>
      <c r="AC236" t="s">
        <v>45</v>
      </c>
      <c r="AD236" t="s">
        <v>65</v>
      </c>
      <c r="AH236" t="s">
        <v>477</v>
      </c>
    </row>
    <row r="237" spans="1:34" x14ac:dyDescent="0.3">
      <c r="A237" t="s">
        <v>998</v>
      </c>
      <c r="B237" t="s">
        <v>999</v>
      </c>
      <c r="C237" t="s">
        <v>36</v>
      </c>
      <c r="D237">
        <v>11</v>
      </c>
      <c r="E237">
        <v>814</v>
      </c>
      <c r="F237" t="s">
        <v>99</v>
      </c>
      <c r="H237" t="s">
        <v>60</v>
      </c>
      <c r="I237" t="s">
        <v>61</v>
      </c>
      <c r="K237" t="s">
        <v>62</v>
      </c>
      <c r="L237" t="s">
        <v>63</v>
      </c>
      <c r="M237" t="s">
        <v>64</v>
      </c>
      <c r="N237" t="s">
        <v>42</v>
      </c>
      <c r="AA237" t="s">
        <v>100</v>
      </c>
      <c r="AD237" t="s">
        <v>65</v>
      </c>
      <c r="AH237" t="s">
        <v>1000</v>
      </c>
    </row>
    <row r="238" spans="1:34" x14ac:dyDescent="0.3">
      <c r="A238" t="s">
        <v>1001</v>
      </c>
      <c r="B238" t="s">
        <v>1002</v>
      </c>
      <c r="C238" t="s">
        <v>36</v>
      </c>
      <c r="D238">
        <v>38</v>
      </c>
      <c r="E238">
        <v>6135</v>
      </c>
      <c r="F238" t="s">
        <v>1003</v>
      </c>
      <c r="G238" t="s">
        <v>1004</v>
      </c>
      <c r="H238" t="s">
        <v>82</v>
      </c>
      <c r="I238" t="s">
        <v>83</v>
      </c>
      <c r="J238" t="s">
        <v>1005</v>
      </c>
      <c r="K238" t="s">
        <v>82</v>
      </c>
      <c r="M238" t="s">
        <v>41</v>
      </c>
      <c r="N238" t="s">
        <v>42</v>
      </c>
      <c r="O238" t="s">
        <v>1006</v>
      </c>
      <c r="AD238" t="s">
        <v>65</v>
      </c>
      <c r="AH238" t="s">
        <v>1007</v>
      </c>
    </row>
    <row r="239" spans="1:34" x14ac:dyDescent="0.3">
      <c r="A239" t="s">
        <v>1008</v>
      </c>
      <c r="B239" t="s">
        <v>180</v>
      </c>
      <c r="C239" t="s">
        <v>36</v>
      </c>
      <c r="D239">
        <v>55</v>
      </c>
      <c r="E239">
        <v>7943</v>
      </c>
      <c r="F239" t="s">
        <v>89</v>
      </c>
      <c r="H239" t="s">
        <v>90</v>
      </c>
      <c r="I239" t="s">
        <v>91</v>
      </c>
      <c r="J239" t="s">
        <v>92</v>
      </c>
      <c r="K239" t="s">
        <v>93</v>
      </c>
      <c r="M239" t="s">
        <v>94</v>
      </c>
      <c r="N239" t="s">
        <v>42</v>
      </c>
      <c r="S239" t="s">
        <v>95</v>
      </c>
      <c r="AA239" t="s">
        <v>424</v>
      </c>
      <c r="AC239" t="s">
        <v>45</v>
      </c>
      <c r="AH239" t="s">
        <v>96</v>
      </c>
    </row>
    <row r="240" spans="1:34" x14ac:dyDescent="0.3">
      <c r="A240" t="s">
        <v>1009</v>
      </c>
      <c r="B240" t="s">
        <v>574</v>
      </c>
      <c r="C240" t="s">
        <v>36</v>
      </c>
      <c r="D240">
        <v>117</v>
      </c>
      <c r="E240">
        <v>15345</v>
      </c>
      <c r="F240" t="s">
        <v>275</v>
      </c>
      <c r="G240" t="s">
        <v>276</v>
      </c>
      <c r="H240" t="s">
        <v>265</v>
      </c>
      <c r="I240" t="s">
        <v>266</v>
      </c>
      <c r="J240" t="s">
        <v>277</v>
      </c>
      <c r="K240" t="s">
        <v>278</v>
      </c>
      <c r="M240" t="s">
        <v>41</v>
      </c>
      <c r="N240" t="s">
        <v>42</v>
      </c>
      <c r="O240" t="s">
        <v>279</v>
      </c>
      <c r="AH240" t="s">
        <v>576</v>
      </c>
    </row>
    <row r="241" spans="1:34" x14ac:dyDescent="0.3">
      <c r="A241" t="s">
        <v>1010</v>
      </c>
      <c r="B241" t="s">
        <v>1011</v>
      </c>
      <c r="C241" t="s">
        <v>48</v>
      </c>
      <c r="D241">
        <v>255</v>
      </c>
      <c r="E241">
        <v>201297</v>
      </c>
      <c r="F241" t="s">
        <v>1012</v>
      </c>
      <c r="G241" t="s">
        <v>1013</v>
      </c>
      <c r="H241" t="s">
        <v>1014</v>
      </c>
      <c r="I241" t="s">
        <v>1015</v>
      </c>
      <c r="K241" t="s">
        <v>1016</v>
      </c>
      <c r="M241" t="s">
        <v>53</v>
      </c>
      <c r="N241" t="s">
        <v>54</v>
      </c>
      <c r="AC241" t="s">
        <v>45</v>
      </c>
      <c r="AH241" t="s">
        <v>1017</v>
      </c>
    </row>
    <row r="242" spans="1:34" x14ac:dyDescent="0.3">
      <c r="A242" t="s">
        <v>1018</v>
      </c>
      <c r="B242" t="s">
        <v>1019</v>
      </c>
      <c r="C242" t="s">
        <v>113</v>
      </c>
      <c r="D242">
        <v>1000</v>
      </c>
      <c r="E242">
        <v>282091</v>
      </c>
      <c r="F242" t="s">
        <v>1020</v>
      </c>
      <c r="G242" t="s">
        <v>1021</v>
      </c>
      <c r="H242" t="s">
        <v>116</v>
      </c>
      <c r="I242" t="s">
        <v>117</v>
      </c>
      <c r="K242" t="s">
        <v>116</v>
      </c>
      <c r="M242" t="s">
        <v>41</v>
      </c>
      <c r="N242" t="s">
        <v>118</v>
      </c>
      <c r="W242" t="s">
        <v>555</v>
      </c>
      <c r="AC242" t="s">
        <v>45</v>
      </c>
      <c r="AH242" t="s">
        <v>557</v>
      </c>
    </row>
    <row r="243" spans="1:34" x14ac:dyDescent="0.3">
      <c r="A243" t="s">
        <v>1022</v>
      </c>
      <c r="B243" t="s">
        <v>122</v>
      </c>
      <c r="C243" t="s">
        <v>123</v>
      </c>
      <c r="D243">
        <v>37</v>
      </c>
      <c r="E243">
        <v>22248</v>
      </c>
      <c r="F243" t="s">
        <v>780</v>
      </c>
      <c r="G243" t="s">
        <v>125</v>
      </c>
      <c r="H243" t="s">
        <v>126</v>
      </c>
      <c r="I243" t="s">
        <v>127</v>
      </c>
      <c r="K243" t="s">
        <v>128</v>
      </c>
      <c r="M243" t="s">
        <v>129</v>
      </c>
      <c r="N243" t="s">
        <v>130</v>
      </c>
      <c r="AC243" t="s">
        <v>45</v>
      </c>
      <c r="AD243" t="s">
        <v>65</v>
      </c>
      <c r="AH243" t="s">
        <v>132</v>
      </c>
    </row>
    <row r="244" spans="1:34" x14ac:dyDescent="0.3">
      <c r="A244" t="s">
        <v>1023</v>
      </c>
      <c r="B244" t="s">
        <v>1024</v>
      </c>
      <c r="C244" t="s">
        <v>36</v>
      </c>
      <c r="D244">
        <v>417</v>
      </c>
      <c r="E244">
        <v>54775</v>
      </c>
      <c r="F244" t="s">
        <v>587</v>
      </c>
      <c r="G244" t="s">
        <v>588</v>
      </c>
      <c r="H244" t="s">
        <v>328</v>
      </c>
      <c r="I244" t="s">
        <v>83</v>
      </c>
      <c r="K244" t="s">
        <v>329</v>
      </c>
      <c r="M244" t="s">
        <v>41</v>
      </c>
      <c r="N244" t="s">
        <v>42</v>
      </c>
      <c r="Q244" t="s">
        <v>589</v>
      </c>
      <c r="AA244" t="s">
        <v>331</v>
      </c>
      <c r="AC244" t="s">
        <v>45</v>
      </c>
      <c r="AH244" t="s">
        <v>332</v>
      </c>
    </row>
    <row r="245" spans="1:34" x14ac:dyDescent="0.3">
      <c r="A245" t="s">
        <v>1025</v>
      </c>
      <c r="B245" t="s">
        <v>298</v>
      </c>
      <c r="C245" t="s">
        <v>36</v>
      </c>
      <c r="D245">
        <v>4</v>
      </c>
      <c r="E245">
        <v>1271</v>
      </c>
      <c r="F245" t="s">
        <v>240</v>
      </c>
      <c r="G245" t="s">
        <v>241</v>
      </c>
      <c r="H245" t="s">
        <v>186</v>
      </c>
      <c r="I245" t="s">
        <v>83</v>
      </c>
      <c r="J245" t="s">
        <v>242</v>
      </c>
      <c r="K245" t="s">
        <v>188</v>
      </c>
      <c r="M245" t="s">
        <v>41</v>
      </c>
      <c r="N245" t="s">
        <v>42</v>
      </c>
      <c r="O245" t="s">
        <v>189</v>
      </c>
      <c r="AA245" t="s">
        <v>768</v>
      </c>
      <c r="AH245" t="s">
        <v>243</v>
      </c>
    </row>
    <row r="246" spans="1:34" x14ac:dyDescent="0.3">
      <c r="A246" t="s">
        <v>1026</v>
      </c>
      <c r="B246" t="s">
        <v>1027</v>
      </c>
      <c r="C246" t="s">
        <v>36</v>
      </c>
      <c r="D246">
        <v>6139</v>
      </c>
      <c r="E246">
        <v>1365316</v>
      </c>
      <c r="F246" t="s">
        <v>1028</v>
      </c>
      <c r="G246" t="s">
        <v>1029</v>
      </c>
      <c r="H246" t="s">
        <v>1030</v>
      </c>
      <c r="I246" t="s">
        <v>83</v>
      </c>
      <c r="K246" t="s">
        <v>1031</v>
      </c>
      <c r="M246" t="s">
        <v>1032</v>
      </c>
      <c r="N246" t="s">
        <v>42</v>
      </c>
      <c r="O246" t="s">
        <v>1033</v>
      </c>
      <c r="AC246" t="s">
        <v>45</v>
      </c>
      <c r="AD246" t="s">
        <v>65</v>
      </c>
    </row>
    <row r="247" spans="1:34" x14ac:dyDescent="0.3">
      <c r="A247" t="s">
        <v>1034</v>
      </c>
      <c r="B247" t="s">
        <v>821</v>
      </c>
      <c r="C247" t="s">
        <v>36</v>
      </c>
      <c r="D247">
        <v>7</v>
      </c>
      <c r="E247">
        <v>1997</v>
      </c>
      <c r="F247" t="s">
        <v>684</v>
      </c>
      <c r="G247" t="s">
        <v>685</v>
      </c>
      <c r="H247" t="s">
        <v>186</v>
      </c>
      <c r="I247" t="s">
        <v>83</v>
      </c>
      <c r="J247" t="s">
        <v>242</v>
      </c>
      <c r="K247" t="s">
        <v>188</v>
      </c>
      <c r="M247" t="s">
        <v>41</v>
      </c>
      <c r="N247" t="s">
        <v>42</v>
      </c>
      <c r="O247" t="s">
        <v>189</v>
      </c>
      <c r="AA247" t="s">
        <v>190</v>
      </c>
      <c r="AH247" t="s">
        <v>686</v>
      </c>
    </row>
    <row r="248" spans="1:34" x14ac:dyDescent="0.3">
      <c r="A248" t="s">
        <v>1035</v>
      </c>
      <c r="B248" t="s">
        <v>827</v>
      </c>
      <c r="C248" t="s">
        <v>36</v>
      </c>
      <c r="D248">
        <v>174</v>
      </c>
      <c r="E248">
        <v>81965</v>
      </c>
      <c r="F248" t="s">
        <v>828</v>
      </c>
      <c r="G248" t="s">
        <v>1036</v>
      </c>
      <c r="H248" t="s">
        <v>39</v>
      </c>
      <c r="I248" t="s">
        <v>40</v>
      </c>
      <c r="K248" t="s">
        <v>39</v>
      </c>
      <c r="M248" t="s">
        <v>41</v>
      </c>
      <c r="N248" t="s">
        <v>42</v>
      </c>
      <c r="O248" t="s">
        <v>830</v>
      </c>
      <c r="U248" t="s">
        <v>831</v>
      </c>
    </row>
    <row r="249" spans="1:34" x14ac:dyDescent="0.3">
      <c r="A249" t="s">
        <v>1037</v>
      </c>
      <c r="B249" t="s">
        <v>1038</v>
      </c>
      <c r="C249" t="s">
        <v>36</v>
      </c>
      <c r="D249">
        <v>1488</v>
      </c>
      <c r="E249">
        <v>212632</v>
      </c>
      <c r="F249" t="s">
        <v>587</v>
      </c>
      <c r="G249" t="s">
        <v>588</v>
      </c>
      <c r="H249" t="s">
        <v>328</v>
      </c>
      <c r="I249" t="s">
        <v>83</v>
      </c>
      <c r="K249" t="s">
        <v>329</v>
      </c>
      <c r="M249" t="s">
        <v>41</v>
      </c>
      <c r="N249" t="s">
        <v>42</v>
      </c>
      <c r="Q249" t="s">
        <v>589</v>
      </c>
      <c r="AA249" t="s">
        <v>331</v>
      </c>
      <c r="AC249" t="s">
        <v>45</v>
      </c>
      <c r="AH249" t="s">
        <v>332</v>
      </c>
    </row>
    <row r="250" spans="1:34" x14ac:dyDescent="0.3">
      <c r="A250" t="s">
        <v>1039</v>
      </c>
      <c r="B250" t="s">
        <v>1040</v>
      </c>
      <c r="C250" t="s">
        <v>113</v>
      </c>
      <c r="D250">
        <v>79</v>
      </c>
      <c r="E250">
        <v>37224</v>
      </c>
      <c r="F250" t="s">
        <v>474</v>
      </c>
      <c r="G250" t="s">
        <v>475</v>
      </c>
      <c r="H250" t="s">
        <v>116</v>
      </c>
      <c r="I250" t="s">
        <v>117</v>
      </c>
      <c r="K250" t="s">
        <v>116</v>
      </c>
      <c r="M250" t="s">
        <v>41</v>
      </c>
      <c r="N250" t="s">
        <v>118</v>
      </c>
      <c r="W250" t="s">
        <v>476</v>
      </c>
      <c r="AC250" t="s">
        <v>45</v>
      </c>
      <c r="AD250" t="s">
        <v>65</v>
      </c>
      <c r="AH250" t="s">
        <v>477</v>
      </c>
    </row>
    <row r="251" spans="1:34" x14ac:dyDescent="0.3">
      <c r="A251" t="s">
        <v>1041</v>
      </c>
      <c r="B251" t="s">
        <v>423</v>
      </c>
      <c r="C251" t="s">
        <v>36</v>
      </c>
      <c r="D251">
        <v>13</v>
      </c>
      <c r="E251">
        <v>3782</v>
      </c>
      <c r="F251" t="s">
        <v>1042</v>
      </c>
      <c r="H251" t="s">
        <v>90</v>
      </c>
      <c r="I251" t="s">
        <v>91</v>
      </c>
      <c r="J251" t="s">
        <v>92</v>
      </c>
      <c r="K251" t="s">
        <v>93</v>
      </c>
      <c r="N251" t="s">
        <v>42</v>
      </c>
      <c r="U251" t="s">
        <v>1043</v>
      </c>
      <c r="AH251" t="s">
        <v>96</v>
      </c>
    </row>
    <row r="252" spans="1:34" x14ac:dyDescent="0.3">
      <c r="A252" t="s">
        <v>1044</v>
      </c>
      <c r="B252" t="s">
        <v>298</v>
      </c>
      <c r="C252" t="s">
        <v>36</v>
      </c>
      <c r="D252">
        <v>3</v>
      </c>
      <c r="E252">
        <v>641</v>
      </c>
      <c r="F252" t="s">
        <v>240</v>
      </c>
      <c r="G252" t="s">
        <v>241</v>
      </c>
      <c r="H252" t="s">
        <v>186</v>
      </c>
      <c r="I252" t="s">
        <v>83</v>
      </c>
      <c r="J252" t="s">
        <v>242</v>
      </c>
      <c r="K252" t="s">
        <v>188</v>
      </c>
      <c r="M252" t="s">
        <v>41</v>
      </c>
      <c r="N252" t="s">
        <v>42</v>
      </c>
      <c r="O252" t="s">
        <v>189</v>
      </c>
      <c r="AA252" t="s">
        <v>520</v>
      </c>
      <c r="AH252" t="s">
        <v>243</v>
      </c>
    </row>
    <row r="253" spans="1:34" x14ac:dyDescent="0.3">
      <c r="A253" t="s">
        <v>1045</v>
      </c>
      <c r="B253" t="s">
        <v>88</v>
      </c>
      <c r="C253" t="s">
        <v>36</v>
      </c>
      <c r="D253">
        <v>316</v>
      </c>
      <c r="E253">
        <v>51114</v>
      </c>
      <c r="F253" t="s">
        <v>89</v>
      </c>
      <c r="H253" t="s">
        <v>90</v>
      </c>
      <c r="I253" t="s">
        <v>91</v>
      </c>
      <c r="J253" t="s">
        <v>92</v>
      </c>
      <c r="K253" t="s">
        <v>93</v>
      </c>
      <c r="M253" t="s">
        <v>94</v>
      </c>
      <c r="N253" t="s">
        <v>42</v>
      </c>
      <c r="S253" t="s">
        <v>95</v>
      </c>
      <c r="AA253" t="s">
        <v>424</v>
      </c>
      <c r="AC253" t="s">
        <v>45</v>
      </c>
      <c r="AH253" t="s">
        <v>96</v>
      </c>
    </row>
    <row r="254" spans="1:34" x14ac:dyDescent="0.3">
      <c r="A254" t="s">
        <v>1046</v>
      </c>
      <c r="B254" t="s">
        <v>1047</v>
      </c>
      <c r="C254" t="s">
        <v>36</v>
      </c>
      <c r="D254">
        <v>6</v>
      </c>
      <c r="E254">
        <v>778</v>
      </c>
      <c r="F254" t="s">
        <v>284</v>
      </c>
      <c r="H254" t="s">
        <v>60</v>
      </c>
      <c r="I254" t="s">
        <v>61</v>
      </c>
      <c r="K254" t="s">
        <v>62</v>
      </c>
      <c r="L254" t="s">
        <v>63</v>
      </c>
      <c r="M254" t="s">
        <v>64</v>
      </c>
      <c r="N254" t="s">
        <v>42</v>
      </c>
      <c r="AA254" t="s">
        <v>100</v>
      </c>
      <c r="AD254" t="s">
        <v>65</v>
      </c>
      <c r="AH254" t="s">
        <v>1048</v>
      </c>
    </row>
    <row r="255" spans="1:34" x14ac:dyDescent="0.3">
      <c r="A255" t="s">
        <v>1049</v>
      </c>
      <c r="B255" t="s">
        <v>1050</v>
      </c>
      <c r="C255" t="s">
        <v>36</v>
      </c>
      <c r="D255">
        <v>450</v>
      </c>
      <c r="E255">
        <v>318933</v>
      </c>
      <c r="F255" t="s">
        <v>1051</v>
      </c>
      <c r="G255" t="s">
        <v>1052</v>
      </c>
      <c r="H255" t="s">
        <v>39</v>
      </c>
      <c r="I255" t="s">
        <v>40</v>
      </c>
      <c r="K255" t="s">
        <v>39</v>
      </c>
      <c r="N255" t="s">
        <v>42</v>
      </c>
      <c r="O255" t="s">
        <v>1053</v>
      </c>
      <c r="U255" t="s">
        <v>1054</v>
      </c>
      <c r="AA255" t="s">
        <v>832</v>
      </c>
      <c r="AC255" t="s">
        <v>45</v>
      </c>
      <c r="AH255" t="s">
        <v>1055</v>
      </c>
    </row>
    <row r="256" spans="1:34" x14ac:dyDescent="0.3">
      <c r="A256" t="s">
        <v>1056</v>
      </c>
      <c r="B256" t="s">
        <v>1040</v>
      </c>
      <c r="C256" t="s">
        <v>113</v>
      </c>
      <c r="D256">
        <v>12</v>
      </c>
      <c r="E256">
        <v>5862</v>
      </c>
      <c r="F256" t="s">
        <v>1057</v>
      </c>
      <c r="G256" t="s">
        <v>1058</v>
      </c>
      <c r="H256" t="s">
        <v>116</v>
      </c>
      <c r="I256" t="s">
        <v>117</v>
      </c>
      <c r="K256" t="s">
        <v>116</v>
      </c>
      <c r="M256" t="s">
        <v>41</v>
      </c>
      <c r="N256" t="s">
        <v>118</v>
      </c>
      <c r="W256" t="s">
        <v>476</v>
      </c>
      <c r="AC256" t="s">
        <v>45</v>
      </c>
      <c r="AD256" t="s">
        <v>65</v>
      </c>
      <c r="AH256" t="s">
        <v>477</v>
      </c>
    </row>
    <row r="257" spans="1:34" x14ac:dyDescent="0.3">
      <c r="A257" t="s">
        <v>1059</v>
      </c>
      <c r="B257" t="s">
        <v>373</v>
      </c>
      <c r="C257" t="s">
        <v>36</v>
      </c>
      <c r="D257">
        <v>201</v>
      </c>
      <c r="E257">
        <v>262182</v>
      </c>
      <c r="F257" t="s">
        <v>1060</v>
      </c>
      <c r="G257" t="s">
        <v>70</v>
      </c>
      <c r="H257" t="s">
        <v>60</v>
      </c>
      <c r="I257" t="s">
        <v>61</v>
      </c>
      <c r="K257" t="s">
        <v>375</v>
      </c>
      <c r="N257" t="s">
        <v>42</v>
      </c>
      <c r="AD257" t="s">
        <v>65</v>
      </c>
      <c r="AH257" t="s">
        <v>1061</v>
      </c>
    </row>
    <row r="258" spans="1:34" x14ac:dyDescent="0.3">
      <c r="A258" t="s">
        <v>1062</v>
      </c>
      <c r="B258" t="s">
        <v>1063</v>
      </c>
      <c r="C258" t="s">
        <v>36</v>
      </c>
      <c r="D258">
        <v>14</v>
      </c>
      <c r="E258">
        <v>12002</v>
      </c>
      <c r="F258" t="s">
        <v>989</v>
      </c>
      <c r="G258" t="s">
        <v>241</v>
      </c>
      <c r="H258" t="s">
        <v>990</v>
      </c>
      <c r="I258" t="s">
        <v>991</v>
      </c>
      <c r="K258" t="s">
        <v>990</v>
      </c>
      <c r="N258" t="s">
        <v>42</v>
      </c>
      <c r="O258" t="s">
        <v>817</v>
      </c>
      <c r="AA258" t="s">
        <v>992</v>
      </c>
      <c r="AC258" t="s">
        <v>45</v>
      </c>
      <c r="AH258" t="s">
        <v>1064</v>
      </c>
    </row>
    <row r="259" spans="1:34" x14ac:dyDescent="0.3">
      <c r="A259" t="s">
        <v>1065</v>
      </c>
      <c r="B259" t="s">
        <v>221</v>
      </c>
      <c r="C259" t="s">
        <v>36</v>
      </c>
      <c r="D259">
        <v>3</v>
      </c>
      <c r="E259">
        <v>313</v>
      </c>
      <c r="F259" t="s">
        <v>284</v>
      </c>
      <c r="H259" t="s">
        <v>60</v>
      </c>
      <c r="I259" t="s">
        <v>61</v>
      </c>
      <c r="K259" t="s">
        <v>62</v>
      </c>
      <c r="L259" t="s">
        <v>63</v>
      </c>
      <c r="M259" t="s">
        <v>64</v>
      </c>
      <c r="N259" t="s">
        <v>42</v>
      </c>
      <c r="AA259" t="s">
        <v>100</v>
      </c>
      <c r="AD259" t="s">
        <v>65</v>
      </c>
      <c r="AH259" t="s">
        <v>223</v>
      </c>
    </row>
    <row r="260" spans="1:34" x14ac:dyDescent="0.3">
      <c r="A260" t="s">
        <v>1066</v>
      </c>
      <c r="B260" t="s">
        <v>1067</v>
      </c>
      <c r="C260" t="s">
        <v>36</v>
      </c>
      <c r="D260">
        <v>27</v>
      </c>
      <c r="E260">
        <v>8299</v>
      </c>
      <c r="F260" t="s">
        <v>667</v>
      </c>
      <c r="H260" t="s">
        <v>668</v>
      </c>
      <c r="I260" t="s">
        <v>83</v>
      </c>
      <c r="K260" t="s">
        <v>668</v>
      </c>
      <c r="M260" t="s">
        <v>41</v>
      </c>
      <c r="N260" t="s">
        <v>42</v>
      </c>
      <c r="AH260" t="s">
        <v>669</v>
      </c>
    </row>
    <row r="261" spans="1:34" x14ac:dyDescent="0.3">
      <c r="A261" t="s">
        <v>1068</v>
      </c>
      <c r="B261" t="s">
        <v>198</v>
      </c>
      <c r="C261" t="s">
        <v>36</v>
      </c>
      <c r="D261">
        <v>15262</v>
      </c>
      <c r="E261">
        <v>4414182</v>
      </c>
      <c r="F261" t="s">
        <v>507</v>
      </c>
      <c r="H261" t="s">
        <v>200</v>
      </c>
      <c r="I261" t="s">
        <v>83</v>
      </c>
      <c r="K261" t="s">
        <v>201</v>
      </c>
      <c r="M261" t="s">
        <v>41</v>
      </c>
      <c r="N261" t="s">
        <v>42</v>
      </c>
      <c r="W261" t="s">
        <v>508</v>
      </c>
      <c r="AC261" t="s">
        <v>45</v>
      </c>
      <c r="AD261" t="s">
        <v>65</v>
      </c>
    </row>
    <row r="262" spans="1:34" x14ac:dyDescent="0.3">
      <c r="A262" t="s">
        <v>1069</v>
      </c>
      <c r="B262" t="s">
        <v>1070</v>
      </c>
      <c r="C262" t="s">
        <v>36</v>
      </c>
      <c r="D262">
        <v>100</v>
      </c>
      <c r="E262">
        <v>35226</v>
      </c>
      <c r="F262" t="s">
        <v>1071</v>
      </c>
      <c r="G262" t="s">
        <v>1072</v>
      </c>
      <c r="H262" t="s">
        <v>1073</v>
      </c>
      <c r="I262" t="s">
        <v>1074</v>
      </c>
      <c r="J262" t="s">
        <v>1075</v>
      </c>
      <c r="K262" t="s">
        <v>1076</v>
      </c>
      <c r="M262" t="s">
        <v>41</v>
      </c>
      <c r="N262" t="s">
        <v>42</v>
      </c>
      <c r="O262" t="s">
        <v>731</v>
      </c>
      <c r="AC262" t="s">
        <v>45</v>
      </c>
      <c r="AH262" t="s">
        <v>1077</v>
      </c>
    </row>
    <row r="263" spans="1:34" x14ac:dyDescent="0.3">
      <c r="A263" t="s">
        <v>1078</v>
      </c>
      <c r="B263" t="s">
        <v>1079</v>
      </c>
      <c r="C263" t="s">
        <v>36</v>
      </c>
      <c r="D263">
        <v>1</v>
      </c>
      <c r="E263">
        <v>131</v>
      </c>
      <c r="F263" t="s">
        <v>99</v>
      </c>
      <c r="H263" t="s">
        <v>60</v>
      </c>
      <c r="I263" t="s">
        <v>61</v>
      </c>
      <c r="K263" t="s">
        <v>62</v>
      </c>
      <c r="L263" t="s">
        <v>63</v>
      </c>
      <c r="M263" t="s">
        <v>64</v>
      </c>
      <c r="N263" t="s">
        <v>42</v>
      </c>
      <c r="AA263" t="s">
        <v>100</v>
      </c>
      <c r="AD263" t="s">
        <v>65</v>
      </c>
      <c r="AH263" t="s">
        <v>1080</v>
      </c>
    </row>
    <row r="264" spans="1:34" x14ac:dyDescent="0.3">
      <c r="A264" t="s">
        <v>1081</v>
      </c>
      <c r="B264" t="s">
        <v>821</v>
      </c>
      <c r="C264" t="s">
        <v>36</v>
      </c>
      <c r="D264">
        <v>3</v>
      </c>
      <c r="E264">
        <v>739</v>
      </c>
      <c r="F264" t="s">
        <v>684</v>
      </c>
      <c r="G264" t="s">
        <v>767</v>
      </c>
      <c r="H264" t="s">
        <v>186</v>
      </c>
      <c r="I264" t="s">
        <v>83</v>
      </c>
      <c r="J264" t="s">
        <v>242</v>
      </c>
      <c r="K264" t="s">
        <v>188</v>
      </c>
      <c r="M264" t="s">
        <v>41</v>
      </c>
      <c r="N264" t="s">
        <v>42</v>
      </c>
      <c r="O264" t="s">
        <v>189</v>
      </c>
      <c r="AA264" t="s">
        <v>410</v>
      </c>
      <c r="AH264" t="s">
        <v>686</v>
      </c>
    </row>
    <row r="265" spans="1:34" x14ac:dyDescent="0.3">
      <c r="A265" t="s">
        <v>1082</v>
      </c>
      <c r="B265" t="s">
        <v>834</v>
      </c>
      <c r="C265" t="s">
        <v>113</v>
      </c>
      <c r="D265">
        <v>1</v>
      </c>
      <c r="E265">
        <v>1029</v>
      </c>
      <c r="F265" t="s">
        <v>164</v>
      </c>
      <c r="G265" t="s">
        <v>165</v>
      </c>
      <c r="H265" t="s">
        <v>116</v>
      </c>
      <c r="I265" t="s">
        <v>117</v>
      </c>
      <c r="K265" t="s">
        <v>116</v>
      </c>
      <c r="M265" t="s">
        <v>41</v>
      </c>
      <c r="N265" t="s">
        <v>118</v>
      </c>
      <c r="W265" t="s">
        <v>119</v>
      </c>
      <c r="AC265" t="s">
        <v>45</v>
      </c>
      <c r="AD265" t="s">
        <v>65</v>
      </c>
      <c r="AH265" t="s">
        <v>162</v>
      </c>
    </row>
    <row r="266" spans="1:34" x14ac:dyDescent="0.3">
      <c r="A266" t="s">
        <v>1083</v>
      </c>
      <c r="B266" t="s">
        <v>218</v>
      </c>
      <c r="C266" t="s">
        <v>36</v>
      </c>
      <c r="D266">
        <v>65</v>
      </c>
      <c r="E266">
        <v>10446</v>
      </c>
      <c r="F266" t="s">
        <v>89</v>
      </c>
      <c r="H266" t="s">
        <v>90</v>
      </c>
      <c r="I266" t="s">
        <v>91</v>
      </c>
      <c r="J266" t="s">
        <v>92</v>
      </c>
      <c r="K266" t="s">
        <v>93</v>
      </c>
      <c r="M266" t="s">
        <v>94</v>
      </c>
      <c r="N266" t="s">
        <v>42</v>
      </c>
      <c r="S266" t="s">
        <v>95</v>
      </c>
      <c r="AA266" t="s">
        <v>424</v>
      </c>
      <c r="AC266" t="s">
        <v>45</v>
      </c>
      <c r="AH266" t="s">
        <v>96</v>
      </c>
    </row>
    <row r="267" spans="1:34" x14ac:dyDescent="0.3">
      <c r="A267" t="s">
        <v>1084</v>
      </c>
      <c r="B267" t="s">
        <v>1085</v>
      </c>
      <c r="C267" t="s">
        <v>36</v>
      </c>
      <c r="D267">
        <v>1979</v>
      </c>
      <c r="E267">
        <v>672271</v>
      </c>
      <c r="F267" t="s">
        <v>713</v>
      </c>
      <c r="G267" t="s">
        <v>488</v>
      </c>
      <c r="H267" t="s">
        <v>211</v>
      </c>
      <c r="I267" t="s">
        <v>212</v>
      </c>
      <c r="K267" t="s">
        <v>311</v>
      </c>
      <c r="M267" t="s">
        <v>41</v>
      </c>
      <c r="N267" t="s">
        <v>42</v>
      </c>
      <c r="AA267" t="s">
        <v>214</v>
      </c>
      <c r="AD267" t="s">
        <v>65</v>
      </c>
      <c r="AH267" t="s">
        <v>1086</v>
      </c>
    </row>
    <row r="268" spans="1:34" x14ac:dyDescent="0.3">
      <c r="A268" t="s">
        <v>1087</v>
      </c>
      <c r="B268" t="s">
        <v>1088</v>
      </c>
      <c r="C268" t="s">
        <v>36</v>
      </c>
      <c r="D268">
        <v>11</v>
      </c>
      <c r="E268">
        <v>820</v>
      </c>
      <c r="F268" t="s">
        <v>205</v>
      </c>
      <c r="H268" t="s">
        <v>60</v>
      </c>
      <c r="I268" t="s">
        <v>61</v>
      </c>
      <c r="K268" t="s">
        <v>62</v>
      </c>
      <c r="L268" t="s">
        <v>63</v>
      </c>
      <c r="M268" t="s">
        <v>64</v>
      </c>
      <c r="N268" t="s">
        <v>42</v>
      </c>
      <c r="AA268" t="s">
        <v>100</v>
      </c>
      <c r="AD268" t="s">
        <v>65</v>
      </c>
      <c r="AH268" t="s">
        <v>1089</v>
      </c>
    </row>
    <row r="269" spans="1:34" x14ac:dyDescent="0.3">
      <c r="A269" t="s">
        <v>1090</v>
      </c>
      <c r="B269" t="s">
        <v>1091</v>
      </c>
      <c r="C269" t="s">
        <v>36</v>
      </c>
      <c r="D269">
        <v>1</v>
      </c>
      <c r="E269">
        <v>150</v>
      </c>
      <c r="F269" t="s">
        <v>172</v>
      </c>
      <c r="H269" t="s">
        <v>60</v>
      </c>
      <c r="I269" t="s">
        <v>61</v>
      </c>
      <c r="K269" t="s">
        <v>62</v>
      </c>
      <c r="L269" t="s">
        <v>63</v>
      </c>
      <c r="M269" t="s">
        <v>41</v>
      </c>
      <c r="N269" t="s">
        <v>42</v>
      </c>
      <c r="AA269" t="s">
        <v>195</v>
      </c>
      <c r="AD269" t="s">
        <v>65</v>
      </c>
      <c r="AH269" t="s">
        <v>1092</v>
      </c>
    </row>
    <row r="270" spans="1:34" x14ac:dyDescent="0.3">
      <c r="A270" t="s">
        <v>1093</v>
      </c>
      <c r="B270" t="s">
        <v>1094</v>
      </c>
      <c r="C270" t="s">
        <v>36</v>
      </c>
      <c r="D270">
        <v>191</v>
      </c>
      <c r="E270">
        <v>57748</v>
      </c>
      <c r="F270" t="s">
        <v>1095</v>
      </c>
      <c r="G270" t="s">
        <v>1096</v>
      </c>
      <c r="H270" t="s">
        <v>39</v>
      </c>
      <c r="I270" t="s">
        <v>40</v>
      </c>
      <c r="K270" t="s">
        <v>39</v>
      </c>
      <c r="M270" t="s">
        <v>41</v>
      </c>
      <c r="N270" t="s">
        <v>42</v>
      </c>
      <c r="O270" t="s">
        <v>1097</v>
      </c>
      <c r="AA270" t="s">
        <v>1098</v>
      </c>
      <c r="AC270" t="s">
        <v>45</v>
      </c>
    </row>
    <row r="271" spans="1:34" x14ac:dyDescent="0.3">
      <c r="A271" t="s">
        <v>1099</v>
      </c>
      <c r="B271" t="s">
        <v>1050</v>
      </c>
      <c r="C271" t="s">
        <v>36</v>
      </c>
      <c r="D271">
        <v>450</v>
      </c>
      <c r="E271">
        <v>331541</v>
      </c>
      <c r="F271" t="s">
        <v>1100</v>
      </c>
      <c r="G271" t="s">
        <v>1052</v>
      </c>
      <c r="H271" t="s">
        <v>39</v>
      </c>
      <c r="I271" t="s">
        <v>40</v>
      </c>
      <c r="K271" t="s">
        <v>39</v>
      </c>
      <c r="N271" t="s">
        <v>42</v>
      </c>
      <c r="O271" t="s">
        <v>1053</v>
      </c>
      <c r="U271" t="s">
        <v>1054</v>
      </c>
      <c r="AH271" t="s">
        <v>1055</v>
      </c>
    </row>
    <row r="272" spans="1:34" x14ac:dyDescent="0.3">
      <c r="A272" t="s">
        <v>1101</v>
      </c>
      <c r="B272" t="s">
        <v>1102</v>
      </c>
      <c r="C272" t="s">
        <v>36</v>
      </c>
      <c r="D272">
        <v>7</v>
      </c>
      <c r="E272">
        <v>1276</v>
      </c>
      <c r="F272" t="s">
        <v>80</v>
      </c>
      <c r="G272" t="s">
        <v>81</v>
      </c>
      <c r="H272" t="s">
        <v>82</v>
      </c>
      <c r="I272" t="s">
        <v>83</v>
      </c>
      <c r="J272" t="s">
        <v>84</v>
      </c>
      <c r="K272" t="s">
        <v>82</v>
      </c>
      <c r="M272" t="s">
        <v>41</v>
      </c>
      <c r="N272" t="s">
        <v>42</v>
      </c>
      <c r="O272" t="s">
        <v>85</v>
      </c>
      <c r="AH272" t="s">
        <v>1103</v>
      </c>
    </row>
    <row r="273" spans="1:34" x14ac:dyDescent="0.3">
      <c r="A273" t="s">
        <v>1104</v>
      </c>
      <c r="B273" t="s">
        <v>1105</v>
      </c>
      <c r="C273" t="s">
        <v>36</v>
      </c>
      <c r="D273">
        <v>324</v>
      </c>
      <c r="E273">
        <v>51620</v>
      </c>
      <c r="F273" t="s">
        <v>1106</v>
      </c>
      <c r="G273" t="s">
        <v>542</v>
      </c>
      <c r="H273" t="s">
        <v>248</v>
      </c>
      <c r="I273" t="s">
        <v>83</v>
      </c>
      <c r="J273" t="s">
        <v>544</v>
      </c>
      <c r="K273" t="s">
        <v>545</v>
      </c>
      <c r="M273" t="s">
        <v>612</v>
      </c>
      <c r="N273" t="s">
        <v>42</v>
      </c>
      <c r="W273" s="1">
        <v>8.5003850048500698E+69</v>
      </c>
      <c r="AA273" t="s">
        <v>613</v>
      </c>
      <c r="AC273" t="s">
        <v>45</v>
      </c>
      <c r="AD273" t="s">
        <v>65</v>
      </c>
      <c r="AE273" t="s">
        <v>614</v>
      </c>
      <c r="AH273" t="s">
        <v>1107</v>
      </c>
    </row>
    <row r="274" spans="1:34" x14ac:dyDescent="0.3">
      <c r="A274" t="s">
        <v>1108</v>
      </c>
      <c r="B274" t="s">
        <v>1109</v>
      </c>
      <c r="C274" t="s">
        <v>36</v>
      </c>
      <c r="D274">
        <v>1264</v>
      </c>
      <c r="E274">
        <v>152125</v>
      </c>
      <c r="F274" t="s">
        <v>1110</v>
      </c>
      <c r="G274" t="s">
        <v>1111</v>
      </c>
      <c r="H274" t="s">
        <v>1112</v>
      </c>
      <c r="I274" t="s">
        <v>1113</v>
      </c>
      <c r="J274" t="s">
        <v>1114</v>
      </c>
      <c r="K274" t="s">
        <v>1115</v>
      </c>
      <c r="M274" t="s">
        <v>41</v>
      </c>
      <c r="N274" t="s">
        <v>42</v>
      </c>
      <c r="O274" t="s">
        <v>259</v>
      </c>
      <c r="AD274" t="s">
        <v>65</v>
      </c>
    </row>
    <row r="275" spans="1:34" x14ac:dyDescent="0.3">
      <c r="A275" t="s">
        <v>1116</v>
      </c>
      <c r="B275" t="s">
        <v>916</v>
      </c>
      <c r="C275" t="s">
        <v>36</v>
      </c>
      <c r="D275">
        <v>8</v>
      </c>
      <c r="E275">
        <v>1220</v>
      </c>
      <c r="F275" t="s">
        <v>184</v>
      </c>
      <c r="G275" t="s">
        <v>185</v>
      </c>
      <c r="H275" t="s">
        <v>186</v>
      </c>
      <c r="I275" t="s">
        <v>83</v>
      </c>
      <c r="J275" t="s">
        <v>187</v>
      </c>
      <c r="K275" t="s">
        <v>188</v>
      </c>
      <c r="M275" t="s">
        <v>41</v>
      </c>
      <c r="N275" t="s">
        <v>42</v>
      </c>
      <c r="O275" t="s">
        <v>189</v>
      </c>
      <c r="AA275" t="s">
        <v>410</v>
      </c>
      <c r="AH275" t="s">
        <v>191</v>
      </c>
    </row>
    <row r="276" spans="1:34" x14ac:dyDescent="0.3">
      <c r="A276" t="s">
        <v>1117</v>
      </c>
      <c r="B276" t="s">
        <v>473</v>
      </c>
      <c r="C276" t="s">
        <v>113</v>
      </c>
      <c r="D276">
        <v>57</v>
      </c>
      <c r="E276">
        <v>31659</v>
      </c>
      <c r="F276" t="s">
        <v>1057</v>
      </c>
      <c r="G276" t="s">
        <v>1058</v>
      </c>
      <c r="H276" t="s">
        <v>116</v>
      </c>
      <c r="I276" t="s">
        <v>117</v>
      </c>
      <c r="K276" t="s">
        <v>116</v>
      </c>
      <c r="M276" t="s">
        <v>41</v>
      </c>
      <c r="N276" t="s">
        <v>118</v>
      </c>
      <c r="W276" t="s">
        <v>476</v>
      </c>
      <c r="AC276" t="s">
        <v>45</v>
      </c>
      <c r="AD276" t="s">
        <v>65</v>
      </c>
      <c r="AH276" t="s">
        <v>477</v>
      </c>
    </row>
    <row r="277" spans="1:34" x14ac:dyDescent="0.3">
      <c r="A277" t="s">
        <v>1118</v>
      </c>
      <c r="B277" t="s">
        <v>417</v>
      </c>
      <c r="C277" t="s">
        <v>113</v>
      </c>
      <c r="D277">
        <v>15</v>
      </c>
      <c r="E277">
        <v>8040</v>
      </c>
      <c r="F277" t="s">
        <v>164</v>
      </c>
      <c r="G277" t="s">
        <v>165</v>
      </c>
      <c r="H277" t="s">
        <v>116</v>
      </c>
      <c r="I277" t="s">
        <v>117</v>
      </c>
      <c r="K277" t="s">
        <v>116</v>
      </c>
      <c r="M277" t="s">
        <v>41</v>
      </c>
      <c r="N277" t="s">
        <v>118</v>
      </c>
      <c r="W277" t="s">
        <v>119</v>
      </c>
      <c r="AC277" t="s">
        <v>45</v>
      </c>
      <c r="AD277" t="s">
        <v>65</v>
      </c>
      <c r="AH277" t="s">
        <v>421</v>
      </c>
    </row>
    <row r="278" spans="1:34" x14ac:dyDescent="0.3">
      <c r="A278" t="s">
        <v>1119</v>
      </c>
      <c r="B278" t="s">
        <v>180</v>
      </c>
      <c r="C278" t="s">
        <v>36</v>
      </c>
      <c r="D278">
        <v>48</v>
      </c>
      <c r="E278">
        <v>6977</v>
      </c>
      <c r="F278" t="s">
        <v>439</v>
      </c>
      <c r="H278" t="s">
        <v>90</v>
      </c>
      <c r="I278" t="s">
        <v>91</v>
      </c>
      <c r="J278" t="s">
        <v>92</v>
      </c>
      <c r="K278" t="s">
        <v>93</v>
      </c>
      <c r="M278" t="s">
        <v>94</v>
      </c>
      <c r="N278" t="s">
        <v>42</v>
      </c>
      <c r="S278" t="s">
        <v>95</v>
      </c>
      <c r="AA278" t="s">
        <v>214</v>
      </c>
      <c r="AC278" t="s">
        <v>45</v>
      </c>
      <c r="AH278" t="s">
        <v>440</v>
      </c>
    </row>
    <row r="279" spans="1:34" x14ac:dyDescent="0.3">
      <c r="A279" t="s">
        <v>1120</v>
      </c>
      <c r="B279" t="s">
        <v>1121</v>
      </c>
      <c r="C279" t="s">
        <v>113</v>
      </c>
      <c r="D279">
        <v>7</v>
      </c>
      <c r="E279">
        <v>3759</v>
      </c>
      <c r="F279" t="s">
        <v>553</v>
      </c>
      <c r="G279" t="s">
        <v>554</v>
      </c>
      <c r="H279" t="s">
        <v>116</v>
      </c>
      <c r="I279" t="s">
        <v>117</v>
      </c>
      <c r="K279" t="s">
        <v>116</v>
      </c>
      <c r="M279" t="s">
        <v>41</v>
      </c>
      <c r="N279" t="s">
        <v>118</v>
      </c>
      <c r="W279" t="s">
        <v>555</v>
      </c>
      <c r="AA279" t="s">
        <v>556</v>
      </c>
      <c r="AC279" t="s">
        <v>45</v>
      </c>
      <c r="AD279" t="s">
        <v>65</v>
      </c>
      <c r="AH279" t="s">
        <v>557</v>
      </c>
    </row>
    <row r="280" spans="1:34" x14ac:dyDescent="0.3">
      <c r="A280" t="s">
        <v>1122</v>
      </c>
      <c r="B280" t="s">
        <v>574</v>
      </c>
      <c r="C280" t="s">
        <v>36</v>
      </c>
      <c r="D280">
        <v>278</v>
      </c>
      <c r="E280">
        <v>41382</v>
      </c>
      <c r="F280" t="s">
        <v>1123</v>
      </c>
      <c r="G280" t="s">
        <v>1124</v>
      </c>
      <c r="H280" t="s">
        <v>265</v>
      </c>
      <c r="I280" t="s">
        <v>266</v>
      </c>
      <c r="J280" t="s">
        <v>277</v>
      </c>
      <c r="K280" t="s">
        <v>278</v>
      </c>
      <c r="M280" t="s">
        <v>41</v>
      </c>
      <c r="N280" t="s">
        <v>42</v>
      </c>
      <c r="O280" t="s">
        <v>279</v>
      </c>
      <c r="AH280" t="s">
        <v>576</v>
      </c>
    </row>
    <row r="281" spans="1:34" x14ac:dyDescent="0.3">
      <c r="A281" t="s">
        <v>1125</v>
      </c>
      <c r="B281" t="s">
        <v>308</v>
      </c>
      <c r="C281" t="s">
        <v>36</v>
      </c>
      <c r="D281">
        <v>188</v>
      </c>
      <c r="E281">
        <v>52258</v>
      </c>
      <c r="F281" t="s">
        <v>713</v>
      </c>
      <c r="G281" t="s">
        <v>488</v>
      </c>
      <c r="H281" t="s">
        <v>211</v>
      </c>
      <c r="I281" t="s">
        <v>212</v>
      </c>
      <c r="K281" t="s">
        <v>311</v>
      </c>
      <c r="M281" t="s">
        <v>41</v>
      </c>
      <c r="N281" t="s">
        <v>42</v>
      </c>
      <c r="AA281" t="s">
        <v>214</v>
      </c>
      <c r="AD281" t="s">
        <v>65</v>
      </c>
      <c r="AH281" t="s">
        <v>1126</v>
      </c>
    </row>
    <row r="282" spans="1:34" x14ac:dyDescent="0.3">
      <c r="A282" t="s">
        <v>1127</v>
      </c>
      <c r="B282" t="s">
        <v>1128</v>
      </c>
      <c r="C282" t="s">
        <v>36</v>
      </c>
      <c r="D282">
        <v>2112</v>
      </c>
      <c r="E282">
        <v>762454</v>
      </c>
      <c r="F282" t="s">
        <v>738</v>
      </c>
      <c r="G282" t="s">
        <v>739</v>
      </c>
      <c r="H282" t="s">
        <v>60</v>
      </c>
      <c r="I282" t="s">
        <v>61</v>
      </c>
      <c r="K282" t="s">
        <v>740</v>
      </c>
      <c r="M282" t="s">
        <v>568</v>
      </c>
      <c r="N282" t="s">
        <v>42</v>
      </c>
      <c r="U282" t="s">
        <v>808</v>
      </c>
      <c r="AA282" t="s">
        <v>742</v>
      </c>
      <c r="AC282" t="s">
        <v>45</v>
      </c>
      <c r="AD282" t="s">
        <v>65</v>
      </c>
      <c r="AH282" t="s">
        <v>743</v>
      </c>
    </row>
    <row r="283" spans="1:34" x14ac:dyDescent="0.3">
      <c r="A283" t="s">
        <v>1129</v>
      </c>
      <c r="B283" t="s">
        <v>771</v>
      </c>
      <c r="C283" t="s">
        <v>36</v>
      </c>
      <c r="D283">
        <v>8255</v>
      </c>
      <c r="E283">
        <v>796429</v>
      </c>
      <c r="F283" t="s">
        <v>772</v>
      </c>
      <c r="G283" t="s">
        <v>773</v>
      </c>
      <c r="H283" t="s">
        <v>774</v>
      </c>
      <c r="I283" t="s">
        <v>775</v>
      </c>
      <c r="K283" t="s">
        <v>776</v>
      </c>
      <c r="M283" t="s">
        <v>492</v>
      </c>
      <c r="N283" t="s">
        <v>42</v>
      </c>
      <c r="AA283" t="s">
        <v>911</v>
      </c>
      <c r="AC283" t="s">
        <v>45</v>
      </c>
      <c r="AH283" t="s">
        <v>1130</v>
      </c>
    </row>
    <row r="284" spans="1:34" x14ac:dyDescent="0.3">
      <c r="A284" t="s">
        <v>1131</v>
      </c>
      <c r="B284" t="s">
        <v>1132</v>
      </c>
      <c r="C284" t="s">
        <v>113</v>
      </c>
      <c r="D284">
        <v>22</v>
      </c>
      <c r="E284">
        <v>20863</v>
      </c>
      <c r="F284" t="s">
        <v>760</v>
      </c>
      <c r="G284" t="s">
        <v>761</v>
      </c>
      <c r="H284" t="s">
        <v>116</v>
      </c>
      <c r="I284" t="s">
        <v>117</v>
      </c>
      <c r="J284" t="s">
        <v>116</v>
      </c>
      <c r="K284" t="s">
        <v>116</v>
      </c>
      <c r="M284" t="s">
        <v>762</v>
      </c>
      <c r="N284" t="s">
        <v>118</v>
      </c>
      <c r="V284" t="s">
        <v>763</v>
      </c>
      <c r="W284" t="s">
        <v>764</v>
      </c>
      <c r="AC284" t="s">
        <v>45</v>
      </c>
      <c r="AH284" t="s">
        <v>1133</v>
      </c>
    </row>
    <row r="285" spans="1:34" x14ac:dyDescent="0.3">
      <c r="A285" t="s">
        <v>1134</v>
      </c>
      <c r="B285" t="s">
        <v>88</v>
      </c>
      <c r="C285" t="s">
        <v>36</v>
      </c>
      <c r="D285">
        <v>252</v>
      </c>
      <c r="E285">
        <v>27186</v>
      </c>
      <c r="F285" t="s">
        <v>392</v>
      </c>
      <c r="H285" t="s">
        <v>90</v>
      </c>
      <c r="I285" t="s">
        <v>91</v>
      </c>
      <c r="J285" t="s">
        <v>92</v>
      </c>
      <c r="K285" t="s">
        <v>93</v>
      </c>
      <c r="M285" t="s">
        <v>94</v>
      </c>
      <c r="N285" t="s">
        <v>42</v>
      </c>
      <c r="S285" t="s">
        <v>393</v>
      </c>
      <c r="AH285" t="s">
        <v>96</v>
      </c>
    </row>
    <row r="286" spans="1:34" x14ac:dyDescent="0.3">
      <c r="A286" t="s">
        <v>1135</v>
      </c>
      <c r="B286" t="s">
        <v>1136</v>
      </c>
      <c r="C286" t="s">
        <v>36</v>
      </c>
      <c r="D286">
        <v>396</v>
      </c>
      <c r="E286">
        <v>52257</v>
      </c>
      <c r="F286" t="s">
        <v>379</v>
      </c>
      <c r="G286" t="s">
        <v>380</v>
      </c>
      <c r="H286" t="s">
        <v>381</v>
      </c>
      <c r="I286" t="s">
        <v>382</v>
      </c>
      <c r="J286" t="s">
        <v>383</v>
      </c>
      <c r="K286" t="s">
        <v>381</v>
      </c>
      <c r="M286" t="s">
        <v>384</v>
      </c>
      <c r="N286" t="s">
        <v>42</v>
      </c>
      <c r="O286" t="s">
        <v>259</v>
      </c>
      <c r="AC286" t="s">
        <v>45</v>
      </c>
      <c r="AH286" t="s">
        <v>385</v>
      </c>
    </row>
    <row r="287" spans="1:34" x14ac:dyDescent="0.3">
      <c r="A287" t="s">
        <v>1137</v>
      </c>
      <c r="B287" t="s">
        <v>218</v>
      </c>
      <c r="C287" t="s">
        <v>36</v>
      </c>
      <c r="D287">
        <v>720</v>
      </c>
      <c r="E287">
        <v>90330</v>
      </c>
      <c r="F287" t="s">
        <v>89</v>
      </c>
      <c r="H287" t="s">
        <v>90</v>
      </c>
      <c r="I287" t="s">
        <v>91</v>
      </c>
      <c r="J287" t="s">
        <v>92</v>
      </c>
      <c r="K287" t="s">
        <v>93</v>
      </c>
      <c r="M287" t="s">
        <v>94</v>
      </c>
      <c r="N287" t="s">
        <v>42</v>
      </c>
      <c r="S287" t="s">
        <v>95</v>
      </c>
      <c r="AA287" t="s">
        <v>181</v>
      </c>
      <c r="AC287" t="s">
        <v>45</v>
      </c>
      <c r="AH287" t="s">
        <v>96</v>
      </c>
    </row>
    <row r="288" spans="1:34" x14ac:dyDescent="0.3">
      <c r="A288" t="s">
        <v>1138</v>
      </c>
      <c r="B288" t="s">
        <v>1139</v>
      </c>
      <c r="C288" t="s">
        <v>113</v>
      </c>
      <c r="D288">
        <v>21</v>
      </c>
      <c r="E288">
        <v>9624</v>
      </c>
      <c r="F288" t="s">
        <v>176</v>
      </c>
      <c r="G288" t="s">
        <v>177</v>
      </c>
      <c r="H288" t="s">
        <v>116</v>
      </c>
      <c r="I288" t="s">
        <v>117</v>
      </c>
      <c r="K288" t="s">
        <v>116</v>
      </c>
      <c r="M288" t="s">
        <v>41</v>
      </c>
      <c r="N288" t="s">
        <v>118</v>
      </c>
      <c r="W288" t="s">
        <v>178</v>
      </c>
      <c r="AC288" t="s">
        <v>45</v>
      </c>
      <c r="AD288" t="s">
        <v>65</v>
      </c>
      <c r="AH288" t="s">
        <v>421</v>
      </c>
    </row>
    <row r="289" spans="1:34" x14ac:dyDescent="0.3">
      <c r="A289" t="s">
        <v>1140</v>
      </c>
      <c r="B289" t="s">
        <v>1141</v>
      </c>
      <c r="C289" t="s">
        <v>36</v>
      </c>
      <c r="D289">
        <v>50</v>
      </c>
      <c r="E289">
        <v>15826</v>
      </c>
      <c r="F289" t="s">
        <v>1142</v>
      </c>
      <c r="G289" t="s">
        <v>1143</v>
      </c>
      <c r="H289" t="s">
        <v>1073</v>
      </c>
      <c r="I289" t="s">
        <v>1074</v>
      </c>
      <c r="J289" t="s">
        <v>1144</v>
      </c>
      <c r="K289" t="s">
        <v>1076</v>
      </c>
      <c r="M289" t="s">
        <v>41</v>
      </c>
      <c r="N289" t="s">
        <v>42</v>
      </c>
      <c r="O289" t="s">
        <v>731</v>
      </c>
      <c r="AC289" t="s">
        <v>45</v>
      </c>
      <c r="AH289" t="s">
        <v>1145</v>
      </c>
    </row>
    <row r="290" spans="1:34" x14ac:dyDescent="0.3">
      <c r="A290" t="s">
        <v>1146</v>
      </c>
      <c r="B290" t="s">
        <v>1147</v>
      </c>
      <c r="C290" t="s">
        <v>36</v>
      </c>
      <c r="D290">
        <v>0</v>
      </c>
      <c r="E290">
        <v>8</v>
      </c>
      <c r="F290" t="s">
        <v>1148</v>
      </c>
      <c r="G290" t="s">
        <v>397</v>
      </c>
      <c r="H290" t="s">
        <v>186</v>
      </c>
      <c r="I290" t="s">
        <v>83</v>
      </c>
      <c r="J290" t="s">
        <v>187</v>
      </c>
      <c r="K290" t="s">
        <v>188</v>
      </c>
      <c r="M290" t="s">
        <v>41</v>
      </c>
      <c r="N290" t="s">
        <v>42</v>
      </c>
      <c r="O290" t="s">
        <v>189</v>
      </c>
      <c r="AA290" t="s">
        <v>768</v>
      </c>
      <c r="AH290" t="s">
        <v>243</v>
      </c>
    </row>
    <row r="291" spans="1:34" x14ac:dyDescent="0.3">
      <c r="A291" t="s">
        <v>1149</v>
      </c>
      <c r="B291" t="s">
        <v>683</v>
      </c>
      <c r="C291" t="s">
        <v>36</v>
      </c>
      <c r="D291">
        <v>2</v>
      </c>
      <c r="E291">
        <v>417</v>
      </c>
      <c r="F291" t="s">
        <v>684</v>
      </c>
      <c r="G291" t="s">
        <v>767</v>
      </c>
      <c r="H291" t="s">
        <v>186</v>
      </c>
      <c r="I291" t="s">
        <v>83</v>
      </c>
      <c r="J291" t="s">
        <v>242</v>
      </c>
      <c r="K291" t="s">
        <v>188</v>
      </c>
      <c r="M291" t="s">
        <v>41</v>
      </c>
      <c r="N291" t="s">
        <v>42</v>
      </c>
      <c r="O291" t="s">
        <v>189</v>
      </c>
      <c r="AA291" t="s">
        <v>410</v>
      </c>
      <c r="AH291" t="s">
        <v>686</v>
      </c>
    </row>
    <row r="292" spans="1:34" x14ac:dyDescent="0.3">
      <c r="A292" t="s">
        <v>1150</v>
      </c>
      <c r="B292" t="s">
        <v>916</v>
      </c>
      <c r="C292" t="s">
        <v>36</v>
      </c>
      <c r="D292">
        <v>4</v>
      </c>
      <c r="E292">
        <v>965</v>
      </c>
      <c r="F292" t="s">
        <v>184</v>
      </c>
      <c r="G292" t="s">
        <v>185</v>
      </c>
      <c r="H292" t="s">
        <v>186</v>
      </c>
      <c r="I292" t="s">
        <v>83</v>
      </c>
      <c r="J292" t="s">
        <v>187</v>
      </c>
      <c r="K292" t="s">
        <v>188</v>
      </c>
      <c r="M292" t="s">
        <v>41</v>
      </c>
      <c r="N292" t="s">
        <v>42</v>
      </c>
      <c r="O292" t="s">
        <v>189</v>
      </c>
      <c r="AA292" t="s">
        <v>190</v>
      </c>
      <c r="AH292" t="s">
        <v>191</v>
      </c>
    </row>
    <row r="293" spans="1:34" x14ac:dyDescent="0.3">
      <c r="A293" t="s">
        <v>1151</v>
      </c>
      <c r="B293" t="s">
        <v>388</v>
      </c>
      <c r="C293" t="s">
        <v>36</v>
      </c>
      <c r="D293">
        <v>422</v>
      </c>
      <c r="E293">
        <v>36178</v>
      </c>
      <c r="F293" t="s">
        <v>507</v>
      </c>
      <c r="H293" t="s">
        <v>200</v>
      </c>
      <c r="I293" t="s">
        <v>83</v>
      </c>
      <c r="K293" t="s">
        <v>201</v>
      </c>
      <c r="M293" t="s">
        <v>41</v>
      </c>
      <c r="N293" t="s">
        <v>42</v>
      </c>
      <c r="W293" t="s">
        <v>508</v>
      </c>
      <c r="AC293" t="s">
        <v>45</v>
      </c>
    </row>
    <row r="294" spans="1:34" x14ac:dyDescent="0.3">
      <c r="A294" t="s">
        <v>1152</v>
      </c>
      <c r="B294" t="s">
        <v>945</v>
      </c>
      <c r="C294" t="s">
        <v>946</v>
      </c>
      <c r="D294">
        <v>3023</v>
      </c>
      <c r="E294">
        <v>702611</v>
      </c>
      <c r="F294" t="s">
        <v>947</v>
      </c>
      <c r="G294" t="s">
        <v>948</v>
      </c>
      <c r="H294" t="s">
        <v>949</v>
      </c>
      <c r="I294" t="s">
        <v>950</v>
      </c>
      <c r="K294" t="s">
        <v>951</v>
      </c>
      <c r="M294" t="s">
        <v>41</v>
      </c>
      <c r="N294" t="s">
        <v>952</v>
      </c>
      <c r="S294" t="s">
        <v>953</v>
      </c>
      <c r="T294" t="s">
        <v>954</v>
      </c>
      <c r="AA294" t="s">
        <v>398</v>
      </c>
      <c r="AC294" t="s">
        <v>45</v>
      </c>
      <c r="AH294" t="s">
        <v>955</v>
      </c>
    </row>
    <row r="295" spans="1:34" x14ac:dyDescent="0.3">
      <c r="A295" t="s">
        <v>1153</v>
      </c>
      <c r="B295" t="s">
        <v>635</v>
      </c>
      <c r="C295" t="s">
        <v>113</v>
      </c>
      <c r="D295">
        <v>17</v>
      </c>
      <c r="E295">
        <v>8888</v>
      </c>
      <c r="F295" t="s">
        <v>745</v>
      </c>
      <c r="G295" t="s">
        <v>746</v>
      </c>
      <c r="H295" t="s">
        <v>116</v>
      </c>
      <c r="I295" t="s">
        <v>117</v>
      </c>
      <c r="K295" t="s">
        <v>116</v>
      </c>
      <c r="M295" t="s">
        <v>41</v>
      </c>
      <c r="N295" t="s">
        <v>118</v>
      </c>
      <c r="W295" t="s">
        <v>178</v>
      </c>
      <c r="AC295" t="s">
        <v>45</v>
      </c>
      <c r="AD295" t="s">
        <v>65</v>
      </c>
      <c r="AH295" t="s">
        <v>437</v>
      </c>
    </row>
    <row r="296" spans="1:34" x14ac:dyDescent="0.3">
      <c r="A296" t="s">
        <v>1154</v>
      </c>
      <c r="B296" t="s">
        <v>180</v>
      </c>
      <c r="C296" t="s">
        <v>36</v>
      </c>
      <c r="D296">
        <v>330</v>
      </c>
      <c r="E296">
        <v>34783</v>
      </c>
      <c r="F296" t="s">
        <v>89</v>
      </c>
      <c r="H296" t="s">
        <v>90</v>
      </c>
      <c r="I296" t="s">
        <v>91</v>
      </c>
      <c r="J296" t="s">
        <v>92</v>
      </c>
      <c r="K296" t="s">
        <v>93</v>
      </c>
      <c r="M296" t="s">
        <v>94</v>
      </c>
      <c r="N296" t="s">
        <v>42</v>
      </c>
      <c r="S296" t="s">
        <v>95</v>
      </c>
      <c r="AA296" t="s">
        <v>499</v>
      </c>
      <c r="AC296" t="s">
        <v>45</v>
      </c>
      <c r="AH296" t="s">
        <v>96</v>
      </c>
    </row>
    <row r="297" spans="1:34" x14ac:dyDescent="0.3">
      <c r="A297" t="s">
        <v>1155</v>
      </c>
      <c r="B297" t="s">
        <v>1156</v>
      </c>
      <c r="C297" t="s">
        <v>36</v>
      </c>
      <c r="D297">
        <v>178</v>
      </c>
      <c r="E297">
        <v>15268</v>
      </c>
      <c r="F297" t="s">
        <v>323</v>
      </c>
      <c r="H297" t="s">
        <v>60</v>
      </c>
      <c r="I297" t="s">
        <v>61</v>
      </c>
      <c r="K297" t="s">
        <v>62</v>
      </c>
      <c r="L297" t="s">
        <v>63</v>
      </c>
      <c r="M297" t="s">
        <v>64</v>
      </c>
      <c r="N297" t="s">
        <v>42</v>
      </c>
      <c r="AD297" t="s">
        <v>65</v>
      </c>
      <c r="AH297" t="s">
        <v>1157</v>
      </c>
    </row>
    <row r="298" spans="1:34" x14ac:dyDescent="0.3">
      <c r="A298" t="s">
        <v>1158</v>
      </c>
      <c r="B298" t="s">
        <v>1159</v>
      </c>
      <c r="C298" t="s">
        <v>36</v>
      </c>
      <c r="D298">
        <v>1391</v>
      </c>
      <c r="E298">
        <v>145249</v>
      </c>
      <c r="F298" t="s">
        <v>470</v>
      </c>
      <c r="G298" t="s">
        <v>210</v>
      </c>
      <c r="H298" t="s">
        <v>211</v>
      </c>
      <c r="I298" t="s">
        <v>212</v>
      </c>
      <c r="K298" t="s">
        <v>311</v>
      </c>
      <c r="M298" t="s">
        <v>41</v>
      </c>
      <c r="N298" t="s">
        <v>42</v>
      </c>
      <c r="AA298" t="s">
        <v>214</v>
      </c>
      <c r="AC298" t="s">
        <v>45</v>
      </c>
      <c r="AD298" t="s">
        <v>65</v>
      </c>
      <c r="AH298" t="s">
        <v>1160</v>
      </c>
    </row>
    <row r="299" spans="1:34" x14ac:dyDescent="0.3">
      <c r="A299" t="s">
        <v>1161</v>
      </c>
      <c r="B299" t="s">
        <v>1162</v>
      </c>
      <c r="C299" t="s">
        <v>48</v>
      </c>
      <c r="D299">
        <v>93</v>
      </c>
      <c r="E299">
        <v>47710</v>
      </c>
      <c r="F299" t="s">
        <v>1163</v>
      </c>
      <c r="G299" t="s">
        <v>1164</v>
      </c>
      <c r="H299" t="s">
        <v>1165</v>
      </c>
      <c r="I299" t="s">
        <v>1166</v>
      </c>
      <c r="K299" t="s">
        <v>1167</v>
      </c>
      <c r="M299" t="s">
        <v>41</v>
      </c>
      <c r="N299" t="s">
        <v>1168</v>
      </c>
      <c r="S299" t="s">
        <v>1169</v>
      </c>
      <c r="AC299" t="s">
        <v>45</v>
      </c>
      <c r="AD299" t="s">
        <v>1170</v>
      </c>
      <c r="AH299" t="s">
        <v>1171</v>
      </c>
    </row>
    <row r="300" spans="1:34" x14ac:dyDescent="0.3">
      <c r="A300" t="s">
        <v>1172</v>
      </c>
      <c r="B300" t="s">
        <v>423</v>
      </c>
      <c r="C300" t="s">
        <v>36</v>
      </c>
      <c r="D300">
        <v>22</v>
      </c>
      <c r="E300">
        <v>3187</v>
      </c>
      <c r="F300" t="s">
        <v>439</v>
      </c>
      <c r="H300" t="s">
        <v>90</v>
      </c>
      <c r="I300" t="s">
        <v>91</v>
      </c>
      <c r="J300" t="s">
        <v>92</v>
      </c>
      <c r="K300" t="s">
        <v>93</v>
      </c>
      <c r="M300" t="s">
        <v>94</v>
      </c>
      <c r="N300" t="s">
        <v>42</v>
      </c>
      <c r="S300" t="s">
        <v>95</v>
      </c>
      <c r="AA300" t="s">
        <v>214</v>
      </c>
      <c r="AC300" t="s">
        <v>45</v>
      </c>
      <c r="AH300" t="s">
        <v>440</v>
      </c>
    </row>
    <row r="301" spans="1:34" x14ac:dyDescent="0.3">
      <c r="A301" t="s">
        <v>1173</v>
      </c>
      <c r="B301" t="s">
        <v>495</v>
      </c>
      <c r="C301" t="s">
        <v>36</v>
      </c>
      <c r="D301">
        <v>54</v>
      </c>
      <c r="E301">
        <v>3986</v>
      </c>
      <c r="F301" t="s">
        <v>453</v>
      </c>
      <c r="H301" t="s">
        <v>60</v>
      </c>
      <c r="I301" t="s">
        <v>61</v>
      </c>
      <c r="K301" t="s">
        <v>62</v>
      </c>
      <c r="L301" t="s">
        <v>63</v>
      </c>
      <c r="M301" t="s">
        <v>64</v>
      </c>
      <c r="N301" t="s">
        <v>42</v>
      </c>
      <c r="AD301" t="s">
        <v>65</v>
      </c>
      <c r="AH301" t="s">
        <v>1174</v>
      </c>
    </row>
    <row r="302" spans="1:34" x14ac:dyDescent="0.3">
      <c r="A302" t="s">
        <v>1175</v>
      </c>
      <c r="B302" t="s">
        <v>180</v>
      </c>
      <c r="C302" t="s">
        <v>36</v>
      </c>
      <c r="D302">
        <v>45</v>
      </c>
      <c r="E302">
        <v>3800</v>
      </c>
      <c r="F302" t="s">
        <v>89</v>
      </c>
      <c r="H302" t="s">
        <v>90</v>
      </c>
      <c r="I302" t="s">
        <v>91</v>
      </c>
      <c r="J302" t="s">
        <v>92</v>
      </c>
      <c r="K302" t="s">
        <v>93</v>
      </c>
      <c r="M302" t="s">
        <v>94</v>
      </c>
      <c r="N302" t="s">
        <v>42</v>
      </c>
      <c r="S302" t="s">
        <v>95</v>
      </c>
      <c r="AA302" t="s">
        <v>219</v>
      </c>
      <c r="AC302" t="s">
        <v>45</v>
      </c>
      <c r="AH302" t="s">
        <v>96</v>
      </c>
    </row>
    <row r="303" spans="1:34" x14ac:dyDescent="0.3">
      <c r="A303" t="s">
        <v>1176</v>
      </c>
      <c r="B303" t="s">
        <v>1177</v>
      </c>
      <c r="C303" t="s">
        <v>36</v>
      </c>
      <c r="D303">
        <v>718</v>
      </c>
      <c r="E303">
        <v>170700</v>
      </c>
      <c r="F303" t="s">
        <v>1178</v>
      </c>
      <c r="H303" t="s">
        <v>1179</v>
      </c>
      <c r="I303" t="s">
        <v>1180</v>
      </c>
      <c r="K303" t="s">
        <v>1179</v>
      </c>
      <c r="M303" t="s">
        <v>41</v>
      </c>
      <c r="N303" t="s">
        <v>42</v>
      </c>
      <c r="AA303" t="s">
        <v>398</v>
      </c>
      <c r="AC303" t="s">
        <v>45</v>
      </c>
      <c r="AH303" t="s">
        <v>1181</v>
      </c>
    </row>
    <row r="304" spans="1:34" x14ac:dyDescent="0.3">
      <c r="A304" t="s">
        <v>1182</v>
      </c>
      <c r="B304" t="s">
        <v>678</v>
      </c>
      <c r="C304" t="s">
        <v>36</v>
      </c>
      <c r="D304">
        <v>81</v>
      </c>
      <c r="E304">
        <v>16602</v>
      </c>
      <c r="F304" t="s">
        <v>1183</v>
      </c>
      <c r="H304" t="s">
        <v>60</v>
      </c>
      <c r="I304" t="s">
        <v>61</v>
      </c>
      <c r="K304" t="s">
        <v>680</v>
      </c>
      <c r="M304" t="s">
        <v>41</v>
      </c>
      <c r="N304" t="s">
        <v>42</v>
      </c>
      <c r="AA304" t="s">
        <v>1184</v>
      </c>
      <c r="AC304" t="s">
        <v>45</v>
      </c>
      <c r="AH304" t="s">
        <v>1185</v>
      </c>
    </row>
    <row r="305" spans="1:34" x14ac:dyDescent="0.3">
      <c r="A305" t="s">
        <v>1186</v>
      </c>
      <c r="B305" t="s">
        <v>167</v>
      </c>
      <c r="C305" t="s">
        <v>36</v>
      </c>
      <c r="D305">
        <v>36</v>
      </c>
      <c r="E305">
        <v>2670</v>
      </c>
      <c r="F305" t="s">
        <v>205</v>
      </c>
      <c r="H305" t="s">
        <v>60</v>
      </c>
      <c r="I305" t="s">
        <v>61</v>
      </c>
      <c r="K305" t="s">
        <v>62</v>
      </c>
      <c r="L305" t="s">
        <v>63</v>
      </c>
      <c r="M305" t="s">
        <v>64</v>
      </c>
      <c r="N305" t="s">
        <v>42</v>
      </c>
      <c r="AA305" t="s">
        <v>100</v>
      </c>
      <c r="AD305" t="s">
        <v>65</v>
      </c>
      <c r="AH305" t="s">
        <v>169</v>
      </c>
    </row>
    <row r="306" spans="1:34" x14ac:dyDescent="0.3">
      <c r="A306" t="s">
        <v>1187</v>
      </c>
      <c r="B306" t="s">
        <v>423</v>
      </c>
      <c r="C306" t="s">
        <v>36</v>
      </c>
      <c r="D306">
        <v>86</v>
      </c>
      <c r="E306">
        <v>12284</v>
      </c>
      <c r="F306" t="s">
        <v>89</v>
      </c>
      <c r="H306" t="s">
        <v>90</v>
      </c>
      <c r="I306" t="s">
        <v>91</v>
      </c>
      <c r="J306" t="s">
        <v>92</v>
      </c>
      <c r="K306" t="s">
        <v>93</v>
      </c>
      <c r="M306" t="s">
        <v>94</v>
      </c>
      <c r="N306" t="s">
        <v>42</v>
      </c>
      <c r="S306" t="s">
        <v>95</v>
      </c>
      <c r="AA306" t="s">
        <v>214</v>
      </c>
      <c r="AC306" t="s">
        <v>45</v>
      </c>
      <c r="AH306" t="s">
        <v>96</v>
      </c>
    </row>
    <row r="307" spans="1:34" x14ac:dyDescent="0.3">
      <c r="A307" t="s">
        <v>1188</v>
      </c>
      <c r="B307" t="s">
        <v>1189</v>
      </c>
      <c r="C307" t="s">
        <v>36</v>
      </c>
      <c r="D307">
        <v>12</v>
      </c>
      <c r="E307">
        <v>1592</v>
      </c>
      <c r="F307" t="s">
        <v>323</v>
      </c>
      <c r="H307" t="s">
        <v>60</v>
      </c>
      <c r="I307" t="s">
        <v>61</v>
      </c>
      <c r="K307" t="s">
        <v>62</v>
      </c>
      <c r="L307" t="s">
        <v>63</v>
      </c>
      <c r="M307" t="s">
        <v>64</v>
      </c>
      <c r="N307" t="s">
        <v>42</v>
      </c>
      <c r="AA307" t="s">
        <v>100</v>
      </c>
      <c r="AD307" t="s">
        <v>65</v>
      </c>
      <c r="AH307" t="s">
        <v>1190</v>
      </c>
    </row>
    <row r="308" spans="1:34" x14ac:dyDescent="0.3">
      <c r="A308" t="s">
        <v>1191</v>
      </c>
      <c r="B308" t="s">
        <v>893</v>
      </c>
      <c r="C308" t="s">
        <v>36</v>
      </c>
      <c r="D308">
        <v>3</v>
      </c>
      <c r="E308">
        <v>815</v>
      </c>
      <c r="F308" t="s">
        <v>684</v>
      </c>
      <c r="G308" t="s">
        <v>685</v>
      </c>
      <c r="H308" t="s">
        <v>186</v>
      </c>
      <c r="I308" t="s">
        <v>83</v>
      </c>
      <c r="J308" t="s">
        <v>242</v>
      </c>
      <c r="K308" t="s">
        <v>188</v>
      </c>
      <c r="M308" t="s">
        <v>41</v>
      </c>
      <c r="N308" t="s">
        <v>42</v>
      </c>
      <c r="O308" t="s">
        <v>189</v>
      </c>
      <c r="AA308" t="s">
        <v>520</v>
      </c>
      <c r="AH308" t="s">
        <v>686</v>
      </c>
    </row>
    <row r="309" spans="1:34" x14ac:dyDescent="0.3">
      <c r="A309" t="s">
        <v>1192</v>
      </c>
      <c r="B309" t="s">
        <v>208</v>
      </c>
      <c r="C309" t="s">
        <v>36</v>
      </c>
      <c r="D309">
        <v>183</v>
      </c>
      <c r="E309">
        <v>40846</v>
      </c>
      <c r="F309" t="s">
        <v>209</v>
      </c>
      <c r="G309" t="s">
        <v>210</v>
      </c>
      <c r="H309" t="s">
        <v>211</v>
      </c>
      <c r="I309" t="s">
        <v>212</v>
      </c>
      <c r="K309" t="s">
        <v>213</v>
      </c>
      <c r="M309" t="s">
        <v>41</v>
      </c>
      <c r="N309" t="s">
        <v>42</v>
      </c>
      <c r="AA309" t="s">
        <v>1193</v>
      </c>
      <c r="AC309" t="s">
        <v>45</v>
      </c>
      <c r="AD309" t="s">
        <v>65</v>
      </c>
      <c r="AE309" t="s">
        <v>1194</v>
      </c>
      <c r="AH309" t="s">
        <v>1195</v>
      </c>
    </row>
    <row r="310" spans="1:34" x14ac:dyDescent="0.3">
      <c r="A310" t="s">
        <v>1196</v>
      </c>
      <c r="B310" t="s">
        <v>626</v>
      </c>
      <c r="C310" t="s">
        <v>36</v>
      </c>
      <c r="D310">
        <v>405</v>
      </c>
      <c r="E310">
        <v>55071</v>
      </c>
      <c r="F310" t="s">
        <v>627</v>
      </c>
      <c r="G310" t="s">
        <v>628</v>
      </c>
      <c r="H310" t="s">
        <v>265</v>
      </c>
      <c r="I310" t="s">
        <v>266</v>
      </c>
      <c r="J310" t="s">
        <v>629</v>
      </c>
      <c r="K310" t="s">
        <v>630</v>
      </c>
      <c r="M310" t="s">
        <v>41</v>
      </c>
      <c r="N310" t="s">
        <v>42</v>
      </c>
      <c r="O310" t="s">
        <v>631</v>
      </c>
      <c r="AC310" t="s">
        <v>45</v>
      </c>
      <c r="AE310" t="s">
        <v>1197</v>
      </c>
      <c r="AH310" t="s">
        <v>632</v>
      </c>
    </row>
    <row r="311" spans="1:34" x14ac:dyDescent="0.3">
      <c r="A311" t="s">
        <v>1198</v>
      </c>
      <c r="B311" t="s">
        <v>1199</v>
      </c>
      <c r="C311" t="s">
        <v>36</v>
      </c>
      <c r="D311">
        <v>31</v>
      </c>
      <c r="E311">
        <v>5911</v>
      </c>
      <c r="F311" t="s">
        <v>358</v>
      </c>
      <c r="G311" t="s">
        <v>359</v>
      </c>
      <c r="H311" t="s">
        <v>360</v>
      </c>
      <c r="I311" t="s">
        <v>361</v>
      </c>
      <c r="J311" t="s">
        <v>362</v>
      </c>
      <c r="K311" t="s">
        <v>1200</v>
      </c>
      <c r="M311" t="s">
        <v>41</v>
      </c>
      <c r="N311" t="s">
        <v>42</v>
      </c>
      <c r="S311" t="s">
        <v>364</v>
      </c>
      <c r="AC311" t="s">
        <v>45</v>
      </c>
      <c r="AH311" t="s">
        <v>1201</v>
      </c>
    </row>
    <row r="312" spans="1:34" x14ac:dyDescent="0.3">
      <c r="A312" t="s">
        <v>1202</v>
      </c>
      <c r="B312" t="s">
        <v>442</v>
      </c>
      <c r="C312" t="s">
        <v>36</v>
      </c>
      <c r="D312">
        <v>1500</v>
      </c>
      <c r="E312">
        <v>300871</v>
      </c>
      <c r="F312" t="s">
        <v>443</v>
      </c>
      <c r="G312" t="s">
        <v>444</v>
      </c>
      <c r="H312" t="s">
        <v>153</v>
      </c>
      <c r="I312" t="s">
        <v>83</v>
      </c>
      <c r="K312" t="s">
        <v>154</v>
      </c>
      <c r="M312" t="s">
        <v>1203</v>
      </c>
      <c r="N312" t="s">
        <v>42</v>
      </c>
      <c r="P312" t="s">
        <v>279</v>
      </c>
      <c r="U312" t="s">
        <v>446</v>
      </c>
      <c r="AC312" t="s">
        <v>45</v>
      </c>
      <c r="AH312" t="s">
        <v>447</v>
      </c>
    </row>
    <row r="313" spans="1:34" x14ac:dyDescent="0.3">
      <c r="A313" t="s">
        <v>1204</v>
      </c>
      <c r="B313" t="s">
        <v>452</v>
      </c>
      <c r="C313" t="s">
        <v>36</v>
      </c>
      <c r="D313">
        <v>77</v>
      </c>
      <c r="E313">
        <v>6150</v>
      </c>
      <c r="F313" t="s">
        <v>453</v>
      </c>
      <c r="H313" t="s">
        <v>60</v>
      </c>
      <c r="I313" t="s">
        <v>61</v>
      </c>
      <c r="K313" t="s">
        <v>62</v>
      </c>
      <c r="L313" t="s">
        <v>63</v>
      </c>
      <c r="M313" t="s">
        <v>64</v>
      </c>
      <c r="N313" t="s">
        <v>42</v>
      </c>
      <c r="AD313" t="s">
        <v>65</v>
      </c>
      <c r="AH313" t="s">
        <v>1205</v>
      </c>
    </row>
    <row r="314" spans="1:34" x14ac:dyDescent="0.3">
      <c r="A314" t="s">
        <v>1206</v>
      </c>
      <c r="B314" t="s">
        <v>180</v>
      </c>
      <c r="C314" t="s">
        <v>36</v>
      </c>
      <c r="D314">
        <v>9</v>
      </c>
      <c r="E314">
        <v>1498</v>
      </c>
      <c r="F314" t="s">
        <v>439</v>
      </c>
      <c r="H314" t="s">
        <v>90</v>
      </c>
      <c r="I314" t="s">
        <v>91</v>
      </c>
      <c r="J314" t="s">
        <v>92</v>
      </c>
      <c r="K314" t="s">
        <v>93</v>
      </c>
      <c r="M314" t="s">
        <v>94</v>
      </c>
      <c r="N314" t="s">
        <v>42</v>
      </c>
      <c r="S314" t="s">
        <v>95</v>
      </c>
      <c r="AC314" t="s">
        <v>45</v>
      </c>
      <c r="AH314" t="s">
        <v>440</v>
      </c>
    </row>
    <row r="315" spans="1:34" x14ac:dyDescent="0.3">
      <c r="A315" t="s">
        <v>1207</v>
      </c>
      <c r="B315" t="s">
        <v>695</v>
      </c>
      <c r="C315" t="s">
        <v>36</v>
      </c>
      <c r="D315">
        <v>89</v>
      </c>
      <c r="E315">
        <v>5610</v>
      </c>
      <c r="F315" t="s">
        <v>696</v>
      </c>
      <c r="G315" t="s">
        <v>256</v>
      </c>
      <c r="H315" t="s">
        <v>538</v>
      </c>
      <c r="I315" t="s">
        <v>83</v>
      </c>
      <c r="K315" t="s">
        <v>538</v>
      </c>
      <c r="M315" t="s">
        <v>41</v>
      </c>
      <c r="N315" t="s">
        <v>42</v>
      </c>
      <c r="AH315" t="s">
        <v>1208</v>
      </c>
    </row>
    <row r="316" spans="1:34" x14ac:dyDescent="0.3">
      <c r="A316" s="2" t="s">
        <v>1209</v>
      </c>
      <c r="B316" t="s">
        <v>88</v>
      </c>
      <c r="C316" t="s">
        <v>36</v>
      </c>
      <c r="D316">
        <v>42</v>
      </c>
      <c r="E316">
        <v>6005</v>
      </c>
      <c r="F316" t="s">
        <v>439</v>
      </c>
      <c r="H316" t="s">
        <v>90</v>
      </c>
      <c r="I316" t="s">
        <v>91</v>
      </c>
      <c r="J316" t="s">
        <v>92</v>
      </c>
      <c r="K316" t="s">
        <v>93</v>
      </c>
      <c r="M316" t="s">
        <v>94</v>
      </c>
      <c r="N316" t="s">
        <v>42</v>
      </c>
      <c r="S316" t="s">
        <v>95</v>
      </c>
      <c r="AA316" t="s">
        <v>214</v>
      </c>
      <c r="AC316" t="s">
        <v>45</v>
      </c>
      <c r="AH316" t="s">
        <v>440</v>
      </c>
    </row>
    <row r="317" spans="1:34" x14ac:dyDescent="0.3">
      <c r="A317" t="s">
        <v>1210</v>
      </c>
      <c r="B317" t="s">
        <v>967</v>
      </c>
      <c r="C317" t="s">
        <v>36</v>
      </c>
      <c r="D317">
        <v>63</v>
      </c>
      <c r="E317">
        <v>7565</v>
      </c>
      <c r="F317" t="s">
        <v>335</v>
      </c>
      <c r="G317" t="s">
        <v>336</v>
      </c>
      <c r="H317" t="s">
        <v>60</v>
      </c>
      <c r="I317" t="s">
        <v>337</v>
      </c>
      <c r="K317" t="s">
        <v>338</v>
      </c>
      <c r="M317" t="s">
        <v>339</v>
      </c>
      <c r="N317" t="s">
        <v>42</v>
      </c>
      <c r="AD317" t="s">
        <v>65</v>
      </c>
      <c r="AE317" t="s">
        <v>340</v>
      </c>
      <c r="AH317" t="s">
        <v>1211</v>
      </c>
    </row>
    <row r="318" spans="1:34" x14ac:dyDescent="0.3">
      <c r="A318" t="s">
        <v>1212</v>
      </c>
      <c r="B318" t="s">
        <v>1213</v>
      </c>
      <c r="C318" t="s">
        <v>113</v>
      </c>
      <c r="D318">
        <v>31</v>
      </c>
      <c r="E318">
        <v>15551</v>
      </c>
      <c r="F318" t="s">
        <v>553</v>
      </c>
      <c r="G318" t="s">
        <v>554</v>
      </c>
      <c r="H318" t="s">
        <v>116</v>
      </c>
      <c r="I318" t="s">
        <v>117</v>
      </c>
      <c r="K318" t="s">
        <v>116</v>
      </c>
      <c r="M318" t="s">
        <v>41</v>
      </c>
      <c r="N318" t="s">
        <v>118</v>
      </c>
      <c r="W318" t="s">
        <v>555</v>
      </c>
      <c r="AA318" t="s">
        <v>556</v>
      </c>
      <c r="AC318" t="s">
        <v>45</v>
      </c>
      <c r="AD318" t="s">
        <v>65</v>
      </c>
      <c r="AH318" t="s">
        <v>557</v>
      </c>
    </row>
    <row r="319" spans="1:34" x14ac:dyDescent="0.3">
      <c r="A319" t="s">
        <v>1214</v>
      </c>
      <c r="B319" t="s">
        <v>236</v>
      </c>
      <c r="C319" t="s">
        <v>36</v>
      </c>
      <c r="D319">
        <v>10</v>
      </c>
      <c r="E319">
        <v>795</v>
      </c>
      <c r="F319" t="s">
        <v>233</v>
      </c>
      <c r="H319" t="s">
        <v>60</v>
      </c>
      <c r="I319" t="s">
        <v>61</v>
      </c>
      <c r="K319" t="s">
        <v>62</v>
      </c>
      <c r="L319" t="s">
        <v>63</v>
      </c>
      <c r="M319" t="s">
        <v>64</v>
      </c>
      <c r="N319" t="s">
        <v>42</v>
      </c>
      <c r="AD319" t="s">
        <v>65</v>
      </c>
      <c r="AH319" t="s">
        <v>1215</v>
      </c>
    </row>
    <row r="320" spans="1:34" x14ac:dyDescent="0.3">
      <c r="A320" t="s">
        <v>1216</v>
      </c>
      <c r="B320" t="s">
        <v>506</v>
      </c>
      <c r="C320" t="s">
        <v>36</v>
      </c>
      <c r="D320">
        <v>4427</v>
      </c>
      <c r="E320">
        <v>1207752</v>
      </c>
      <c r="F320" t="s">
        <v>1217</v>
      </c>
      <c r="H320" t="s">
        <v>200</v>
      </c>
      <c r="I320" t="s">
        <v>83</v>
      </c>
      <c r="K320" t="s">
        <v>201</v>
      </c>
      <c r="M320" t="s">
        <v>41</v>
      </c>
      <c r="N320" t="s">
        <v>42</v>
      </c>
      <c r="W320" t="s">
        <v>1218</v>
      </c>
      <c r="AC320" t="s">
        <v>45</v>
      </c>
      <c r="AD320" t="s">
        <v>65</v>
      </c>
    </row>
    <row r="321" spans="1:34" x14ac:dyDescent="0.3">
      <c r="A321" t="s">
        <v>1219</v>
      </c>
      <c r="B321" t="s">
        <v>495</v>
      </c>
      <c r="C321" t="s">
        <v>36</v>
      </c>
      <c r="D321">
        <v>7</v>
      </c>
      <c r="E321">
        <v>540</v>
      </c>
      <c r="F321" t="s">
        <v>1220</v>
      </c>
      <c r="H321" t="s">
        <v>60</v>
      </c>
      <c r="I321" t="s">
        <v>61</v>
      </c>
      <c r="K321" t="s">
        <v>62</v>
      </c>
      <c r="L321" t="s">
        <v>63</v>
      </c>
      <c r="M321" t="s">
        <v>64</v>
      </c>
      <c r="N321" t="s">
        <v>42</v>
      </c>
      <c r="AD321" t="s">
        <v>65</v>
      </c>
      <c r="AH321" t="s">
        <v>1221</v>
      </c>
    </row>
    <row r="322" spans="1:34" x14ac:dyDescent="0.3">
      <c r="A322" t="s">
        <v>1222</v>
      </c>
      <c r="B322" t="s">
        <v>227</v>
      </c>
      <c r="C322" t="s">
        <v>36</v>
      </c>
      <c r="D322">
        <v>341</v>
      </c>
      <c r="E322">
        <v>63652</v>
      </c>
      <c r="F322" t="s">
        <v>228</v>
      </c>
      <c r="G322" t="s">
        <v>229</v>
      </c>
      <c r="H322" t="s">
        <v>211</v>
      </c>
      <c r="I322" t="s">
        <v>212</v>
      </c>
      <c r="K322" t="s">
        <v>213</v>
      </c>
      <c r="M322" t="s">
        <v>41</v>
      </c>
      <c r="N322" t="s">
        <v>42</v>
      </c>
      <c r="AD322" t="s">
        <v>65</v>
      </c>
      <c r="AH322" t="s">
        <v>1223</v>
      </c>
    </row>
    <row r="323" spans="1:34" x14ac:dyDescent="0.3">
      <c r="A323" t="s">
        <v>1224</v>
      </c>
      <c r="B323" t="s">
        <v>306</v>
      </c>
      <c r="C323" t="s">
        <v>36</v>
      </c>
      <c r="D323">
        <v>76</v>
      </c>
      <c r="E323">
        <v>10830</v>
      </c>
      <c r="F323" t="s">
        <v>89</v>
      </c>
      <c r="H323" t="s">
        <v>90</v>
      </c>
      <c r="I323" t="s">
        <v>91</v>
      </c>
      <c r="J323" t="s">
        <v>92</v>
      </c>
      <c r="K323" t="s">
        <v>93</v>
      </c>
      <c r="M323" t="s">
        <v>94</v>
      </c>
      <c r="N323" t="s">
        <v>42</v>
      </c>
      <c r="S323" t="s">
        <v>95</v>
      </c>
      <c r="AA323" t="s">
        <v>424</v>
      </c>
      <c r="AC323" t="s">
        <v>45</v>
      </c>
      <c r="AH323" t="s">
        <v>96</v>
      </c>
    </row>
    <row r="324" spans="1:34" x14ac:dyDescent="0.3">
      <c r="A324" t="s">
        <v>1225</v>
      </c>
      <c r="B324" t="s">
        <v>469</v>
      </c>
      <c r="C324" t="s">
        <v>36</v>
      </c>
      <c r="D324">
        <v>3921</v>
      </c>
      <c r="E324">
        <v>406256</v>
      </c>
      <c r="F324" t="s">
        <v>470</v>
      </c>
      <c r="G324" t="s">
        <v>210</v>
      </c>
      <c r="H324" t="s">
        <v>211</v>
      </c>
      <c r="I324" t="s">
        <v>212</v>
      </c>
      <c r="K324" t="s">
        <v>311</v>
      </c>
      <c r="M324" t="s">
        <v>41</v>
      </c>
      <c r="N324" t="s">
        <v>42</v>
      </c>
      <c r="AA324" t="s">
        <v>214</v>
      </c>
      <c r="AC324" t="s">
        <v>45</v>
      </c>
      <c r="AD324" t="s">
        <v>65</v>
      </c>
      <c r="AH324" t="s">
        <v>1226</v>
      </c>
    </row>
    <row r="325" spans="1:34" x14ac:dyDescent="0.3">
      <c r="A325" t="s">
        <v>1227</v>
      </c>
      <c r="B325" t="s">
        <v>198</v>
      </c>
      <c r="C325" t="s">
        <v>36</v>
      </c>
      <c r="D325">
        <v>16201</v>
      </c>
      <c r="E325">
        <v>1438776</v>
      </c>
      <c r="F325" t="s">
        <v>924</v>
      </c>
      <c r="H325" t="s">
        <v>200</v>
      </c>
      <c r="I325" t="s">
        <v>83</v>
      </c>
      <c r="K325" t="s">
        <v>201</v>
      </c>
      <c r="M325" t="s">
        <v>41</v>
      </c>
      <c r="N325" t="s">
        <v>42</v>
      </c>
      <c r="W325" t="s">
        <v>618</v>
      </c>
      <c r="AC325" t="s">
        <v>45</v>
      </c>
    </row>
    <row r="326" spans="1:34" x14ac:dyDescent="0.3">
      <c r="A326" t="s">
        <v>1228</v>
      </c>
      <c r="B326" t="s">
        <v>180</v>
      </c>
      <c r="C326" t="s">
        <v>36</v>
      </c>
      <c r="D326">
        <v>58</v>
      </c>
      <c r="E326">
        <v>7423</v>
      </c>
      <c r="F326" t="s">
        <v>439</v>
      </c>
      <c r="H326" t="s">
        <v>90</v>
      </c>
      <c r="I326" t="s">
        <v>91</v>
      </c>
      <c r="J326" t="s">
        <v>92</v>
      </c>
      <c r="K326" t="s">
        <v>93</v>
      </c>
      <c r="M326" t="s">
        <v>94</v>
      </c>
      <c r="N326" t="s">
        <v>42</v>
      </c>
      <c r="S326" t="s">
        <v>95</v>
      </c>
      <c r="AA326" t="s">
        <v>181</v>
      </c>
      <c r="AC326" t="s">
        <v>45</v>
      </c>
      <c r="AH326" t="s">
        <v>440</v>
      </c>
    </row>
    <row r="327" spans="1:34" x14ac:dyDescent="0.3">
      <c r="A327" t="s">
        <v>1229</v>
      </c>
      <c r="B327" t="s">
        <v>1230</v>
      </c>
      <c r="C327" t="s">
        <v>36</v>
      </c>
      <c r="D327">
        <v>21</v>
      </c>
      <c r="E327">
        <v>3216</v>
      </c>
      <c r="F327" t="s">
        <v>69</v>
      </c>
      <c r="G327" t="s">
        <v>70</v>
      </c>
      <c r="H327" t="s">
        <v>71</v>
      </c>
      <c r="I327" t="s">
        <v>72</v>
      </c>
      <c r="K327" t="s">
        <v>73</v>
      </c>
      <c r="M327" t="s">
        <v>74</v>
      </c>
      <c r="N327" t="s">
        <v>42</v>
      </c>
      <c r="O327" t="s">
        <v>75</v>
      </c>
      <c r="AC327" t="s">
        <v>45</v>
      </c>
      <c r="AE327" t="s">
        <v>76</v>
      </c>
      <c r="AH327" t="s">
        <v>77</v>
      </c>
    </row>
    <row r="328" spans="1:34" x14ac:dyDescent="0.3">
      <c r="A328" t="s">
        <v>1231</v>
      </c>
      <c r="B328" t="s">
        <v>541</v>
      </c>
      <c r="C328" t="s">
        <v>36</v>
      </c>
      <c r="D328">
        <v>187</v>
      </c>
      <c r="E328">
        <v>28775</v>
      </c>
      <c r="F328" t="s">
        <v>542</v>
      </c>
      <c r="G328" t="s">
        <v>543</v>
      </c>
      <c r="H328" t="s">
        <v>248</v>
      </c>
      <c r="I328" t="s">
        <v>83</v>
      </c>
      <c r="J328" t="s">
        <v>544</v>
      </c>
      <c r="K328" t="s">
        <v>545</v>
      </c>
      <c r="M328" t="s">
        <v>612</v>
      </c>
      <c r="N328" t="s">
        <v>42</v>
      </c>
      <c r="W328" s="1">
        <v>8.5003850048500698E+69</v>
      </c>
      <c r="AA328" t="s">
        <v>613</v>
      </c>
      <c r="AC328" t="s">
        <v>45</v>
      </c>
      <c r="AD328" t="s">
        <v>65</v>
      </c>
      <c r="AE328" t="s">
        <v>614</v>
      </c>
      <c r="AH328" t="s">
        <v>549</v>
      </c>
    </row>
    <row r="329" spans="1:34" x14ac:dyDescent="0.3">
      <c r="A329" t="s">
        <v>1232</v>
      </c>
      <c r="B329" t="s">
        <v>1233</v>
      </c>
      <c r="C329" t="s">
        <v>36</v>
      </c>
      <c r="D329">
        <v>115</v>
      </c>
      <c r="E329">
        <v>32168</v>
      </c>
      <c r="F329" t="s">
        <v>1234</v>
      </c>
      <c r="G329" t="s">
        <v>1235</v>
      </c>
      <c r="H329" t="s">
        <v>39</v>
      </c>
      <c r="I329" t="s">
        <v>40</v>
      </c>
      <c r="K329" t="s">
        <v>39</v>
      </c>
      <c r="M329" t="s">
        <v>41</v>
      </c>
      <c r="N329" t="s">
        <v>42</v>
      </c>
      <c r="O329" t="s">
        <v>1236</v>
      </c>
      <c r="U329" t="s">
        <v>1237</v>
      </c>
      <c r="AA329" t="s">
        <v>1238</v>
      </c>
      <c r="AC329" t="s">
        <v>45</v>
      </c>
      <c r="AH329" t="s">
        <v>1239</v>
      </c>
    </row>
    <row r="330" spans="1:34" x14ac:dyDescent="0.3">
      <c r="A330" t="s">
        <v>1240</v>
      </c>
      <c r="B330" t="s">
        <v>519</v>
      </c>
      <c r="C330" t="s">
        <v>36</v>
      </c>
      <c r="D330">
        <v>19</v>
      </c>
      <c r="E330">
        <v>5405</v>
      </c>
      <c r="F330" t="s">
        <v>184</v>
      </c>
      <c r="G330" t="s">
        <v>185</v>
      </c>
      <c r="H330" t="s">
        <v>186</v>
      </c>
      <c r="I330" t="s">
        <v>83</v>
      </c>
      <c r="J330" t="s">
        <v>187</v>
      </c>
      <c r="K330" t="s">
        <v>188</v>
      </c>
      <c r="M330" t="s">
        <v>41</v>
      </c>
      <c r="N330" t="s">
        <v>42</v>
      </c>
      <c r="O330" t="s">
        <v>189</v>
      </c>
      <c r="AA330" t="s">
        <v>190</v>
      </c>
      <c r="AH330" t="s">
        <v>191</v>
      </c>
    </row>
    <row r="331" spans="1:34" x14ac:dyDescent="0.3">
      <c r="A331" t="s">
        <v>1241</v>
      </c>
      <c r="B331" t="s">
        <v>236</v>
      </c>
      <c r="C331" t="s">
        <v>36</v>
      </c>
      <c r="D331">
        <v>138</v>
      </c>
      <c r="E331">
        <v>12010</v>
      </c>
      <c r="F331" t="s">
        <v>284</v>
      </c>
      <c r="H331" t="s">
        <v>60</v>
      </c>
      <c r="I331" t="s">
        <v>61</v>
      </c>
      <c r="K331" t="s">
        <v>62</v>
      </c>
      <c r="L331" t="s">
        <v>63</v>
      </c>
      <c r="M331" t="s">
        <v>64</v>
      </c>
      <c r="N331" t="s">
        <v>42</v>
      </c>
      <c r="AD331" t="s">
        <v>65</v>
      </c>
      <c r="AH331" t="s">
        <v>640</v>
      </c>
    </row>
    <row r="332" spans="1:34" x14ac:dyDescent="0.3">
      <c r="A332" t="s">
        <v>1242</v>
      </c>
      <c r="B332" t="s">
        <v>1147</v>
      </c>
      <c r="C332" t="s">
        <v>36</v>
      </c>
      <c r="D332">
        <v>0</v>
      </c>
      <c r="E332">
        <v>28</v>
      </c>
      <c r="F332" t="s">
        <v>396</v>
      </c>
      <c r="G332" t="s">
        <v>397</v>
      </c>
      <c r="H332" t="s">
        <v>186</v>
      </c>
      <c r="I332" t="s">
        <v>83</v>
      </c>
      <c r="J332" t="s">
        <v>187</v>
      </c>
      <c r="K332" t="s">
        <v>188</v>
      </c>
      <c r="M332" t="s">
        <v>41</v>
      </c>
      <c r="N332" t="s">
        <v>42</v>
      </c>
      <c r="O332" t="s">
        <v>189</v>
      </c>
      <c r="AA332" t="s">
        <v>190</v>
      </c>
      <c r="AH332" t="s">
        <v>243</v>
      </c>
    </row>
    <row r="333" spans="1:34" x14ac:dyDescent="0.3">
      <c r="A333" t="s">
        <v>1243</v>
      </c>
      <c r="B333" t="s">
        <v>334</v>
      </c>
      <c r="C333" t="s">
        <v>36</v>
      </c>
      <c r="D333">
        <v>114</v>
      </c>
      <c r="E333">
        <v>17578</v>
      </c>
      <c r="F333" t="s">
        <v>1244</v>
      </c>
      <c r="G333" t="s">
        <v>336</v>
      </c>
      <c r="H333" t="s">
        <v>60</v>
      </c>
      <c r="I333" t="s">
        <v>337</v>
      </c>
      <c r="K333" t="s">
        <v>338</v>
      </c>
      <c r="M333" t="s">
        <v>339</v>
      </c>
      <c r="N333" t="s">
        <v>42</v>
      </c>
      <c r="O333" t="s">
        <v>353</v>
      </c>
      <c r="AC333" t="s">
        <v>45</v>
      </c>
      <c r="AD333" t="s">
        <v>65</v>
      </c>
      <c r="AE333" t="s">
        <v>1245</v>
      </c>
      <c r="AH333" t="s">
        <v>1246</v>
      </c>
    </row>
    <row r="334" spans="1:34" x14ac:dyDescent="0.3">
      <c r="A334" t="s">
        <v>1247</v>
      </c>
      <c r="B334" t="s">
        <v>1248</v>
      </c>
      <c r="C334" t="s">
        <v>36</v>
      </c>
      <c r="D334">
        <v>1156</v>
      </c>
      <c r="E334">
        <v>281697</v>
      </c>
      <c r="F334" t="s">
        <v>1178</v>
      </c>
      <c r="H334" t="s">
        <v>1179</v>
      </c>
      <c r="I334" t="s">
        <v>1180</v>
      </c>
      <c r="K334" t="s">
        <v>1179</v>
      </c>
      <c r="M334" t="s">
        <v>41</v>
      </c>
      <c r="N334" t="s">
        <v>42</v>
      </c>
      <c r="AA334" t="s">
        <v>398</v>
      </c>
      <c r="AC334" t="s">
        <v>45</v>
      </c>
      <c r="AH334" t="s">
        <v>1249</v>
      </c>
    </row>
    <row r="335" spans="1:34" x14ac:dyDescent="0.3">
      <c r="A335" s="2" t="s">
        <v>1250</v>
      </c>
      <c r="B335" t="s">
        <v>1251</v>
      </c>
      <c r="C335" t="s">
        <v>36</v>
      </c>
      <c r="D335">
        <v>93</v>
      </c>
      <c r="E335">
        <v>10593</v>
      </c>
      <c r="F335" t="s">
        <v>69</v>
      </c>
      <c r="G335" t="s">
        <v>70</v>
      </c>
      <c r="H335" t="s">
        <v>71</v>
      </c>
      <c r="I335" t="s">
        <v>72</v>
      </c>
      <c r="K335" t="s">
        <v>73</v>
      </c>
      <c r="M335" t="s">
        <v>74</v>
      </c>
      <c r="N335" t="s">
        <v>42</v>
      </c>
      <c r="O335" t="s">
        <v>75</v>
      </c>
      <c r="AC335" t="s">
        <v>45</v>
      </c>
      <c r="AE335" t="s">
        <v>76</v>
      </c>
      <c r="AH335" t="s">
        <v>77</v>
      </c>
    </row>
    <row r="336" spans="1:34" x14ac:dyDescent="0.3">
      <c r="A336" t="s">
        <v>1252</v>
      </c>
      <c r="B336" t="s">
        <v>850</v>
      </c>
      <c r="C336" t="s">
        <v>36</v>
      </c>
      <c r="D336">
        <v>389</v>
      </c>
      <c r="E336">
        <v>134767</v>
      </c>
      <c r="F336" t="s">
        <v>851</v>
      </c>
      <c r="H336" t="s">
        <v>302</v>
      </c>
      <c r="I336" t="s">
        <v>83</v>
      </c>
      <c r="K336" t="s">
        <v>302</v>
      </c>
      <c r="M336" t="s">
        <v>1253</v>
      </c>
      <c r="N336" t="s">
        <v>42</v>
      </c>
      <c r="AB336" t="s">
        <v>303</v>
      </c>
      <c r="AD336" t="s">
        <v>65</v>
      </c>
      <c r="AH336" t="s">
        <v>852</v>
      </c>
    </row>
    <row r="337" spans="1:34" x14ac:dyDescent="0.3">
      <c r="A337" t="s">
        <v>1254</v>
      </c>
      <c r="B337" t="s">
        <v>1255</v>
      </c>
      <c r="C337" t="s">
        <v>36</v>
      </c>
      <c r="D337">
        <v>16</v>
      </c>
      <c r="E337">
        <v>1069</v>
      </c>
      <c r="F337" t="s">
        <v>172</v>
      </c>
      <c r="H337" t="s">
        <v>60</v>
      </c>
      <c r="I337" t="s">
        <v>61</v>
      </c>
      <c r="K337" t="s">
        <v>62</v>
      </c>
      <c r="L337" t="s">
        <v>63</v>
      </c>
      <c r="M337" t="s">
        <v>41</v>
      </c>
      <c r="N337" t="s">
        <v>42</v>
      </c>
      <c r="AA337" t="s">
        <v>100</v>
      </c>
      <c r="AD337" t="s">
        <v>65</v>
      </c>
      <c r="AH337" t="s">
        <v>1256</v>
      </c>
    </row>
    <row r="338" spans="1:34" x14ac:dyDescent="0.3">
      <c r="A338" t="s">
        <v>1257</v>
      </c>
      <c r="B338" t="s">
        <v>1258</v>
      </c>
      <c r="C338" t="s">
        <v>36</v>
      </c>
      <c r="D338">
        <v>5</v>
      </c>
      <c r="E338">
        <v>349</v>
      </c>
      <c r="F338" t="s">
        <v>99</v>
      </c>
      <c r="H338" t="s">
        <v>60</v>
      </c>
      <c r="I338" t="s">
        <v>61</v>
      </c>
      <c r="K338" t="s">
        <v>62</v>
      </c>
      <c r="L338" t="s">
        <v>63</v>
      </c>
      <c r="M338" t="s">
        <v>64</v>
      </c>
      <c r="N338" t="s">
        <v>42</v>
      </c>
      <c r="AA338" t="s">
        <v>100</v>
      </c>
      <c r="AD338" t="s">
        <v>65</v>
      </c>
      <c r="AH338" t="s">
        <v>1259</v>
      </c>
    </row>
    <row r="339" spans="1:34" x14ac:dyDescent="0.3">
      <c r="A339" t="s">
        <v>1260</v>
      </c>
      <c r="B339" t="s">
        <v>1261</v>
      </c>
      <c r="C339" t="s">
        <v>36</v>
      </c>
      <c r="D339">
        <v>3</v>
      </c>
      <c r="E339">
        <v>225</v>
      </c>
      <c r="F339" t="s">
        <v>172</v>
      </c>
      <c r="H339" t="s">
        <v>60</v>
      </c>
      <c r="I339" t="s">
        <v>61</v>
      </c>
      <c r="K339" t="s">
        <v>62</v>
      </c>
      <c r="L339" t="s">
        <v>63</v>
      </c>
      <c r="M339" t="s">
        <v>41</v>
      </c>
      <c r="N339" t="s">
        <v>42</v>
      </c>
      <c r="AA339" t="s">
        <v>100</v>
      </c>
      <c r="AD339" t="s">
        <v>65</v>
      </c>
      <c r="AH339" t="s">
        <v>1262</v>
      </c>
    </row>
    <row r="340" spans="1:34" x14ac:dyDescent="0.3">
      <c r="A340" t="s">
        <v>1263</v>
      </c>
      <c r="B340" t="s">
        <v>1264</v>
      </c>
      <c r="C340" t="s">
        <v>36</v>
      </c>
      <c r="D340">
        <v>100</v>
      </c>
      <c r="E340">
        <v>29475</v>
      </c>
      <c r="F340" t="s">
        <v>1071</v>
      </c>
      <c r="G340" t="s">
        <v>1072</v>
      </c>
      <c r="H340" t="s">
        <v>1073</v>
      </c>
      <c r="I340" t="s">
        <v>1074</v>
      </c>
      <c r="J340" t="s">
        <v>1075</v>
      </c>
      <c r="K340" t="s">
        <v>1076</v>
      </c>
      <c r="M340" t="s">
        <v>41</v>
      </c>
      <c r="N340" t="s">
        <v>42</v>
      </c>
      <c r="O340" t="s">
        <v>731</v>
      </c>
      <c r="AC340" t="s">
        <v>45</v>
      </c>
      <c r="AH340" t="s">
        <v>1077</v>
      </c>
    </row>
    <row r="341" spans="1:34" x14ac:dyDescent="0.3">
      <c r="A341" t="s">
        <v>1265</v>
      </c>
      <c r="B341" t="s">
        <v>395</v>
      </c>
      <c r="C341" t="s">
        <v>36</v>
      </c>
      <c r="D341">
        <v>0</v>
      </c>
      <c r="E341">
        <v>14</v>
      </c>
      <c r="F341" t="s">
        <v>396</v>
      </c>
      <c r="G341" t="s">
        <v>397</v>
      </c>
      <c r="H341" t="s">
        <v>186</v>
      </c>
      <c r="I341" t="s">
        <v>83</v>
      </c>
      <c r="J341" t="s">
        <v>187</v>
      </c>
      <c r="K341" t="s">
        <v>188</v>
      </c>
      <c r="M341" t="s">
        <v>41</v>
      </c>
      <c r="N341" t="s">
        <v>42</v>
      </c>
      <c r="O341" t="s">
        <v>189</v>
      </c>
      <c r="AA341" t="s">
        <v>190</v>
      </c>
      <c r="AH341" t="s">
        <v>243</v>
      </c>
    </row>
    <row r="342" spans="1:34" x14ac:dyDescent="0.3">
      <c r="A342" t="s">
        <v>1266</v>
      </c>
      <c r="B342" t="s">
        <v>388</v>
      </c>
      <c r="C342" t="s">
        <v>36</v>
      </c>
      <c r="D342">
        <v>911</v>
      </c>
      <c r="E342">
        <v>239187</v>
      </c>
      <c r="F342" t="s">
        <v>1217</v>
      </c>
      <c r="H342" t="s">
        <v>200</v>
      </c>
      <c r="I342" t="s">
        <v>83</v>
      </c>
      <c r="K342" t="s">
        <v>201</v>
      </c>
      <c r="M342" t="s">
        <v>41</v>
      </c>
      <c r="N342" t="s">
        <v>42</v>
      </c>
      <c r="W342" t="s">
        <v>1218</v>
      </c>
      <c r="AC342" t="s">
        <v>45</v>
      </c>
      <c r="AD342" t="s">
        <v>65</v>
      </c>
    </row>
    <row r="343" spans="1:34" x14ac:dyDescent="0.3">
      <c r="A343" t="s">
        <v>1267</v>
      </c>
      <c r="B343" t="s">
        <v>436</v>
      </c>
      <c r="C343" t="s">
        <v>113</v>
      </c>
      <c r="D343">
        <v>11</v>
      </c>
      <c r="E343">
        <v>4758</v>
      </c>
      <c r="F343" t="s">
        <v>176</v>
      </c>
      <c r="G343" t="s">
        <v>177</v>
      </c>
      <c r="H343" t="s">
        <v>116</v>
      </c>
      <c r="I343" t="s">
        <v>117</v>
      </c>
      <c r="K343" t="s">
        <v>116</v>
      </c>
      <c r="M343" t="s">
        <v>41</v>
      </c>
      <c r="N343" t="s">
        <v>118</v>
      </c>
      <c r="W343" t="s">
        <v>161</v>
      </c>
      <c r="AC343" t="s">
        <v>45</v>
      </c>
      <c r="AD343" t="s">
        <v>65</v>
      </c>
      <c r="AH343" t="s">
        <v>437</v>
      </c>
    </row>
    <row r="344" spans="1:34" x14ac:dyDescent="0.3">
      <c r="A344" t="s">
        <v>1268</v>
      </c>
      <c r="B344" t="s">
        <v>1269</v>
      </c>
      <c r="C344" t="s">
        <v>36</v>
      </c>
      <c r="D344">
        <v>909</v>
      </c>
      <c r="E344">
        <v>86953</v>
      </c>
      <c r="F344" t="s">
        <v>536</v>
      </c>
      <c r="G344" t="s">
        <v>537</v>
      </c>
      <c r="H344" t="s">
        <v>538</v>
      </c>
      <c r="I344" t="s">
        <v>83</v>
      </c>
      <c r="K344" t="s">
        <v>538</v>
      </c>
      <c r="M344" t="s">
        <v>41</v>
      </c>
      <c r="N344" t="s">
        <v>42</v>
      </c>
      <c r="O344" t="s">
        <v>259</v>
      </c>
      <c r="AH344" t="s">
        <v>1270</v>
      </c>
    </row>
    <row r="345" spans="1:34" x14ac:dyDescent="0.3">
      <c r="A345" t="s">
        <v>1271</v>
      </c>
      <c r="B345" t="s">
        <v>221</v>
      </c>
      <c r="C345" t="s">
        <v>36</v>
      </c>
      <c r="D345">
        <v>19</v>
      </c>
      <c r="E345">
        <v>2873</v>
      </c>
      <c r="F345" t="s">
        <v>233</v>
      </c>
      <c r="H345" t="s">
        <v>60</v>
      </c>
      <c r="I345" t="s">
        <v>61</v>
      </c>
      <c r="K345" t="s">
        <v>62</v>
      </c>
      <c r="L345" t="s">
        <v>63</v>
      </c>
      <c r="M345" t="s">
        <v>64</v>
      </c>
      <c r="N345" t="s">
        <v>42</v>
      </c>
      <c r="AD345" t="s">
        <v>65</v>
      </c>
      <c r="AH345" t="s">
        <v>234</v>
      </c>
    </row>
    <row r="346" spans="1:34" x14ac:dyDescent="0.3">
      <c r="A346" t="s">
        <v>1272</v>
      </c>
      <c r="B346" t="s">
        <v>1273</v>
      </c>
      <c r="C346" t="s">
        <v>113</v>
      </c>
      <c r="D346">
        <v>13</v>
      </c>
      <c r="E346">
        <v>8138</v>
      </c>
      <c r="F346" t="s">
        <v>1274</v>
      </c>
      <c r="H346" t="s">
        <v>1275</v>
      </c>
      <c r="I346" t="s">
        <v>1276</v>
      </c>
      <c r="J346" t="s">
        <v>1277</v>
      </c>
      <c r="K346" t="s">
        <v>1275</v>
      </c>
      <c r="M346" t="s">
        <v>1278</v>
      </c>
      <c r="N346" t="s">
        <v>118</v>
      </c>
      <c r="AA346" t="s">
        <v>1279</v>
      </c>
      <c r="AC346" t="s">
        <v>45</v>
      </c>
      <c r="AD346" t="s">
        <v>65</v>
      </c>
      <c r="AH346" t="s">
        <v>1280</v>
      </c>
    </row>
    <row r="347" spans="1:34" x14ac:dyDescent="0.3">
      <c r="A347" t="s">
        <v>1281</v>
      </c>
      <c r="B347" t="s">
        <v>1019</v>
      </c>
      <c r="C347" t="s">
        <v>113</v>
      </c>
      <c r="D347">
        <v>362</v>
      </c>
      <c r="E347">
        <v>143310</v>
      </c>
      <c r="F347" t="s">
        <v>1282</v>
      </c>
      <c r="G347" t="s">
        <v>1058</v>
      </c>
      <c r="H347" t="s">
        <v>116</v>
      </c>
      <c r="I347" t="s">
        <v>117</v>
      </c>
      <c r="K347" t="s">
        <v>116</v>
      </c>
      <c r="M347" t="s">
        <v>41</v>
      </c>
      <c r="N347" t="s">
        <v>118</v>
      </c>
      <c r="W347" t="s">
        <v>555</v>
      </c>
      <c r="AC347" t="s">
        <v>45</v>
      </c>
      <c r="AH347" t="s">
        <v>557</v>
      </c>
    </row>
    <row r="348" spans="1:34" x14ac:dyDescent="0.3">
      <c r="A348" t="s">
        <v>1283</v>
      </c>
      <c r="B348" t="s">
        <v>198</v>
      </c>
      <c r="C348" t="s">
        <v>36</v>
      </c>
      <c r="D348">
        <v>12074</v>
      </c>
      <c r="E348">
        <v>2826116</v>
      </c>
      <c r="F348" t="s">
        <v>389</v>
      </c>
      <c r="H348" t="s">
        <v>200</v>
      </c>
      <c r="I348" t="s">
        <v>83</v>
      </c>
      <c r="K348" t="s">
        <v>201</v>
      </c>
      <c r="M348" t="s">
        <v>41</v>
      </c>
      <c r="N348" t="s">
        <v>42</v>
      </c>
      <c r="W348" t="s">
        <v>390</v>
      </c>
      <c r="AC348" t="s">
        <v>45</v>
      </c>
      <c r="AD348" t="s">
        <v>65</v>
      </c>
    </row>
    <row r="349" spans="1:34" x14ac:dyDescent="0.3">
      <c r="A349" t="s">
        <v>1284</v>
      </c>
      <c r="B349" t="s">
        <v>1285</v>
      </c>
      <c r="C349" t="s">
        <v>36</v>
      </c>
      <c r="D349">
        <v>19</v>
      </c>
      <c r="E349">
        <v>5365</v>
      </c>
      <c r="F349" t="s">
        <v>1286</v>
      </c>
      <c r="G349" t="s">
        <v>1287</v>
      </c>
      <c r="H349" t="s">
        <v>728</v>
      </c>
      <c r="I349" t="s">
        <v>729</v>
      </c>
      <c r="J349" t="s">
        <v>1288</v>
      </c>
      <c r="K349" t="s">
        <v>730</v>
      </c>
      <c r="M349" t="s">
        <v>41</v>
      </c>
      <c r="N349" t="s">
        <v>42</v>
      </c>
      <c r="O349" t="s">
        <v>731</v>
      </c>
      <c r="AA349" t="s">
        <v>1289</v>
      </c>
      <c r="AH349" t="s">
        <v>1290</v>
      </c>
    </row>
    <row r="350" spans="1:34" x14ac:dyDescent="0.3">
      <c r="A350" t="s">
        <v>1291</v>
      </c>
      <c r="B350" t="s">
        <v>88</v>
      </c>
      <c r="C350" t="s">
        <v>36</v>
      </c>
      <c r="D350">
        <v>83</v>
      </c>
      <c r="E350">
        <v>10983</v>
      </c>
      <c r="F350" t="s">
        <v>439</v>
      </c>
      <c r="H350" t="s">
        <v>90</v>
      </c>
      <c r="I350" t="s">
        <v>91</v>
      </c>
      <c r="J350" t="s">
        <v>92</v>
      </c>
      <c r="K350" t="s">
        <v>93</v>
      </c>
      <c r="M350" t="s">
        <v>94</v>
      </c>
      <c r="N350" t="s">
        <v>42</v>
      </c>
      <c r="S350" t="s">
        <v>95</v>
      </c>
      <c r="AA350" t="s">
        <v>181</v>
      </c>
      <c r="AC350" t="s">
        <v>45</v>
      </c>
      <c r="AH350" t="s">
        <v>440</v>
      </c>
    </row>
    <row r="351" spans="1:34" x14ac:dyDescent="0.3">
      <c r="A351" t="s">
        <v>1292</v>
      </c>
      <c r="B351" t="s">
        <v>198</v>
      </c>
      <c r="C351" t="s">
        <v>36</v>
      </c>
      <c r="D351">
        <v>13457</v>
      </c>
      <c r="E351">
        <v>5606851</v>
      </c>
      <c r="F351" t="s">
        <v>617</v>
      </c>
      <c r="H351" t="s">
        <v>200</v>
      </c>
      <c r="I351" t="s">
        <v>83</v>
      </c>
      <c r="K351" t="s">
        <v>201</v>
      </c>
      <c r="M351" t="s">
        <v>41</v>
      </c>
      <c r="N351" t="s">
        <v>42</v>
      </c>
      <c r="W351" t="s">
        <v>618</v>
      </c>
      <c r="AC351" t="s">
        <v>45</v>
      </c>
      <c r="AD351" t="s">
        <v>65</v>
      </c>
    </row>
    <row r="352" spans="1:34" x14ac:dyDescent="0.3">
      <c r="A352" t="s">
        <v>1293</v>
      </c>
      <c r="B352" t="s">
        <v>1294</v>
      </c>
      <c r="C352" t="s">
        <v>36</v>
      </c>
      <c r="D352">
        <v>173</v>
      </c>
      <c r="E352">
        <v>81469</v>
      </c>
      <c r="F352" t="s">
        <v>1295</v>
      </c>
      <c r="G352" t="s">
        <v>1296</v>
      </c>
      <c r="H352" t="s">
        <v>39</v>
      </c>
      <c r="I352" t="s">
        <v>40</v>
      </c>
      <c r="K352" t="s">
        <v>39</v>
      </c>
      <c r="M352" t="s">
        <v>41</v>
      </c>
      <c r="N352" t="s">
        <v>42</v>
      </c>
      <c r="O352" t="s">
        <v>1297</v>
      </c>
      <c r="U352" t="s">
        <v>1298</v>
      </c>
    </row>
    <row r="353" spans="1:34" x14ac:dyDescent="0.3">
      <c r="A353" t="s">
        <v>1299</v>
      </c>
      <c r="B353" t="s">
        <v>821</v>
      </c>
      <c r="C353" t="s">
        <v>36</v>
      </c>
      <c r="D353">
        <v>3</v>
      </c>
      <c r="E353">
        <v>960</v>
      </c>
      <c r="F353" t="s">
        <v>684</v>
      </c>
      <c r="G353" t="s">
        <v>767</v>
      </c>
      <c r="H353" t="s">
        <v>186</v>
      </c>
      <c r="I353" t="s">
        <v>83</v>
      </c>
      <c r="J353" t="s">
        <v>242</v>
      </c>
      <c r="K353" t="s">
        <v>188</v>
      </c>
      <c r="M353" t="s">
        <v>41</v>
      </c>
      <c r="N353" t="s">
        <v>42</v>
      </c>
      <c r="O353" t="s">
        <v>189</v>
      </c>
      <c r="AA353" t="s">
        <v>768</v>
      </c>
      <c r="AH353" t="s">
        <v>686</v>
      </c>
    </row>
    <row r="354" spans="1:34" x14ac:dyDescent="0.3">
      <c r="A354" t="s">
        <v>1300</v>
      </c>
      <c r="B354" t="s">
        <v>221</v>
      </c>
      <c r="C354" t="s">
        <v>36</v>
      </c>
      <c r="D354">
        <v>32</v>
      </c>
      <c r="E354">
        <v>2375</v>
      </c>
      <c r="F354" t="s">
        <v>222</v>
      </c>
      <c r="H354" t="s">
        <v>60</v>
      </c>
      <c r="I354" t="s">
        <v>61</v>
      </c>
      <c r="K354" t="s">
        <v>62</v>
      </c>
      <c r="L354" t="s">
        <v>63</v>
      </c>
      <c r="M354" t="s">
        <v>64</v>
      </c>
      <c r="N354" t="s">
        <v>42</v>
      </c>
      <c r="AD354" t="s">
        <v>65</v>
      </c>
      <c r="AH354" t="s">
        <v>234</v>
      </c>
    </row>
    <row r="355" spans="1:34" x14ac:dyDescent="0.3">
      <c r="A355" t="s">
        <v>1301</v>
      </c>
      <c r="B355" t="s">
        <v>395</v>
      </c>
      <c r="C355" t="s">
        <v>36</v>
      </c>
      <c r="D355">
        <v>0</v>
      </c>
      <c r="E355">
        <v>3</v>
      </c>
      <c r="F355" t="s">
        <v>1148</v>
      </c>
      <c r="G355" t="s">
        <v>397</v>
      </c>
      <c r="H355" t="s">
        <v>186</v>
      </c>
      <c r="I355" t="s">
        <v>83</v>
      </c>
      <c r="J355" t="s">
        <v>187</v>
      </c>
      <c r="K355" t="s">
        <v>188</v>
      </c>
      <c r="M355" t="s">
        <v>41</v>
      </c>
      <c r="N355" t="s">
        <v>42</v>
      </c>
      <c r="O355" t="s">
        <v>189</v>
      </c>
      <c r="AA355" t="s">
        <v>768</v>
      </c>
      <c r="AH355" t="s">
        <v>243</v>
      </c>
    </row>
    <row r="356" spans="1:34" x14ac:dyDescent="0.3">
      <c r="A356" t="s">
        <v>1302</v>
      </c>
      <c r="B356" t="s">
        <v>1303</v>
      </c>
      <c r="C356" t="s">
        <v>36</v>
      </c>
      <c r="D356">
        <v>100</v>
      </c>
      <c r="E356">
        <v>39490</v>
      </c>
      <c r="F356" t="s">
        <v>1304</v>
      </c>
      <c r="G356" t="s">
        <v>1305</v>
      </c>
      <c r="H356" t="s">
        <v>1073</v>
      </c>
      <c r="I356" t="s">
        <v>1074</v>
      </c>
      <c r="J356" t="s">
        <v>1144</v>
      </c>
      <c r="K356" t="s">
        <v>1076</v>
      </c>
      <c r="M356" t="s">
        <v>41</v>
      </c>
      <c r="N356" t="s">
        <v>42</v>
      </c>
      <c r="O356" t="s">
        <v>731</v>
      </c>
      <c r="AC356" t="s">
        <v>45</v>
      </c>
      <c r="AH356" t="s">
        <v>1145</v>
      </c>
    </row>
    <row r="357" spans="1:34" x14ac:dyDescent="0.3">
      <c r="A357" t="s">
        <v>1306</v>
      </c>
      <c r="B357" t="s">
        <v>719</v>
      </c>
      <c r="C357" t="s">
        <v>36</v>
      </c>
      <c r="D357">
        <v>198</v>
      </c>
      <c r="E357">
        <v>21884</v>
      </c>
      <c r="F357" t="s">
        <v>323</v>
      </c>
      <c r="H357" t="s">
        <v>60</v>
      </c>
      <c r="I357" t="s">
        <v>61</v>
      </c>
      <c r="K357" t="s">
        <v>62</v>
      </c>
      <c r="L357" t="s">
        <v>63</v>
      </c>
      <c r="M357" t="s">
        <v>64</v>
      </c>
      <c r="N357" t="s">
        <v>42</v>
      </c>
      <c r="AD357" t="s">
        <v>65</v>
      </c>
      <c r="AH357" t="s">
        <v>1307</v>
      </c>
    </row>
    <row r="358" spans="1:34" x14ac:dyDescent="0.3">
      <c r="A358" t="s">
        <v>1308</v>
      </c>
      <c r="B358" t="s">
        <v>1309</v>
      </c>
      <c r="C358" t="s">
        <v>36</v>
      </c>
      <c r="D358">
        <v>437</v>
      </c>
      <c r="E358">
        <v>63299</v>
      </c>
      <c r="F358" t="s">
        <v>379</v>
      </c>
      <c r="G358" t="s">
        <v>380</v>
      </c>
      <c r="H358" t="s">
        <v>381</v>
      </c>
      <c r="I358" t="s">
        <v>382</v>
      </c>
      <c r="J358" t="s">
        <v>383</v>
      </c>
      <c r="K358" t="s">
        <v>381</v>
      </c>
      <c r="M358" t="s">
        <v>384</v>
      </c>
      <c r="N358" t="s">
        <v>42</v>
      </c>
      <c r="O358" t="s">
        <v>259</v>
      </c>
      <c r="AC358" t="s">
        <v>45</v>
      </c>
      <c r="AH358" t="s">
        <v>385</v>
      </c>
    </row>
    <row r="359" spans="1:34" x14ac:dyDescent="0.3">
      <c r="A359" t="s">
        <v>1310</v>
      </c>
      <c r="B359" t="s">
        <v>1311</v>
      </c>
      <c r="C359" t="s">
        <v>36</v>
      </c>
      <c r="D359">
        <v>3</v>
      </c>
      <c r="E359">
        <v>278</v>
      </c>
      <c r="F359" t="s">
        <v>172</v>
      </c>
      <c r="H359" t="s">
        <v>60</v>
      </c>
      <c r="I359" t="s">
        <v>61</v>
      </c>
      <c r="K359" t="s">
        <v>62</v>
      </c>
      <c r="L359" t="s">
        <v>63</v>
      </c>
      <c r="M359" t="s">
        <v>41</v>
      </c>
      <c r="N359" t="s">
        <v>42</v>
      </c>
      <c r="AA359" t="s">
        <v>195</v>
      </c>
      <c r="AD359" t="s">
        <v>65</v>
      </c>
      <c r="AH359" t="s">
        <v>1312</v>
      </c>
    </row>
    <row r="360" spans="1:34" x14ac:dyDescent="0.3">
      <c r="A360" t="s">
        <v>1313</v>
      </c>
      <c r="B360" t="s">
        <v>180</v>
      </c>
      <c r="C360" t="s">
        <v>36</v>
      </c>
      <c r="D360">
        <v>46</v>
      </c>
      <c r="E360">
        <v>6220</v>
      </c>
      <c r="F360" t="s">
        <v>89</v>
      </c>
      <c r="H360" t="s">
        <v>90</v>
      </c>
      <c r="I360" t="s">
        <v>91</v>
      </c>
      <c r="J360" t="s">
        <v>92</v>
      </c>
      <c r="K360" t="s">
        <v>93</v>
      </c>
      <c r="M360" t="s">
        <v>94</v>
      </c>
      <c r="N360" t="s">
        <v>42</v>
      </c>
      <c r="S360" t="s">
        <v>95</v>
      </c>
      <c r="AA360" t="s">
        <v>214</v>
      </c>
      <c r="AC360" t="s">
        <v>45</v>
      </c>
      <c r="AH360" t="s">
        <v>96</v>
      </c>
    </row>
    <row r="361" spans="1:34" x14ac:dyDescent="0.3">
      <c r="A361" t="s">
        <v>1314</v>
      </c>
      <c r="B361" t="s">
        <v>1105</v>
      </c>
      <c r="C361" t="s">
        <v>36</v>
      </c>
      <c r="D361">
        <v>324</v>
      </c>
      <c r="E361">
        <v>70864</v>
      </c>
      <c r="F361" t="s">
        <v>1315</v>
      </c>
      <c r="G361" t="s">
        <v>542</v>
      </c>
      <c r="H361" t="s">
        <v>248</v>
      </c>
      <c r="I361" t="s">
        <v>83</v>
      </c>
      <c r="J361" t="s">
        <v>544</v>
      </c>
      <c r="K361" t="s">
        <v>545</v>
      </c>
      <c r="M361" t="s">
        <v>546</v>
      </c>
      <c r="N361" t="s">
        <v>42</v>
      </c>
      <c r="W361" s="1">
        <v>8.5003850048500698E+69</v>
      </c>
      <c r="AA361" t="s">
        <v>547</v>
      </c>
      <c r="AC361" t="s">
        <v>45</v>
      </c>
      <c r="AD361" t="s">
        <v>65</v>
      </c>
      <c r="AE361" t="s">
        <v>548</v>
      </c>
      <c r="AH361" t="s">
        <v>1107</v>
      </c>
    </row>
    <row r="362" spans="1:34" x14ac:dyDescent="0.3">
      <c r="A362" t="s">
        <v>1316</v>
      </c>
      <c r="B362" t="s">
        <v>1317</v>
      </c>
      <c r="C362" t="s">
        <v>36</v>
      </c>
      <c r="D362">
        <v>589</v>
      </c>
      <c r="E362">
        <v>66948</v>
      </c>
      <c r="F362" t="s">
        <v>275</v>
      </c>
      <c r="G362" t="s">
        <v>276</v>
      </c>
      <c r="H362" t="s">
        <v>265</v>
      </c>
      <c r="I362" t="s">
        <v>266</v>
      </c>
      <c r="J362" t="s">
        <v>277</v>
      </c>
      <c r="K362" t="s">
        <v>278</v>
      </c>
      <c r="M362" t="s">
        <v>41</v>
      </c>
      <c r="N362" t="s">
        <v>42</v>
      </c>
      <c r="O362" t="s">
        <v>279</v>
      </c>
      <c r="AH362" t="s">
        <v>280</v>
      </c>
    </row>
    <row r="363" spans="1:34" x14ac:dyDescent="0.3">
      <c r="A363" t="s">
        <v>1318</v>
      </c>
      <c r="B363" t="s">
        <v>666</v>
      </c>
      <c r="C363" t="s">
        <v>36</v>
      </c>
      <c r="D363">
        <v>30</v>
      </c>
      <c r="E363">
        <v>4291</v>
      </c>
      <c r="F363" t="s">
        <v>667</v>
      </c>
      <c r="H363" t="s">
        <v>668</v>
      </c>
      <c r="I363" t="s">
        <v>83</v>
      </c>
      <c r="K363" t="s">
        <v>668</v>
      </c>
      <c r="M363" t="s">
        <v>41</v>
      </c>
      <c r="N363" t="s">
        <v>42</v>
      </c>
      <c r="AH363" t="s">
        <v>669</v>
      </c>
    </row>
    <row r="364" spans="1:34" x14ac:dyDescent="0.3">
      <c r="A364" t="s">
        <v>1319</v>
      </c>
      <c r="B364" t="s">
        <v>847</v>
      </c>
      <c r="C364" t="s">
        <v>113</v>
      </c>
      <c r="D364">
        <v>30</v>
      </c>
      <c r="E364">
        <v>14148</v>
      </c>
      <c r="F364" t="s">
        <v>848</v>
      </c>
      <c r="G364" t="s">
        <v>177</v>
      </c>
      <c r="H364" t="s">
        <v>116</v>
      </c>
      <c r="I364" t="s">
        <v>117</v>
      </c>
      <c r="K364" t="s">
        <v>116</v>
      </c>
      <c r="M364" t="s">
        <v>41</v>
      </c>
      <c r="N364" t="s">
        <v>118</v>
      </c>
      <c r="W364" t="s">
        <v>1320</v>
      </c>
      <c r="AC364" t="s">
        <v>45</v>
      </c>
      <c r="AD364" t="s">
        <v>65</v>
      </c>
      <c r="AH364" t="s">
        <v>597</v>
      </c>
    </row>
    <row r="365" spans="1:34" x14ac:dyDescent="0.3">
      <c r="A365" t="s">
        <v>1321</v>
      </c>
      <c r="B365" t="s">
        <v>1322</v>
      </c>
      <c r="C365" t="s">
        <v>36</v>
      </c>
      <c r="D365">
        <v>21</v>
      </c>
      <c r="E365">
        <v>1493</v>
      </c>
      <c r="F365" t="s">
        <v>168</v>
      </c>
      <c r="H365" t="s">
        <v>60</v>
      </c>
      <c r="I365" t="s">
        <v>61</v>
      </c>
      <c r="K365" t="s">
        <v>62</v>
      </c>
      <c r="L365" t="s">
        <v>63</v>
      </c>
      <c r="M365" t="s">
        <v>64</v>
      </c>
      <c r="N365" t="s">
        <v>42</v>
      </c>
      <c r="AA365" t="s">
        <v>100</v>
      </c>
      <c r="AD365" t="s">
        <v>65</v>
      </c>
      <c r="AH365" t="s">
        <v>1323</v>
      </c>
    </row>
    <row r="366" spans="1:34" x14ac:dyDescent="0.3">
      <c r="A366" t="s">
        <v>1324</v>
      </c>
      <c r="B366" t="s">
        <v>1325</v>
      </c>
      <c r="C366" t="s">
        <v>36</v>
      </c>
      <c r="D366">
        <v>690</v>
      </c>
      <c r="E366">
        <v>218191</v>
      </c>
      <c r="F366" t="s">
        <v>1326</v>
      </c>
      <c r="G366" t="s">
        <v>1327</v>
      </c>
      <c r="H366" t="s">
        <v>211</v>
      </c>
      <c r="I366" t="s">
        <v>212</v>
      </c>
      <c r="K366" t="s">
        <v>311</v>
      </c>
      <c r="M366" t="s">
        <v>41</v>
      </c>
      <c r="N366" t="s">
        <v>42</v>
      </c>
      <c r="AA366" t="s">
        <v>181</v>
      </c>
      <c r="AD366" t="s">
        <v>65</v>
      </c>
      <c r="AH366" t="s">
        <v>1328</v>
      </c>
    </row>
    <row r="367" spans="1:34" x14ac:dyDescent="0.3">
      <c r="A367" t="s">
        <v>1329</v>
      </c>
      <c r="B367" t="s">
        <v>1330</v>
      </c>
      <c r="C367" t="s">
        <v>36</v>
      </c>
      <c r="D367">
        <v>388</v>
      </c>
      <c r="E367">
        <v>106257</v>
      </c>
      <c r="F367" t="s">
        <v>1331</v>
      </c>
      <c r="H367" t="s">
        <v>1332</v>
      </c>
      <c r="I367" t="s">
        <v>1333</v>
      </c>
      <c r="K367" t="s">
        <v>1332</v>
      </c>
      <c r="M367" t="s">
        <v>1334</v>
      </c>
      <c r="N367" t="s">
        <v>42</v>
      </c>
      <c r="AA367" t="s">
        <v>1335</v>
      </c>
      <c r="AC367" t="s">
        <v>45</v>
      </c>
      <c r="AE367" t="s">
        <v>1336</v>
      </c>
      <c r="AH367" t="s">
        <v>1337</v>
      </c>
    </row>
    <row r="368" spans="1:34" x14ac:dyDescent="0.3">
      <c r="A368" t="s">
        <v>1338</v>
      </c>
      <c r="B368" t="s">
        <v>1339</v>
      </c>
      <c r="C368" t="s">
        <v>946</v>
      </c>
      <c r="D368">
        <v>56854</v>
      </c>
      <c r="E368">
        <v>12440528</v>
      </c>
      <c r="F368" t="s">
        <v>1340</v>
      </c>
      <c r="G368" t="s">
        <v>1341</v>
      </c>
      <c r="H368" t="s">
        <v>1342</v>
      </c>
      <c r="I368" t="s">
        <v>1343</v>
      </c>
      <c r="K368" t="s">
        <v>1344</v>
      </c>
      <c r="M368" t="s">
        <v>41</v>
      </c>
      <c r="N368" t="s">
        <v>952</v>
      </c>
      <c r="AC368" t="s">
        <v>45</v>
      </c>
      <c r="AH368" t="s">
        <v>1345</v>
      </c>
    </row>
    <row r="369" spans="1:34" x14ac:dyDescent="0.3">
      <c r="A369" t="s">
        <v>1346</v>
      </c>
      <c r="B369" t="s">
        <v>473</v>
      </c>
      <c r="C369" t="s">
        <v>113</v>
      </c>
      <c r="D369">
        <v>278</v>
      </c>
      <c r="E369">
        <v>125954</v>
      </c>
      <c r="F369" t="s">
        <v>996</v>
      </c>
      <c r="G369" t="s">
        <v>997</v>
      </c>
      <c r="H369" t="s">
        <v>116</v>
      </c>
      <c r="I369" t="s">
        <v>117</v>
      </c>
      <c r="K369" t="s">
        <v>116</v>
      </c>
      <c r="M369" t="s">
        <v>41</v>
      </c>
      <c r="N369" t="s">
        <v>118</v>
      </c>
      <c r="W369" t="s">
        <v>476</v>
      </c>
      <c r="AC369" t="s">
        <v>45</v>
      </c>
      <c r="AD369" t="s">
        <v>65</v>
      </c>
      <c r="AH369" t="s">
        <v>477</v>
      </c>
    </row>
    <row r="370" spans="1:34" x14ac:dyDescent="0.3">
      <c r="A370" t="s">
        <v>1347</v>
      </c>
      <c r="B370" t="s">
        <v>306</v>
      </c>
      <c r="C370" t="s">
        <v>36</v>
      </c>
      <c r="D370">
        <v>51</v>
      </c>
      <c r="E370">
        <v>7274</v>
      </c>
      <c r="F370" t="s">
        <v>89</v>
      </c>
      <c r="H370" t="s">
        <v>90</v>
      </c>
      <c r="I370" t="s">
        <v>91</v>
      </c>
      <c r="J370" t="s">
        <v>92</v>
      </c>
      <c r="K370" t="s">
        <v>93</v>
      </c>
      <c r="M370" t="s">
        <v>94</v>
      </c>
      <c r="N370" t="s">
        <v>42</v>
      </c>
      <c r="S370" t="s">
        <v>95</v>
      </c>
      <c r="AC370" t="s">
        <v>45</v>
      </c>
      <c r="AH370" t="s">
        <v>96</v>
      </c>
    </row>
    <row r="371" spans="1:34" x14ac:dyDescent="0.3">
      <c r="A371" t="s">
        <v>1348</v>
      </c>
      <c r="B371" t="s">
        <v>306</v>
      </c>
      <c r="C371" t="s">
        <v>36</v>
      </c>
      <c r="D371">
        <v>35</v>
      </c>
      <c r="E371">
        <v>10082</v>
      </c>
      <c r="F371" t="s">
        <v>1042</v>
      </c>
      <c r="H371" t="s">
        <v>90</v>
      </c>
      <c r="I371" t="s">
        <v>91</v>
      </c>
      <c r="J371" t="s">
        <v>92</v>
      </c>
      <c r="K371" t="s">
        <v>93</v>
      </c>
      <c r="N371" t="s">
        <v>42</v>
      </c>
      <c r="U371" t="s">
        <v>1043</v>
      </c>
      <c r="AH371" t="s">
        <v>96</v>
      </c>
    </row>
    <row r="372" spans="1:34" x14ac:dyDescent="0.3">
      <c r="A372" t="s">
        <v>1349</v>
      </c>
      <c r="B372" t="s">
        <v>506</v>
      </c>
      <c r="C372" t="s">
        <v>36</v>
      </c>
      <c r="D372">
        <v>8621</v>
      </c>
      <c r="E372">
        <v>3612623</v>
      </c>
      <c r="F372" t="s">
        <v>617</v>
      </c>
      <c r="H372" t="s">
        <v>200</v>
      </c>
      <c r="I372" t="s">
        <v>83</v>
      </c>
      <c r="K372" t="s">
        <v>201</v>
      </c>
      <c r="M372" t="s">
        <v>41</v>
      </c>
      <c r="N372" t="s">
        <v>42</v>
      </c>
      <c r="W372" t="s">
        <v>618</v>
      </c>
      <c r="AC372" t="s">
        <v>45</v>
      </c>
      <c r="AD372" t="s">
        <v>65</v>
      </c>
    </row>
    <row r="373" spans="1:34" x14ac:dyDescent="0.3">
      <c r="A373" t="s">
        <v>1350</v>
      </c>
      <c r="B373" t="s">
        <v>495</v>
      </c>
      <c r="C373" t="s">
        <v>36</v>
      </c>
      <c r="D373">
        <v>59</v>
      </c>
      <c r="E373">
        <v>4470</v>
      </c>
      <c r="F373" t="s">
        <v>453</v>
      </c>
      <c r="H373" t="s">
        <v>60</v>
      </c>
      <c r="I373" t="s">
        <v>61</v>
      </c>
      <c r="K373" t="s">
        <v>62</v>
      </c>
      <c r="L373" t="s">
        <v>63</v>
      </c>
      <c r="M373" t="s">
        <v>64</v>
      </c>
      <c r="N373" t="s">
        <v>42</v>
      </c>
      <c r="AA373" t="s">
        <v>195</v>
      </c>
      <c r="AD373" t="s">
        <v>65</v>
      </c>
      <c r="AH373" t="s">
        <v>1351</v>
      </c>
    </row>
    <row r="374" spans="1:34" x14ac:dyDescent="0.3">
      <c r="A374" t="s">
        <v>1352</v>
      </c>
      <c r="B374" t="s">
        <v>970</v>
      </c>
      <c r="C374" t="s">
        <v>36</v>
      </c>
      <c r="D374">
        <v>1075</v>
      </c>
      <c r="E374">
        <v>87612</v>
      </c>
      <c r="F374" t="s">
        <v>168</v>
      </c>
      <c r="H374" t="s">
        <v>60</v>
      </c>
      <c r="I374" t="s">
        <v>61</v>
      </c>
      <c r="K374" t="s">
        <v>62</v>
      </c>
      <c r="L374" t="s">
        <v>63</v>
      </c>
      <c r="M374" t="s">
        <v>64</v>
      </c>
      <c r="N374" t="s">
        <v>42</v>
      </c>
      <c r="AA374" t="s">
        <v>195</v>
      </c>
      <c r="AD374" t="s">
        <v>65</v>
      </c>
      <c r="AH374" t="s">
        <v>971</v>
      </c>
    </row>
    <row r="375" spans="1:34" x14ac:dyDescent="0.3">
      <c r="A375" t="s">
        <v>1353</v>
      </c>
      <c r="B375" t="s">
        <v>495</v>
      </c>
      <c r="C375" t="s">
        <v>36</v>
      </c>
      <c r="D375">
        <v>67</v>
      </c>
      <c r="E375">
        <v>5713</v>
      </c>
      <c r="F375" t="s">
        <v>453</v>
      </c>
      <c r="H375" t="s">
        <v>60</v>
      </c>
      <c r="I375" t="s">
        <v>61</v>
      </c>
      <c r="K375" t="s">
        <v>62</v>
      </c>
      <c r="L375" t="s">
        <v>63</v>
      </c>
      <c r="M375" t="s">
        <v>64</v>
      </c>
      <c r="N375" t="s">
        <v>42</v>
      </c>
      <c r="AD375" t="s">
        <v>65</v>
      </c>
      <c r="AH375" t="s">
        <v>1354</v>
      </c>
    </row>
    <row r="376" spans="1:34" x14ac:dyDescent="0.3">
      <c r="A376" t="s">
        <v>1355</v>
      </c>
      <c r="B376" t="s">
        <v>423</v>
      </c>
      <c r="C376" t="s">
        <v>36</v>
      </c>
      <c r="D376">
        <v>46</v>
      </c>
      <c r="E376">
        <v>4688</v>
      </c>
      <c r="F376" t="s">
        <v>89</v>
      </c>
      <c r="H376" t="s">
        <v>90</v>
      </c>
      <c r="I376" t="s">
        <v>91</v>
      </c>
      <c r="J376" t="s">
        <v>92</v>
      </c>
      <c r="K376" t="s">
        <v>93</v>
      </c>
      <c r="M376" t="s">
        <v>94</v>
      </c>
      <c r="N376" t="s">
        <v>42</v>
      </c>
      <c r="S376" t="s">
        <v>95</v>
      </c>
      <c r="AA376" t="s">
        <v>219</v>
      </c>
      <c r="AC376" t="s">
        <v>45</v>
      </c>
      <c r="AH376" t="s">
        <v>96</v>
      </c>
    </row>
    <row r="377" spans="1:34" x14ac:dyDescent="0.3">
      <c r="A377" t="s">
        <v>1356</v>
      </c>
      <c r="B377" t="s">
        <v>1357</v>
      </c>
      <c r="C377" t="s">
        <v>123</v>
      </c>
      <c r="D377">
        <v>59</v>
      </c>
      <c r="E377">
        <v>23366</v>
      </c>
      <c r="F377" t="s">
        <v>1358</v>
      </c>
      <c r="G377" t="s">
        <v>1359</v>
      </c>
      <c r="H377" t="s">
        <v>1360</v>
      </c>
      <c r="I377" t="s">
        <v>1361</v>
      </c>
      <c r="K377" t="s">
        <v>1362</v>
      </c>
      <c r="M377" t="s">
        <v>1278</v>
      </c>
      <c r="N377" t="s">
        <v>130</v>
      </c>
      <c r="O377" t="s">
        <v>1363</v>
      </c>
      <c r="AC377" t="s">
        <v>45</v>
      </c>
      <c r="AD377" t="s">
        <v>65</v>
      </c>
      <c r="AH377" t="s">
        <v>1364</v>
      </c>
    </row>
    <row r="378" spans="1:34" x14ac:dyDescent="0.3">
      <c r="A378" t="s">
        <v>1365</v>
      </c>
      <c r="B378" t="s">
        <v>239</v>
      </c>
      <c r="C378" t="s">
        <v>36</v>
      </c>
      <c r="D378">
        <v>3</v>
      </c>
      <c r="E378">
        <v>1112</v>
      </c>
      <c r="F378" t="s">
        <v>240</v>
      </c>
      <c r="G378" t="s">
        <v>241</v>
      </c>
      <c r="H378" t="s">
        <v>186</v>
      </c>
      <c r="I378" t="s">
        <v>83</v>
      </c>
      <c r="J378" t="s">
        <v>242</v>
      </c>
      <c r="K378" t="s">
        <v>188</v>
      </c>
      <c r="M378" t="s">
        <v>41</v>
      </c>
      <c r="N378" t="s">
        <v>42</v>
      </c>
      <c r="O378" t="s">
        <v>189</v>
      </c>
      <c r="AA378" t="s">
        <v>768</v>
      </c>
      <c r="AH378" t="s">
        <v>243</v>
      </c>
    </row>
    <row r="379" spans="1:34" x14ac:dyDescent="0.3">
      <c r="A379" t="s">
        <v>1366</v>
      </c>
      <c r="B379" t="s">
        <v>426</v>
      </c>
      <c r="C379" t="s">
        <v>36</v>
      </c>
      <c r="D379">
        <v>73</v>
      </c>
      <c r="E379">
        <v>4844</v>
      </c>
      <c r="F379" t="s">
        <v>427</v>
      </c>
      <c r="H379" t="s">
        <v>60</v>
      </c>
      <c r="I379" t="s">
        <v>61</v>
      </c>
      <c r="K379" t="s">
        <v>62</v>
      </c>
      <c r="L379" t="s">
        <v>63</v>
      </c>
      <c r="M379" t="s">
        <v>64</v>
      </c>
      <c r="N379" t="s">
        <v>42</v>
      </c>
      <c r="AA379" t="s">
        <v>195</v>
      </c>
      <c r="AD379" t="s">
        <v>65</v>
      </c>
      <c r="AH379" t="s">
        <v>1367</v>
      </c>
    </row>
    <row r="380" spans="1:34" x14ac:dyDescent="0.3">
      <c r="A380" t="s">
        <v>1368</v>
      </c>
      <c r="B380" t="s">
        <v>596</v>
      </c>
      <c r="C380" t="s">
        <v>113</v>
      </c>
      <c r="D380">
        <v>41</v>
      </c>
      <c r="E380">
        <v>19764</v>
      </c>
      <c r="F380" t="s">
        <v>164</v>
      </c>
      <c r="G380" t="s">
        <v>165</v>
      </c>
      <c r="H380" t="s">
        <v>116</v>
      </c>
      <c r="I380" t="s">
        <v>117</v>
      </c>
      <c r="K380" t="s">
        <v>116</v>
      </c>
      <c r="M380" t="s">
        <v>41</v>
      </c>
      <c r="N380" t="s">
        <v>118</v>
      </c>
      <c r="W380" t="s">
        <v>119</v>
      </c>
      <c r="AC380" t="s">
        <v>45</v>
      </c>
      <c r="AD380" t="s">
        <v>65</v>
      </c>
      <c r="AH380" t="s">
        <v>597</v>
      </c>
    </row>
    <row r="381" spans="1:34" x14ac:dyDescent="0.3">
      <c r="A381" t="s">
        <v>1369</v>
      </c>
      <c r="B381" t="s">
        <v>834</v>
      </c>
      <c r="C381" t="s">
        <v>113</v>
      </c>
      <c r="D381">
        <v>18</v>
      </c>
      <c r="E381">
        <v>9380</v>
      </c>
      <c r="F381" t="s">
        <v>159</v>
      </c>
      <c r="G381" t="s">
        <v>160</v>
      </c>
      <c r="H381" t="s">
        <v>116</v>
      </c>
      <c r="I381" t="s">
        <v>117</v>
      </c>
      <c r="K381" t="s">
        <v>116</v>
      </c>
      <c r="M381" t="s">
        <v>41</v>
      </c>
      <c r="N381" t="s">
        <v>118</v>
      </c>
      <c r="W381" t="s">
        <v>161</v>
      </c>
      <c r="AC381" t="s">
        <v>45</v>
      </c>
      <c r="AD381" t="s">
        <v>65</v>
      </c>
      <c r="AH381" t="s">
        <v>162</v>
      </c>
    </row>
    <row r="382" spans="1:34" x14ac:dyDescent="0.3">
      <c r="A382" t="s">
        <v>1370</v>
      </c>
      <c r="B382" t="s">
        <v>388</v>
      </c>
      <c r="C382" t="s">
        <v>36</v>
      </c>
      <c r="D382">
        <v>878</v>
      </c>
      <c r="E382">
        <v>238500</v>
      </c>
      <c r="F382" t="s">
        <v>507</v>
      </c>
      <c r="H382" t="s">
        <v>200</v>
      </c>
      <c r="I382" t="s">
        <v>83</v>
      </c>
      <c r="K382" t="s">
        <v>201</v>
      </c>
      <c r="M382" t="s">
        <v>41</v>
      </c>
      <c r="N382" t="s">
        <v>42</v>
      </c>
      <c r="W382" t="s">
        <v>508</v>
      </c>
      <c r="AC382" t="s">
        <v>45</v>
      </c>
      <c r="AD382" t="s">
        <v>65</v>
      </c>
    </row>
    <row r="383" spans="1:34" x14ac:dyDescent="0.3">
      <c r="A383" t="s">
        <v>1371</v>
      </c>
      <c r="B383" t="s">
        <v>895</v>
      </c>
      <c r="C383" t="s">
        <v>36</v>
      </c>
      <c r="D383">
        <v>8</v>
      </c>
      <c r="E383">
        <v>1286</v>
      </c>
      <c r="F383" t="s">
        <v>679</v>
      </c>
      <c r="H383" t="s">
        <v>60</v>
      </c>
      <c r="I383" t="s">
        <v>61</v>
      </c>
      <c r="K383" t="s">
        <v>680</v>
      </c>
      <c r="M383" t="s">
        <v>41</v>
      </c>
      <c r="N383" t="s">
        <v>42</v>
      </c>
      <c r="AC383" t="s">
        <v>45</v>
      </c>
      <c r="AD383" t="s">
        <v>65</v>
      </c>
      <c r="AE383" t="s">
        <v>1372</v>
      </c>
      <c r="AH383" t="s">
        <v>1373</v>
      </c>
    </row>
    <row r="384" spans="1:34" x14ac:dyDescent="0.3">
      <c r="A384" t="s">
        <v>1374</v>
      </c>
      <c r="B384" t="s">
        <v>1375</v>
      </c>
      <c r="C384" t="s">
        <v>36</v>
      </c>
      <c r="D384">
        <v>1330</v>
      </c>
      <c r="E384">
        <v>202689</v>
      </c>
      <c r="F384" t="s">
        <v>536</v>
      </c>
      <c r="G384" t="s">
        <v>537</v>
      </c>
      <c r="H384" t="s">
        <v>538</v>
      </c>
      <c r="I384" t="s">
        <v>83</v>
      </c>
      <c r="K384" t="s">
        <v>538</v>
      </c>
      <c r="M384" t="s">
        <v>41</v>
      </c>
      <c r="N384" t="s">
        <v>42</v>
      </c>
      <c r="AH384" t="s">
        <v>1376</v>
      </c>
    </row>
    <row r="385" spans="1:34" x14ac:dyDescent="0.3">
      <c r="A385" t="s">
        <v>1377</v>
      </c>
      <c r="B385" t="s">
        <v>1378</v>
      </c>
      <c r="C385" t="s">
        <v>36</v>
      </c>
      <c r="D385">
        <v>68</v>
      </c>
      <c r="E385">
        <v>15318</v>
      </c>
      <c r="F385" t="s">
        <v>1110</v>
      </c>
      <c r="G385" t="s">
        <v>1111</v>
      </c>
      <c r="H385" t="s">
        <v>1112</v>
      </c>
      <c r="I385" t="s">
        <v>1113</v>
      </c>
      <c r="J385" t="s">
        <v>1114</v>
      </c>
      <c r="K385" t="s">
        <v>1115</v>
      </c>
      <c r="M385" t="s">
        <v>41</v>
      </c>
      <c r="N385" t="s">
        <v>42</v>
      </c>
      <c r="O385" t="s">
        <v>259</v>
      </c>
      <c r="AD385" t="s">
        <v>65</v>
      </c>
    </row>
    <row r="386" spans="1:34" x14ac:dyDescent="0.3">
      <c r="A386" t="s">
        <v>1379</v>
      </c>
      <c r="B386" t="s">
        <v>637</v>
      </c>
      <c r="C386" t="s">
        <v>36</v>
      </c>
      <c r="D386">
        <v>43</v>
      </c>
      <c r="E386">
        <v>3737</v>
      </c>
      <c r="F386" t="s">
        <v>59</v>
      </c>
      <c r="H386" t="s">
        <v>60</v>
      </c>
      <c r="I386" t="s">
        <v>61</v>
      </c>
      <c r="K386" t="s">
        <v>62</v>
      </c>
      <c r="L386" t="s">
        <v>63</v>
      </c>
      <c r="M386" t="s">
        <v>64</v>
      </c>
      <c r="N386" t="s">
        <v>42</v>
      </c>
      <c r="AD386" t="s">
        <v>65</v>
      </c>
      <c r="AH386" t="s">
        <v>638</v>
      </c>
    </row>
    <row r="387" spans="1:34" x14ac:dyDescent="0.3">
      <c r="A387" t="s">
        <v>1380</v>
      </c>
      <c r="B387" t="s">
        <v>306</v>
      </c>
      <c r="C387" t="s">
        <v>36</v>
      </c>
      <c r="D387">
        <v>22</v>
      </c>
      <c r="E387">
        <v>3070</v>
      </c>
      <c r="F387" t="s">
        <v>439</v>
      </c>
      <c r="H387" t="s">
        <v>90</v>
      </c>
      <c r="I387" t="s">
        <v>91</v>
      </c>
      <c r="J387" t="s">
        <v>92</v>
      </c>
      <c r="K387" t="s">
        <v>93</v>
      </c>
      <c r="M387" t="s">
        <v>94</v>
      </c>
      <c r="N387" t="s">
        <v>42</v>
      </c>
      <c r="S387" t="s">
        <v>95</v>
      </c>
      <c r="AA387" t="s">
        <v>214</v>
      </c>
      <c r="AC387" t="s">
        <v>45</v>
      </c>
      <c r="AH387" t="s">
        <v>440</v>
      </c>
    </row>
    <row r="388" spans="1:34" x14ac:dyDescent="0.3">
      <c r="A388" t="s">
        <v>1381</v>
      </c>
      <c r="B388" t="s">
        <v>68</v>
      </c>
      <c r="C388" t="s">
        <v>36</v>
      </c>
      <c r="D388">
        <v>51</v>
      </c>
      <c r="E388">
        <v>5245</v>
      </c>
      <c r="F388" t="s">
        <v>69</v>
      </c>
      <c r="G388" t="s">
        <v>70</v>
      </c>
      <c r="H388" t="s">
        <v>71</v>
      </c>
      <c r="I388" t="s">
        <v>72</v>
      </c>
      <c r="K388" t="s">
        <v>73</v>
      </c>
      <c r="M388" t="s">
        <v>74</v>
      </c>
      <c r="N388" t="s">
        <v>42</v>
      </c>
      <c r="Q388" t="s">
        <v>1382</v>
      </c>
      <c r="AC388" t="s">
        <v>45</v>
      </c>
      <c r="AE388" t="s">
        <v>76</v>
      </c>
      <c r="AH388" t="s">
        <v>77</v>
      </c>
    </row>
    <row r="389" spans="1:34" x14ac:dyDescent="0.3">
      <c r="A389" t="s">
        <v>1383</v>
      </c>
      <c r="B389" t="s">
        <v>112</v>
      </c>
      <c r="C389" t="s">
        <v>113</v>
      </c>
      <c r="D389">
        <v>6</v>
      </c>
      <c r="E389">
        <v>2835</v>
      </c>
      <c r="F389" t="s">
        <v>164</v>
      </c>
      <c r="G389" t="s">
        <v>165</v>
      </c>
      <c r="H389" t="s">
        <v>116</v>
      </c>
      <c r="I389" t="s">
        <v>117</v>
      </c>
      <c r="K389" t="s">
        <v>116</v>
      </c>
      <c r="M389" t="s">
        <v>41</v>
      </c>
      <c r="N389" t="s">
        <v>118</v>
      </c>
      <c r="W389" t="s">
        <v>178</v>
      </c>
      <c r="AC389" t="s">
        <v>45</v>
      </c>
      <c r="AD389" t="s">
        <v>65</v>
      </c>
      <c r="AH389" t="s">
        <v>120</v>
      </c>
    </row>
    <row r="390" spans="1:34" x14ac:dyDescent="0.3">
      <c r="A390" t="s">
        <v>1384</v>
      </c>
      <c r="B390" t="s">
        <v>1067</v>
      </c>
      <c r="C390" t="s">
        <v>36</v>
      </c>
      <c r="D390">
        <v>67</v>
      </c>
      <c r="E390">
        <v>14470</v>
      </c>
      <c r="F390" t="s">
        <v>667</v>
      </c>
      <c r="H390" t="s">
        <v>668</v>
      </c>
      <c r="I390" t="s">
        <v>83</v>
      </c>
      <c r="K390" t="s">
        <v>668</v>
      </c>
      <c r="M390" t="s">
        <v>41</v>
      </c>
      <c r="N390" t="s">
        <v>42</v>
      </c>
      <c r="AH390" t="s">
        <v>669</v>
      </c>
    </row>
    <row r="391" spans="1:34" x14ac:dyDescent="0.3">
      <c r="A391" t="s">
        <v>1385</v>
      </c>
      <c r="B391" t="s">
        <v>945</v>
      </c>
      <c r="C391" t="s">
        <v>946</v>
      </c>
      <c r="D391">
        <v>144</v>
      </c>
      <c r="E391">
        <v>18210</v>
      </c>
      <c r="F391" t="s">
        <v>947</v>
      </c>
      <c r="G391" t="s">
        <v>1386</v>
      </c>
      <c r="H391" t="s">
        <v>949</v>
      </c>
      <c r="I391" t="s">
        <v>950</v>
      </c>
      <c r="K391" t="s">
        <v>951</v>
      </c>
      <c r="M391" t="s">
        <v>41</v>
      </c>
      <c r="N391" t="s">
        <v>952</v>
      </c>
      <c r="S391" t="s">
        <v>954</v>
      </c>
      <c r="AA391" t="s">
        <v>1387</v>
      </c>
      <c r="AC391" t="s">
        <v>45</v>
      </c>
      <c r="AH391" t="s">
        <v>955</v>
      </c>
    </row>
    <row r="392" spans="1:34" x14ac:dyDescent="0.3">
      <c r="A392" t="s">
        <v>1388</v>
      </c>
      <c r="B392" t="s">
        <v>1389</v>
      </c>
      <c r="C392" t="s">
        <v>36</v>
      </c>
      <c r="D392">
        <v>1</v>
      </c>
      <c r="E392">
        <v>79</v>
      </c>
      <c r="F392" t="s">
        <v>99</v>
      </c>
      <c r="H392" t="s">
        <v>60</v>
      </c>
      <c r="I392" t="s">
        <v>61</v>
      </c>
      <c r="K392" t="s">
        <v>62</v>
      </c>
      <c r="L392" t="s">
        <v>63</v>
      </c>
      <c r="M392" t="s">
        <v>64</v>
      </c>
      <c r="N392" t="s">
        <v>42</v>
      </c>
      <c r="AA392" t="s">
        <v>100</v>
      </c>
      <c r="AD392" t="s">
        <v>65</v>
      </c>
      <c r="AH392" t="s">
        <v>1390</v>
      </c>
    </row>
    <row r="393" spans="1:34" x14ac:dyDescent="0.3">
      <c r="A393" t="s">
        <v>1391</v>
      </c>
      <c r="B393" t="s">
        <v>1392</v>
      </c>
      <c r="C393" t="s">
        <v>36</v>
      </c>
      <c r="D393">
        <v>1610</v>
      </c>
      <c r="E393">
        <v>504952</v>
      </c>
      <c r="F393" t="s">
        <v>1393</v>
      </c>
      <c r="G393" t="s">
        <v>1394</v>
      </c>
      <c r="H393" t="s">
        <v>1395</v>
      </c>
      <c r="I393" t="s">
        <v>83</v>
      </c>
      <c r="J393" t="s">
        <v>1396</v>
      </c>
      <c r="K393" t="s">
        <v>1397</v>
      </c>
      <c r="M393" t="s">
        <v>41</v>
      </c>
      <c r="N393" t="s">
        <v>42</v>
      </c>
      <c r="W393" t="s">
        <v>1398</v>
      </c>
      <c r="AC393" t="s">
        <v>45</v>
      </c>
      <c r="AH393" t="s">
        <v>1399</v>
      </c>
    </row>
    <row r="394" spans="1:34" x14ac:dyDescent="0.3">
      <c r="A394" t="s">
        <v>1400</v>
      </c>
      <c r="B394" t="s">
        <v>1401</v>
      </c>
      <c r="C394" t="s">
        <v>36</v>
      </c>
      <c r="D394">
        <v>5</v>
      </c>
      <c r="E394">
        <v>332</v>
      </c>
      <c r="F394" t="s">
        <v>205</v>
      </c>
      <c r="H394" t="s">
        <v>60</v>
      </c>
      <c r="I394" t="s">
        <v>61</v>
      </c>
      <c r="K394" t="s">
        <v>62</v>
      </c>
      <c r="L394" t="s">
        <v>63</v>
      </c>
      <c r="M394" t="s">
        <v>64</v>
      </c>
      <c r="N394" t="s">
        <v>42</v>
      </c>
      <c r="AA394" t="s">
        <v>100</v>
      </c>
      <c r="AD394" t="s">
        <v>65</v>
      </c>
      <c r="AH394" t="s">
        <v>1402</v>
      </c>
    </row>
    <row r="395" spans="1:34" x14ac:dyDescent="0.3">
      <c r="A395" t="s">
        <v>1403</v>
      </c>
      <c r="B395" t="s">
        <v>506</v>
      </c>
      <c r="C395" t="s">
        <v>36</v>
      </c>
      <c r="D395">
        <v>644</v>
      </c>
      <c r="E395">
        <v>55764</v>
      </c>
      <c r="F395" t="s">
        <v>389</v>
      </c>
      <c r="H395" t="s">
        <v>200</v>
      </c>
      <c r="I395" t="s">
        <v>83</v>
      </c>
      <c r="K395" t="s">
        <v>201</v>
      </c>
      <c r="M395" t="s">
        <v>41</v>
      </c>
      <c r="N395" t="s">
        <v>42</v>
      </c>
      <c r="W395" t="s">
        <v>390</v>
      </c>
      <c r="AC395" t="s">
        <v>45</v>
      </c>
    </row>
    <row r="396" spans="1:34" x14ac:dyDescent="0.3">
      <c r="A396" t="s">
        <v>1404</v>
      </c>
      <c r="B396" t="s">
        <v>1405</v>
      </c>
      <c r="C396" t="s">
        <v>36</v>
      </c>
      <c r="D396">
        <v>1534</v>
      </c>
      <c r="E396">
        <v>90622</v>
      </c>
      <c r="F396" t="s">
        <v>560</v>
      </c>
      <c r="G396" t="s">
        <v>537</v>
      </c>
      <c r="H396" t="s">
        <v>538</v>
      </c>
      <c r="I396" t="s">
        <v>83</v>
      </c>
      <c r="K396" t="s">
        <v>538</v>
      </c>
      <c r="M396" t="s">
        <v>41</v>
      </c>
      <c r="N396" t="s">
        <v>42</v>
      </c>
      <c r="AH396" t="s">
        <v>1406</v>
      </c>
    </row>
    <row r="397" spans="1:34" x14ac:dyDescent="0.3">
      <c r="A397" t="s">
        <v>1407</v>
      </c>
      <c r="B397" t="s">
        <v>1408</v>
      </c>
      <c r="C397" t="s">
        <v>36</v>
      </c>
      <c r="D397">
        <v>100</v>
      </c>
      <c r="E397">
        <v>40722</v>
      </c>
      <c r="F397" t="s">
        <v>1304</v>
      </c>
      <c r="G397" t="s">
        <v>1305</v>
      </c>
      <c r="H397" t="s">
        <v>1073</v>
      </c>
      <c r="I397" t="s">
        <v>1074</v>
      </c>
      <c r="J397" t="s">
        <v>1144</v>
      </c>
      <c r="K397" t="s">
        <v>1076</v>
      </c>
      <c r="M397" t="s">
        <v>41</v>
      </c>
      <c r="N397" t="s">
        <v>42</v>
      </c>
      <c r="O397" t="s">
        <v>731</v>
      </c>
      <c r="AC397" t="s">
        <v>45</v>
      </c>
      <c r="AH397" t="s">
        <v>1145</v>
      </c>
    </row>
    <row r="398" spans="1:34" x14ac:dyDescent="0.3">
      <c r="A398" t="s">
        <v>1409</v>
      </c>
      <c r="B398" t="s">
        <v>1317</v>
      </c>
      <c r="C398" t="s">
        <v>36</v>
      </c>
      <c r="D398">
        <v>287</v>
      </c>
      <c r="E398">
        <v>44956</v>
      </c>
      <c r="F398" t="s">
        <v>275</v>
      </c>
      <c r="G398" t="s">
        <v>276</v>
      </c>
      <c r="H398" t="s">
        <v>265</v>
      </c>
      <c r="I398" t="s">
        <v>266</v>
      </c>
      <c r="J398" t="s">
        <v>277</v>
      </c>
      <c r="K398" t="s">
        <v>278</v>
      </c>
      <c r="M398" t="s">
        <v>41</v>
      </c>
      <c r="N398" t="s">
        <v>42</v>
      </c>
      <c r="O398" t="s">
        <v>279</v>
      </c>
      <c r="AC398" t="s">
        <v>45</v>
      </c>
      <c r="AE398" t="s">
        <v>575</v>
      </c>
      <c r="AH398" t="s">
        <v>280</v>
      </c>
    </row>
    <row r="399" spans="1:34" x14ac:dyDescent="0.3">
      <c r="A399" t="s">
        <v>1410</v>
      </c>
      <c r="B399" t="s">
        <v>1411</v>
      </c>
      <c r="C399" t="s">
        <v>36</v>
      </c>
      <c r="D399">
        <v>539</v>
      </c>
      <c r="E399">
        <v>81820</v>
      </c>
      <c r="F399" t="s">
        <v>1412</v>
      </c>
      <c r="H399" t="s">
        <v>1179</v>
      </c>
      <c r="I399" t="s">
        <v>1180</v>
      </c>
      <c r="K399" t="s">
        <v>1179</v>
      </c>
      <c r="M399" t="s">
        <v>1413</v>
      </c>
      <c r="N399" t="s">
        <v>42</v>
      </c>
      <c r="AC399" t="s">
        <v>45</v>
      </c>
      <c r="AH399" t="s">
        <v>1414</v>
      </c>
    </row>
    <row r="400" spans="1:34" x14ac:dyDescent="0.3">
      <c r="A400" t="s">
        <v>1415</v>
      </c>
      <c r="B400" t="s">
        <v>1416</v>
      </c>
      <c r="C400" t="s">
        <v>36</v>
      </c>
      <c r="D400">
        <v>336</v>
      </c>
      <c r="E400">
        <v>85598</v>
      </c>
      <c r="F400" t="s">
        <v>1326</v>
      </c>
      <c r="G400" t="s">
        <v>1327</v>
      </c>
      <c r="H400" t="s">
        <v>211</v>
      </c>
      <c r="I400" t="s">
        <v>212</v>
      </c>
      <c r="K400" t="s">
        <v>311</v>
      </c>
      <c r="M400" t="s">
        <v>41</v>
      </c>
      <c r="N400" t="s">
        <v>42</v>
      </c>
      <c r="AA400" t="s">
        <v>181</v>
      </c>
      <c r="AD400" t="s">
        <v>65</v>
      </c>
      <c r="AH400" t="s">
        <v>1417</v>
      </c>
    </row>
    <row r="401" spans="1:34" x14ac:dyDescent="0.3">
      <c r="A401" t="s">
        <v>1418</v>
      </c>
      <c r="B401" t="s">
        <v>1419</v>
      </c>
      <c r="C401" t="s">
        <v>36</v>
      </c>
      <c r="D401">
        <v>121</v>
      </c>
      <c r="E401">
        <v>19636</v>
      </c>
      <c r="F401" t="s">
        <v>1003</v>
      </c>
      <c r="G401" t="s">
        <v>1004</v>
      </c>
      <c r="H401" t="s">
        <v>82</v>
      </c>
      <c r="I401" t="s">
        <v>83</v>
      </c>
      <c r="J401" t="s">
        <v>1005</v>
      </c>
      <c r="K401" t="s">
        <v>82</v>
      </c>
      <c r="M401" t="s">
        <v>41</v>
      </c>
      <c r="N401" t="s">
        <v>42</v>
      </c>
      <c r="O401" t="s">
        <v>1006</v>
      </c>
      <c r="AD401" t="s">
        <v>65</v>
      </c>
      <c r="AH401" t="s">
        <v>1420</v>
      </c>
    </row>
    <row r="402" spans="1:34" x14ac:dyDescent="0.3">
      <c r="A402" t="s">
        <v>1421</v>
      </c>
      <c r="B402" t="s">
        <v>1422</v>
      </c>
      <c r="C402" t="s">
        <v>36</v>
      </c>
      <c r="D402">
        <v>514</v>
      </c>
      <c r="E402">
        <v>35062</v>
      </c>
      <c r="F402" t="s">
        <v>1423</v>
      </c>
      <c r="G402" t="s">
        <v>229</v>
      </c>
      <c r="H402" t="s">
        <v>328</v>
      </c>
      <c r="I402" t="s">
        <v>83</v>
      </c>
      <c r="K402" t="s">
        <v>329</v>
      </c>
      <c r="M402" t="s">
        <v>41</v>
      </c>
      <c r="N402" t="s">
        <v>42</v>
      </c>
      <c r="Q402" t="s">
        <v>1424</v>
      </c>
      <c r="AA402" t="s">
        <v>331</v>
      </c>
      <c r="AC402" t="s">
        <v>45</v>
      </c>
      <c r="AH402" t="s">
        <v>332</v>
      </c>
    </row>
    <row r="403" spans="1:34" x14ac:dyDescent="0.3">
      <c r="A403" t="s">
        <v>1425</v>
      </c>
      <c r="B403" t="s">
        <v>1426</v>
      </c>
      <c r="C403" t="s">
        <v>113</v>
      </c>
      <c r="D403">
        <v>12</v>
      </c>
      <c r="E403">
        <v>5637</v>
      </c>
      <c r="F403" t="s">
        <v>996</v>
      </c>
      <c r="G403" t="s">
        <v>997</v>
      </c>
      <c r="H403" t="s">
        <v>116</v>
      </c>
      <c r="I403" t="s">
        <v>117</v>
      </c>
      <c r="K403" t="s">
        <v>116</v>
      </c>
      <c r="M403" t="s">
        <v>41</v>
      </c>
      <c r="N403" t="s">
        <v>118</v>
      </c>
      <c r="W403" t="s">
        <v>476</v>
      </c>
      <c r="AC403" t="s">
        <v>45</v>
      </c>
      <c r="AD403" t="s">
        <v>65</v>
      </c>
      <c r="AH403" t="s">
        <v>477</v>
      </c>
    </row>
    <row r="404" spans="1:34" x14ac:dyDescent="0.3">
      <c r="A404" t="s">
        <v>1427</v>
      </c>
      <c r="B404" t="s">
        <v>1428</v>
      </c>
      <c r="C404" t="s">
        <v>113</v>
      </c>
      <c r="D404">
        <v>240</v>
      </c>
      <c r="E404">
        <v>40881</v>
      </c>
      <c r="F404" t="s">
        <v>1429</v>
      </c>
      <c r="G404" t="s">
        <v>1430</v>
      </c>
      <c r="H404" t="s">
        <v>1431</v>
      </c>
      <c r="I404" t="s">
        <v>1432</v>
      </c>
      <c r="K404" t="s">
        <v>1433</v>
      </c>
      <c r="M404" t="s">
        <v>1434</v>
      </c>
      <c r="N404" t="s">
        <v>118</v>
      </c>
      <c r="U404" t="s">
        <v>1435</v>
      </c>
      <c r="AC404" t="s">
        <v>45</v>
      </c>
      <c r="AH404" t="s">
        <v>1436</v>
      </c>
    </row>
    <row r="405" spans="1:34" x14ac:dyDescent="0.3">
      <c r="A405" t="s">
        <v>1437</v>
      </c>
      <c r="B405" t="s">
        <v>1438</v>
      </c>
      <c r="C405" t="s">
        <v>36</v>
      </c>
      <c r="D405">
        <v>5</v>
      </c>
      <c r="E405">
        <v>339</v>
      </c>
      <c r="F405" t="s">
        <v>172</v>
      </c>
      <c r="H405" t="s">
        <v>60</v>
      </c>
      <c r="I405" t="s">
        <v>61</v>
      </c>
      <c r="K405" t="s">
        <v>62</v>
      </c>
      <c r="L405" t="s">
        <v>63</v>
      </c>
      <c r="M405" t="s">
        <v>41</v>
      </c>
      <c r="N405" t="s">
        <v>42</v>
      </c>
      <c r="AA405" t="s">
        <v>100</v>
      </c>
      <c r="AD405" t="s">
        <v>65</v>
      </c>
      <c r="AH405" t="s">
        <v>1439</v>
      </c>
    </row>
    <row r="406" spans="1:34" x14ac:dyDescent="0.3">
      <c r="A406" t="s">
        <v>1440</v>
      </c>
      <c r="B406" t="s">
        <v>609</v>
      </c>
      <c r="C406" t="s">
        <v>36</v>
      </c>
      <c r="D406">
        <v>403</v>
      </c>
      <c r="E406">
        <v>83377</v>
      </c>
      <c r="F406" t="s">
        <v>1441</v>
      </c>
      <c r="G406" t="s">
        <v>611</v>
      </c>
      <c r="H406" t="s">
        <v>248</v>
      </c>
      <c r="I406" t="s">
        <v>83</v>
      </c>
      <c r="J406" t="s">
        <v>544</v>
      </c>
      <c r="K406" t="s">
        <v>545</v>
      </c>
      <c r="M406" t="s">
        <v>546</v>
      </c>
      <c r="N406" t="s">
        <v>42</v>
      </c>
      <c r="W406" s="1">
        <v>8.5003850048500698E+69</v>
      </c>
      <c r="AA406" t="s">
        <v>547</v>
      </c>
      <c r="AC406" t="s">
        <v>45</v>
      </c>
      <c r="AD406" t="s">
        <v>65</v>
      </c>
      <c r="AE406" t="s">
        <v>548</v>
      </c>
      <c r="AH406" t="s">
        <v>615</v>
      </c>
    </row>
    <row r="407" spans="1:34" x14ac:dyDescent="0.3">
      <c r="A407" t="s">
        <v>1442</v>
      </c>
      <c r="B407" t="s">
        <v>1443</v>
      </c>
      <c r="C407" t="s">
        <v>36</v>
      </c>
      <c r="D407">
        <v>143</v>
      </c>
      <c r="E407">
        <v>20505</v>
      </c>
      <c r="F407" t="s">
        <v>1244</v>
      </c>
      <c r="G407" t="s">
        <v>336</v>
      </c>
      <c r="H407" t="s">
        <v>60</v>
      </c>
      <c r="I407" t="s">
        <v>337</v>
      </c>
      <c r="K407" t="s">
        <v>338</v>
      </c>
      <c r="M407" t="s">
        <v>339</v>
      </c>
      <c r="N407" t="s">
        <v>42</v>
      </c>
      <c r="O407" t="s">
        <v>353</v>
      </c>
      <c r="AC407" t="s">
        <v>45</v>
      </c>
      <c r="AD407" t="s">
        <v>65</v>
      </c>
      <c r="AE407" t="s">
        <v>1245</v>
      </c>
      <c r="AH407" t="s">
        <v>1444</v>
      </c>
    </row>
    <row r="408" spans="1:34" x14ac:dyDescent="0.3">
      <c r="A408" t="s">
        <v>1445</v>
      </c>
      <c r="B408" t="s">
        <v>306</v>
      </c>
      <c r="C408" t="s">
        <v>36</v>
      </c>
      <c r="D408">
        <v>162</v>
      </c>
      <c r="E408">
        <v>17035</v>
      </c>
      <c r="F408" t="s">
        <v>392</v>
      </c>
      <c r="H408" t="s">
        <v>90</v>
      </c>
      <c r="I408" t="s">
        <v>91</v>
      </c>
      <c r="J408" t="s">
        <v>92</v>
      </c>
      <c r="K408" t="s">
        <v>93</v>
      </c>
      <c r="M408" t="s">
        <v>94</v>
      </c>
      <c r="N408" t="s">
        <v>42</v>
      </c>
      <c r="S408" t="s">
        <v>393</v>
      </c>
      <c r="AH408" t="s">
        <v>96</v>
      </c>
    </row>
    <row r="409" spans="1:34" x14ac:dyDescent="0.3">
      <c r="A409" t="s">
        <v>1446</v>
      </c>
      <c r="B409" t="s">
        <v>1447</v>
      </c>
      <c r="C409" t="s">
        <v>36</v>
      </c>
      <c r="D409">
        <v>4</v>
      </c>
      <c r="E409">
        <v>657</v>
      </c>
      <c r="F409" t="s">
        <v>627</v>
      </c>
      <c r="G409" t="s">
        <v>628</v>
      </c>
      <c r="H409" t="s">
        <v>265</v>
      </c>
      <c r="I409" t="s">
        <v>266</v>
      </c>
      <c r="J409" t="s">
        <v>629</v>
      </c>
      <c r="K409" t="s">
        <v>630</v>
      </c>
      <c r="M409" t="s">
        <v>41</v>
      </c>
      <c r="N409" t="s">
        <v>42</v>
      </c>
      <c r="O409" t="s">
        <v>631</v>
      </c>
      <c r="AH409" t="s">
        <v>1448</v>
      </c>
    </row>
    <row r="410" spans="1:34" x14ac:dyDescent="0.3">
      <c r="A410" t="s">
        <v>1449</v>
      </c>
      <c r="B410" t="s">
        <v>175</v>
      </c>
      <c r="C410" t="s">
        <v>113</v>
      </c>
      <c r="D410">
        <v>150</v>
      </c>
      <c r="E410">
        <v>87754</v>
      </c>
      <c r="F410" t="s">
        <v>848</v>
      </c>
      <c r="G410" t="s">
        <v>177</v>
      </c>
      <c r="H410" t="s">
        <v>116</v>
      </c>
      <c r="I410" t="s">
        <v>117</v>
      </c>
      <c r="K410" t="s">
        <v>116</v>
      </c>
      <c r="M410" t="s">
        <v>41</v>
      </c>
      <c r="N410" t="s">
        <v>118</v>
      </c>
      <c r="W410" t="s">
        <v>1320</v>
      </c>
      <c r="AC410" t="s">
        <v>45</v>
      </c>
      <c r="AD410" t="s">
        <v>65</v>
      </c>
      <c r="AH410" t="s">
        <v>162</v>
      </c>
    </row>
    <row r="411" spans="1:34" x14ac:dyDescent="0.3">
      <c r="A411" t="s">
        <v>1450</v>
      </c>
      <c r="B411" t="s">
        <v>967</v>
      </c>
      <c r="C411" t="s">
        <v>36</v>
      </c>
      <c r="D411">
        <v>65</v>
      </c>
      <c r="E411">
        <v>9791</v>
      </c>
      <c r="F411" t="s">
        <v>1244</v>
      </c>
      <c r="G411" t="s">
        <v>336</v>
      </c>
      <c r="H411" t="s">
        <v>60</v>
      </c>
      <c r="I411" t="s">
        <v>337</v>
      </c>
      <c r="K411" t="s">
        <v>338</v>
      </c>
      <c r="M411" t="s">
        <v>339</v>
      </c>
      <c r="N411" t="s">
        <v>42</v>
      </c>
      <c r="O411" t="s">
        <v>353</v>
      </c>
      <c r="AC411" t="s">
        <v>45</v>
      </c>
      <c r="AD411" t="s">
        <v>65</v>
      </c>
      <c r="AE411" t="s">
        <v>1245</v>
      </c>
      <c r="AH411" t="s">
        <v>1451</v>
      </c>
    </row>
    <row r="412" spans="1:34" x14ac:dyDescent="0.3">
      <c r="A412" t="s">
        <v>1452</v>
      </c>
      <c r="B412" t="s">
        <v>519</v>
      </c>
      <c r="C412" t="s">
        <v>36</v>
      </c>
      <c r="D412">
        <v>10</v>
      </c>
      <c r="E412">
        <v>2216</v>
      </c>
      <c r="F412" t="s">
        <v>184</v>
      </c>
      <c r="G412" t="s">
        <v>185</v>
      </c>
      <c r="H412" t="s">
        <v>186</v>
      </c>
      <c r="I412" t="s">
        <v>83</v>
      </c>
      <c r="J412" t="s">
        <v>187</v>
      </c>
      <c r="K412" t="s">
        <v>188</v>
      </c>
      <c r="M412" t="s">
        <v>41</v>
      </c>
      <c r="N412" t="s">
        <v>42</v>
      </c>
      <c r="O412" t="s">
        <v>189</v>
      </c>
      <c r="AA412" t="s">
        <v>398</v>
      </c>
      <c r="AH412" t="s">
        <v>191</v>
      </c>
    </row>
    <row r="413" spans="1:34" x14ac:dyDescent="0.3">
      <c r="A413" t="s">
        <v>1453</v>
      </c>
      <c r="B413" t="s">
        <v>1454</v>
      </c>
      <c r="C413" t="s">
        <v>36</v>
      </c>
      <c r="D413">
        <v>53</v>
      </c>
      <c r="E413">
        <v>4522</v>
      </c>
      <c r="F413" t="s">
        <v>168</v>
      </c>
      <c r="H413" t="s">
        <v>60</v>
      </c>
      <c r="I413" t="s">
        <v>61</v>
      </c>
      <c r="K413" t="s">
        <v>62</v>
      </c>
      <c r="L413" t="s">
        <v>63</v>
      </c>
      <c r="M413" t="s">
        <v>64</v>
      </c>
      <c r="N413" t="s">
        <v>42</v>
      </c>
      <c r="AD413" t="s">
        <v>65</v>
      </c>
      <c r="AH413" t="s">
        <v>1455</v>
      </c>
    </row>
    <row r="414" spans="1:34" x14ac:dyDescent="0.3">
      <c r="A414" s="2" t="s">
        <v>1456</v>
      </c>
      <c r="B414" t="s">
        <v>1457</v>
      </c>
      <c r="C414" t="s">
        <v>36</v>
      </c>
      <c r="D414">
        <v>23</v>
      </c>
      <c r="E414">
        <v>1964</v>
      </c>
      <c r="F414" t="s">
        <v>1458</v>
      </c>
      <c r="H414" t="s">
        <v>146</v>
      </c>
      <c r="I414" t="s">
        <v>83</v>
      </c>
      <c r="J414" t="s">
        <v>1459</v>
      </c>
      <c r="K414" t="s">
        <v>148</v>
      </c>
      <c r="M414" t="s">
        <v>41</v>
      </c>
      <c r="N414" t="s">
        <v>42</v>
      </c>
      <c r="AD414" t="s">
        <v>65</v>
      </c>
      <c r="AH414" t="s">
        <v>1460</v>
      </c>
    </row>
    <row r="415" spans="1:34" x14ac:dyDescent="0.3">
      <c r="A415" t="s">
        <v>1461</v>
      </c>
      <c r="B415" t="s">
        <v>35</v>
      </c>
      <c r="C415" t="s">
        <v>36</v>
      </c>
      <c r="D415">
        <v>198</v>
      </c>
      <c r="E415">
        <v>64588</v>
      </c>
      <c r="F415" t="s">
        <v>37</v>
      </c>
      <c r="G415" t="s">
        <v>38</v>
      </c>
      <c r="H415" t="s">
        <v>39</v>
      </c>
      <c r="I415" t="s">
        <v>40</v>
      </c>
      <c r="K415" t="s">
        <v>39</v>
      </c>
      <c r="M415" t="s">
        <v>41</v>
      </c>
      <c r="N415" t="s">
        <v>42</v>
      </c>
      <c r="O415" t="s">
        <v>43</v>
      </c>
    </row>
    <row r="416" spans="1:34" x14ac:dyDescent="0.3">
      <c r="A416" t="s">
        <v>1462</v>
      </c>
      <c r="B416" t="s">
        <v>1463</v>
      </c>
      <c r="C416" t="s">
        <v>36</v>
      </c>
      <c r="D416">
        <v>93</v>
      </c>
      <c r="E416">
        <v>20559</v>
      </c>
      <c r="F416" t="s">
        <v>738</v>
      </c>
      <c r="G416" t="s">
        <v>739</v>
      </c>
      <c r="H416" t="s">
        <v>60</v>
      </c>
      <c r="I416" t="s">
        <v>61</v>
      </c>
      <c r="K416" t="s">
        <v>740</v>
      </c>
      <c r="M416" t="s">
        <v>568</v>
      </c>
      <c r="N416" t="s">
        <v>42</v>
      </c>
      <c r="S416" t="s">
        <v>1464</v>
      </c>
      <c r="AA416" t="s">
        <v>742</v>
      </c>
      <c r="AC416" t="s">
        <v>45</v>
      </c>
      <c r="AD416" t="s">
        <v>809</v>
      </c>
      <c r="AH416" t="s">
        <v>810</v>
      </c>
    </row>
    <row r="417" spans="1:34" x14ac:dyDescent="0.3">
      <c r="A417" t="s">
        <v>1465</v>
      </c>
      <c r="B417" t="s">
        <v>291</v>
      </c>
      <c r="C417" t="s">
        <v>36</v>
      </c>
      <c r="D417">
        <v>450</v>
      </c>
      <c r="E417">
        <v>318963</v>
      </c>
      <c r="F417" t="s">
        <v>292</v>
      </c>
      <c r="G417" t="s">
        <v>293</v>
      </c>
      <c r="H417" t="s">
        <v>39</v>
      </c>
      <c r="I417" t="s">
        <v>40</v>
      </c>
      <c r="K417" t="s">
        <v>39</v>
      </c>
      <c r="N417" t="s">
        <v>42</v>
      </c>
      <c r="O417" t="s">
        <v>294</v>
      </c>
      <c r="AH417" t="s">
        <v>296</v>
      </c>
    </row>
    <row r="418" spans="1:34" x14ac:dyDescent="0.3">
      <c r="A418" t="s">
        <v>1466</v>
      </c>
      <c r="B418" t="s">
        <v>1467</v>
      </c>
      <c r="C418" t="s">
        <v>36</v>
      </c>
      <c r="D418">
        <v>138</v>
      </c>
      <c r="E418">
        <v>10071</v>
      </c>
      <c r="F418" t="s">
        <v>168</v>
      </c>
      <c r="H418" t="s">
        <v>60</v>
      </c>
      <c r="I418" t="s">
        <v>61</v>
      </c>
      <c r="K418" t="s">
        <v>62</v>
      </c>
      <c r="L418" t="s">
        <v>63</v>
      </c>
      <c r="M418" t="s">
        <v>64</v>
      </c>
      <c r="N418" t="s">
        <v>42</v>
      </c>
      <c r="AD418" t="s">
        <v>65</v>
      </c>
      <c r="AH418" t="s">
        <v>1468</v>
      </c>
    </row>
    <row r="419" spans="1:34" x14ac:dyDescent="0.3">
      <c r="A419" t="s">
        <v>1469</v>
      </c>
      <c r="B419" t="s">
        <v>122</v>
      </c>
      <c r="C419" t="s">
        <v>123</v>
      </c>
      <c r="D419">
        <v>3</v>
      </c>
      <c r="E419">
        <v>952</v>
      </c>
      <c r="F419" t="s">
        <v>124</v>
      </c>
      <c r="G419" t="s">
        <v>125</v>
      </c>
      <c r="H419" t="s">
        <v>126</v>
      </c>
      <c r="I419" t="s">
        <v>127</v>
      </c>
      <c r="K419" t="s">
        <v>128</v>
      </c>
      <c r="M419" t="s">
        <v>74</v>
      </c>
      <c r="N419" t="s">
        <v>130</v>
      </c>
      <c r="AA419" t="s">
        <v>1470</v>
      </c>
      <c r="AD419" t="s">
        <v>65</v>
      </c>
      <c r="AH419" t="s">
        <v>132</v>
      </c>
    </row>
    <row r="420" spans="1:34" x14ac:dyDescent="0.3">
      <c r="A420" t="s">
        <v>1471</v>
      </c>
      <c r="B420" t="s">
        <v>725</v>
      </c>
      <c r="C420" t="s">
        <v>36</v>
      </c>
      <c r="D420">
        <v>19</v>
      </c>
      <c r="E420">
        <v>3095</v>
      </c>
      <c r="F420" t="s">
        <v>726</v>
      </c>
      <c r="G420" t="s">
        <v>727</v>
      </c>
      <c r="H420" t="s">
        <v>728</v>
      </c>
      <c r="I420" t="s">
        <v>729</v>
      </c>
      <c r="K420" t="s">
        <v>730</v>
      </c>
      <c r="M420" t="s">
        <v>41</v>
      </c>
      <c r="N420" t="s">
        <v>42</v>
      </c>
      <c r="O420" t="s">
        <v>731</v>
      </c>
      <c r="AA420" t="s">
        <v>1472</v>
      </c>
      <c r="AE420" t="s">
        <v>1473</v>
      </c>
      <c r="AH420" t="s">
        <v>732</v>
      </c>
    </row>
    <row r="421" spans="1:34" x14ac:dyDescent="0.3">
      <c r="A421" t="s">
        <v>1474</v>
      </c>
      <c r="B421" t="s">
        <v>395</v>
      </c>
      <c r="C421" t="s">
        <v>36</v>
      </c>
      <c r="D421">
        <v>0</v>
      </c>
      <c r="E421">
        <v>1</v>
      </c>
      <c r="F421" t="s">
        <v>1148</v>
      </c>
      <c r="G421" t="s">
        <v>397</v>
      </c>
      <c r="H421" t="s">
        <v>186</v>
      </c>
      <c r="I421" t="s">
        <v>83</v>
      </c>
      <c r="J421" t="s">
        <v>187</v>
      </c>
      <c r="K421" t="s">
        <v>188</v>
      </c>
      <c r="M421" t="s">
        <v>41</v>
      </c>
      <c r="N421" t="s">
        <v>42</v>
      </c>
      <c r="O421" t="s">
        <v>189</v>
      </c>
      <c r="AA421" t="s">
        <v>520</v>
      </c>
      <c r="AH421" t="s">
        <v>243</v>
      </c>
    </row>
    <row r="422" spans="1:34" x14ac:dyDescent="0.3">
      <c r="A422" t="s">
        <v>1475</v>
      </c>
      <c r="B422" t="s">
        <v>122</v>
      </c>
      <c r="C422" t="s">
        <v>123</v>
      </c>
      <c r="D422">
        <v>45</v>
      </c>
      <c r="E422">
        <v>24000</v>
      </c>
      <c r="F422" t="s">
        <v>780</v>
      </c>
      <c r="G422" t="s">
        <v>125</v>
      </c>
      <c r="H422" t="s">
        <v>126</v>
      </c>
      <c r="I422" t="s">
        <v>127</v>
      </c>
      <c r="K422" t="s">
        <v>128</v>
      </c>
      <c r="M422" t="s">
        <v>129</v>
      </c>
      <c r="N422" t="s">
        <v>130</v>
      </c>
      <c r="AC422" t="s">
        <v>45</v>
      </c>
      <c r="AD422" t="s">
        <v>65</v>
      </c>
      <c r="AH422" t="s">
        <v>132</v>
      </c>
    </row>
    <row r="423" spans="1:34" x14ac:dyDescent="0.3">
      <c r="A423" t="s">
        <v>1476</v>
      </c>
      <c r="B423" t="s">
        <v>1477</v>
      </c>
      <c r="C423" t="s">
        <v>36</v>
      </c>
      <c r="D423">
        <v>2488</v>
      </c>
      <c r="E423">
        <v>720463</v>
      </c>
      <c r="F423" t="s">
        <v>738</v>
      </c>
      <c r="G423" t="s">
        <v>739</v>
      </c>
      <c r="H423" t="s">
        <v>60</v>
      </c>
      <c r="I423" t="s">
        <v>61</v>
      </c>
      <c r="K423" t="s">
        <v>740</v>
      </c>
      <c r="M423" t="s">
        <v>568</v>
      </c>
      <c r="N423" t="s">
        <v>42</v>
      </c>
      <c r="U423" t="s">
        <v>881</v>
      </c>
      <c r="AA423" t="s">
        <v>742</v>
      </c>
      <c r="AC423" t="s">
        <v>45</v>
      </c>
      <c r="AD423" t="s">
        <v>65</v>
      </c>
      <c r="AH423" t="s">
        <v>743</v>
      </c>
    </row>
    <row r="424" spans="1:34" x14ac:dyDescent="0.3">
      <c r="A424" t="s">
        <v>1478</v>
      </c>
      <c r="B424" t="s">
        <v>274</v>
      </c>
      <c r="C424" t="s">
        <v>36</v>
      </c>
      <c r="D424">
        <v>233</v>
      </c>
      <c r="E424">
        <v>36882</v>
      </c>
      <c r="F424" t="s">
        <v>275</v>
      </c>
      <c r="G424" t="s">
        <v>276</v>
      </c>
      <c r="H424" t="s">
        <v>265</v>
      </c>
      <c r="I424" t="s">
        <v>266</v>
      </c>
      <c r="J424" t="s">
        <v>277</v>
      </c>
      <c r="K424" t="s">
        <v>278</v>
      </c>
      <c r="M424" t="s">
        <v>41</v>
      </c>
      <c r="N424" t="s">
        <v>42</v>
      </c>
      <c r="O424" t="s">
        <v>279</v>
      </c>
      <c r="AC424" t="s">
        <v>45</v>
      </c>
      <c r="AE424" t="s">
        <v>575</v>
      </c>
      <c r="AH424" t="s">
        <v>280</v>
      </c>
    </row>
    <row r="425" spans="1:34" x14ac:dyDescent="0.3">
      <c r="A425" t="s">
        <v>1479</v>
      </c>
      <c r="B425" t="s">
        <v>1480</v>
      </c>
      <c r="C425" t="s">
        <v>36</v>
      </c>
      <c r="D425">
        <v>4000</v>
      </c>
      <c r="E425">
        <v>2086343</v>
      </c>
      <c r="F425" t="s">
        <v>1481</v>
      </c>
      <c r="G425" t="s">
        <v>1482</v>
      </c>
      <c r="H425" t="s">
        <v>153</v>
      </c>
      <c r="I425" t="s">
        <v>83</v>
      </c>
      <c r="K425" t="s">
        <v>154</v>
      </c>
      <c r="N425" t="s">
        <v>42</v>
      </c>
      <c r="P425" t="s">
        <v>279</v>
      </c>
      <c r="U425" t="s">
        <v>446</v>
      </c>
      <c r="AC425" t="s">
        <v>45</v>
      </c>
      <c r="AH425" t="s">
        <v>447</v>
      </c>
    </row>
    <row r="426" spans="1:34" x14ac:dyDescent="0.3">
      <c r="A426" t="s">
        <v>1483</v>
      </c>
      <c r="B426" t="s">
        <v>255</v>
      </c>
      <c r="C426" t="s">
        <v>36</v>
      </c>
      <c r="D426">
        <v>3588</v>
      </c>
      <c r="E426">
        <v>1146954</v>
      </c>
      <c r="F426" t="s">
        <v>256</v>
      </c>
      <c r="G426" t="s">
        <v>257</v>
      </c>
      <c r="H426" t="s">
        <v>211</v>
      </c>
      <c r="I426" t="s">
        <v>212</v>
      </c>
      <c r="K426" t="s">
        <v>258</v>
      </c>
      <c r="M426" t="s">
        <v>41</v>
      </c>
      <c r="N426" t="s">
        <v>42</v>
      </c>
      <c r="O426" t="s">
        <v>259</v>
      </c>
      <c r="AA426" t="s">
        <v>181</v>
      </c>
      <c r="AC426" t="s">
        <v>45</v>
      </c>
      <c r="AD426" t="s">
        <v>65</v>
      </c>
      <c r="AH426" t="s">
        <v>260</v>
      </c>
    </row>
    <row r="427" spans="1:34" x14ac:dyDescent="0.3">
      <c r="A427" t="s">
        <v>1484</v>
      </c>
      <c r="B427" t="s">
        <v>916</v>
      </c>
      <c r="C427" t="s">
        <v>36</v>
      </c>
      <c r="D427">
        <v>7</v>
      </c>
      <c r="E427">
        <v>1629</v>
      </c>
      <c r="F427" t="s">
        <v>184</v>
      </c>
      <c r="G427" t="s">
        <v>185</v>
      </c>
      <c r="H427" t="s">
        <v>186</v>
      </c>
      <c r="I427" t="s">
        <v>83</v>
      </c>
      <c r="J427" t="s">
        <v>187</v>
      </c>
      <c r="K427" t="s">
        <v>188</v>
      </c>
      <c r="M427" t="s">
        <v>41</v>
      </c>
      <c r="N427" t="s">
        <v>42</v>
      </c>
      <c r="O427" t="s">
        <v>189</v>
      </c>
      <c r="AA427" t="s">
        <v>398</v>
      </c>
      <c r="AH427" t="s">
        <v>191</v>
      </c>
    </row>
    <row r="428" spans="1:34" x14ac:dyDescent="0.3">
      <c r="A428" t="s">
        <v>1485</v>
      </c>
      <c r="B428" t="s">
        <v>1486</v>
      </c>
      <c r="C428" t="s">
        <v>36</v>
      </c>
      <c r="D428">
        <v>11</v>
      </c>
      <c r="E428">
        <v>1309</v>
      </c>
      <c r="F428" t="s">
        <v>327</v>
      </c>
      <c r="G428" t="s">
        <v>229</v>
      </c>
      <c r="H428" t="s">
        <v>328</v>
      </c>
      <c r="I428" t="s">
        <v>83</v>
      </c>
      <c r="K428" t="s">
        <v>329</v>
      </c>
      <c r="M428" t="s">
        <v>41</v>
      </c>
      <c r="N428" t="s">
        <v>42</v>
      </c>
      <c r="Q428" t="s">
        <v>330</v>
      </c>
      <c r="AA428" t="s">
        <v>331</v>
      </c>
      <c r="AC428" t="s">
        <v>45</v>
      </c>
      <c r="AH428" t="s">
        <v>332</v>
      </c>
    </row>
    <row r="429" spans="1:34" x14ac:dyDescent="0.3">
      <c r="A429" t="s">
        <v>1487</v>
      </c>
      <c r="B429" t="s">
        <v>1488</v>
      </c>
      <c r="C429" t="s">
        <v>36</v>
      </c>
      <c r="D429">
        <v>9</v>
      </c>
      <c r="E429">
        <v>699</v>
      </c>
      <c r="F429" t="s">
        <v>288</v>
      </c>
      <c r="H429" t="s">
        <v>60</v>
      </c>
      <c r="I429" t="s">
        <v>61</v>
      </c>
      <c r="K429" t="s">
        <v>62</v>
      </c>
      <c r="L429" t="s">
        <v>63</v>
      </c>
      <c r="M429" t="s">
        <v>64</v>
      </c>
      <c r="N429" t="s">
        <v>42</v>
      </c>
      <c r="AD429" t="s">
        <v>65</v>
      </c>
      <c r="AH429" t="s">
        <v>1489</v>
      </c>
    </row>
    <row r="430" spans="1:34" x14ac:dyDescent="0.3">
      <c r="A430" t="s">
        <v>1490</v>
      </c>
      <c r="B430" t="s">
        <v>719</v>
      </c>
      <c r="C430" t="s">
        <v>36</v>
      </c>
      <c r="D430">
        <v>20</v>
      </c>
      <c r="E430">
        <v>1920</v>
      </c>
      <c r="F430" t="s">
        <v>323</v>
      </c>
      <c r="H430" t="s">
        <v>60</v>
      </c>
      <c r="I430" t="s">
        <v>61</v>
      </c>
      <c r="K430" t="s">
        <v>62</v>
      </c>
      <c r="L430" t="s">
        <v>63</v>
      </c>
      <c r="M430" t="s">
        <v>64</v>
      </c>
      <c r="N430" t="s">
        <v>42</v>
      </c>
      <c r="AA430" t="s">
        <v>100</v>
      </c>
      <c r="AD430" t="s">
        <v>65</v>
      </c>
      <c r="AH430" t="s">
        <v>1307</v>
      </c>
    </row>
    <row r="431" spans="1:34" x14ac:dyDescent="0.3">
      <c r="A431" t="s">
        <v>1491</v>
      </c>
      <c r="B431" t="s">
        <v>1189</v>
      </c>
      <c r="C431" t="s">
        <v>36</v>
      </c>
      <c r="D431">
        <v>538</v>
      </c>
      <c r="E431">
        <v>58392</v>
      </c>
      <c r="F431" t="s">
        <v>323</v>
      </c>
      <c r="H431" t="s">
        <v>60</v>
      </c>
      <c r="I431" t="s">
        <v>61</v>
      </c>
      <c r="K431" t="s">
        <v>62</v>
      </c>
      <c r="L431" t="s">
        <v>63</v>
      </c>
      <c r="M431" t="s">
        <v>64</v>
      </c>
      <c r="N431" t="s">
        <v>42</v>
      </c>
      <c r="AD431" t="s">
        <v>65</v>
      </c>
      <c r="AH431" t="s">
        <v>1190</v>
      </c>
    </row>
    <row r="432" spans="1:34" x14ac:dyDescent="0.3">
      <c r="A432" t="s">
        <v>1492</v>
      </c>
      <c r="B432" t="s">
        <v>183</v>
      </c>
      <c r="C432" t="s">
        <v>36</v>
      </c>
      <c r="D432">
        <v>6</v>
      </c>
      <c r="E432">
        <v>1417</v>
      </c>
      <c r="F432" t="s">
        <v>184</v>
      </c>
      <c r="G432" t="s">
        <v>185</v>
      </c>
      <c r="H432" t="s">
        <v>186</v>
      </c>
      <c r="I432" t="s">
        <v>83</v>
      </c>
      <c r="J432" t="s">
        <v>187</v>
      </c>
      <c r="K432" t="s">
        <v>188</v>
      </c>
      <c r="M432" t="s">
        <v>41</v>
      </c>
      <c r="N432" t="s">
        <v>42</v>
      </c>
      <c r="O432" t="s">
        <v>189</v>
      </c>
      <c r="AA432" t="s">
        <v>768</v>
      </c>
      <c r="AH432" t="s">
        <v>191</v>
      </c>
    </row>
    <row r="433" spans="1:34" x14ac:dyDescent="0.3">
      <c r="A433" t="s">
        <v>1493</v>
      </c>
      <c r="B433" t="s">
        <v>112</v>
      </c>
      <c r="C433" t="s">
        <v>113</v>
      </c>
      <c r="D433">
        <v>21</v>
      </c>
      <c r="E433">
        <v>12308</v>
      </c>
      <c r="F433" t="s">
        <v>159</v>
      </c>
      <c r="G433" t="s">
        <v>160</v>
      </c>
      <c r="H433" t="s">
        <v>116</v>
      </c>
      <c r="I433" t="s">
        <v>117</v>
      </c>
      <c r="K433" t="s">
        <v>116</v>
      </c>
      <c r="M433" t="s">
        <v>41</v>
      </c>
      <c r="N433" t="s">
        <v>118</v>
      </c>
      <c r="W433" t="s">
        <v>161</v>
      </c>
      <c r="AC433" t="s">
        <v>45</v>
      </c>
      <c r="AD433" t="s">
        <v>65</v>
      </c>
      <c r="AH433" t="s">
        <v>120</v>
      </c>
    </row>
    <row r="434" spans="1:34" x14ac:dyDescent="0.3">
      <c r="A434" t="s">
        <v>1494</v>
      </c>
      <c r="B434" t="s">
        <v>1088</v>
      </c>
      <c r="C434" t="s">
        <v>36</v>
      </c>
      <c r="D434">
        <v>21</v>
      </c>
      <c r="E434">
        <v>1712</v>
      </c>
      <c r="F434" t="s">
        <v>168</v>
      </c>
      <c r="H434" t="s">
        <v>60</v>
      </c>
      <c r="I434" t="s">
        <v>61</v>
      </c>
      <c r="K434" t="s">
        <v>62</v>
      </c>
      <c r="L434" t="s">
        <v>63</v>
      </c>
      <c r="M434" t="s">
        <v>64</v>
      </c>
      <c r="N434" t="s">
        <v>42</v>
      </c>
      <c r="AA434" t="s">
        <v>100</v>
      </c>
      <c r="AD434" t="s">
        <v>65</v>
      </c>
      <c r="AH434" t="s">
        <v>1089</v>
      </c>
    </row>
    <row r="435" spans="1:34" x14ac:dyDescent="0.3">
      <c r="A435" t="s">
        <v>1495</v>
      </c>
      <c r="B435" t="s">
        <v>236</v>
      </c>
      <c r="C435" t="s">
        <v>36</v>
      </c>
      <c r="D435">
        <v>27</v>
      </c>
      <c r="E435">
        <v>3483</v>
      </c>
      <c r="F435" t="s">
        <v>233</v>
      </c>
      <c r="H435" t="s">
        <v>60</v>
      </c>
      <c r="I435" t="s">
        <v>61</v>
      </c>
      <c r="K435" t="s">
        <v>62</v>
      </c>
      <c r="L435" t="s">
        <v>63</v>
      </c>
      <c r="M435" t="s">
        <v>64</v>
      </c>
      <c r="N435" t="s">
        <v>42</v>
      </c>
      <c r="AA435" t="s">
        <v>100</v>
      </c>
      <c r="AD435" t="s">
        <v>65</v>
      </c>
      <c r="AH435" t="s">
        <v>1215</v>
      </c>
    </row>
    <row r="436" spans="1:34" x14ac:dyDescent="0.3">
      <c r="A436" t="s">
        <v>1496</v>
      </c>
      <c r="B436" t="s">
        <v>771</v>
      </c>
      <c r="C436" t="s">
        <v>36</v>
      </c>
      <c r="D436">
        <v>17264</v>
      </c>
      <c r="E436">
        <v>1670285</v>
      </c>
      <c r="F436" t="s">
        <v>772</v>
      </c>
      <c r="G436" t="s">
        <v>773</v>
      </c>
      <c r="H436" t="s">
        <v>774</v>
      </c>
      <c r="I436" t="s">
        <v>775</v>
      </c>
      <c r="K436" t="s">
        <v>776</v>
      </c>
      <c r="M436" t="s">
        <v>492</v>
      </c>
      <c r="N436" t="s">
        <v>42</v>
      </c>
      <c r="AC436" t="s">
        <v>45</v>
      </c>
      <c r="AH436" t="s">
        <v>1497</v>
      </c>
    </row>
    <row r="437" spans="1:34" x14ac:dyDescent="0.3">
      <c r="A437" t="s">
        <v>1498</v>
      </c>
      <c r="B437" t="s">
        <v>221</v>
      </c>
      <c r="C437" t="s">
        <v>36</v>
      </c>
      <c r="D437">
        <v>99</v>
      </c>
      <c r="E437">
        <v>13226</v>
      </c>
      <c r="F437" t="s">
        <v>233</v>
      </c>
      <c r="H437" t="s">
        <v>60</v>
      </c>
      <c r="I437" t="s">
        <v>61</v>
      </c>
      <c r="K437" t="s">
        <v>62</v>
      </c>
      <c r="L437" t="s">
        <v>63</v>
      </c>
      <c r="M437" t="s">
        <v>64</v>
      </c>
      <c r="N437" t="s">
        <v>42</v>
      </c>
      <c r="AA437" t="s">
        <v>100</v>
      </c>
      <c r="AD437" t="s">
        <v>65</v>
      </c>
      <c r="AH437" t="s">
        <v>234</v>
      </c>
    </row>
    <row r="438" spans="1:34" x14ac:dyDescent="0.3">
      <c r="A438" t="s">
        <v>1499</v>
      </c>
      <c r="B438" t="s">
        <v>1500</v>
      </c>
      <c r="C438" t="s">
        <v>36</v>
      </c>
      <c r="D438">
        <v>8</v>
      </c>
      <c r="E438">
        <v>1457</v>
      </c>
      <c r="F438" t="s">
        <v>323</v>
      </c>
      <c r="H438" t="s">
        <v>60</v>
      </c>
      <c r="I438" t="s">
        <v>61</v>
      </c>
      <c r="K438" t="s">
        <v>62</v>
      </c>
      <c r="L438" t="s">
        <v>63</v>
      </c>
      <c r="M438" t="s">
        <v>64</v>
      </c>
      <c r="N438" t="s">
        <v>42</v>
      </c>
      <c r="AA438" t="s">
        <v>100</v>
      </c>
      <c r="AD438" t="s">
        <v>65</v>
      </c>
      <c r="AH438" t="s">
        <v>1501</v>
      </c>
    </row>
    <row r="439" spans="1:34" x14ac:dyDescent="0.3">
      <c r="A439" t="s">
        <v>1502</v>
      </c>
      <c r="B439" t="s">
        <v>1503</v>
      </c>
      <c r="C439" t="s">
        <v>36</v>
      </c>
      <c r="D439">
        <v>133</v>
      </c>
      <c r="E439">
        <v>10966</v>
      </c>
      <c r="F439" t="s">
        <v>1458</v>
      </c>
      <c r="H439" t="s">
        <v>146</v>
      </c>
      <c r="I439" t="s">
        <v>83</v>
      </c>
      <c r="J439" t="s">
        <v>1459</v>
      </c>
      <c r="K439" t="s">
        <v>148</v>
      </c>
      <c r="M439" t="s">
        <v>41</v>
      </c>
      <c r="N439" t="s">
        <v>42</v>
      </c>
      <c r="AD439" t="s">
        <v>65</v>
      </c>
      <c r="AH439" t="s">
        <v>1460</v>
      </c>
    </row>
    <row r="440" spans="1:34" x14ac:dyDescent="0.3">
      <c r="A440" t="s">
        <v>1504</v>
      </c>
      <c r="B440" t="s">
        <v>1505</v>
      </c>
      <c r="C440" t="s">
        <v>113</v>
      </c>
      <c r="D440">
        <v>13</v>
      </c>
      <c r="E440">
        <v>5890</v>
      </c>
      <c r="F440" t="s">
        <v>176</v>
      </c>
      <c r="G440" t="s">
        <v>177</v>
      </c>
      <c r="H440" t="s">
        <v>116</v>
      </c>
      <c r="I440" t="s">
        <v>117</v>
      </c>
      <c r="K440" t="s">
        <v>116</v>
      </c>
      <c r="M440" t="s">
        <v>41</v>
      </c>
      <c r="N440" t="s">
        <v>118</v>
      </c>
      <c r="W440" t="s">
        <v>161</v>
      </c>
      <c r="AC440" t="s">
        <v>45</v>
      </c>
      <c r="AD440" t="s">
        <v>65</v>
      </c>
      <c r="AH440" t="s">
        <v>162</v>
      </c>
    </row>
    <row r="441" spans="1:34" x14ac:dyDescent="0.3">
      <c r="A441" t="s">
        <v>1506</v>
      </c>
      <c r="B441" t="s">
        <v>1507</v>
      </c>
      <c r="C441" t="s">
        <v>36</v>
      </c>
      <c r="D441">
        <v>86</v>
      </c>
      <c r="E441">
        <v>41816</v>
      </c>
      <c r="F441" t="s">
        <v>1508</v>
      </c>
      <c r="G441" t="s">
        <v>1509</v>
      </c>
      <c r="H441" t="s">
        <v>990</v>
      </c>
      <c r="I441" t="s">
        <v>991</v>
      </c>
      <c r="K441" t="s">
        <v>990</v>
      </c>
      <c r="M441" t="s">
        <v>786</v>
      </c>
      <c r="N441" t="s">
        <v>42</v>
      </c>
      <c r="S441" t="s">
        <v>1510</v>
      </c>
      <c r="AA441" t="s">
        <v>1511</v>
      </c>
      <c r="AC441" t="s">
        <v>45</v>
      </c>
      <c r="AD441" t="s">
        <v>65</v>
      </c>
      <c r="AH441" t="s">
        <v>1512</v>
      </c>
    </row>
    <row r="442" spans="1:34" x14ac:dyDescent="0.3">
      <c r="A442" t="s">
        <v>1513</v>
      </c>
      <c r="B442" t="s">
        <v>1139</v>
      </c>
      <c r="C442" t="s">
        <v>113</v>
      </c>
      <c r="D442">
        <v>211</v>
      </c>
      <c r="E442">
        <v>109455</v>
      </c>
      <c r="F442" t="s">
        <v>848</v>
      </c>
      <c r="G442" t="s">
        <v>177</v>
      </c>
      <c r="H442" t="s">
        <v>116</v>
      </c>
      <c r="I442" t="s">
        <v>117</v>
      </c>
      <c r="K442" t="s">
        <v>116</v>
      </c>
      <c r="M442" t="s">
        <v>41</v>
      </c>
      <c r="N442" t="s">
        <v>118</v>
      </c>
      <c r="W442" t="s">
        <v>119</v>
      </c>
      <c r="AC442" t="s">
        <v>45</v>
      </c>
      <c r="AD442" t="s">
        <v>65</v>
      </c>
      <c r="AH442" t="s">
        <v>421</v>
      </c>
    </row>
    <row r="443" spans="1:34" x14ac:dyDescent="0.3">
      <c r="A443" t="s">
        <v>1514</v>
      </c>
      <c r="B443" t="s">
        <v>417</v>
      </c>
      <c r="C443" t="s">
        <v>113</v>
      </c>
      <c r="D443">
        <v>12</v>
      </c>
      <c r="E443">
        <v>6192</v>
      </c>
      <c r="F443" t="s">
        <v>164</v>
      </c>
      <c r="G443" t="s">
        <v>165</v>
      </c>
      <c r="H443" t="s">
        <v>116</v>
      </c>
      <c r="I443" t="s">
        <v>117</v>
      </c>
      <c r="K443" t="s">
        <v>116</v>
      </c>
      <c r="M443" t="s">
        <v>41</v>
      </c>
      <c r="N443" t="s">
        <v>118</v>
      </c>
      <c r="W443" t="s">
        <v>161</v>
      </c>
      <c r="AC443" t="s">
        <v>45</v>
      </c>
      <c r="AD443" t="s">
        <v>65</v>
      </c>
      <c r="AH443" t="s">
        <v>421</v>
      </c>
    </row>
    <row r="444" spans="1:34" x14ac:dyDescent="0.3">
      <c r="A444" t="s">
        <v>1515</v>
      </c>
      <c r="B444" t="s">
        <v>208</v>
      </c>
      <c r="C444" t="s">
        <v>36</v>
      </c>
      <c r="D444">
        <v>2</v>
      </c>
      <c r="E444">
        <v>177</v>
      </c>
      <c r="F444" t="s">
        <v>606</v>
      </c>
      <c r="G444" t="s">
        <v>229</v>
      </c>
      <c r="H444" t="s">
        <v>211</v>
      </c>
      <c r="I444" t="s">
        <v>212</v>
      </c>
      <c r="K444" t="s">
        <v>213</v>
      </c>
      <c r="M444" t="s">
        <v>41</v>
      </c>
      <c r="N444" t="s">
        <v>42</v>
      </c>
      <c r="AD444" t="s">
        <v>65</v>
      </c>
      <c r="AH444" t="s">
        <v>1516</v>
      </c>
    </row>
    <row r="445" spans="1:34" x14ac:dyDescent="0.3">
      <c r="A445" t="s">
        <v>1517</v>
      </c>
      <c r="B445" t="s">
        <v>452</v>
      </c>
      <c r="C445" t="s">
        <v>36</v>
      </c>
      <c r="D445">
        <v>87</v>
      </c>
      <c r="E445">
        <v>7761</v>
      </c>
      <c r="F445" t="s">
        <v>578</v>
      </c>
      <c r="H445" t="s">
        <v>60</v>
      </c>
      <c r="I445" t="s">
        <v>61</v>
      </c>
      <c r="K445" t="s">
        <v>62</v>
      </c>
      <c r="L445" t="s">
        <v>63</v>
      </c>
      <c r="M445" t="s">
        <v>64</v>
      </c>
      <c r="N445" t="s">
        <v>42</v>
      </c>
      <c r="AD445" t="s">
        <v>65</v>
      </c>
      <c r="AH445" t="s">
        <v>1205</v>
      </c>
    </row>
    <row r="446" spans="1:34" x14ac:dyDescent="0.3">
      <c r="A446" t="s">
        <v>1518</v>
      </c>
      <c r="B446" t="s">
        <v>1519</v>
      </c>
      <c r="C446" t="s">
        <v>113</v>
      </c>
      <c r="D446">
        <v>212</v>
      </c>
      <c r="E446">
        <v>156318</v>
      </c>
      <c r="F446" t="s">
        <v>1520</v>
      </c>
      <c r="G446" t="s">
        <v>1521</v>
      </c>
      <c r="H446" t="s">
        <v>1431</v>
      </c>
      <c r="I446" t="s">
        <v>1432</v>
      </c>
      <c r="K446" t="s">
        <v>1433</v>
      </c>
      <c r="M446" t="s">
        <v>1522</v>
      </c>
      <c r="N446" t="s">
        <v>118</v>
      </c>
      <c r="U446" t="s">
        <v>1435</v>
      </c>
      <c r="AC446" t="s">
        <v>45</v>
      </c>
      <c r="AH446" t="s">
        <v>1523</v>
      </c>
    </row>
    <row r="447" spans="1:34" x14ac:dyDescent="0.3">
      <c r="A447" t="s">
        <v>1524</v>
      </c>
      <c r="B447" t="s">
        <v>1525</v>
      </c>
      <c r="C447" t="s">
        <v>36</v>
      </c>
      <c r="D447">
        <v>18</v>
      </c>
      <c r="E447">
        <v>5468</v>
      </c>
      <c r="F447" t="s">
        <v>1526</v>
      </c>
      <c r="G447" t="s">
        <v>1527</v>
      </c>
      <c r="H447" t="s">
        <v>839</v>
      </c>
      <c r="I447" t="s">
        <v>840</v>
      </c>
      <c r="J447" t="s">
        <v>1528</v>
      </c>
      <c r="K447" t="s">
        <v>842</v>
      </c>
      <c r="M447" t="s">
        <v>1529</v>
      </c>
      <c r="N447" t="s">
        <v>42</v>
      </c>
      <c r="O447" t="s">
        <v>843</v>
      </c>
      <c r="AC447" t="s">
        <v>45</v>
      </c>
      <c r="AD447" t="s">
        <v>65</v>
      </c>
      <c r="AH447" t="s">
        <v>1530</v>
      </c>
    </row>
    <row r="448" spans="1:34" x14ac:dyDescent="0.3">
      <c r="A448" t="s">
        <v>1531</v>
      </c>
      <c r="B448" t="s">
        <v>495</v>
      </c>
      <c r="C448" t="s">
        <v>36</v>
      </c>
      <c r="D448">
        <v>73</v>
      </c>
      <c r="E448">
        <v>7098</v>
      </c>
      <c r="F448" t="s">
        <v>578</v>
      </c>
      <c r="H448" t="s">
        <v>60</v>
      </c>
      <c r="I448" t="s">
        <v>61</v>
      </c>
      <c r="K448" t="s">
        <v>62</v>
      </c>
      <c r="L448" t="s">
        <v>63</v>
      </c>
      <c r="M448" t="s">
        <v>64</v>
      </c>
      <c r="N448" t="s">
        <v>42</v>
      </c>
      <c r="AD448" t="s">
        <v>65</v>
      </c>
      <c r="AH448" t="s">
        <v>1354</v>
      </c>
    </row>
    <row r="449" spans="1:34" x14ac:dyDescent="0.3">
      <c r="A449" t="s">
        <v>1532</v>
      </c>
      <c r="B449" t="s">
        <v>1533</v>
      </c>
      <c r="C449" t="s">
        <v>113</v>
      </c>
      <c r="D449">
        <v>35</v>
      </c>
      <c r="E449">
        <v>36641</v>
      </c>
      <c r="F449" t="s">
        <v>1534</v>
      </c>
      <c r="G449" t="s">
        <v>1535</v>
      </c>
      <c r="H449" t="s">
        <v>116</v>
      </c>
      <c r="I449" t="s">
        <v>117</v>
      </c>
      <c r="J449" t="s">
        <v>116</v>
      </c>
      <c r="K449" t="s">
        <v>116</v>
      </c>
      <c r="M449" t="s">
        <v>762</v>
      </c>
      <c r="N449" t="s">
        <v>118</v>
      </c>
      <c r="P449" t="s">
        <v>1536</v>
      </c>
      <c r="V449" t="s">
        <v>1537</v>
      </c>
      <c r="W449" t="s">
        <v>764</v>
      </c>
      <c r="AC449" t="s">
        <v>45</v>
      </c>
      <c r="AH449" t="s">
        <v>1538</v>
      </c>
    </row>
    <row r="450" spans="1:34" x14ac:dyDescent="0.3">
      <c r="A450" t="s">
        <v>1539</v>
      </c>
      <c r="B450" t="s">
        <v>596</v>
      </c>
      <c r="C450" t="s">
        <v>113</v>
      </c>
      <c r="D450">
        <v>17</v>
      </c>
      <c r="E450">
        <v>9295</v>
      </c>
      <c r="F450" t="s">
        <v>114</v>
      </c>
      <c r="G450" t="s">
        <v>115</v>
      </c>
      <c r="H450" t="s">
        <v>116</v>
      </c>
      <c r="I450" t="s">
        <v>117</v>
      </c>
      <c r="K450" t="s">
        <v>116</v>
      </c>
      <c r="M450" t="s">
        <v>41</v>
      </c>
      <c r="N450" t="s">
        <v>118</v>
      </c>
      <c r="W450" t="s">
        <v>119</v>
      </c>
      <c r="AC450" t="s">
        <v>45</v>
      </c>
      <c r="AD450" t="s">
        <v>65</v>
      </c>
      <c r="AH450" t="s">
        <v>597</v>
      </c>
    </row>
    <row r="451" spans="1:34" x14ac:dyDescent="0.3">
      <c r="A451" t="s">
        <v>1540</v>
      </c>
      <c r="B451" t="s">
        <v>306</v>
      </c>
      <c r="C451" t="s">
        <v>36</v>
      </c>
      <c r="D451">
        <v>76</v>
      </c>
      <c r="E451">
        <v>10326</v>
      </c>
      <c r="F451" t="s">
        <v>89</v>
      </c>
      <c r="H451" t="s">
        <v>90</v>
      </c>
      <c r="I451" t="s">
        <v>91</v>
      </c>
      <c r="J451" t="s">
        <v>92</v>
      </c>
      <c r="K451" t="s">
        <v>93</v>
      </c>
      <c r="M451" t="s">
        <v>94</v>
      </c>
      <c r="N451" t="s">
        <v>42</v>
      </c>
      <c r="S451" t="s">
        <v>95</v>
      </c>
      <c r="AA451" t="s">
        <v>424</v>
      </c>
      <c r="AC451" t="s">
        <v>45</v>
      </c>
      <c r="AH451" t="s">
        <v>96</v>
      </c>
    </row>
    <row r="452" spans="1:34" x14ac:dyDescent="0.3">
      <c r="A452" t="s">
        <v>1541</v>
      </c>
      <c r="B452" t="s">
        <v>1505</v>
      </c>
      <c r="C452" t="s">
        <v>113</v>
      </c>
      <c r="D452">
        <v>19</v>
      </c>
      <c r="E452">
        <v>8425</v>
      </c>
      <c r="F452" t="s">
        <v>176</v>
      </c>
      <c r="G452" t="s">
        <v>177</v>
      </c>
      <c r="H452" t="s">
        <v>116</v>
      </c>
      <c r="I452" t="s">
        <v>117</v>
      </c>
      <c r="K452" t="s">
        <v>116</v>
      </c>
      <c r="M452" t="s">
        <v>41</v>
      </c>
      <c r="N452" t="s">
        <v>118</v>
      </c>
      <c r="W452" t="s">
        <v>178</v>
      </c>
      <c r="AC452" t="s">
        <v>45</v>
      </c>
      <c r="AD452" t="s">
        <v>65</v>
      </c>
      <c r="AH452" t="s">
        <v>162</v>
      </c>
    </row>
    <row r="453" spans="1:34" x14ac:dyDescent="0.3">
      <c r="A453" t="s">
        <v>1542</v>
      </c>
      <c r="B453" t="s">
        <v>1139</v>
      </c>
      <c r="C453" t="s">
        <v>113</v>
      </c>
      <c r="D453">
        <v>17</v>
      </c>
      <c r="E453">
        <v>7201</v>
      </c>
      <c r="F453" t="s">
        <v>848</v>
      </c>
      <c r="G453" t="s">
        <v>177</v>
      </c>
      <c r="H453" t="s">
        <v>116</v>
      </c>
      <c r="I453" t="s">
        <v>117</v>
      </c>
      <c r="K453" t="s">
        <v>116</v>
      </c>
      <c r="M453" t="s">
        <v>41</v>
      </c>
      <c r="N453" t="s">
        <v>118</v>
      </c>
      <c r="W453" t="s">
        <v>1320</v>
      </c>
      <c r="AC453" t="s">
        <v>45</v>
      </c>
      <c r="AD453" t="s">
        <v>65</v>
      </c>
      <c r="AH453" t="s">
        <v>421</v>
      </c>
    </row>
    <row r="454" spans="1:34" x14ac:dyDescent="0.3">
      <c r="A454" t="s">
        <v>1543</v>
      </c>
      <c r="B454" t="s">
        <v>671</v>
      </c>
      <c r="C454" t="s">
        <v>48</v>
      </c>
      <c r="D454">
        <v>3</v>
      </c>
      <c r="E454">
        <v>2479</v>
      </c>
      <c r="F454" t="s">
        <v>672</v>
      </c>
      <c r="G454" t="s">
        <v>673</v>
      </c>
      <c r="H454" t="s">
        <v>674</v>
      </c>
      <c r="I454" t="s">
        <v>52</v>
      </c>
      <c r="J454" t="s">
        <v>674</v>
      </c>
      <c r="K454" t="s">
        <v>674</v>
      </c>
      <c r="L454" t="s">
        <v>63</v>
      </c>
      <c r="M454" t="s">
        <v>64</v>
      </c>
      <c r="N454" t="s">
        <v>54</v>
      </c>
      <c r="AC454" t="s">
        <v>45</v>
      </c>
      <c r="AH454" t="s">
        <v>676</v>
      </c>
    </row>
    <row r="455" spans="1:34" x14ac:dyDescent="0.3">
      <c r="A455" t="s">
        <v>1544</v>
      </c>
      <c r="B455" t="s">
        <v>1545</v>
      </c>
      <c r="C455" t="s">
        <v>36</v>
      </c>
      <c r="D455">
        <v>200</v>
      </c>
      <c r="E455">
        <v>16841</v>
      </c>
      <c r="F455" t="s">
        <v>284</v>
      </c>
      <c r="H455" t="s">
        <v>60</v>
      </c>
      <c r="I455" t="s">
        <v>61</v>
      </c>
      <c r="K455" t="s">
        <v>62</v>
      </c>
      <c r="L455" t="s">
        <v>63</v>
      </c>
      <c r="M455" t="s">
        <v>64</v>
      </c>
      <c r="N455" t="s">
        <v>42</v>
      </c>
      <c r="AA455" t="s">
        <v>195</v>
      </c>
      <c r="AD455" t="s">
        <v>65</v>
      </c>
      <c r="AH455" t="s">
        <v>868</v>
      </c>
    </row>
    <row r="456" spans="1:34" x14ac:dyDescent="0.3">
      <c r="A456" t="s">
        <v>1546</v>
      </c>
      <c r="B456" t="s">
        <v>1547</v>
      </c>
      <c r="C456" t="s">
        <v>36</v>
      </c>
      <c r="D456">
        <v>3</v>
      </c>
      <c r="E456">
        <v>208</v>
      </c>
      <c r="F456" t="s">
        <v>172</v>
      </c>
      <c r="H456" t="s">
        <v>60</v>
      </c>
      <c r="I456" t="s">
        <v>61</v>
      </c>
      <c r="K456" t="s">
        <v>62</v>
      </c>
      <c r="L456" t="s">
        <v>63</v>
      </c>
      <c r="M456" t="s">
        <v>41</v>
      </c>
      <c r="N456" t="s">
        <v>42</v>
      </c>
      <c r="AA456" t="s">
        <v>195</v>
      </c>
      <c r="AD456" t="s">
        <v>65</v>
      </c>
      <c r="AH456" t="s">
        <v>1548</v>
      </c>
    </row>
    <row r="457" spans="1:34" x14ac:dyDescent="0.3">
      <c r="A457" t="s">
        <v>1549</v>
      </c>
      <c r="B457" t="s">
        <v>1550</v>
      </c>
      <c r="C457" t="s">
        <v>36</v>
      </c>
      <c r="D457">
        <v>49</v>
      </c>
      <c r="E457">
        <v>4631</v>
      </c>
      <c r="F457" t="s">
        <v>168</v>
      </c>
      <c r="H457" t="s">
        <v>60</v>
      </c>
      <c r="I457" t="s">
        <v>61</v>
      </c>
      <c r="K457" t="s">
        <v>62</v>
      </c>
      <c r="L457" t="s">
        <v>63</v>
      </c>
      <c r="M457" t="s">
        <v>64</v>
      </c>
      <c r="N457" t="s">
        <v>42</v>
      </c>
      <c r="AD457" t="s">
        <v>65</v>
      </c>
      <c r="AH457" t="s">
        <v>1551</v>
      </c>
    </row>
    <row r="458" spans="1:34" x14ac:dyDescent="0.3">
      <c r="A458" t="s">
        <v>1552</v>
      </c>
      <c r="B458" t="s">
        <v>1553</v>
      </c>
      <c r="C458" t="s">
        <v>36</v>
      </c>
      <c r="D458">
        <v>282</v>
      </c>
      <c r="E458">
        <v>15381</v>
      </c>
      <c r="F458" t="s">
        <v>135</v>
      </c>
      <c r="G458" t="s">
        <v>136</v>
      </c>
      <c r="H458" t="s">
        <v>137</v>
      </c>
      <c r="I458" t="s">
        <v>138</v>
      </c>
      <c r="J458" t="s">
        <v>139</v>
      </c>
      <c r="K458" t="s">
        <v>139</v>
      </c>
      <c r="M458" t="s">
        <v>41</v>
      </c>
      <c r="N458" t="s">
        <v>42</v>
      </c>
      <c r="W458" s="1">
        <v>6.3101631026310298E+149</v>
      </c>
      <c r="AA458" t="s">
        <v>140</v>
      </c>
      <c r="AC458" t="s">
        <v>45</v>
      </c>
      <c r="AD458" t="s">
        <v>65</v>
      </c>
      <c r="AE458" t="s">
        <v>141</v>
      </c>
      <c r="AH458" t="s">
        <v>142</v>
      </c>
    </row>
    <row r="459" spans="1:34" x14ac:dyDescent="0.3">
      <c r="A459" t="s">
        <v>1554</v>
      </c>
      <c r="B459" t="s">
        <v>683</v>
      </c>
      <c r="C459" t="s">
        <v>36</v>
      </c>
      <c r="D459">
        <v>2</v>
      </c>
      <c r="E459">
        <v>667</v>
      </c>
      <c r="F459" t="s">
        <v>684</v>
      </c>
      <c r="G459" t="s">
        <v>685</v>
      </c>
      <c r="H459" t="s">
        <v>186</v>
      </c>
      <c r="I459" t="s">
        <v>83</v>
      </c>
      <c r="J459" t="s">
        <v>242</v>
      </c>
      <c r="K459" t="s">
        <v>188</v>
      </c>
      <c r="M459" t="s">
        <v>41</v>
      </c>
      <c r="N459" t="s">
        <v>42</v>
      </c>
      <c r="O459" t="s">
        <v>189</v>
      </c>
      <c r="AA459" t="s">
        <v>398</v>
      </c>
      <c r="AH459" t="s">
        <v>686</v>
      </c>
    </row>
    <row r="460" spans="1:34" x14ac:dyDescent="0.3">
      <c r="A460" t="s">
        <v>1555</v>
      </c>
      <c r="B460" t="s">
        <v>198</v>
      </c>
      <c r="C460" t="s">
        <v>36</v>
      </c>
      <c r="D460">
        <v>3410</v>
      </c>
      <c r="E460">
        <v>297042</v>
      </c>
      <c r="F460" t="s">
        <v>1217</v>
      </c>
      <c r="H460" t="s">
        <v>200</v>
      </c>
      <c r="I460" t="s">
        <v>83</v>
      </c>
      <c r="K460" t="s">
        <v>201</v>
      </c>
      <c r="M460" t="s">
        <v>41</v>
      </c>
      <c r="N460" t="s">
        <v>42</v>
      </c>
      <c r="W460" t="s">
        <v>1218</v>
      </c>
      <c r="AC460" t="s">
        <v>45</v>
      </c>
    </row>
    <row r="461" spans="1:34" x14ac:dyDescent="0.3">
      <c r="A461" t="s">
        <v>1556</v>
      </c>
      <c r="B461" t="s">
        <v>1557</v>
      </c>
      <c r="C461" t="s">
        <v>36</v>
      </c>
      <c r="D461">
        <v>2292</v>
      </c>
      <c r="E461">
        <v>526488</v>
      </c>
      <c r="F461" t="s">
        <v>738</v>
      </c>
      <c r="G461" t="s">
        <v>739</v>
      </c>
      <c r="H461" t="s">
        <v>60</v>
      </c>
      <c r="I461" t="s">
        <v>61</v>
      </c>
      <c r="K461" t="s">
        <v>740</v>
      </c>
      <c r="M461" t="s">
        <v>568</v>
      </c>
      <c r="N461" t="s">
        <v>42</v>
      </c>
      <c r="U461" t="s">
        <v>741</v>
      </c>
      <c r="AA461" t="s">
        <v>742</v>
      </c>
      <c r="AC461" t="s">
        <v>45</v>
      </c>
      <c r="AD461" t="s">
        <v>809</v>
      </c>
      <c r="AH461" t="s">
        <v>810</v>
      </c>
    </row>
    <row r="462" spans="1:34" x14ac:dyDescent="0.3">
      <c r="A462" t="s">
        <v>1558</v>
      </c>
      <c r="B462" t="s">
        <v>306</v>
      </c>
      <c r="C462" t="s">
        <v>36</v>
      </c>
      <c r="D462">
        <v>34</v>
      </c>
      <c r="E462">
        <v>4012</v>
      </c>
      <c r="F462" t="s">
        <v>439</v>
      </c>
      <c r="H462" t="s">
        <v>90</v>
      </c>
      <c r="I462" t="s">
        <v>91</v>
      </c>
      <c r="J462" t="s">
        <v>92</v>
      </c>
      <c r="K462" t="s">
        <v>93</v>
      </c>
      <c r="M462" t="s">
        <v>94</v>
      </c>
      <c r="N462" t="s">
        <v>42</v>
      </c>
      <c r="S462" t="s">
        <v>95</v>
      </c>
      <c r="AA462" t="s">
        <v>181</v>
      </c>
      <c r="AC462" t="s">
        <v>45</v>
      </c>
      <c r="AH462" t="s">
        <v>440</v>
      </c>
    </row>
    <row r="463" spans="1:34" x14ac:dyDescent="0.3">
      <c r="A463" t="s">
        <v>1559</v>
      </c>
      <c r="B463" t="s">
        <v>1560</v>
      </c>
      <c r="C463" t="s">
        <v>36</v>
      </c>
      <c r="D463">
        <v>1004</v>
      </c>
      <c r="E463">
        <v>258995</v>
      </c>
      <c r="F463" t="s">
        <v>738</v>
      </c>
      <c r="G463" t="s">
        <v>739</v>
      </c>
      <c r="H463" t="s">
        <v>60</v>
      </c>
      <c r="I463" t="s">
        <v>61</v>
      </c>
      <c r="K463" t="s">
        <v>740</v>
      </c>
      <c r="M463" t="s">
        <v>568</v>
      </c>
      <c r="N463" t="s">
        <v>42</v>
      </c>
      <c r="S463" t="s">
        <v>1464</v>
      </c>
      <c r="AA463" t="s">
        <v>742</v>
      </c>
      <c r="AC463" t="s">
        <v>45</v>
      </c>
      <c r="AD463" t="s">
        <v>65</v>
      </c>
      <c r="AH463" t="s">
        <v>743</v>
      </c>
    </row>
    <row r="464" spans="1:34" x14ac:dyDescent="0.3">
      <c r="A464" t="s">
        <v>1561</v>
      </c>
      <c r="B464" t="s">
        <v>1562</v>
      </c>
      <c r="C464" t="s">
        <v>36</v>
      </c>
      <c r="D464">
        <v>23</v>
      </c>
      <c r="E464">
        <v>2016</v>
      </c>
      <c r="F464" t="s">
        <v>59</v>
      </c>
      <c r="H464" t="s">
        <v>60</v>
      </c>
      <c r="I464" t="s">
        <v>61</v>
      </c>
      <c r="K464" t="s">
        <v>62</v>
      </c>
      <c r="L464" t="s">
        <v>63</v>
      </c>
      <c r="M464" t="s">
        <v>64</v>
      </c>
      <c r="N464" t="s">
        <v>42</v>
      </c>
      <c r="AD464" t="s">
        <v>65</v>
      </c>
      <c r="AH464" t="s">
        <v>1563</v>
      </c>
    </row>
    <row r="465" spans="1:34" x14ac:dyDescent="0.3">
      <c r="A465" t="s">
        <v>1564</v>
      </c>
      <c r="B465" t="s">
        <v>1565</v>
      </c>
      <c r="C465" t="s">
        <v>36</v>
      </c>
      <c r="D465">
        <v>10</v>
      </c>
      <c r="E465">
        <v>5408</v>
      </c>
      <c r="F465" t="s">
        <v>1566</v>
      </c>
      <c r="G465" t="s">
        <v>310</v>
      </c>
      <c r="H465" t="s">
        <v>211</v>
      </c>
      <c r="I465" t="s">
        <v>212</v>
      </c>
      <c r="K465" t="s">
        <v>311</v>
      </c>
      <c r="M465" t="s">
        <v>41</v>
      </c>
      <c r="N465" t="s">
        <v>42</v>
      </c>
      <c r="AA465" t="s">
        <v>214</v>
      </c>
      <c r="AD465" t="s">
        <v>65</v>
      </c>
      <c r="AH465" t="s">
        <v>1567</v>
      </c>
    </row>
    <row r="466" spans="1:34" x14ac:dyDescent="0.3">
      <c r="A466" t="s">
        <v>1568</v>
      </c>
      <c r="B466" t="s">
        <v>1147</v>
      </c>
      <c r="C466" t="s">
        <v>36</v>
      </c>
      <c r="D466">
        <v>0</v>
      </c>
      <c r="E466">
        <v>13</v>
      </c>
      <c r="F466" t="s">
        <v>396</v>
      </c>
      <c r="G466" t="s">
        <v>397</v>
      </c>
      <c r="H466" t="s">
        <v>186</v>
      </c>
      <c r="I466" t="s">
        <v>83</v>
      </c>
      <c r="J466" t="s">
        <v>187</v>
      </c>
      <c r="K466" t="s">
        <v>188</v>
      </c>
      <c r="M466" t="s">
        <v>41</v>
      </c>
      <c r="N466" t="s">
        <v>42</v>
      </c>
      <c r="O466" t="s">
        <v>189</v>
      </c>
      <c r="AA466" t="s">
        <v>398</v>
      </c>
      <c r="AH466" t="s">
        <v>243</v>
      </c>
    </row>
    <row r="467" spans="1:34" x14ac:dyDescent="0.3">
      <c r="A467" t="s">
        <v>1569</v>
      </c>
      <c r="B467" t="s">
        <v>1467</v>
      </c>
      <c r="C467" t="s">
        <v>36</v>
      </c>
      <c r="D467">
        <v>4</v>
      </c>
      <c r="E467">
        <v>392</v>
      </c>
      <c r="F467" t="s">
        <v>59</v>
      </c>
      <c r="H467" t="s">
        <v>60</v>
      </c>
      <c r="I467" t="s">
        <v>61</v>
      </c>
      <c r="K467" t="s">
        <v>62</v>
      </c>
      <c r="L467" t="s">
        <v>63</v>
      </c>
      <c r="M467" t="s">
        <v>64</v>
      </c>
      <c r="N467" t="s">
        <v>42</v>
      </c>
      <c r="AD467" t="s">
        <v>65</v>
      </c>
      <c r="AH467" t="s">
        <v>1468</v>
      </c>
    </row>
    <row r="468" spans="1:34" x14ac:dyDescent="0.3">
      <c r="A468" t="s">
        <v>1570</v>
      </c>
      <c r="B468" t="s">
        <v>218</v>
      </c>
      <c r="C468" t="s">
        <v>36</v>
      </c>
      <c r="D468">
        <v>46</v>
      </c>
      <c r="E468">
        <v>6152</v>
      </c>
      <c r="F468" t="s">
        <v>89</v>
      </c>
      <c r="H468" t="s">
        <v>90</v>
      </c>
      <c r="I468" t="s">
        <v>91</v>
      </c>
      <c r="J468" t="s">
        <v>92</v>
      </c>
      <c r="K468" t="s">
        <v>93</v>
      </c>
      <c r="M468" t="s">
        <v>94</v>
      </c>
      <c r="N468" t="s">
        <v>42</v>
      </c>
      <c r="S468" t="s">
        <v>95</v>
      </c>
      <c r="AA468" t="s">
        <v>424</v>
      </c>
      <c r="AC468" t="s">
        <v>45</v>
      </c>
      <c r="AH468" t="s">
        <v>96</v>
      </c>
    </row>
    <row r="469" spans="1:34" x14ac:dyDescent="0.3">
      <c r="A469" t="s">
        <v>1571</v>
      </c>
      <c r="B469" t="s">
        <v>506</v>
      </c>
      <c r="C469" t="s">
        <v>36</v>
      </c>
      <c r="D469">
        <v>5457</v>
      </c>
      <c r="E469">
        <v>1573095</v>
      </c>
      <c r="F469" t="s">
        <v>507</v>
      </c>
      <c r="H469" t="s">
        <v>200</v>
      </c>
      <c r="I469" t="s">
        <v>83</v>
      </c>
      <c r="K469" t="s">
        <v>201</v>
      </c>
      <c r="M469" t="s">
        <v>41</v>
      </c>
      <c r="N469" t="s">
        <v>42</v>
      </c>
      <c r="W469" t="s">
        <v>508</v>
      </c>
      <c r="AC469" t="s">
        <v>45</v>
      </c>
      <c r="AD469" t="s">
        <v>65</v>
      </c>
    </row>
    <row r="470" spans="1:34" x14ac:dyDescent="0.3">
      <c r="A470" t="s">
        <v>1572</v>
      </c>
      <c r="B470" t="s">
        <v>834</v>
      </c>
      <c r="C470" t="s">
        <v>113</v>
      </c>
      <c r="D470">
        <v>4</v>
      </c>
      <c r="E470">
        <v>2119</v>
      </c>
      <c r="F470" t="s">
        <v>418</v>
      </c>
      <c r="G470" t="s">
        <v>419</v>
      </c>
      <c r="H470" t="s">
        <v>116</v>
      </c>
      <c r="I470" t="s">
        <v>117</v>
      </c>
      <c r="K470" t="s">
        <v>116</v>
      </c>
      <c r="M470" t="s">
        <v>41</v>
      </c>
      <c r="N470" t="s">
        <v>118</v>
      </c>
      <c r="W470" t="s">
        <v>420</v>
      </c>
      <c r="AC470" t="s">
        <v>45</v>
      </c>
      <c r="AD470" t="s">
        <v>65</v>
      </c>
      <c r="AH470" t="s">
        <v>162</v>
      </c>
    </row>
    <row r="471" spans="1:34" x14ac:dyDescent="0.3">
      <c r="A471" t="s">
        <v>1573</v>
      </c>
      <c r="B471" t="s">
        <v>1574</v>
      </c>
      <c r="C471" t="s">
        <v>36</v>
      </c>
      <c r="D471">
        <v>647</v>
      </c>
      <c r="E471">
        <v>53981</v>
      </c>
      <c r="F471" t="s">
        <v>536</v>
      </c>
      <c r="G471" t="s">
        <v>537</v>
      </c>
      <c r="H471" t="s">
        <v>538</v>
      </c>
      <c r="I471" t="s">
        <v>83</v>
      </c>
      <c r="K471" t="s">
        <v>538</v>
      </c>
      <c r="M471" t="s">
        <v>41</v>
      </c>
      <c r="N471" t="s">
        <v>42</v>
      </c>
      <c r="O471" t="s">
        <v>259</v>
      </c>
      <c r="AH471" t="s">
        <v>1575</v>
      </c>
    </row>
    <row r="472" spans="1:34" x14ac:dyDescent="0.3">
      <c r="A472" t="s">
        <v>1576</v>
      </c>
      <c r="B472" t="s">
        <v>1577</v>
      </c>
      <c r="C472" t="s">
        <v>36</v>
      </c>
      <c r="D472">
        <v>10</v>
      </c>
      <c r="E472">
        <v>1095</v>
      </c>
      <c r="F472" t="s">
        <v>80</v>
      </c>
      <c r="G472" t="s">
        <v>81</v>
      </c>
      <c r="H472" t="s">
        <v>82</v>
      </c>
      <c r="I472" t="s">
        <v>83</v>
      </c>
      <c r="J472" t="s">
        <v>84</v>
      </c>
      <c r="K472" t="s">
        <v>82</v>
      </c>
      <c r="M472" t="s">
        <v>41</v>
      </c>
      <c r="N472" t="s">
        <v>42</v>
      </c>
      <c r="O472" t="s">
        <v>85</v>
      </c>
      <c r="AH472" t="s">
        <v>1578</v>
      </c>
    </row>
    <row r="473" spans="1:34" x14ac:dyDescent="0.3">
      <c r="A473" t="s">
        <v>1579</v>
      </c>
      <c r="B473" t="s">
        <v>666</v>
      </c>
      <c r="C473" t="s">
        <v>36</v>
      </c>
      <c r="D473">
        <v>99</v>
      </c>
      <c r="E473">
        <v>39145</v>
      </c>
      <c r="F473" t="s">
        <v>667</v>
      </c>
      <c r="H473" t="s">
        <v>668</v>
      </c>
      <c r="I473" t="s">
        <v>83</v>
      </c>
      <c r="K473" t="s">
        <v>668</v>
      </c>
      <c r="M473" t="s">
        <v>41</v>
      </c>
      <c r="N473" t="s">
        <v>42</v>
      </c>
      <c r="AH473" t="s">
        <v>669</v>
      </c>
    </row>
    <row r="474" spans="1:34" x14ac:dyDescent="0.3">
      <c r="A474" t="s">
        <v>1580</v>
      </c>
      <c r="B474" t="s">
        <v>1156</v>
      </c>
      <c r="C474" t="s">
        <v>36</v>
      </c>
      <c r="D474">
        <v>54</v>
      </c>
      <c r="E474">
        <v>3451</v>
      </c>
      <c r="F474" t="s">
        <v>427</v>
      </c>
      <c r="H474" t="s">
        <v>60</v>
      </c>
      <c r="I474" t="s">
        <v>61</v>
      </c>
      <c r="K474" t="s">
        <v>62</v>
      </c>
      <c r="L474" t="s">
        <v>63</v>
      </c>
      <c r="M474" t="s">
        <v>64</v>
      </c>
      <c r="N474" t="s">
        <v>42</v>
      </c>
      <c r="AD474" t="s">
        <v>65</v>
      </c>
      <c r="AH474" t="s">
        <v>1581</v>
      </c>
    </row>
    <row r="475" spans="1:34" x14ac:dyDescent="0.3">
      <c r="A475" t="s">
        <v>1582</v>
      </c>
      <c r="B475" t="s">
        <v>218</v>
      </c>
      <c r="C475" t="s">
        <v>36</v>
      </c>
      <c r="D475">
        <v>101</v>
      </c>
      <c r="E475">
        <v>11419</v>
      </c>
      <c r="F475" t="s">
        <v>89</v>
      </c>
      <c r="H475" t="s">
        <v>90</v>
      </c>
      <c r="I475" t="s">
        <v>91</v>
      </c>
      <c r="J475" t="s">
        <v>92</v>
      </c>
      <c r="K475" t="s">
        <v>93</v>
      </c>
      <c r="M475" t="s">
        <v>94</v>
      </c>
      <c r="N475" t="s">
        <v>42</v>
      </c>
      <c r="S475" t="s">
        <v>95</v>
      </c>
      <c r="AA475" t="s">
        <v>499</v>
      </c>
      <c r="AC475" t="s">
        <v>45</v>
      </c>
      <c r="AH475" t="s">
        <v>96</v>
      </c>
    </row>
    <row r="476" spans="1:34" x14ac:dyDescent="0.3">
      <c r="A476" t="s">
        <v>1583</v>
      </c>
      <c r="B476" t="s">
        <v>1584</v>
      </c>
      <c r="C476" t="s">
        <v>36</v>
      </c>
      <c r="D476">
        <v>700</v>
      </c>
      <c r="E476">
        <v>214482</v>
      </c>
      <c r="F476" t="s">
        <v>1585</v>
      </c>
      <c r="G476" t="s">
        <v>1586</v>
      </c>
      <c r="H476" t="s">
        <v>1587</v>
      </c>
      <c r="I476" t="s">
        <v>1588</v>
      </c>
      <c r="J476" t="s">
        <v>1589</v>
      </c>
      <c r="K476" t="s">
        <v>1590</v>
      </c>
      <c r="M476" t="s">
        <v>41</v>
      </c>
      <c r="N476" t="s">
        <v>42</v>
      </c>
      <c r="W476" s="1">
        <v>8.5037853538504298E+29</v>
      </c>
      <c r="AC476" t="s">
        <v>45</v>
      </c>
      <c r="AH476" t="s">
        <v>1591</v>
      </c>
    </row>
    <row r="477" spans="1:34" x14ac:dyDescent="0.3">
      <c r="A477" t="s">
        <v>1592</v>
      </c>
      <c r="B477" t="s">
        <v>1593</v>
      </c>
      <c r="C477" t="s">
        <v>36</v>
      </c>
      <c r="D477">
        <v>81</v>
      </c>
      <c r="E477">
        <v>67631</v>
      </c>
      <c r="F477" t="s">
        <v>1594</v>
      </c>
      <c r="G477" t="s">
        <v>1595</v>
      </c>
      <c r="H477" t="s">
        <v>1596</v>
      </c>
      <c r="I477" t="s">
        <v>1597</v>
      </c>
      <c r="K477" t="s">
        <v>1598</v>
      </c>
      <c r="M477" t="s">
        <v>41</v>
      </c>
      <c r="N477" t="s">
        <v>1599</v>
      </c>
      <c r="S477" t="s">
        <v>1600</v>
      </c>
      <c r="AC477" t="s">
        <v>45</v>
      </c>
      <c r="AH477" t="s">
        <v>1601</v>
      </c>
    </row>
    <row r="478" spans="1:34" x14ac:dyDescent="0.3">
      <c r="A478" t="s">
        <v>1602</v>
      </c>
      <c r="B478" t="s">
        <v>1603</v>
      </c>
      <c r="C478" t="s">
        <v>123</v>
      </c>
      <c r="D478">
        <v>183</v>
      </c>
      <c r="E478">
        <v>59182</v>
      </c>
      <c r="F478" t="s">
        <v>1604</v>
      </c>
      <c r="G478" t="s">
        <v>1605</v>
      </c>
      <c r="H478" t="s">
        <v>1606</v>
      </c>
      <c r="I478" t="s">
        <v>1607</v>
      </c>
      <c r="K478" t="s">
        <v>1606</v>
      </c>
      <c r="M478" t="s">
        <v>129</v>
      </c>
      <c r="N478" t="s">
        <v>130</v>
      </c>
      <c r="S478" t="s">
        <v>1608</v>
      </c>
      <c r="AC478" t="s">
        <v>45</v>
      </c>
      <c r="AD478" t="s">
        <v>65</v>
      </c>
      <c r="AH478" t="s">
        <v>1609</v>
      </c>
    </row>
    <row r="479" spans="1:34" x14ac:dyDescent="0.3">
      <c r="A479" t="s">
        <v>1610</v>
      </c>
      <c r="B479" t="s">
        <v>821</v>
      </c>
      <c r="C479" t="s">
        <v>36</v>
      </c>
      <c r="D479">
        <v>3</v>
      </c>
      <c r="E479">
        <v>736</v>
      </c>
      <c r="F479" t="s">
        <v>684</v>
      </c>
      <c r="G479" t="s">
        <v>685</v>
      </c>
      <c r="H479" t="s">
        <v>186</v>
      </c>
      <c r="I479" t="s">
        <v>83</v>
      </c>
      <c r="J479" t="s">
        <v>242</v>
      </c>
      <c r="K479" t="s">
        <v>188</v>
      </c>
      <c r="M479" t="s">
        <v>41</v>
      </c>
      <c r="N479" t="s">
        <v>42</v>
      </c>
      <c r="O479" t="s">
        <v>189</v>
      </c>
      <c r="AA479" t="s">
        <v>520</v>
      </c>
      <c r="AH479" t="s">
        <v>686</v>
      </c>
    </row>
    <row r="480" spans="1:34" x14ac:dyDescent="0.3">
      <c r="A480" t="s">
        <v>1611</v>
      </c>
      <c r="B480" t="s">
        <v>1330</v>
      </c>
      <c r="C480" t="s">
        <v>36</v>
      </c>
      <c r="D480">
        <v>276</v>
      </c>
      <c r="E480">
        <v>77999</v>
      </c>
      <c r="F480" t="s">
        <v>1331</v>
      </c>
      <c r="H480" t="s">
        <v>1332</v>
      </c>
      <c r="I480" t="s">
        <v>1333</v>
      </c>
      <c r="K480" t="s">
        <v>1332</v>
      </c>
      <c r="M480" t="s">
        <v>1334</v>
      </c>
      <c r="N480" t="s">
        <v>42</v>
      </c>
      <c r="AA480" t="s">
        <v>1335</v>
      </c>
      <c r="AC480" t="s">
        <v>45</v>
      </c>
      <c r="AE480" t="s">
        <v>1336</v>
      </c>
      <c r="AH480" t="s">
        <v>1337</v>
      </c>
    </row>
    <row r="481" spans="1:34" x14ac:dyDescent="0.3">
      <c r="A481" t="s">
        <v>1612</v>
      </c>
      <c r="B481" t="s">
        <v>699</v>
      </c>
      <c r="C481" t="s">
        <v>36</v>
      </c>
      <c r="D481">
        <v>22</v>
      </c>
      <c r="E481">
        <v>2997</v>
      </c>
      <c r="F481" t="s">
        <v>275</v>
      </c>
      <c r="G481" t="s">
        <v>276</v>
      </c>
      <c r="H481" t="s">
        <v>265</v>
      </c>
      <c r="I481" t="s">
        <v>266</v>
      </c>
      <c r="J481" t="s">
        <v>277</v>
      </c>
      <c r="K481" t="s">
        <v>278</v>
      </c>
      <c r="M481" t="s">
        <v>41</v>
      </c>
      <c r="N481" t="s">
        <v>42</v>
      </c>
      <c r="O481" t="s">
        <v>279</v>
      </c>
      <c r="AH481" t="s">
        <v>700</v>
      </c>
    </row>
    <row r="482" spans="1:34" x14ac:dyDescent="0.3">
      <c r="A482" t="s">
        <v>1613</v>
      </c>
      <c r="B482" t="s">
        <v>495</v>
      </c>
      <c r="C482" t="s">
        <v>36</v>
      </c>
      <c r="D482">
        <v>103</v>
      </c>
      <c r="E482">
        <v>9807</v>
      </c>
      <c r="F482" t="s">
        <v>578</v>
      </c>
      <c r="H482" t="s">
        <v>60</v>
      </c>
      <c r="I482" t="s">
        <v>61</v>
      </c>
      <c r="K482" t="s">
        <v>62</v>
      </c>
      <c r="L482" t="s">
        <v>63</v>
      </c>
      <c r="M482" t="s">
        <v>64</v>
      </c>
      <c r="N482" t="s">
        <v>42</v>
      </c>
      <c r="AA482" t="s">
        <v>195</v>
      </c>
      <c r="AD482" t="s">
        <v>65</v>
      </c>
      <c r="AH482" t="s">
        <v>1351</v>
      </c>
    </row>
    <row r="483" spans="1:34" x14ac:dyDescent="0.3">
      <c r="A483" t="s">
        <v>1614</v>
      </c>
      <c r="B483" t="s">
        <v>255</v>
      </c>
      <c r="C483" t="s">
        <v>36</v>
      </c>
      <c r="D483">
        <v>3588</v>
      </c>
      <c r="E483">
        <v>488493</v>
      </c>
      <c r="F483" t="s">
        <v>256</v>
      </c>
      <c r="G483" t="s">
        <v>257</v>
      </c>
      <c r="H483" t="s">
        <v>211</v>
      </c>
      <c r="I483" t="s">
        <v>212</v>
      </c>
      <c r="K483" t="s">
        <v>258</v>
      </c>
      <c r="M483" t="s">
        <v>41</v>
      </c>
      <c r="N483" t="s">
        <v>42</v>
      </c>
      <c r="O483" t="s">
        <v>259</v>
      </c>
      <c r="AA483" t="s">
        <v>100</v>
      </c>
      <c r="AC483" t="s">
        <v>45</v>
      </c>
      <c r="AD483" t="s">
        <v>65</v>
      </c>
      <c r="AH483" t="s">
        <v>260</v>
      </c>
    </row>
    <row r="484" spans="1:34" x14ac:dyDescent="0.3">
      <c r="A484" t="s">
        <v>1615</v>
      </c>
      <c r="B484" t="s">
        <v>423</v>
      </c>
      <c r="C484" t="s">
        <v>36</v>
      </c>
      <c r="D484">
        <v>34</v>
      </c>
      <c r="E484">
        <v>6588</v>
      </c>
      <c r="F484" t="s">
        <v>439</v>
      </c>
      <c r="H484" t="s">
        <v>90</v>
      </c>
      <c r="I484" t="s">
        <v>91</v>
      </c>
      <c r="J484" t="s">
        <v>92</v>
      </c>
      <c r="K484" t="s">
        <v>93</v>
      </c>
      <c r="M484" t="s">
        <v>94</v>
      </c>
      <c r="N484" t="s">
        <v>42</v>
      </c>
      <c r="S484" t="s">
        <v>95</v>
      </c>
      <c r="AC484" t="s">
        <v>45</v>
      </c>
      <c r="AH484" t="s">
        <v>440</v>
      </c>
    </row>
    <row r="485" spans="1:34" x14ac:dyDescent="0.3">
      <c r="A485" t="s">
        <v>1616</v>
      </c>
      <c r="B485" t="s">
        <v>1617</v>
      </c>
      <c r="C485" t="s">
        <v>36</v>
      </c>
      <c r="D485">
        <v>926</v>
      </c>
      <c r="E485">
        <v>136939</v>
      </c>
      <c r="F485" t="s">
        <v>939</v>
      </c>
      <c r="G485" t="s">
        <v>940</v>
      </c>
      <c r="H485" t="s">
        <v>566</v>
      </c>
      <c r="I485" t="s">
        <v>83</v>
      </c>
      <c r="J485" t="s">
        <v>785</v>
      </c>
      <c r="K485" t="s">
        <v>311</v>
      </c>
      <c r="M485" t="s">
        <v>568</v>
      </c>
      <c r="N485" t="s">
        <v>42</v>
      </c>
      <c r="W485" s="1">
        <v>6.3101631026310303E+144</v>
      </c>
      <c r="AC485" t="s">
        <v>45</v>
      </c>
      <c r="AH485" t="s">
        <v>569</v>
      </c>
    </row>
    <row r="486" spans="1:34" x14ac:dyDescent="0.3">
      <c r="A486" t="s">
        <v>1618</v>
      </c>
      <c r="B486" t="s">
        <v>423</v>
      </c>
      <c r="C486" t="s">
        <v>36</v>
      </c>
      <c r="D486">
        <v>48</v>
      </c>
      <c r="E486">
        <v>6596</v>
      </c>
      <c r="F486" t="s">
        <v>439</v>
      </c>
      <c r="H486" t="s">
        <v>90</v>
      </c>
      <c r="I486" t="s">
        <v>91</v>
      </c>
      <c r="J486" t="s">
        <v>92</v>
      </c>
      <c r="K486" t="s">
        <v>93</v>
      </c>
      <c r="M486" t="s">
        <v>94</v>
      </c>
      <c r="N486" t="s">
        <v>42</v>
      </c>
      <c r="S486" t="s">
        <v>95</v>
      </c>
      <c r="AA486" t="s">
        <v>181</v>
      </c>
      <c r="AC486" t="s">
        <v>45</v>
      </c>
      <c r="AH486" t="s">
        <v>440</v>
      </c>
    </row>
    <row r="487" spans="1:34" x14ac:dyDescent="0.3">
      <c r="A487" t="s">
        <v>1619</v>
      </c>
      <c r="B487" t="s">
        <v>1620</v>
      </c>
      <c r="C487" t="s">
        <v>36</v>
      </c>
      <c r="D487">
        <v>1065</v>
      </c>
      <c r="E487">
        <v>275223</v>
      </c>
      <c r="F487" t="s">
        <v>738</v>
      </c>
      <c r="G487" t="s">
        <v>739</v>
      </c>
      <c r="H487" t="s">
        <v>60</v>
      </c>
      <c r="I487" t="s">
        <v>61</v>
      </c>
      <c r="K487" t="s">
        <v>740</v>
      </c>
      <c r="M487" t="s">
        <v>568</v>
      </c>
      <c r="N487" t="s">
        <v>42</v>
      </c>
      <c r="S487" t="s">
        <v>1464</v>
      </c>
      <c r="AA487" t="s">
        <v>742</v>
      </c>
      <c r="AC487" t="s">
        <v>45</v>
      </c>
      <c r="AD487" t="s">
        <v>65</v>
      </c>
      <c r="AH487" t="s">
        <v>743</v>
      </c>
    </row>
    <row r="488" spans="1:34" x14ac:dyDescent="0.3">
      <c r="A488" t="s">
        <v>1621</v>
      </c>
      <c r="B488" t="s">
        <v>1622</v>
      </c>
      <c r="C488" t="s">
        <v>36</v>
      </c>
      <c r="D488">
        <v>980</v>
      </c>
      <c r="E488">
        <v>130147</v>
      </c>
      <c r="F488" t="s">
        <v>536</v>
      </c>
      <c r="G488" t="s">
        <v>537</v>
      </c>
      <c r="H488" t="s">
        <v>538</v>
      </c>
      <c r="I488" t="s">
        <v>83</v>
      </c>
      <c r="K488" t="s">
        <v>538</v>
      </c>
      <c r="M488" t="s">
        <v>41</v>
      </c>
      <c r="N488" t="s">
        <v>42</v>
      </c>
      <c r="AH488" t="s">
        <v>1623</v>
      </c>
    </row>
    <row r="489" spans="1:34" x14ac:dyDescent="0.3">
      <c r="A489" t="s">
        <v>1624</v>
      </c>
      <c r="B489" t="s">
        <v>1625</v>
      </c>
      <c r="C489" t="s">
        <v>36</v>
      </c>
      <c r="D489">
        <v>11</v>
      </c>
      <c r="E489">
        <v>908</v>
      </c>
      <c r="F489" t="s">
        <v>288</v>
      </c>
      <c r="H489" t="s">
        <v>60</v>
      </c>
      <c r="I489" t="s">
        <v>61</v>
      </c>
      <c r="K489" t="s">
        <v>62</v>
      </c>
      <c r="L489" t="s">
        <v>63</v>
      </c>
      <c r="M489" t="s">
        <v>64</v>
      </c>
      <c r="N489" t="s">
        <v>42</v>
      </c>
      <c r="AD489" t="s">
        <v>65</v>
      </c>
      <c r="AH489" t="s">
        <v>1626</v>
      </c>
    </row>
    <row r="490" spans="1:34" x14ac:dyDescent="0.3">
      <c r="A490" t="s">
        <v>1627</v>
      </c>
      <c r="B490" t="s">
        <v>180</v>
      </c>
      <c r="C490" t="s">
        <v>36</v>
      </c>
      <c r="D490">
        <v>31</v>
      </c>
      <c r="E490">
        <v>4071</v>
      </c>
      <c r="F490" t="s">
        <v>89</v>
      </c>
      <c r="H490" t="s">
        <v>90</v>
      </c>
      <c r="I490" t="s">
        <v>91</v>
      </c>
      <c r="J490" t="s">
        <v>92</v>
      </c>
      <c r="K490" t="s">
        <v>93</v>
      </c>
      <c r="M490" t="s">
        <v>94</v>
      </c>
      <c r="N490" t="s">
        <v>42</v>
      </c>
      <c r="S490" t="s">
        <v>95</v>
      </c>
      <c r="AA490" t="s">
        <v>214</v>
      </c>
      <c r="AC490" t="s">
        <v>45</v>
      </c>
      <c r="AH490" t="s">
        <v>96</v>
      </c>
    </row>
    <row r="491" spans="1:34" x14ac:dyDescent="0.3">
      <c r="A491" t="s">
        <v>1628</v>
      </c>
      <c r="B491" t="s">
        <v>180</v>
      </c>
      <c r="C491" t="s">
        <v>36</v>
      </c>
      <c r="D491">
        <v>99</v>
      </c>
      <c r="E491">
        <v>11137</v>
      </c>
      <c r="F491" t="s">
        <v>89</v>
      </c>
      <c r="H491" t="s">
        <v>90</v>
      </c>
      <c r="I491" t="s">
        <v>91</v>
      </c>
      <c r="J491" t="s">
        <v>92</v>
      </c>
      <c r="K491" t="s">
        <v>93</v>
      </c>
      <c r="M491" t="s">
        <v>94</v>
      </c>
      <c r="N491" t="s">
        <v>42</v>
      </c>
      <c r="S491" t="s">
        <v>95</v>
      </c>
      <c r="AA491" t="s">
        <v>499</v>
      </c>
      <c r="AC491" t="s">
        <v>45</v>
      </c>
      <c r="AH491" t="s">
        <v>96</v>
      </c>
    </row>
    <row r="492" spans="1:34" x14ac:dyDescent="0.3">
      <c r="A492" t="s">
        <v>1629</v>
      </c>
      <c r="B492" t="s">
        <v>683</v>
      </c>
      <c r="C492" t="s">
        <v>36</v>
      </c>
      <c r="D492">
        <v>3</v>
      </c>
      <c r="E492">
        <v>931</v>
      </c>
      <c r="F492" t="s">
        <v>684</v>
      </c>
      <c r="G492" t="s">
        <v>685</v>
      </c>
      <c r="H492" t="s">
        <v>186</v>
      </c>
      <c r="I492" t="s">
        <v>83</v>
      </c>
      <c r="J492" t="s">
        <v>242</v>
      </c>
      <c r="K492" t="s">
        <v>188</v>
      </c>
      <c r="M492" t="s">
        <v>41</v>
      </c>
      <c r="N492" t="s">
        <v>42</v>
      </c>
      <c r="O492" t="s">
        <v>189</v>
      </c>
      <c r="AA492" t="s">
        <v>190</v>
      </c>
      <c r="AH492" t="s">
        <v>686</v>
      </c>
    </row>
    <row r="493" spans="1:34" x14ac:dyDescent="0.3">
      <c r="A493" t="s">
        <v>1630</v>
      </c>
      <c r="B493" t="s">
        <v>506</v>
      </c>
      <c r="C493" t="s">
        <v>36</v>
      </c>
      <c r="D493">
        <v>4200</v>
      </c>
      <c r="E493">
        <v>985381</v>
      </c>
      <c r="F493" t="s">
        <v>389</v>
      </c>
      <c r="H493" t="s">
        <v>200</v>
      </c>
      <c r="I493" t="s">
        <v>83</v>
      </c>
      <c r="K493" t="s">
        <v>201</v>
      </c>
      <c r="M493" t="s">
        <v>41</v>
      </c>
      <c r="N493" t="s">
        <v>42</v>
      </c>
      <c r="W493" t="s">
        <v>390</v>
      </c>
      <c r="AC493" t="s">
        <v>45</v>
      </c>
      <c r="AD493" t="s">
        <v>65</v>
      </c>
    </row>
    <row r="494" spans="1:34" x14ac:dyDescent="0.3">
      <c r="A494" t="s">
        <v>1631</v>
      </c>
      <c r="B494" t="s">
        <v>417</v>
      </c>
      <c r="C494" t="s">
        <v>113</v>
      </c>
      <c r="D494">
        <v>2</v>
      </c>
      <c r="E494">
        <v>965</v>
      </c>
      <c r="F494" t="s">
        <v>164</v>
      </c>
      <c r="G494" t="s">
        <v>165</v>
      </c>
      <c r="H494" t="s">
        <v>116</v>
      </c>
      <c r="I494" t="s">
        <v>117</v>
      </c>
      <c r="K494" t="s">
        <v>116</v>
      </c>
      <c r="M494" t="s">
        <v>41</v>
      </c>
      <c r="N494" t="s">
        <v>118</v>
      </c>
      <c r="W494" t="s">
        <v>420</v>
      </c>
      <c r="AC494" t="s">
        <v>45</v>
      </c>
      <c r="AD494" t="s">
        <v>65</v>
      </c>
      <c r="AH494" t="s">
        <v>421</v>
      </c>
    </row>
    <row r="495" spans="1:34" x14ac:dyDescent="0.3">
      <c r="A495" t="s">
        <v>1632</v>
      </c>
      <c r="B495" t="s">
        <v>1633</v>
      </c>
      <c r="C495" t="s">
        <v>36</v>
      </c>
      <c r="D495">
        <v>0</v>
      </c>
      <c r="E495">
        <v>10</v>
      </c>
      <c r="F495" t="s">
        <v>396</v>
      </c>
      <c r="G495" t="s">
        <v>397</v>
      </c>
      <c r="H495" t="s">
        <v>186</v>
      </c>
      <c r="I495" t="s">
        <v>83</v>
      </c>
      <c r="J495" t="s">
        <v>187</v>
      </c>
      <c r="K495" t="s">
        <v>188</v>
      </c>
      <c r="M495" t="s">
        <v>41</v>
      </c>
      <c r="N495" t="s">
        <v>42</v>
      </c>
      <c r="O495" t="s">
        <v>189</v>
      </c>
      <c r="AA495" t="s">
        <v>398</v>
      </c>
      <c r="AH495" t="s">
        <v>243</v>
      </c>
    </row>
    <row r="496" spans="1:34" x14ac:dyDescent="0.3">
      <c r="A496" t="s">
        <v>1634</v>
      </c>
      <c r="B496" t="s">
        <v>635</v>
      </c>
      <c r="C496" t="s">
        <v>113</v>
      </c>
      <c r="D496">
        <v>40</v>
      </c>
      <c r="E496">
        <v>22172</v>
      </c>
      <c r="F496" t="s">
        <v>164</v>
      </c>
      <c r="G496" t="s">
        <v>165</v>
      </c>
      <c r="H496" t="s">
        <v>116</v>
      </c>
      <c r="I496" t="s">
        <v>117</v>
      </c>
      <c r="K496" t="s">
        <v>116</v>
      </c>
      <c r="M496" t="s">
        <v>41</v>
      </c>
      <c r="N496" t="s">
        <v>118</v>
      </c>
      <c r="W496" t="s">
        <v>178</v>
      </c>
      <c r="AC496" t="s">
        <v>45</v>
      </c>
      <c r="AD496" t="s">
        <v>65</v>
      </c>
      <c r="AH496" t="s">
        <v>437</v>
      </c>
    </row>
    <row r="497" spans="1:34" x14ac:dyDescent="0.3">
      <c r="A497" t="s">
        <v>1635</v>
      </c>
      <c r="B497" t="s">
        <v>452</v>
      </c>
      <c r="C497" t="s">
        <v>36</v>
      </c>
      <c r="D497">
        <v>557</v>
      </c>
      <c r="E497">
        <v>52547</v>
      </c>
      <c r="F497" t="s">
        <v>1220</v>
      </c>
      <c r="H497" t="s">
        <v>60</v>
      </c>
      <c r="I497" t="s">
        <v>61</v>
      </c>
      <c r="K497" t="s">
        <v>62</v>
      </c>
      <c r="L497" t="s">
        <v>63</v>
      </c>
      <c r="M497" t="s">
        <v>64</v>
      </c>
      <c r="N497" t="s">
        <v>42</v>
      </c>
      <c r="AD497" t="s">
        <v>65</v>
      </c>
      <c r="AH497" t="s">
        <v>1636</v>
      </c>
    </row>
    <row r="498" spans="1:34" x14ac:dyDescent="0.3">
      <c r="A498" t="s">
        <v>1637</v>
      </c>
      <c r="B498" t="s">
        <v>1638</v>
      </c>
      <c r="C498" t="s">
        <v>36</v>
      </c>
      <c r="D498">
        <v>823</v>
      </c>
      <c r="E498">
        <v>91581</v>
      </c>
      <c r="F498" t="s">
        <v>344</v>
      </c>
      <c r="G498" t="s">
        <v>345</v>
      </c>
      <c r="H498" t="s">
        <v>346</v>
      </c>
      <c r="I498" t="s">
        <v>347</v>
      </c>
      <c r="K498" t="s">
        <v>348</v>
      </c>
      <c r="M498" t="s">
        <v>64</v>
      </c>
      <c r="N498" t="s">
        <v>42</v>
      </c>
      <c r="AH498" t="s">
        <v>350</v>
      </c>
    </row>
    <row r="499" spans="1:34" x14ac:dyDescent="0.3">
      <c r="A499" t="s">
        <v>1639</v>
      </c>
      <c r="B499" t="s">
        <v>221</v>
      </c>
      <c r="C499" t="s">
        <v>36</v>
      </c>
      <c r="D499">
        <v>31</v>
      </c>
      <c r="E499">
        <v>2564</v>
      </c>
      <c r="F499" t="s">
        <v>222</v>
      </c>
      <c r="H499" t="s">
        <v>60</v>
      </c>
      <c r="I499" t="s">
        <v>61</v>
      </c>
      <c r="K499" t="s">
        <v>62</v>
      </c>
      <c r="L499" t="s">
        <v>63</v>
      </c>
      <c r="M499" t="s">
        <v>64</v>
      </c>
      <c r="N499" t="s">
        <v>42</v>
      </c>
      <c r="AA499" t="s">
        <v>195</v>
      </c>
      <c r="AD499" t="s">
        <v>65</v>
      </c>
      <c r="AH499" t="s">
        <v>868</v>
      </c>
    </row>
    <row r="500" spans="1:34" x14ac:dyDescent="0.3">
      <c r="A500" t="s">
        <v>1640</v>
      </c>
      <c r="B500" t="s">
        <v>1641</v>
      </c>
      <c r="C500" t="s">
        <v>36</v>
      </c>
      <c r="D500">
        <v>113</v>
      </c>
      <c r="E500">
        <v>33553</v>
      </c>
      <c r="F500" t="s">
        <v>1234</v>
      </c>
      <c r="G500" t="s">
        <v>1642</v>
      </c>
      <c r="H500" t="s">
        <v>39</v>
      </c>
      <c r="I500" t="s">
        <v>40</v>
      </c>
      <c r="K500" t="s">
        <v>39</v>
      </c>
      <c r="M500" t="s">
        <v>41</v>
      </c>
      <c r="N500" t="s">
        <v>42</v>
      </c>
      <c r="O500" t="s">
        <v>1643</v>
      </c>
      <c r="U500" t="s">
        <v>1237</v>
      </c>
      <c r="AA500" t="s">
        <v>1644</v>
      </c>
      <c r="AC500" t="s">
        <v>45</v>
      </c>
      <c r="AH500" t="s">
        <v>1239</v>
      </c>
    </row>
    <row r="501" spans="1:34" x14ac:dyDescent="0.3">
      <c r="A501" t="s">
        <v>1645</v>
      </c>
      <c r="B501" t="s">
        <v>308</v>
      </c>
      <c r="C501" t="s">
        <v>36</v>
      </c>
      <c r="D501">
        <v>22</v>
      </c>
      <c r="E501">
        <v>11420</v>
      </c>
      <c r="F501" t="s">
        <v>1566</v>
      </c>
      <c r="G501" t="s">
        <v>310</v>
      </c>
      <c r="H501" t="s">
        <v>211</v>
      </c>
      <c r="I501" t="s">
        <v>212</v>
      </c>
      <c r="K501" t="s">
        <v>311</v>
      </c>
      <c r="M501" t="s">
        <v>41</v>
      </c>
      <c r="N501" t="s">
        <v>42</v>
      </c>
      <c r="AA501" t="s">
        <v>214</v>
      </c>
      <c r="AD501" t="s">
        <v>65</v>
      </c>
      <c r="AH501" t="s">
        <v>1126</v>
      </c>
    </row>
    <row r="502" spans="1:34" x14ac:dyDescent="0.3">
      <c r="A502" t="s">
        <v>1646</v>
      </c>
      <c r="B502" t="s">
        <v>1647</v>
      </c>
      <c r="C502" t="s">
        <v>36</v>
      </c>
      <c r="D502">
        <v>49</v>
      </c>
      <c r="E502">
        <v>8572</v>
      </c>
      <c r="F502" t="s">
        <v>1648</v>
      </c>
      <c r="G502" t="s">
        <v>1649</v>
      </c>
      <c r="H502" t="s">
        <v>1650</v>
      </c>
      <c r="I502" t="s">
        <v>83</v>
      </c>
      <c r="J502" t="s">
        <v>1650</v>
      </c>
      <c r="K502" t="s">
        <v>1651</v>
      </c>
      <c r="M502" t="s">
        <v>41</v>
      </c>
      <c r="N502" t="s">
        <v>42</v>
      </c>
      <c r="S502" t="s">
        <v>1652</v>
      </c>
      <c r="AC502" t="s">
        <v>45</v>
      </c>
      <c r="AH502" t="s">
        <v>1653</v>
      </c>
    </row>
    <row r="503" spans="1:34" x14ac:dyDescent="0.3">
      <c r="A503" t="s">
        <v>1654</v>
      </c>
      <c r="B503" t="s">
        <v>423</v>
      </c>
      <c r="C503" t="s">
        <v>36</v>
      </c>
      <c r="D503">
        <v>200</v>
      </c>
      <c r="E503">
        <v>27133</v>
      </c>
      <c r="F503" t="s">
        <v>89</v>
      </c>
      <c r="H503" t="s">
        <v>90</v>
      </c>
      <c r="I503" t="s">
        <v>91</v>
      </c>
      <c r="J503" t="s">
        <v>92</v>
      </c>
      <c r="K503" t="s">
        <v>93</v>
      </c>
      <c r="M503" t="s">
        <v>94</v>
      </c>
      <c r="N503" t="s">
        <v>42</v>
      </c>
      <c r="S503" t="s">
        <v>95</v>
      </c>
      <c r="AA503" t="s">
        <v>424</v>
      </c>
      <c r="AC503" t="s">
        <v>45</v>
      </c>
      <c r="AH503" t="s">
        <v>96</v>
      </c>
    </row>
    <row r="504" spans="1:34" x14ac:dyDescent="0.3">
      <c r="A504" t="s">
        <v>1655</v>
      </c>
      <c r="B504" t="s">
        <v>122</v>
      </c>
      <c r="C504" t="s">
        <v>123</v>
      </c>
      <c r="D504">
        <v>1</v>
      </c>
      <c r="E504">
        <v>610</v>
      </c>
      <c r="F504" t="s">
        <v>124</v>
      </c>
      <c r="G504" t="s">
        <v>125</v>
      </c>
      <c r="H504" t="s">
        <v>126</v>
      </c>
      <c r="I504" t="s">
        <v>127</v>
      </c>
      <c r="K504" t="s">
        <v>128</v>
      </c>
      <c r="M504" t="s">
        <v>74</v>
      </c>
      <c r="N504" t="s">
        <v>130</v>
      </c>
      <c r="AA504" t="s">
        <v>1470</v>
      </c>
      <c r="AD504" t="s">
        <v>65</v>
      </c>
      <c r="AH504" t="s">
        <v>132</v>
      </c>
    </row>
    <row r="505" spans="1:34" x14ac:dyDescent="0.3">
      <c r="A505" t="s">
        <v>1656</v>
      </c>
      <c r="B505" t="s">
        <v>1657</v>
      </c>
      <c r="C505" t="s">
        <v>36</v>
      </c>
      <c r="D505">
        <v>107</v>
      </c>
      <c r="E505">
        <v>37443</v>
      </c>
      <c r="F505" t="s">
        <v>1658</v>
      </c>
      <c r="H505" t="s">
        <v>302</v>
      </c>
      <c r="I505" t="s">
        <v>83</v>
      </c>
      <c r="K505" t="s">
        <v>302</v>
      </c>
      <c r="L505" t="s">
        <v>63</v>
      </c>
      <c r="M505" t="s">
        <v>1659</v>
      </c>
      <c r="N505" t="s">
        <v>42</v>
      </c>
      <c r="AA505" t="s">
        <v>1660</v>
      </c>
      <c r="AB505" t="s">
        <v>303</v>
      </c>
      <c r="AC505" t="s">
        <v>45</v>
      </c>
      <c r="AD505" t="s">
        <v>65</v>
      </c>
      <c r="AH505" t="s">
        <v>852</v>
      </c>
    </row>
    <row r="506" spans="1:34" x14ac:dyDescent="0.3">
      <c r="A506" t="s">
        <v>1661</v>
      </c>
      <c r="B506" t="s">
        <v>388</v>
      </c>
      <c r="C506" t="s">
        <v>36</v>
      </c>
      <c r="D506">
        <v>2303</v>
      </c>
      <c r="E506">
        <v>199754</v>
      </c>
      <c r="F506" t="s">
        <v>924</v>
      </c>
      <c r="H506" t="s">
        <v>200</v>
      </c>
      <c r="I506" t="s">
        <v>83</v>
      </c>
      <c r="K506" t="s">
        <v>201</v>
      </c>
      <c r="M506" t="s">
        <v>41</v>
      </c>
      <c r="N506" t="s">
        <v>42</v>
      </c>
      <c r="W506" t="s">
        <v>618</v>
      </c>
      <c r="AC506" t="s">
        <v>45</v>
      </c>
    </row>
    <row r="507" spans="1:34" x14ac:dyDescent="0.3">
      <c r="A507" t="s">
        <v>1662</v>
      </c>
      <c r="B507" t="s">
        <v>1663</v>
      </c>
      <c r="C507" t="s">
        <v>36</v>
      </c>
      <c r="D507">
        <v>7</v>
      </c>
      <c r="E507">
        <v>636</v>
      </c>
      <c r="F507" t="s">
        <v>172</v>
      </c>
      <c r="H507" t="s">
        <v>60</v>
      </c>
      <c r="I507" t="s">
        <v>61</v>
      </c>
      <c r="K507" t="s">
        <v>62</v>
      </c>
      <c r="L507" t="s">
        <v>63</v>
      </c>
      <c r="M507" t="s">
        <v>41</v>
      </c>
      <c r="N507" t="s">
        <v>42</v>
      </c>
      <c r="AA507" t="s">
        <v>195</v>
      </c>
      <c r="AD507" t="s">
        <v>65</v>
      </c>
      <c r="AH507" t="s">
        <v>1664</v>
      </c>
    </row>
    <row r="508" spans="1:34" x14ac:dyDescent="0.3">
      <c r="A508" t="s">
        <v>1665</v>
      </c>
      <c r="B508" t="s">
        <v>699</v>
      </c>
      <c r="C508" t="s">
        <v>36</v>
      </c>
      <c r="D508">
        <v>36</v>
      </c>
      <c r="E508">
        <v>4526</v>
      </c>
      <c r="F508" t="s">
        <v>1123</v>
      </c>
      <c r="G508" t="s">
        <v>1124</v>
      </c>
      <c r="H508" t="s">
        <v>265</v>
      </c>
      <c r="I508" t="s">
        <v>266</v>
      </c>
      <c r="J508" t="s">
        <v>277</v>
      </c>
      <c r="K508" t="s">
        <v>278</v>
      </c>
      <c r="M508" t="s">
        <v>41</v>
      </c>
      <c r="N508" t="s">
        <v>42</v>
      </c>
      <c r="O508" t="s">
        <v>279</v>
      </c>
      <c r="AH508" t="s">
        <v>700</v>
      </c>
    </row>
    <row r="509" spans="1:34" x14ac:dyDescent="0.3">
      <c r="A509" t="s">
        <v>1666</v>
      </c>
      <c r="B509" t="s">
        <v>712</v>
      </c>
      <c r="C509" t="s">
        <v>36</v>
      </c>
      <c r="D509">
        <v>20473</v>
      </c>
      <c r="E509">
        <v>6644807</v>
      </c>
      <c r="F509" t="s">
        <v>1326</v>
      </c>
      <c r="G509" t="s">
        <v>1327</v>
      </c>
      <c r="H509" t="s">
        <v>211</v>
      </c>
      <c r="I509" t="s">
        <v>212</v>
      </c>
      <c r="K509" t="s">
        <v>311</v>
      </c>
      <c r="M509" t="s">
        <v>41</v>
      </c>
      <c r="N509" t="s">
        <v>42</v>
      </c>
      <c r="AA509" t="s">
        <v>181</v>
      </c>
      <c r="AD509" t="s">
        <v>65</v>
      </c>
      <c r="AH509" t="s">
        <v>723</v>
      </c>
    </row>
    <row r="510" spans="1:34" x14ac:dyDescent="0.3">
      <c r="A510" t="s">
        <v>1667</v>
      </c>
      <c r="B510" t="s">
        <v>712</v>
      </c>
      <c r="C510" t="s">
        <v>36</v>
      </c>
      <c r="D510">
        <v>101072</v>
      </c>
      <c r="E510">
        <v>34405808</v>
      </c>
      <c r="F510" t="s">
        <v>1566</v>
      </c>
      <c r="G510" t="s">
        <v>310</v>
      </c>
      <c r="H510" t="s">
        <v>211</v>
      </c>
      <c r="I510" t="s">
        <v>212</v>
      </c>
      <c r="K510" t="s">
        <v>311</v>
      </c>
      <c r="M510" t="s">
        <v>41</v>
      </c>
      <c r="N510" t="s">
        <v>42</v>
      </c>
      <c r="AA510" t="s">
        <v>214</v>
      </c>
      <c r="AD510" t="s">
        <v>65</v>
      </c>
      <c r="AH510" t="s">
        <v>748</v>
      </c>
    </row>
    <row r="511" spans="1:34" x14ac:dyDescent="0.3">
      <c r="A511" t="s">
        <v>1668</v>
      </c>
      <c r="B511" t="s">
        <v>1669</v>
      </c>
      <c r="C511" t="s">
        <v>36</v>
      </c>
      <c r="D511">
        <v>1</v>
      </c>
      <c r="E511">
        <v>131</v>
      </c>
      <c r="F511" t="s">
        <v>99</v>
      </c>
      <c r="H511" t="s">
        <v>60</v>
      </c>
      <c r="I511" t="s">
        <v>61</v>
      </c>
      <c r="K511" t="s">
        <v>62</v>
      </c>
      <c r="L511" t="s">
        <v>63</v>
      </c>
      <c r="M511" t="s">
        <v>64</v>
      </c>
      <c r="N511" t="s">
        <v>42</v>
      </c>
      <c r="AA511" t="s">
        <v>100</v>
      </c>
      <c r="AD511" t="s">
        <v>65</v>
      </c>
      <c r="AH511" t="s">
        <v>1670</v>
      </c>
    </row>
    <row r="512" spans="1:34" x14ac:dyDescent="0.3">
      <c r="A512" t="s">
        <v>1671</v>
      </c>
      <c r="B512" t="s">
        <v>1672</v>
      </c>
      <c r="C512" t="s">
        <v>123</v>
      </c>
      <c r="D512">
        <v>8296</v>
      </c>
      <c r="E512">
        <v>964693</v>
      </c>
      <c r="F512" t="s">
        <v>487</v>
      </c>
      <c r="G512" t="s">
        <v>488</v>
      </c>
      <c r="H512" t="s">
        <v>489</v>
      </c>
      <c r="I512" t="s">
        <v>490</v>
      </c>
      <c r="K512" t="s">
        <v>491</v>
      </c>
      <c r="M512" t="s">
        <v>492</v>
      </c>
      <c r="N512" t="s">
        <v>130</v>
      </c>
      <c r="AC512" t="s">
        <v>45</v>
      </c>
      <c r="AD512" t="s">
        <v>65</v>
      </c>
      <c r="AH512" t="s">
        <v>1673</v>
      </c>
    </row>
    <row r="513" spans="1:34" x14ac:dyDescent="0.3">
      <c r="A513" t="s">
        <v>1674</v>
      </c>
      <c r="B513" t="s">
        <v>88</v>
      </c>
      <c r="C513" t="s">
        <v>36</v>
      </c>
      <c r="D513">
        <v>64</v>
      </c>
      <c r="E513">
        <v>6859</v>
      </c>
      <c r="F513" t="s">
        <v>89</v>
      </c>
      <c r="H513" t="s">
        <v>90</v>
      </c>
      <c r="I513" t="s">
        <v>91</v>
      </c>
      <c r="J513" t="s">
        <v>92</v>
      </c>
      <c r="K513" t="s">
        <v>93</v>
      </c>
      <c r="M513" t="s">
        <v>94</v>
      </c>
      <c r="N513" t="s">
        <v>42</v>
      </c>
      <c r="S513" t="s">
        <v>95</v>
      </c>
      <c r="AA513" t="s">
        <v>499</v>
      </c>
      <c r="AC513" t="s">
        <v>45</v>
      </c>
      <c r="AH513" t="s">
        <v>96</v>
      </c>
    </row>
    <row r="514" spans="1:34" x14ac:dyDescent="0.3">
      <c r="A514" t="s">
        <v>1675</v>
      </c>
      <c r="B514" t="s">
        <v>1676</v>
      </c>
      <c r="C514" t="s">
        <v>36</v>
      </c>
      <c r="D514">
        <v>28</v>
      </c>
      <c r="E514">
        <v>2600</v>
      </c>
      <c r="F514" t="s">
        <v>284</v>
      </c>
      <c r="H514" t="s">
        <v>60</v>
      </c>
      <c r="I514" t="s">
        <v>61</v>
      </c>
      <c r="K514" t="s">
        <v>62</v>
      </c>
      <c r="L514" t="s">
        <v>63</v>
      </c>
      <c r="M514" t="s">
        <v>64</v>
      </c>
      <c r="N514" t="s">
        <v>42</v>
      </c>
      <c r="AD514" t="s">
        <v>65</v>
      </c>
      <c r="AH514" t="s">
        <v>1677</v>
      </c>
    </row>
    <row r="515" spans="1:34" x14ac:dyDescent="0.3">
      <c r="A515" t="s">
        <v>1678</v>
      </c>
      <c r="B515" t="s">
        <v>1679</v>
      </c>
      <c r="C515" t="s">
        <v>36</v>
      </c>
      <c r="D515">
        <v>3</v>
      </c>
      <c r="E515">
        <v>312</v>
      </c>
      <c r="F515" t="s">
        <v>99</v>
      </c>
      <c r="H515" t="s">
        <v>60</v>
      </c>
      <c r="I515" t="s">
        <v>61</v>
      </c>
      <c r="K515" t="s">
        <v>62</v>
      </c>
      <c r="L515" t="s">
        <v>63</v>
      </c>
      <c r="M515" t="s">
        <v>64</v>
      </c>
      <c r="N515" t="s">
        <v>42</v>
      </c>
      <c r="AA515" t="s">
        <v>195</v>
      </c>
      <c r="AD515" t="s">
        <v>65</v>
      </c>
      <c r="AH515" t="s">
        <v>1680</v>
      </c>
    </row>
    <row r="516" spans="1:34" x14ac:dyDescent="0.3">
      <c r="A516" t="s">
        <v>1681</v>
      </c>
      <c r="B516" t="s">
        <v>1633</v>
      </c>
      <c r="C516" t="s">
        <v>36</v>
      </c>
      <c r="D516">
        <v>0</v>
      </c>
      <c r="E516">
        <v>9</v>
      </c>
      <c r="F516" t="s">
        <v>396</v>
      </c>
      <c r="G516" t="s">
        <v>397</v>
      </c>
      <c r="H516" t="s">
        <v>186</v>
      </c>
      <c r="I516" t="s">
        <v>83</v>
      </c>
      <c r="J516" t="s">
        <v>187</v>
      </c>
      <c r="K516" t="s">
        <v>188</v>
      </c>
      <c r="M516" t="s">
        <v>41</v>
      </c>
      <c r="N516" t="s">
        <v>42</v>
      </c>
      <c r="O516" t="s">
        <v>189</v>
      </c>
      <c r="AA516" t="s">
        <v>410</v>
      </c>
      <c r="AH516" t="s">
        <v>243</v>
      </c>
    </row>
    <row r="517" spans="1:34" x14ac:dyDescent="0.3">
      <c r="A517" t="s">
        <v>1682</v>
      </c>
      <c r="B517" t="s">
        <v>1683</v>
      </c>
      <c r="C517" t="s">
        <v>36</v>
      </c>
      <c r="D517">
        <v>4</v>
      </c>
      <c r="E517">
        <v>380</v>
      </c>
      <c r="F517" t="s">
        <v>172</v>
      </c>
      <c r="H517" t="s">
        <v>60</v>
      </c>
      <c r="I517" t="s">
        <v>61</v>
      </c>
      <c r="K517" t="s">
        <v>62</v>
      </c>
      <c r="L517" t="s">
        <v>63</v>
      </c>
      <c r="M517" t="s">
        <v>41</v>
      </c>
      <c r="N517" t="s">
        <v>42</v>
      </c>
      <c r="AA517" t="s">
        <v>195</v>
      </c>
      <c r="AD517" t="s">
        <v>65</v>
      </c>
      <c r="AH517" t="s">
        <v>1684</v>
      </c>
    </row>
    <row r="518" spans="1:34" x14ac:dyDescent="0.3">
      <c r="A518" t="s">
        <v>1685</v>
      </c>
      <c r="B518" t="s">
        <v>1686</v>
      </c>
      <c r="C518" t="s">
        <v>36</v>
      </c>
      <c r="D518">
        <v>3</v>
      </c>
      <c r="E518">
        <v>282</v>
      </c>
      <c r="F518" t="s">
        <v>99</v>
      </c>
      <c r="H518" t="s">
        <v>60</v>
      </c>
      <c r="I518" t="s">
        <v>61</v>
      </c>
      <c r="K518" t="s">
        <v>62</v>
      </c>
      <c r="L518" t="s">
        <v>63</v>
      </c>
      <c r="M518" t="s">
        <v>64</v>
      </c>
      <c r="N518" t="s">
        <v>42</v>
      </c>
      <c r="AA518" t="s">
        <v>195</v>
      </c>
      <c r="AD518" t="s">
        <v>65</v>
      </c>
      <c r="AH518" t="s">
        <v>1687</v>
      </c>
    </row>
    <row r="519" spans="1:34" x14ac:dyDescent="0.3">
      <c r="A519" t="s">
        <v>1688</v>
      </c>
      <c r="B519" t="s">
        <v>1689</v>
      </c>
      <c r="C519" t="s">
        <v>36</v>
      </c>
      <c r="D519">
        <v>676</v>
      </c>
      <c r="E519">
        <v>40876</v>
      </c>
      <c r="F519" t="s">
        <v>1690</v>
      </c>
      <c r="G519" t="s">
        <v>229</v>
      </c>
      <c r="H519" t="s">
        <v>328</v>
      </c>
      <c r="I519" t="s">
        <v>83</v>
      </c>
      <c r="K519" t="s">
        <v>329</v>
      </c>
      <c r="M519" t="s">
        <v>41</v>
      </c>
      <c r="N519" t="s">
        <v>42</v>
      </c>
      <c r="Q519" t="s">
        <v>1691</v>
      </c>
      <c r="AA519" t="s">
        <v>331</v>
      </c>
      <c r="AC519" t="s">
        <v>45</v>
      </c>
      <c r="AH519" t="s">
        <v>332</v>
      </c>
    </row>
    <row r="520" spans="1:34" x14ac:dyDescent="0.3">
      <c r="A520" t="s">
        <v>1692</v>
      </c>
      <c r="B520" t="s">
        <v>495</v>
      </c>
      <c r="C520" t="s">
        <v>36</v>
      </c>
      <c r="D520">
        <v>64</v>
      </c>
      <c r="E520">
        <v>6187</v>
      </c>
      <c r="F520" t="s">
        <v>1220</v>
      </c>
      <c r="H520" t="s">
        <v>60</v>
      </c>
      <c r="I520" t="s">
        <v>61</v>
      </c>
      <c r="K520" t="s">
        <v>62</v>
      </c>
      <c r="L520" t="s">
        <v>63</v>
      </c>
      <c r="M520" t="s">
        <v>64</v>
      </c>
      <c r="N520" t="s">
        <v>42</v>
      </c>
      <c r="AA520" t="s">
        <v>100</v>
      </c>
      <c r="AD520" t="s">
        <v>65</v>
      </c>
      <c r="AH520" t="s">
        <v>1221</v>
      </c>
    </row>
    <row r="521" spans="1:34" x14ac:dyDescent="0.3">
      <c r="A521" t="s">
        <v>1693</v>
      </c>
      <c r="B521" t="s">
        <v>88</v>
      </c>
      <c r="C521" t="s">
        <v>36</v>
      </c>
      <c r="D521">
        <v>13</v>
      </c>
      <c r="E521">
        <v>1244</v>
      </c>
      <c r="F521" t="s">
        <v>439</v>
      </c>
      <c r="H521" t="s">
        <v>90</v>
      </c>
      <c r="I521" t="s">
        <v>91</v>
      </c>
      <c r="J521" t="s">
        <v>92</v>
      </c>
      <c r="K521" t="s">
        <v>93</v>
      </c>
      <c r="M521" t="s">
        <v>94</v>
      </c>
      <c r="N521" t="s">
        <v>42</v>
      </c>
      <c r="S521" t="s">
        <v>95</v>
      </c>
      <c r="AA521" t="s">
        <v>219</v>
      </c>
      <c r="AC521" t="s">
        <v>45</v>
      </c>
      <c r="AH521" t="s">
        <v>440</v>
      </c>
    </row>
    <row r="522" spans="1:34" x14ac:dyDescent="0.3">
      <c r="A522" t="s">
        <v>1694</v>
      </c>
      <c r="B522" t="s">
        <v>1695</v>
      </c>
      <c r="C522" t="s">
        <v>36</v>
      </c>
      <c r="D522">
        <v>2437</v>
      </c>
      <c r="E522">
        <v>151379</v>
      </c>
      <c r="F522" t="s">
        <v>1423</v>
      </c>
      <c r="G522" t="s">
        <v>229</v>
      </c>
      <c r="H522" t="s">
        <v>328</v>
      </c>
      <c r="I522" t="s">
        <v>83</v>
      </c>
      <c r="K522" t="s">
        <v>329</v>
      </c>
      <c r="M522" t="s">
        <v>41</v>
      </c>
      <c r="N522" t="s">
        <v>42</v>
      </c>
      <c r="Q522" t="s">
        <v>1424</v>
      </c>
      <c r="AA522" t="s">
        <v>331</v>
      </c>
      <c r="AC522" t="s">
        <v>45</v>
      </c>
      <c r="AH522" t="s">
        <v>332</v>
      </c>
    </row>
    <row r="523" spans="1:34" x14ac:dyDescent="0.3">
      <c r="A523" t="s">
        <v>1696</v>
      </c>
      <c r="B523" t="s">
        <v>218</v>
      </c>
      <c r="C523" t="s">
        <v>36</v>
      </c>
      <c r="D523">
        <v>16</v>
      </c>
      <c r="E523">
        <v>7033</v>
      </c>
      <c r="F523" t="s">
        <v>466</v>
      </c>
      <c r="H523" t="s">
        <v>90</v>
      </c>
      <c r="I523" t="s">
        <v>91</v>
      </c>
      <c r="J523" t="s">
        <v>92</v>
      </c>
      <c r="K523" t="s">
        <v>93</v>
      </c>
      <c r="N523" t="s">
        <v>42</v>
      </c>
      <c r="W523" t="s">
        <v>467</v>
      </c>
      <c r="AA523" t="s">
        <v>181</v>
      </c>
      <c r="AC523" t="s">
        <v>45</v>
      </c>
      <c r="AH523" t="s">
        <v>96</v>
      </c>
    </row>
    <row r="524" spans="1:34" x14ac:dyDescent="0.3">
      <c r="A524" t="s">
        <v>1697</v>
      </c>
      <c r="B524" t="s">
        <v>225</v>
      </c>
      <c r="C524" t="s">
        <v>123</v>
      </c>
      <c r="D524">
        <v>28</v>
      </c>
      <c r="E524">
        <v>6242</v>
      </c>
      <c r="F524" t="s">
        <v>124</v>
      </c>
      <c r="G524" t="s">
        <v>125</v>
      </c>
      <c r="H524" t="s">
        <v>126</v>
      </c>
      <c r="I524" t="s">
        <v>127</v>
      </c>
      <c r="K524" t="s">
        <v>128</v>
      </c>
      <c r="M524" t="s">
        <v>74</v>
      </c>
      <c r="N524" t="s">
        <v>130</v>
      </c>
      <c r="AA524" t="s">
        <v>1470</v>
      </c>
      <c r="AD524" t="s">
        <v>65</v>
      </c>
      <c r="AH524" t="s">
        <v>132</v>
      </c>
    </row>
    <row r="525" spans="1:34" x14ac:dyDescent="0.3">
      <c r="A525" t="s">
        <v>1698</v>
      </c>
      <c r="B525" t="s">
        <v>1317</v>
      </c>
      <c r="C525" t="s">
        <v>36</v>
      </c>
      <c r="D525">
        <v>571</v>
      </c>
      <c r="E525">
        <v>66067</v>
      </c>
      <c r="F525" t="s">
        <v>1123</v>
      </c>
      <c r="G525" t="s">
        <v>1124</v>
      </c>
      <c r="H525" t="s">
        <v>265</v>
      </c>
      <c r="I525" t="s">
        <v>266</v>
      </c>
      <c r="J525" t="s">
        <v>277</v>
      </c>
      <c r="K525" t="s">
        <v>278</v>
      </c>
      <c r="M525" t="s">
        <v>41</v>
      </c>
      <c r="N525" t="s">
        <v>42</v>
      </c>
      <c r="O525" t="s">
        <v>279</v>
      </c>
      <c r="AH525" t="s">
        <v>280</v>
      </c>
    </row>
    <row r="526" spans="1:34" x14ac:dyDescent="0.3">
      <c r="A526" t="s">
        <v>1699</v>
      </c>
      <c r="B526" t="s">
        <v>1700</v>
      </c>
      <c r="C526" t="s">
        <v>36</v>
      </c>
      <c r="D526">
        <v>324</v>
      </c>
      <c r="E526">
        <v>39791</v>
      </c>
      <c r="F526" t="s">
        <v>275</v>
      </c>
      <c r="G526" t="s">
        <v>276</v>
      </c>
      <c r="H526" t="s">
        <v>265</v>
      </c>
      <c r="I526" t="s">
        <v>266</v>
      </c>
      <c r="J526" t="s">
        <v>277</v>
      </c>
      <c r="K526" t="s">
        <v>278</v>
      </c>
      <c r="M526" t="s">
        <v>41</v>
      </c>
      <c r="N526" t="s">
        <v>42</v>
      </c>
      <c r="O526" t="s">
        <v>279</v>
      </c>
      <c r="AH526" t="s">
        <v>700</v>
      </c>
    </row>
    <row r="527" spans="1:34" x14ac:dyDescent="0.3">
      <c r="A527" t="s">
        <v>1701</v>
      </c>
      <c r="B527" t="s">
        <v>112</v>
      </c>
      <c r="C527" t="s">
        <v>113</v>
      </c>
      <c r="D527">
        <v>19</v>
      </c>
      <c r="E527">
        <v>9017</v>
      </c>
      <c r="F527" t="s">
        <v>164</v>
      </c>
      <c r="G527" t="s">
        <v>165</v>
      </c>
      <c r="H527" t="s">
        <v>116</v>
      </c>
      <c r="I527" t="s">
        <v>117</v>
      </c>
      <c r="K527" t="s">
        <v>116</v>
      </c>
      <c r="M527" t="s">
        <v>41</v>
      </c>
      <c r="N527" t="s">
        <v>118</v>
      </c>
      <c r="W527" t="s">
        <v>119</v>
      </c>
      <c r="AC527" t="s">
        <v>45</v>
      </c>
      <c r="AD527" t="s">
        <v>65</v>
      </c>
      <c r="AH527" t="s">
        <v>120</v>
      </c>
    </row>
    <row r="528" spans="1:34" x14ac:dyDescent="0.3">
      <c r="A528" t="s">
        <v>1702</v>
      </c>
      <c r="B528" t="s">
        <v>1703</v>
      </c>
      <c r="C528" t="s">
        <v>36</v>
      </c>
      <c r="D528">
        <v>597</v>
      </c>
      <c r="E528">
        <v>110559</v>
      </c>
      <c r="F528" t="s">
        <v>1704</v>
      </c>
      <c r="G528" t="s">
        <v>247</v>
      </c>
      <c r="H528" t="s">
        <v>248</v>
      </c>
      <c r="I528" t="s">
        <v>83</v>
      </c>
      <c r="K528" t="s">
        <v>249</v>
      </c>
      <c r="M528" t="s">
        <v>41</v>
      </c>
      <c r="N528" t="s">
        <v>42</v>
      </c>
      <c r="W528" t="s">
        <v>1705</v>
      </c>
      <c r="AA528" t="s">
        <v>251</v>
      </c>
      <c r="AC528" t="s">
        <v>45</v>
      </c>
      <c r="AD528" t="s">
        <v>65</v>
      </c>
      <c r="AE528" t="s">
        <v>252</v>
      </c>
      <c r="AH528" t="s">
        <v>1706</v>
      </c>
    </row>
    <row r="529" spans="1:34" x14ac:dyDescent="0.3">
      <c r="A529" t="s">
        <v>1707</v>
      </c>
      <c r="B529" t="s">
        <v>221</v>
      </c>
      <c r="C529" t="s">
        <v>36</v>
      </c>
      <c r="D529">
        <v>63</v>
      </c>
      <c r="E529">
        <v>4978</v>
      </c>
      <c r="F529" t="s">
        <v>222</v>
      </c>
      <c r="H529" t="s">
        <v>60</v>
      </c>
      <c r="I529" t="s">
        <v>61</v>
      </c>
      <c r="K529" t="s">
        <v>62</v>
      </c>
      <c r="L529" t="s">
        <v>63</v>
      </c>
      <c r="M529" t="s">
        <v>64</v>
      </c>
      <c r="N529" t="s">
        <v>42</v>
      </c>
      <c r="AD529" t="s">
        <v>65</v>
      </c>
      <c r="AH529" t="s">
        <v>1708</v>
      </c>
    </row>
    <row r="530" spans="1:34" x14ac:dyDescent="0.3">
      <c r="A530" t="s">
        <v>1709</v>
      </c>
      <c r="B530" t="s">
        <v>417</v>
      </c>
      <c r="C530" t="s">
        <v>113</v>
      </c>
      <c r="D530">
        <v>8</v>
      </c>
      <c r="E530">
        <v>4529</v>
      </c>
      <c r="F530" t="s">
        <v>159</v>
      </c>
      <c r="G530" t="s">
        <v>160</v>
      </c>
      <c r="H530" t="s">
        <v>116</v>
      </c>
      <c r="I530" t="s">
        <v>117</v>
      </c>
      <c r="K530" t="s">
        <v>116</v>
      </c>
      <c r="M530" t="s">
        <v>41</v>
      </c>
      <c r="N530" t="s">
        <v>118</v>
      </c>
      <c r="W530" t="s">
        <v>161</v>
      </c>
      <c r="AC530" t="s">
        <v>45</v>
      </c>
      <c r="AD530" t="s">
        <v>65</v>
      </c>
      <c r="AH530" t="s">
        <v>421</v>
      </c>
    </row>
    <row r="531" spans="1:34" x14ac:dyDescent="0.3">
      <c r="A531" s="2" t="s">
        <v>1710</v>
      </c>
      <c r="B531" t="s">
        <v>1711</v>
      </c>
      <c r="C531" t="s">
        <v>36</v>
      </c>
      <c r="D531">
        <v>1781</v>
      </c>
      <c r="E531">
        <v>548869</v>
      </c>
      <c r="F531" t="s">
        <v>1566</v>
      </c>
      <c r="G531" t="s">
        <v>310</v>
      </c>
      <c r="H531" t="s">
        <v>211</v>
      </c>
      <c r="I531" t="s">
        <v>212</v>
      </c>
      <c r="K531" t="s">
        <v>311</v>
      </c>
      <c r="M531" t="s">
        <v>41</v>
      </c>
      <c r="N531" t="s">
        <v>42</v>
      </c>
      <c r="AA531" t="s">
        <v>214</v>
      </c>
      <c r="AD531" t="s">
        <v>65</v>
      </c>
      <c r="AH531" t="s">
        <v>1712</v>
      </c>
    </row>
    <row r="532" spans="1:34" x14ac:dyDescent="0.3">
      <c r="A532" t="s">
        <v>1713</v>
      </c>
      <c r="B532" t="s">
        <v>218</v>
      </c>
      <c r="C532" t="s">
        <v>36</v>
      </c>
      <c r="D532">
        <v>10</v>
      </c>
      <c r="E532">
        <v>1931</v>
      </c>
      <c r="F532" t="s">
        <v>439</v>
      </c>
      <c r="H532" t="s">
        <v>90</v>
      </c>
      <c r="I532" t="s">
        <v>91</v>
      </c>
      <c r="J532" t="s">
        <v>92</v>
      </c>
      <c r="K532" t="s">
        <v>93</v>
      </c>
      <c r="M532" t="s">
        <v>94</v>
      </c>
      <c r="N532" t="s">
        <v>42</v>
      </c>
      <c r="S532" t="s">
        <v>95</v>
      </c>
      <c r="AC532" t="s">
        <v>45</v>
      </c>
      <c r="AH532" t="s">
        <v>440</v>
      </c>
    </row>
    <row r="533" spans="1:34" x14ac:dyDescent="0.3">
      <c r="A533" t="s">
        <v>1714</v>
      </c>
      <c r="B533" t="s">
        <v>1715</v>
      </c>
      <c r="C533" t="s">
        <v>36</v>
      </c>
      <c r="D533">
        <v>5</v>
      </c>
      <c r="E533">
        <v>283</v>
      </c>
      <c r="F533" t="s">
        <v>172</v>
      </c>
      <c r="H533" t="s">
        <v>60</v>
      </c>
      <c r="I533" t="s">
        <v>61</v>
      </c>
      <c r="K533" t="s">
        <v>62</v>
      </c>
      <c r="L533" t="s">
        <v>63</v>
      </c>
      <c r="M533" t="s">
        <v>41</v>
      </c>
      <c r="N533" t="s">
        <v>42</v>
      </c>
      <c r="AA533" t="s">
        <v>100</v>
      </c>
      <c r="AD533" t="s">
        <v>65</v>
      </c>
      <c r="AH533" t="s">
        <v>1716</v>
      </c>
    </row>
    <row r="534" spans="1:34" x14ac:dyDescent="0.3">
      <c r="A534" t="s">
        <v>1717</v>
      </c>
      <c r="B534" t="s">
        <v>1718</v>
      </c>
      <c r="C534" t="s">
        <v>36</v>
      </c>
      <c r="D534">
        <v>44</v>
      </c>
      <c r="E534">
        <v>4198</v>
      </c>
      <c r="F534" t="s">
        <v>1719</v>
      </c>
      <c r="G534" t="s">
        <v>1720</v>
      </c>
      <c r="H534" t="s">
        <v>728</v>
      </c>
      <c r="I534" t="s">
        <v>729</v>
      </c>
      <c r="J534" t="s">
        <v>1288</v>
      </c>
      <c r="K534" t="s">
        <v>730</v>
      </c>
      <c r="M534" t="s">
        <v>1413</v>
      </c>
      <c r="N534" t="s">
        <v>42</v>
      </c>
      <c r="O534" t="s">
        <v>731</v>
      </c>
      <c r="AA534" t="s">
        <v>1721</v>
      </c>
      <c r="AE534" t="s">
        <v>1722</v>
      </c>
      <c r="AH534" t="s">
        <v>732</v>
      </c>
    </row>
    <row r="535" spans="1:34" x14ac:dyDescent="0.3">
      <c r="A535" t="s">
        <v>1723</v>
      </c>
      <c r="B535" t="s">
        <v>1724</v>
      </c>
      <c r="C535" t="s">
        <v>36</v>
      </c>
      <c r="D535">
        <v>137</v>
      </c>
      <c r="E535">
        <v>25769</v>
      </c>
      <c r="F535" t="s">
        <v>813</v>
      </c>
      <c r="G535" t="s">
        <v>814</v>
      </c>
      <c r="H535" t="s">
        <v>815</v>
      </c>
      <c r="I535" t="s">
        <v>83</v>
      </c>
      <c r="K535" t="s">
        <v>816</v>
      </c>
      <c r="M535" t="s">
        <v>762</v>
      </c>
      <c r="N535" t="s">
        <v>42</v>
      </c>
      <c r="O535" t="s">
        <v>817</v>
      </c>
      <c r="AC535" t="s">
        <v>45</v>
      </c>
      <c r="AD535" t="s">
        <v>65</v>
      </c>
      <c r="AE535" t="s">
        <v>818</v>
      </c>
      <c r="AH535" t="s">
        <v>819</v>
      </c>
    </row>
    <row r="536" spans="1:34" x14ac:dyDescent="0.3">
      <c r="A536" t="s">
        <v>1725</v>
      </c>
      <c r="B536" t="s">
        <v>1726</v>
      </c>
      <c r="C536" t="s">
        <v>36</v>
      </c>
      <c r="D536">
        <v>4200</v>
      </c>
      <c r="E536">
        <v>1541131</v>
      </c>
      <c r="F536" t="s">
        <v>738</v>
      </c>
      <c r="G536" t="s">
        <v>739</v>
      </c>
      <c r="H536" t="s">
        <v>60</v>
      </c>
      <c r="I536" t="s">
        <v>61</v>
      </c>
      <c r="K536" t="s">
        <v>740</v>
      </c>
      <c r="M536" t="s">
        <v>568</v>
      </c>
      <c r="N536" t="s">
        <v>42</v>
      </c>
      <c r="U536" t="s">
        <v>808</v>
      </c>
      <c r="AA536" t="s">
        <v>742</v>
      </c>
      <c r="AC536" t="s">
        <v>45</v>
      </c>
      <c r="AD536" t="s">
        <v>65</v>
      </c>
      <c r="AH536" t="s">
        <v>743</v>
      </c>
    </row>
    <row r="537" spans="1:34" x14ac:dyDescent="0.3">
      <c r="A537" t="s">
        <v>1727</v>
      </c>
      <c r="B537" t="s">
        <v>436</v>
      </c>
      <c r="C537" t="s">
        <v>113</v>
      </c>
      <c r="D537">
        <v>42</v>
      </c>
      <c r="E537">
        <v>19391</v>
      </c>
      <c r="F537" t="s">
        <v>848</v>
      </c>
      <c r="G537" t="s">
        <v>177</v>
      </c>
      <c r="H537" t="s">
        <v>116</v>
      </c>
      <c r="I537" t="s">
        <v>117</v>
      </c>
      <c r="K537" t="s">
        <v>116</v>
      </c>
      <c r="M537" t="s">
        <v>41</v>
      </c>
      <c r="N537" t="s">
        <v>118</v>
      </c>
      <c r="W537" t="s">
        <v>1320</v>
      </c>
      <c r="AC537" t="s">
        <v>45</v>
      </c>
      <c r="AD537" t="s">
        <v>65</v>
      </c>
      <c r="AH537" t="s">
        <v>437</v>
      </c>
    </row>
    <row r="538" spans="1:34" x14ac:dyDescent="0.3">
      <c r="A538" t="s">
        <v>1728</v>
      </c>
      <c r="B538" t="s">
        <v>1729</v>
      </c>
      <c r="C538" t="s">
        <v>36</v>
      </c>
      <c r="D538">
        <v>4</v>
      </c>
      <c r="E538">
        <v>382</v>
      </c>
      <c r="F538" t="s">
        <v>99</v>
      </c>
      <c r="H538" t="s">
        <v>60</v>
      </c>
      <c r="I538" t="s">
        <v>61</v>
      </c>
      <c r="K538" t="s">
        <v>62</v>
      </c>
      <c r="L538" t="s">
        <v>63</v>
      </c>
      <c r="M538" t="s">
        <v>64</v>
      </c>
      <c r="N538" t="s">
        <v>42</v>
      </c>
      <c r="AA538" t="s">
        <v>195</v>
      </c>
      <c r="AD538" t="s">
        <v>65</v>
      </c>
      <c r="AH538" t="s">
        <v>1730</v>
      </c>
    </row>
    <row r="539" spans="1:34" x14ac:dyDescent="0.3">
      <c r="A539" t="s">
        <v>1731</v>
      </c>
      <c r="B539" t="s">
        <v>734</v>
      </c>
      <c r="C539" t="s">
        <v>36</v>
      </c>
      <c r="D539">
        <v>140</v>
      </c>
      <c r="E539">
        <v>17565</v>
      </c>
      <c r="F539" t="s">
        <v>1123</v>
      </c>
      <c r="G539" t="s">
        <v>1124</v>
      </c>
      <c r="H539" t="s">
        <v>265</v>
      </c>
      <c r="I539" t="s">
        <v>266</v>
      </c>
      <c r="J539" t="s">
        <v>277</v>
      </c>
      <c r="K539" t="s">
        <v>278</v>
      </c>
      <c r="M539" t="s">
        <v>41</v>
      </c>
      <c r="N539" t="s">
        <v>42</v>
      </c>
      <c r="O539" t="s">
        <v>279</v>
      </c>
      <c r="AH539" t="s">
        <v>735</v>
      </c>
    </row>
    <row r="540" spans="1:34" x14ac:dyDescent="0.3">
      <c r="A540" s="2" t="s">
        <v>1732</v>
      </c>
      <c r="B540" t="s">
        <v>1733</v>
      </c>
      <c r="C540" t="s">
        <v>36</v>
      </c>
      <c r="D540">
        <v>109</v>
      </c>
      <c r="E540">
        <v>33677</v>
      </c>
      <c r="F540" t="s">
        <v>1734</v>
      </c>
      <c r="H540" t="s">
        <v>668</v>
      </c>
      <c r="I540" t="s">
        <v>83</v>
      </c>
      <c r="K540" t="s">
        <v>668</v>
      </c>
      <c r="M540" t="s">
        <v>41</v>
      </c>
      <c r="N540" t="s">
        <v>42</v>
      </c>
      <c r="AA540" t="s">
        <v>214</v>
      </c>
      <c r="AC540" t="s">
        <v>45</v>
      </c>
      <c r="AH540" t="s">
        <v>1735</v>
      </c>
    </row>
    <row r="541" spans="1:34" x14ac:dyDescent="0.3">
      <c r="A541" t="s">
        <v>1736</v>
      </c>
      <c r="B541" t="s">
        <v>423</v>
      </c>
      <c r="C541" t="s">
        <v>36</v>
      </c>
      <c r="D541">
        <v>26</v>
      </c>
      <c r="E541">
        <v>9684</v>
      </c>
      <c r="F541" t="s">
        <v>466</v>
      </c>
      <c r="H541" t="s">
        <v>90</v>
      </c>
      <c r="I541" t="s">
        <v>91</v>
      </c>
      <c r="J541" t="s">
        <v>92</v>
      </c>
      <c r="K541" t="s">
        <v>93</v>
      </c>
      <c r="N541" t="s">
        <v>42</v>
      </c>
      <c r="W541" t="s">
        <v>467</v>
      </c>
      <c r="AA541" t="s">
        <v>181</v>
      </c>
      <c r="AC541" t="s">
        <v>45</v>
      </c>
      <c r="AH541" t="s">
        <v>96</v>
      </c>
    </row>
    <row r="542" spans="1:34" x14ac:dyDescent="0.3">
      <c r="A542" t="s">
        <v>1737</v>
      </c>
      <c r="B542" t="s">
        <v>452</v>
      </c>
      <c r="C542" t="s">
        <v>36</v>
      </c>
      <c r="D542">
        <v>47</v>
      </c>
      <c r="E542">
        <v>3547</v>
      </c>
      <c r="F542" t="s">
        <v>578</v>
      </c>
      <c r="H542" t="s">
        <v>60</v>
      </c>
      <c r="I542" t="s">
        <v>61</v>
      </c>
      <c r="K542" t="s">
        <v>62</v>
      </c>
      <c r="L542" t="s">
        <v>63</v>
      </c>
      <c r="M542" t="s">
        <v>64</v>
      </c>
      <c r="N542" t="s">
        <v>42</v>
      </c>
      <c r="AA542" t="s">
        <v>100</v>
      </c>
      <c r="AD542" t="s">
        <v>65</v>
      </c>
      <c r="AH542" t="s">
        <v>454</v>
      </c>
    </row>
    <row r="543" spans="1:34" x14ac:dyDescent="0.3">
      <c r="A543" t="s">
        <v>1738</v>
      </c>
      <c r="B543" t="s">
        <v>834</v>
      </c>
      <c r="C543" t="s">
        <v>113</v>
      </c>
      <c r="D543">
        <v>8</v>
      </c>
      <c r="E543">
        <v>4885</v>
      </c>
      <c r="F543" t="s">
        <v>164</v>
      </c>
      <c r="G543" t="s">
        <v>165</v>
      </c>
      <c r="H543" t="s">
        <v>116</v>
      </c>
      <c r="I543" t="s">
        <v>117</v>
      </c>
      <c r="K543" t="s">
        <v>116</v>
      </c>
      <c r="M543" t="s">
        <v>41</v>
      </c>
      <c r="N543" t="s">
        <v>118</v>
      </c>
      <c r="W543" t="s">
        <v>178</v>
      </c>
      <c r="AC543" t="s">
        <v>45</v>
      </c>
      <c r="AD543" t="s">
        <v>65</v>
      </c>
      <c r="AH543" t="s">
        <v>162</v>
      </c>
    </row>
    <row r="544" spans="1:34" x14ac:dyDescent="0.3">
      <c r="A544" t="s">
        <v>1739</v>
      </c>
      <c r="B544" t="s">
        <v>1740</v>
      </c>
      <c r="C544" t="s">
        <v>36</v>
      </c>
      <c r="D544">
        <v>629</v>
      </c>
      <c r="E544">
        <v>92856</v>
      </c>
      <c r="F544" t="s">
        <v>660</v>
      </c>
      <c r="G544" t="s">
        <v>661</v>
      </c>
      <c r="H544" t="s">
        <v>662</v>
      </c>
      <c r="I544" t="s">
        <v>663</v>
      </c>
      <c r="K544" t="s">
        <v>662</v>
      </c>
      <c r="M544" t="s">
        <v>41</v>
      </c>
      <c r="N544" t="s">
        <v>42</v>
      </c>
      <c r="O544" t="s">
        <v>259</v>
      </c>
      <c r="AH544" t="s">
        <v>664</v>
      </c>
    </row>
    <row r="545" spans="1:34" x14ac:dyDescent="0.3">
      <c r="A545" s="2" t="s">
        <v>1741</v>
      </c>
      <c r="B545" t="s">
        <v>1742</v>
      </c>
      <c r="C545" t="s">
        <v>113</v>
      </c>
      <c r="D545">
        <v>21</v>
      </c>
      <c r="E545">
        <v>20969</v>
      </c>
      <c r="F545" t="s">
        <v>760</v>
      </c>
      <c r="G545" t="s">
        <v>761</v>
      </c>
      <c r="H545" t="s">
        <v>116</v>
      </c>
      <c r="I545" t="s">
        <v>117</v>
      </c>
      <c r="J545" t="s">
        <v>116</v>
      </c>
      <c r="K545" t="s">
        <v>116</v>
      </c>
      <c r="M545" t="s">
        <v>762</v>
      </c>
      <c r="N545" t="s">
        <v>118</v>
      </c>
      <c r="V545" t="s">
        <v>763</v>
      </c>
      <c r="W545" t="s">
        <v>764</v>
      </c>
      <c r="AC545" t="s">
        <v>45</v>
      </c>
      <c r="AH545" t="s">
        <v>1743</v>
      </c>
    </row>
    <row r="546" spans="1:34" x14ac:dyDescent="0.3">
      <c r="A546" t="s">
        <v>1744</v>
      </c>
      <c r="B546" t="s">
        <v>1745</v>
      </c>
      <c r="C546" t="s">
        <v>36</v>
      </c>
      <c r="D546">
        <v>1084</v>
      </c>
      <c r="E546">
        <v>66747</v>
      </c>
      <c r="F546" t="s">
        <v>1690</v>
      </c>
      <c r="G546" t="s">
        <v>229</v>
      </c>
      <c r="H546" t="s">
        <v>328</v>
      </c>
      <c r="I546" t="s">
        <v>83</v>
      </c>
      <c r="K546" t="s">
        <v>329</v>
      </c>
      <c r="M546" t="s">
        <v>41</v>
      </c>
      <c r="N546" t="s">
        <v>42</v>
      </c>
      <c r="Q546" t="s">
        <v>1691</v>
      </c>
      <c r="AA546" t="s">
        <v>331</v>
      </c>
      <c r="AC546" t="s">
        <v>45</v>
      </c>
      <c r="AH546" t="s">
        <v>332</v>
      </c>
    </row>
    <row r="547" spans="1:34" x14ac:dyDescent="0.3">
      <c r="A547" t="s">
        <v>1746</v>
      </c>
      <c r="B547" t="s">
        <v>519</v>
      </c>
      <c r="C547" t="s">
        <v>36</v>
      </c>
      <c r="D547">
        <v>14</v>
      </c>
      <c r="E547">
        <v>1674</v>
      </c>
      <c r="F547" t="s">
        <v>184</v>
      </c>
      <c r="G547" t="s">
        <v>185</v>
      </c>
      <c r="H547" t="s">
        <v>186</v>
      </c>
      <c r="I547" t="s">
        <v>83</v>
      </c>
      <c r="J547" t="s">
        <v>187</v>
      </c>
      <c r="K547" t="s">
        <v>188</v>
      </c>
      <c r="M547" t="s">
        <v>41</v>
      </c>
      <c r="N547" t="s">
        <v>42</v>
      </c>
      <c r="O547" t="s">
        <v>189</v>
      </c>
      <c r="AH547" t="s">
        <v>191</v>
      </c>
    </row>
    <row r="548" spans="1:34" x14ac:dyDescent="0.3">
      <c r="A548" s="2" t="s">
        <v>1747</v>
      </c>
      <c r="B548" t="s">
        <v>1401</v>
      </c>
      <c r="C548" t="s">
        <v>36</v>
      </c>
      <c r="D548">
        <v>8</v>
      </c>
      <c r="E548">
        <v>639</v>
      </c>
      <c r="F548" t="s">
        <v>168</v>
      </c>
      <c r="H548" t="s">
        <v>60</v>
      </c>
      <c r="I548" t="s">
        <v>61</v>
      </c>
      <c r="K548" t="s">
        <v>62</v>
      </c>
      <c r="L548" t="s">
        <v>63</v>
      </c>
      <c r="M548" t="s">
        <v>64</v>
      </c>
      <c r="N548" t="s">
        <v>42</v>
      </c>
      <c r="AA548" t="s">
        <v>100</v>
      </c>
      <c r="AD548" t="s">
        <v>65</v>
      </c>
      <c r="AH548" t="s">
        <v>1402</v>
      </c>
    </row>
    <row r="549" spans="1:34" x14ac:dyDescent="0.3">
      <c r="A549" t="s">
        <v>1748</v>
      </c>
      <c r="B549" t="s">
        <v>1749</v>
      </c>
      <c r="C549" t="s">
        <v>36</v>
      </c>
      <c r="D549">
        <v>15</v>
      </c>
      <c r="E549">
        <v>1294</v>
      </c>
      <c r="F549" t="s">
        <v>194</v>
      </c>
      <c r="H549" t="s">
        <v>60</v>
      </c>
      <c r="I549" t="s">
        <v>61</v>
      </c>
      <c r="K549" t="s">
        <v>62</v>
      </c>
      <c r="L549" t="s">
        <v>63</v>
      </c>
      <c r="M549" t="s">
        <v>64</v>
      </c>
      <c r="N549" t="s">
        <v>42</v>
      </c>
      <c r="AA549" t="s">
        <v>195</v>
      </c>
      <c r="AD549" t="s">
        <v>65</v>
      </c>
      <c r="AH549" t="s">
        <v>1750</v>
      </c>
    </row>
    <row r="550" spans="1:34" x14ac:dyDescent="0.3">
      <c r="A550" t="s">
        <v>1751</v>
      </c>
      <c r="B550" t="s">
        <v>388</v>
      </c>
      <c r="C550" t="s">
        <v>36</v>
      </c>
      <c r="D550">
        <v>210</v>
      </c>
      <c r="E550">
        <v>49313</v>
      </c>
      <c r="F550" t="s">
        <v>199</v>
      </c>
      <c r="H550" t="s">
        <v>200</v>
      </c>
      <c r="I550" t="s">
        <v>83</v>
      </c>
      <c r="K550" t="s">
        <v>201</v>
      </c>
      <c r="M550" t="s">
        <v>41</v>
      </c>
      <c r="N550" t="s">
        <v>42</v>
      </c>
      <c r="W550" t="s">
        <v>202</v>
      </c>
      <c r="AC550" t="s">
        <v>45</v>
      </c>
      <c r="AD550" t="s">
        <v>65</v>
      </c>
    </row>
    <row r="551" spans="1:34" x14ac:dyDescent="0.3">
      <c r="A551" t="s">
        <v>1752</v>
      </c>
      <c r="B551" t="s">
        <v>481</v>
      </c>
      <c r="C551" t="s">
        <v>36</v>
      </c>
      <c r="D551">
        <v>4</v>
      </c>
      <c r="E551">
        <v>834</v>
      </c>
      <c r="F551" t="s">
        <v>240</v>
      </c>
      <c r="G551" t="s">
        <v>241</v>
      </c>
      <c r="H551" t="s">
        <v>186</v>
      </c>
      <c r="I551" t="s">
        <v>83</v>
      </c>
      <c r="J551" t="s">
        <v>242</v>
      </c>
      <c r="K551" t="s">
        <v>188</v>
      </c>
      <c r="M551" t="s">
        <v>41</v>
      </c>
      <c r="N551" t="s">
        <v>42</v>
      </c>
      <c r="O551" t="s">
        <v>189</v>
      </c>
      <c r="AA551" t="s">
        <v>520</v>
      </c>
      <c r="AH551" t="s">
        <v>243</v>
      </c>
    </row>
    <row r="552" spans="1:34" x14ac:dyDescent="0.3">
      <c r="A552" t="s">
        <v>1753</v>
      </c>
      <c r="B552" t="s">
        <v>218</v>
      </c>
      <c r="C552" t="s">
        <v>36</v>
      </c>
      <c r="D552">
        <v>35</v>
      </c>
      <c r="E552">
        <v>10734</v>
      </c>
      <c r="F552" t="s">
        <v>1042</v>
      </c>
      <c r="H552" t="s">
        <v>90</v>
      </c>
      <c r="I552" t="s">
        <v>91</v>
      </c>
      <c r="J552" t="s">
        <v>92</v>
      </c>
      <c r="K552" t="s">
        <v>93</v>
      </c>
      <c r="N552" t="s">
        <v>42</v>
      </c>
      <c r="U552" t="s">
        <v>1043</v>
      </c>
      <c r="AH552" t="s">
        <v>96</v>
      </c>
    </row>
    <row r="553" spans="1:34" x14ac:dyDescent="0.3">
      <c r="A553" t="s">
        <v>1754</v>
      </c>
      <c r="B553" t="s">
        <v>1755</v>
      </c>
      <c r="C553" t="s">
        <v>36</v>
      </c>
      <c r="D553">
        <v>665</v>
      </c>
      <c r="E553">
        <v>342018</v>
      </c>
      <c r="F553" t="s">
        <v>1756</v>
      </c>
      <c r="H553" t="s">
        <v>302</v>
      </c>
      <c r="I553" t="s">
        <v>83</v>
      </c>
      <c r="K553" t="s">
        <v>302</v>
      </c>
      <c r="M553" t="s">
        <v>1253</v>
      </c>
      <c r="N553" t="s">
        <v>42</v>
      </c>
      <c r="AA553" t="s">
        <v>1660</v>
      </c>
      <c r="AH553" t="s">
        <v>1757</v>
      </c>
    </row>
    <row r="554" spans="1:34" x14ac:dyDescent="0.3">
      <c r="A554" t="s">
        <v>1758</v>
      </c>
      <c r="B554" t="s">
        <v>635</v>
      </c>
      <c r="C554" t="s">
        <v>113</v>
      </c>
      <c r="D554">
        <v>15</v>
      </c>
      <c r="E554">
        <v>7643</v>
      </c>
      <c r="F554" t="s">
        <v>159</v>
      </c>
      <c r="G554" t="s">
        <v>160</v>
      </c>
      <c r="H554" t="s">
        <v>116</v>
      </c>
      <c r="I554" t="s">
        <v>117</v>
      </c>
      <c r="K554" t="s">
        <v>116</v>
      </c>
      <c r="M554" t="s">
        <v>41</v>
      </c>
      <c r="N554" t="s">
        <v>118</v>
      </c>
      <c r="W554" t="s">
        <v>161</v>
      </c>
      <c r="AC554" t="s">
        <v>45</v>
      </c>
      <c r="AD554" t="s">
        <v>65</v>
      </c>
      <c r="AH554" t="s">
        <v>437</v>
      </c>
    </row>
    <row r="555" spans="1:34" x14ac:dyDescent="0.3">
      <c r="A555" t="s">
        <v>1759</v>
      </c>
      <c r="B555" t="s">
        <v>1700</v>
      </c>
      <c r="C555" t="s">
        <v>36</v>
      </c>
      <c r="D555">
        <v>176</v>
      </c>
      <c r="E555">
        <v>21745</v>
      </c>
      <c r="F555" t="s">
        <v>1123</v>
      </c>
      <c r="G555" t="s">
        <v>1124</v>
      </c>
      <c r="H555" t="s">
        <v>265</v>
      </c>
      <c r="I555" t="s">
        <v>266</v>
      </c>
      <c r="J555" t="s">
        <v>277</v>
      </c>
      <c r="K555" t="s">
        <v>278</v>
      </c>
      <c r="M555" t="s">
        <v>41</v>
      </c>
      <c r="N555" t="s">
        <v>42</v>
      </c>
      <c r="O555" t="s">
        <v>279</v>
      </c>
      <c r="AH555" t="s">
        <v>700</v>
      </c>
    </row>
    <row r="556" spans="1:34" x14ac:dyDescent="0.3">
      <c r="A556" t="s">
        <v>1760</v>
      </c>
      <c r="B556" t="s">
        <v>306</v>
      </c>
      <c r="C556" t="s">
        <v>36</v>
      </c>
      <c r="D556">
        <v>43</v>
      </c>
      <c r="E556">
        <v>5928</v>
      </c>
      <c r="F556" t="s">
        <v>89</v>
      </c>
      <c r="H556" t="s">
        <v>90</v>
      </c>
      <c r="I556" t="s">
        <v>91</v>
      </c>
      <c r="J556" t="s">
        <v>92</v>
      </c>
      <c r="K556" t="s">
        <v>93</v>
      </c>
      <c r="M556" t="s">
        <v>94</v>
      </c>
      <c r="N556" t="s">
        <v>42</v>
      </c>
      <c r="S556" t="s">
        <v>95</v>
      </c>
      <c r="AA556" t="s">
        <v>214</v>
      </c>
      <c r="AC556" t="s">
        <v>45</v>
      </c>
      <c r="AH556" t="s">
        <v>96</v>
      </c>
    </row>
    <row r="557" spans="1:34" x14ac:dyDescent="0.3">
      <c r="A557" t="s">
        <v>1761</v>
      </c>
      <c r="B557" t="s">
        <v>821</v>
      </c>
      <c r="C557" t="s">
        <v>36</v>
      </c>
      <c r="D557">
        <v>19</v>
      </c>
      <c r="E557">
        <v>4810</v>
      </c>
      <c r="F557" t="s">
        <v>684</v>
      </c>
      <c r="G557" t="s">
        <v>685</v>
      </c>
      <c r="H557" t="s">
        <v>186</v>
      </c>
      <c r="I557" t="s">
        <v>83</v>
      </c>
      <c r="J557" t="s">
        <v>242</v>
      </c>
      <c r="K557" t="s">
        <v>188</v>
      </c>
      <c r="M557" t="s">
        <v>41</v>
      </c>
      <c r="N557" t="s">
        <v>42</v>
      </c>
      <c r="O557" t="s">
        <v>189</v>
      </c>
      <c r="AA557" t="s">
        <v>398</v>
      </c>
      <c r="AH557" t="s">
        <v>686</v>
      </c>
    </row>
    <row r="558" spans="1:34" x14ac:dyDescent="0.3">
      <c r="A558" t="s">
        <v>1762</v>
      </c>
      <c r="B558" t="s">
        <v>596</v>
      </c>
      <c r="C558" t="s">
        <v>113</v>
      </c>
      <c r="D558">
        <v>27</v>
      </c>
      <c r="E558">
        <v>14948</v>
      </c>
      <c r="F558" t="s">
        <v>418</v>
      </c>
      <c r="G558" t="s">
        <v>419</v>
      </c>
      <c r="H558" t="s">
        <v>116</v>
      </c>
      <c r="I558" t="s">
        <v>117</v>
      </c>
      <c r="K558" t="s">
        <v>116</v>
      </c>
      <c r="M558" t="s">
        <v>41</v>
      </c>
      <c r="N558" t="s">
        <v>118</v>
      </c>
      <c r="W558" t="s">
        <v>420</v>
      </c>
      <c r="AC558" t="s">
        <v>45</v>
      </c>
      <c r="AD558" t="s">
        <v>65</v>
      </c>
      <c r="AH558" t="s">
        <v>597</v>
      </c>
    </row>
    <row r="559" spans="1:34" x14ac:dyDescent="0.3">
      <c r="A559" t="s">
        <v>1763</v>
      </c>
      <c r="B559" t="s">
        <v>506</v>
      </c>
      <c r="C559" t="s">
        <v>36</v>
      </c>
      <c r="D559">
        <v>1089</v>
      </c>
      <c r="E559">
        <v>94400</v>
      </c>
      <c r="F559" t="s">
        <v>1217</v>
      </c>
      <c r="H559" t="s">
        <v>200</v>
      </c>
      <c r="I559" t="s">
        <v>83</v>
      </c>
      <c r="K559" t="s">
        <v>201</v>
      </c>
      <c r="M559" t="s">
        <v>41</v>
      </c>
      <c r="N559" t="s">
        <v>42</v>
      </c>
      <c r="W559" t="s">
        <v>1218</v>
      </c>
      <c r="AC559" t="s">
        <v>45</v>
      </c>
    </row>
    <row r="560" spans="1:34" x14ac:dyDescent="0.3">
      <c r="A560" t="s">
        <v>1764</v>
      </c>
      <c r="B560" t="s">
        <v>1765</v>
      </c>
      <c r="C560" t="s">
        <v>48</v>
      </c>
      <c r="D560">
        <v>42</v>
      </c>
      <c r="E560">
        <v>31529</v>
      </c>
      <c r="F560" t="s">
        <v>1766</v>
      </c>
      <c r="G560" t="s">
        <v>1767</v>
      </c>
      <c r="H560" t="s">
        <v>1768</v>
      </c>
      <c r="I560" t="s">
        <v>1769</v>
      </c>
      <c r="K560" t="s">
        <v>1770</v>
      </c>
      <c r="M560" t="s">
        <v>1434</v>
      </c>
      <c r="N560" t="s">
        <v>54</v>
      </c>
      <c r="S560" t="s">
        <v>1771</v>
      </c>
      <c r="AC560" t="s">
        <v>45</v>
      </c>
      <c r="AD560" t="s">
        <v>55</v>
      </c>
      <c r="AH560" t="s">
        <v>1772</v>
      </c>
    </row>
    <row r="561" spans="1:34" x14ac:dyDescent="0.3">
      <c r="A561" t="s">
        <v>1773</v>
      </c>
      <c r="B561" t="s">
        <v>1774</v>
      </c>
      <c r="C561" t="s">
        <v>36</v>
      </c>
      <c r="D561">
        <v>14</v>
      </c>
      <c r="E561">
        <v>1915</v>
      </c>
      <c r="F561" t="s">
        <v>344</v>
      </c>
      <c r="G561" t="s">
        <v>345</v>
      </c>
      <c r="H561" t="s">
        <v>346</v>
      </c>
      <c r="I561" t="s">
        <v>347</v>
      </c>
      <c r="K561" t="s">
        <v>348</v>
      </c>
      <c r="M561" t="s">
        <v>64</v>
      </c>
      <c r="N561" t="s">
        <v>42</v>
      </c>
      <c r="AH561" t="s">
        <v>350</v>
      </c>
    </row>
    <row r="562" spans="1:34" x14ac:dyDescent="0.3">
      <c r="A562" t="s">
        <v>1775</v>
      </c>
      <c r="B562" t="s">
        <v>88</v>
      </c>
      <c r="C562" t="s">
        <v>36</v>
      </c>
      <c r="D562">
        <v>46</v>
      </c>
      <c r="E562">
        <v>6561</v>
      </c>
      <c r="F562" t="s">
        <v>89</v>
      </c>
      <c r="H562" t="s">
        <v>90</v>
      </c>
      <c r="I562" t="s">
        <v>91</v>
      </c>
      <c r="J562" t="s">
        <v>92</v>
      </c>
      <c r="K562" t="s">
        <v>93</v>
      </c>
      <c r="M562" t="s">
        <v>94</v>
      </c>
      <c r="N562" t="s">
        <v>42</v>
      </c>
      <c r="S562" t="s">
        <v>95</v>
      </c>
      <c r="AA562" t="s">
        <v>214</v>
      </c>
      <c r="AC562" t="s">
        <v>45</v>
      </c>
      <c r="AH562" t="s">
        <v>96</v>
      </c>
    </row>
    <row r="563" spans="1:34" x14ac:dyDescent="0.3">
      <c r="A563" t="s">
        <v>1776</v>
      </c>
      <c r="B563" t="s">
        <v>1777</v>
      </c>
      <c r="C563" t="s">
        <v>36</v>
      </c>
      <c r="D563">
        <v>6159</v>
      </c>
      <c r="E563">
        <v>1444357</v>
      </c>
      <c r="F563" t="s">
        <v>1778</v>
      </c>
      <c r="G563" t="s">
        <v>1779</v>
      </c>
      <c r="H563" t="s">
        <v>1780</v>
      </c>
      <c r="I563" t="s">
        <v>1781</v>
      </c>
      <c r="K563" t="s">
        <v>1782</v>
      </c>
      <c r="N563" t="s">
        <v>42</v>
      </c>
      <c r="O563" t="s">
        <v>817</v>
      </c>
      <c r="AC563" t="s">
        <v>45</v>
      </c>
      <c r="AD563" t="s">
        <v>809</v>
      </c>
      <c r="AH563" t="s">
        <v>1783</v>
      </c>
    </row>
    <row r="564" spans="1:34" x14ac:dyDescent="0.3">
      <c r="A564" t="s">
        <v>1784</v>
      </c>
      <c r="B564" t="s">
        <v>1785</v>
      </c>
      <c r="C564" t="s">
        <v>36</v>
      </c>
      <c r="D564">
        <v>511</v>
      </c>
      <c r="E564">
        <v>48799</v>
      </c>
      <c r="F564" t="s">
        <v>536</v>
      </c>
      <c r="G564" t="s">
        <v>537</v>
      </c>
      <c r="H564" t="s">
        <v>538</v>
      </c>
      <c r="I564" t="s">
        <v>83</v>
      </c>
      <c r="K564" t="s">
        <v>538</v>
      </c>
      <c r="M564" t="s">
        <v>41</v>
      </c>
      <c r="N564" t="s">
        <v>42</v>
      </c>
      <c r="O564" t="s">
        <v>259</v>
      </c>
      <c r="AH564" t="s">
        <v>1786</v>
      </c>
    </row>
    <row r="565" spans="1:34" x14ac:dyDescent="0.3">
      <c r="A565" t="s">
        <v>1787</v>
      </c>
      <c r="B565" t="s">
        <v>1788</v>
      </c>
      <c r="C565" t="s">
        <v>36</v>
      </c>
      <c r="D565">
        <v>18</v>
      </c>
      <c r="E565">
        <v>15315</v>
      </c>
      <c r="F565" t="s">
        <v>989</v>
      </c>
      <c r="G565" t="s">
        <v>241</v>
      </c>
      <c r="H565" t="s">
        <v>990</v>
      </c>
      <c r="I565" t="s">
        <v>991</v>
      </c>
      <c r="K565" t="s">
        <v>990</v>
      </c>
      <c r="N565" t="s">
        <v>42</v>
      </c>
      <c r="O565" t="s">
        <v>817</v>
      </c>
      <c r="AA565" t="s">
        <v>992</v>
      </c>
      <c r="AC565" t="s">
        <v>45</v>
      </c>
      <c r="AH565" t="s">
        <v>1789</v>
      </c>
    </row>
    <row r="566" spans="1:34" x14ac:dyDescent="0.3">
      <c r="A566" t="s">
        <v>1790</v>
      </c>
      <c r="B566" t="s">
        <v>1791</v>
      </c>
      <c r="C566" t="s">
        <v>113</v>
      </c>
      <c r="D566">
        <v>25</v>
      </c>
      <c r="E566">
        <v>24186</v>
      </c>
      <c r="F566" t="s">
        <v>760</v>
      </c>
      <c r="G566" t="s">
        <v>761</v>
      </c>
      <c r="H566" t="s">
        <v>116</v>
      </c>
      <c r="I566" t="s">
        <v>117</v>
      </c>
      <c r="J566" t="s">
        <v>116</v>
      </c>
      <c r="K566" t="s">
        <v>116</v>
      </c>
      <c r="M566" t="s">
        <v>762</v>
      </c>
      <c r="N566" t="s">
        <v>118</v>
      </c>
      <c r="V566" t="s">
        <v>763</v>
      </c>
      <c r="W566" t="s">
        <v>764</v>
      </c>
      <c r="AC566" t="s">
        <v>45</v>
      </c>
      <c r="AH566" t="s">
        <v>1792</v>
      </c>
    </row>
    <row r="567" spans="1:34" x14ac:dyDescent="0.3">
      <c r="A567" t="s">
        <v>1793</v>
      </c>
      <c r="B567" t="s">
        <v>1794</v>
      </c>
      <c r="C567" t="s">
        <v>113</v>
      </c>
      <c r="D567">
        <v>32</v>
      </c>
      <c r="E567">
        <v>33787</v>
      </c>
      <c r="F567" t="s">
        <v>1795</v>
      </c>
      <c r="G567" t="s">
        <v>1796</v>
      </c>
      <c r="H567" t="s">
        <v>1797</v>
      </c>
      <c r="I567" t="s">
        <v>1798</v>
      </c>
      <c r="J567" t="s">
        <v>1799</v>
      </c>
      <c r="K567" t="s">
        <v>1433</v>
      </c>
      <c r="N567" t="s">
        <v>42</v>
      </c>
      <c r="AC567" t="s">
        <v>45</v>
      </c>
      <c r="AD567" t="s">
        <v>65</v>
      </c>
      <c r="AH567" t="s">
        <v>1800</v>
      </c>
    </row>
    <row r="568" spans="1:34" x14ac:dyDescent="0.3">
      <c r="A568" t="s">
        <v>1801</v>
      </c>
      <c r="B568" t="s">
        <v>1802</v>
      </c>
      <c r="C568" t="s">
        <v>36</v>
      </c>
      <c r="D568">
        <v>194</v>
      </c>
      <c r="E568">
        <v>20473</v>
      </c>
      <c r="F568" t="s">
        <v>1803</v>
      </c>
      <c r="G568" t="s">
        <v>1804</v>
      </c>
      <c r="H568" t="s">
        <v>728</v>
      </c>
      <c r="I568" t="s">
        <v>729</v>
      </c>
      <c r="J568" t="s">
        <v>1805</v>
      </c>
      <c r="K568" t="s">
        <v>1805</v>
      </c>
      <c r="M568" t="s">
        <v>74</v>
      </c>
      <c r="N568" t="s">
        <v>42</v>
      </c>
      <c r="O568" t="s">
        <v>1806</v>
      </c>
      <c r="AA568" t="s">
        <v>1807</v>
      </c>
      <c r="AC568" t="s">
        <v>45</v>
      </c>
      <c r="AD568" t="s">
        <v>65</v>
      </c>
      <c r="AH568" t="s">
        <v>1808</v>
      </c>
    </row>
    <row r="569" spans="1:34" x14ac:dyDescent="0.3">
      <c r="A569" t="s">
        <v>1809</v>
      </c>
      <c r="B569" t="s">
        <v>779</v>
      </c>
      <c r="C569" t="s">
        <v>123</v>
      </c>
      <c r="D569">
        <v>3</v>
      </c>
      <c r="E569">
        <v>3192</v>
      </c>
      <c r="F569" t="s">
        <v>124</v>
      </c>
      <c r="G569" t="s">
        <v>125</v>
      </c>
      <c r="H569" t="s">
        <v>126</v>
      </c>
      <c r="I569" t="s">
        <v>127</v>
      </c>
      <c r="K569" t="s">
        <v>128</v>
      </c>
      <c r="M569" t="s">
        <v>129</v>
      </c>
      <c r="N569" t="s">
        <v>130</v>
      </c>
      <c r="AA569" t="s">
        <v>131</v>
      </c>
      <c r="AD569" t="s">
        <v>65</v>
      </c>
      <c r="AH569" t="s">
        <v>132</v>
      </c>
    </row>
    <row r="570" spans="1:34" x14ac:dyDescent="0.3">
      <c r="A570" t="s">
        <v>1810</v>
      </c>
      <c r="B570" t="s">
        <v>1703</v>
      </c>
      <c r="C570" t="s">
        <v>36</v>
      </c>
      <c r="D570">
        <v>153</v>
      </c>
      <c r="E570">
        <v>26810</v>
      </c>
      <c r="F570" t="s">
        <v>1704</v>
      </c>
      <c r="G570" t="s">
        <v>247</v>
      </c>
      <c r="H570" t="s">
        <v>248</v>
      </c>
      <c r="I570" t="s">
        <v>83</v>
      </c>
      <c r="K570" t="s">
        <v>249</v>
      </c>
      <c r="M570" t="s">
        <v>41</v>
      </c>
      <c r="N570" t="s">
        <v>42</v>
      </c>
      <c r="W570" t="s">
        <v>1811</v>
      </c>
      <c r="AA570" t="s">
        <v>251</v>
      </c>
      <c r="AC570" t="s">
        <v>45</v>
      </c>
      <c r="AD570" t="s">
        <v>65</v>
      </c>
      <c r="AE570" t="s">
        <v>252</v>
      </c>
      <c r="AH570" t="s">
        <v>1706</v>
      </c>
    </row>
    <row r="571" spans="1:34" x14ac:dyDescent="0.3">
      <c r="A571" t="s">
        <v>1812</v>
      </c>
      <c r="B571" t="s">
        <v>1813</v>
      </c>
      <c r="C571" t="s">
        <v>48</v>
      </c>
      <c r="D571">
        <v>500</v>
      </c>
      <c r="E571">
        <v>115982</v>
      </c>
      <c r="F571" t="s">
        <v>1814</v>
      </c>
      <c r="G571" t="s">
        <v>1815</v>
      </c>
      <c r="H571" t="s">
        <v>1816</v>
      </c>
      <c r="I571" t="s">
        <v>1817</v>
      </c>
      <c r="K571" t="s">
        <v>1816</v>
      </c>
      <c r="M571" t="s">
        <v>1818</v>
      </c>
      <c r="N571" t="s">
        <v>1819</v>
      </c>
      <c r="AA571" t="s">
        <v>1820</v>
      </c>
      <c r="AC571" t="s">
        <v>45</v>
      </c>
      <c r="AH571" t="s">
        <v>1821</v>
      </c>
    </row>
    <row r="572" spans="1:34" x14ac:dyDescent="0.3">
      <c r="A572" t="s">
        <v>1822</v>
      </c>
      <c r="B572" t="s">
        <v>1823</v>
      </c>
      <c r="C572" t="s">
        <v>123</v>
      </c>
      <c r="D572">
        <v>70</v>
      </c>
      <c r="E572">
        <v>27581</v>
      </c>
      <c r="F572" t="s">
        <v>1358</v>
      </c>
      <c r="G572" t="s">
        <v>1359</v>
      </c>
      <c r="H572" t="s">
        <v>1360</v>
      </c>
      <c r="I572" t="s">
        <v>1361</v>
      </c>
      <c r="K572" t="s">
        <v>1362</v>
      </c>
      <c r="M572" t="s">
        <v>1278</v>
      </c>
      <c r="N572" t="s">
        <v>130</v>
      </c>
      <c r="O572" t="s">
        <v>1363</v>
      </c>
      <c r="AC572" t="s">
        <v>45</v>
      </c>
      <c r="AD572" t="s">
        <v>65</v>
      </c>
      <c r="AH572" t="s">
        <v>1824</v>
      </c>
    </row>
    <row r="573" spans="1:34" x14ac:dyDescent="0.3">
      <c r="A573" t="s">
        <v>1825</v>
      </c>
      <c r="B573" t="s">
        <v>1826</v>
      </c>
      <c r="C573" t="s">
        <v>36</v>
      </c>
      <c r="D573">
        <v>68</v>
      </c>
      <c r="E573">
        <v>20679</v>
      </c>
      <c r="F573" t="s">
        <v>301</v>
      </c>
      <c r="H573" t="s">
        <v>302</v>
      </c>
      <c r="I573" t="s">
        <v>83</v>
      </c>
      <c r="K573" t="s">
        <v>302</v>
      </c>
      <c r="M573" t="s">
        <v>129</v>
      </c>
      <c r="N573" t="s">
        <v>42</v>
      </c>
      <c r="AB573" t="s">
        <v>303</v>
      </c>
      <c r="AH573" t="s">
        <v>1827</v>
      </c>
    </row>
    <row r="574" spans="1:34" x14ac:dyDescent="0.3">
      <c r="A574" t="s">
        <v>1828</v>
      </c>
      <c r="B574" t="s">
        <v>352</v>
      </c>
      <c r="C574" t="s">
        <v>36</v>
      </c>
      <c r="D574">
        <v>89</v>
      </c>
      <c r="E574">
        <v>12581</v>
      </c>
      <c r="F574" t="s">
        <v>1244</v>
      </c>
      <c r="G574" t="s">
        <v>336</v>
      </c>
      <c r="H574" t="s">
        <v>60</v>
      </c>
      <c r="I574" t="s">
        <v>337</v>
      </c>
      <c r="K574" t="s">
        <v>338</v>
      </c>
      <c r="M574" t="s">
        <v>339</v>
      </c>
      <c r="N574" t="s">
        <v>42</v>
      </c>
      <c r="O574" t="s">
        <v>353</v>
      </c>
      <c r="AC574" t="s">
        <v>45</v>
      </c>
      <c r="AD574" t="s">
        <v>65</v>
      </c>
      <c r="AE574" t="s">
        <v>1245</v>
      </c>
      <c r="AH574" t="s">
        <v>1829</v>
      </c>
    </row>
    <row r="575" spans="1:34" x14ac:dyDescent="0.3">
      <c r="A575" t="s">
        <v>1830</v>
      </c>
      <c r="B575" t="s">
        <v>1565</v>
      </c>
      <c r="C575" t="s">
        <v>36</v>
      </c>
      <c r="D575">
        <v>3312</v>
      </c>
      <c r="E575">
        <v>1165589</v>
      </c>
      <c r="F575" t="s">
        <v>309</v>
      </c>
      <c r="G575" t="s">
        <v>310</v>
      </c>
      <c r="H575" t="s">
        <v>211</v>
      </c>
      <c r="I575" t="s">
        <v>212</v>
      </c>
      <c r="K575" t="s">
        <v>311</v>
      </c>
      <c r="M575" t="s">
        <v>41</v>
      </c>
      <c r="N575" t="s">
        <v>42</v>
      </c>
      <c r="AA575" t="s">
        <v>181</v>
      </c>
      <c r="AD575" t="s">
        <v>65</v>
      </c>
      <c r="AH575" t="s">
        <v>1831</v>
      </c>
    </row>
    <row r="576" spans="1:34" x14ac:dyDescent="0.3">
      <c r="A576" t="s">
        <v>1832</v>
      </c>
      <c r="B576" t="s">
        <v>218</v>
      </c>
      <c r="C576" t="s">
        <v>36</v>
      </c>
      <c r="D576">
        <v>66</v>
      </c>
      <c r="E576">
        <v>8928</v>
      </c>
      <c r="F576" t="s">
        <v>439</v>
      </c>
      <c r="H576" t="s">
        <v>90</v>
      </c>
      <c r="I576" t="s">
        <v>91</v>
      </c>
      <c r="J576" t="s">
        <v>92</v>
      </c>
      <c r="K576" t="s">
        <v>93</v>
      </c>
      <c r="M576" t="s">
        <v>94</v>
      </c>
      <c r="N576" t="s">
        <v>42</v>
      </c>
      <c r="S576" t="s">
        <v>95</v>
      </c>
      <c r="AA576" t="s">
        <v>181</v>
      </c>
      <c r="AC576" t="s">
        <v>45</v>
      </c>
      <c r="AH576" t="s">
        <v>440</v>
      </c>
    </row>
    <row r="577" spans="1:34" x14ac:dyDescent="0.3">
      <c r="A577" t="s">
        <v>1833</v>
      </c>
      <c r="B577" t="s">
        <v>1294</v>
      </c>
      <c r="C577" t="s">
        <v>36</v>
      </c>
      <c r="D577">
        <v>176</v>
      </c>
      <c r="E577">
        <v>76536</v>
      </c>
      <c r="F577" t="s">
        <v>1295</v>
      </c>
      <c r="G577" t="s">
        <v>1296</v>
      </c>
      <c r="H577" t="s">
        <v>39</v>
      </c>
      <c r="I577" t="s">
        <v>40</v>
      </c>
      <c r="K577" t="s">
        <v>39</v>
      </c>
      <c r="M577" t="s">
        <v>41</v>
      </c>
      <c r="N577" t="s">
        <v>42</v>
      </c>
      <c r="O577" t="s">
        <v>1297</v>
      </c>
      <c r="U577" t="s">
        <v>1298</v>
      </c>
      <c r="AA577" t="s">
        <v>1834</v>
      </c>
      <c r="AC577" t="s">
        <v>45</v>
      </c>
    </row>
    <row r="578" spans="1:34" x14ac:dyDescent="0.3">
      <c r="A578" t="s">
        <v>1835</v>
      </c>
      <c r="B578" t="s">
        <v>180</v>
      </c>
      <c r="C578" t="s">
        <v>36</v>
      </c>
      <c r="D578">
        <v>22</v>
      </c>
      <c r="E578">
        <v>6458</v>
      </c>
      <c r="F578" t="s">
        <v>1042</v>
      </c>
      <c r="H578" t="s">
        <v>90</v>
      </c>
      <c r="I578" t="s">
        <v>91</v>
      </c>
      <c r="J578" t="s">
        <v>92</v>
      </c>
      <c r="K578" t="s">
        <v>93</v>
      </c>
      <c r="N578" t="s">
        <v>42</v>
      </c>
      <c r="U578" t="s">
        <v>1043</v>
      </c>
      <c r="AH578" t="s">
        <v>96</v>
      </c>
    </row>
    <row r="579" spans="1:34" x14ac:dyDescent="0.3">
      <c r="A579" t="s">
        <v>1836</v>
      </c>
      <c r="B579" t="s">
        <v>180</v>
      </c>
      <c r="C579" t="s">
        <v>36</v>
      </c>
      <c r="D579">
        <v>57</v>
      </c>
      <c r="E579">
        <v>8189</v>
      </c>
      <c r="F579" t="s">
        <v>89</v>
      </c>
      <c r="H579" t="s">
        <v>90</v>
      </c>
      <c r="I579" t="s">
        <v>91</v>
      </c>
      <c r="J579" t="s">
        <v>92</v>
      </c>
      <c r="K579" t="s">
        <v>93</v>
      </c>
      <c r="M579" t="s">
        <v>94</v>
      </c>
      <c r="N579" t="s">
        <v>42</v>
      </c>
      <c r="S579" t="s">
        <v>95</v>
      </c>
      <c r="AC579" t="s">
        <v>45</v>
      </c>
      <c r="AH579" t="s">
        <v>96</v>
      </c>
    </row>
    <row r="580" spans="1:34" x14ac:dyDescent="0.3">
      <c r="A580" t="s">
        <v>1837</v>
      </c>
      <c r="B580" t="s">
        <v>683</v>
      </c>
      <c r="C580" t="s">
        <v>36</v>
      </c>
      <c r="D580">
        <v>7</v>
      </c>
      <c r="E580">
        <v>1493</v>
      </c>
      <c r="F580" t="s">
        <v>684</v>
      </c>
      <c r="G580" t="s">
        <v>685</v>
      </c>
      <c r="H580" t="s">
        <v>186</v>
      </c>
      <c r="I580" t="s">
        <v>83</v>
      </c>
      <c r="J580" t="s">
        <v>242</v>
      </c>
      <c r="K580" t="s">
        <v>188</v>
      </c>
      <c r="M580" t="s">
        <v>41</v>
      </c>
      <c r="N580" t="s">
        <v>42</v>
      </c>
      <c r="O580" t="s">
        <v>189</v>
      </c>
      <c r="AA580" t="s">
        <v>520</v>
      </c>
      <c r="AH580" t="s">
        <v>686</v>
      </c>
    </row>
    <row r="581" spans="1:34" x14ac:dyDescent="0.3">
      <c r="A581" t="s">
        <v>1838</v>
      </c>
      <c r="B581" t="s">
        <v>1633</v>
      </c>
      <c r="C581" t="s">
        <v>36</v>
      </c>
      <c r="D581">
        <v>0</v>
      </c>
      <c r="E581">
        <v>26</v>
      </c>
      <c r="F581" t="s">
        <v>396</v>
      </c>
      <c r="G581" t="s">
        <v>397</v>
      </c>
      <c r="H581" t="s">
        <v>186</v>
      </c>
      <c r="I581" t="s">
        <v>83</v>
      </c>
      <c r="J581" t="s">
        <v>187</v>
      </c>
      <c r="K581" t="s">
        <v>188</v>
      </c>
      <c r="M581" t="s">
        <v>41</v>
      </c>
      <c r="N581" t="s">
        <v>42</v>
      </c>
      <c r="O581" t="s">
        <v>189</v>
      </c>
      <c r="AA581" t="s">
        <v>190</v>
      </c>
      <c r="AH581" t="s">
        <v>243</v>
      </c>
    </row>
    <row r="582" spans="1:34" x14ac:dyDescent="0.3">
      <c r="A582" t="s">
        <v>1839</v>
      </c>
      <c r="B582" t="s">
        <v>236</v>
      </c>
      <c r="C582" t="s">
        <v>36</v>
      </c>
      <c r="D582">
        <v>655</v>
      </c>
      <c r="E582">
        <v>84715</v>
      </c>
      <c r="F582" t="s">
        <v>233</v>
      </c>
      <c r="H582" t="s">
        <v>60</v>
      </c>
      <c r="I582" t="s">
        <v>61</v>
      </c>
      <c r="K582" t="s">
        <v>62</v>
      </c>
      <c r="L582" t="s">
        <v>63</v>
      </c>
      <c r="M582" t="s">
        <v>64</v>
      </c>
      <c r="N582" t="s">
        <v>42</v>
      </c>
      <c r="AD582" t="s">
        <v>65</v>
      </c>
      <c r="AH582" t="s">
        <v>1215</v>
      </c>
    </row>
    <row r="583" spans="1:34" x14ac:dyDescent="0.3">
      <c r="A583" t="s">
        <v>1840</v>
      </c>
      <c r="B583" t="s">
        <v>88</v>
      </c>
      <c r="C583" t="s">
        <v>36</v>
      </c>
      <c r="D583">
        <v>42</v>
      </c>
      <c r="E583">
        <v>4139</v>
      </c>
      <c r="F583" t="s">
        <v>89</v>
      </c>
      <c r="H583" t="s">
        <v>90</v>
      </c>
      <c r="I583" t="s">
        <v>91</v>
      </c>
      <c r="J583" t="s">
        <v>92</v>
      </c>
      <c r="K583" t="s">
        <v>93</v>
      </c>
      <c r="M583" t="s">
        <v>94</v>
      </c>
      <c r="N583" t="s">
        <v>42</v>
      </c>
      <c r="S583" t="s">
        <v>95</v>
      </c>
      <c r="AA583" t="s">
        <v>219</v>
      </c>
      <c r="AC583" t="s">
        <v>45</v>
      </c>
      <c r="AH583" t="s">
        <v>96</v>
      </c>
    </row>
    <row r="584" spans="1:34" x14ac:dyDescent="0.3">
      <c r="A584" t="s">
        <v>1841</v>
      </c>
      <c r="B584" t="s">
        <v>1842</v>
      </c>
      <c r="C584" t="s">
        <v>36</v>
      </c>
      <c r="D584">
        <v>2</v>
      </c>
      <c r="E584">
        <v>295</v>
      </c>
      <c r="F584" t="s">
        <v>99</v>
      </c>
      <c r="H584" t="s">
        <v>60</v>
      </c>
      <c r="I584" t="s">
        <v>61</v>
      </c>
      <c r="K584" t="s">
        <v>62</v>
      </c>
      <c r="L584" t="s">
        <v>63</v>
      </c>
      <c r="M584" t="s">
        <v>64</v>
      </c>
      <c r="N584" t="s">
        <v>42</v>
      </c>
      <c r="AA584" t="s">
        <v>195</v>
      </c>
      <c r="AD584" t="s">
        <v>65</v>
      </c>
      <c r="AH584" t="s">
        <v>1843</v>
      </c>
    </row>
    <row r="585" spans="1:34" x14ac:dyDescent="0.3">
      <c r="A585" t="s">
        <v>1844</v>
      </c>
      <c r="B585" t="s">
        <v>452</v>
      </c>
      <c r="C585" t="s">
        <v>36</v>
      </c>
      <c r="D585">
        <v>84</v>
      </c>
      <c r="E585">
        <v>6566</v>
      </c>
      <c r="F585" t="s">
        <v>453</v>
      </c>
      <c r="H585" t="s">
        <v>60</v>
      </c>
      <c r="I585" t="s">
        <v>61</v>
      </c>
      <c r="K585" t="s">
        <v>62</v>
      </c>
      <c r="L585" t="s">
        <v>63</v>
      </c>
      <c r="M585" t="s">
        <v>64</v>
      </c>
      <c r="N585" t="s">
        <v>42</v>
      </c>
      <c r="AA585" t="s">
        <v>195</v>
      </c>
      <c r="AD585" t="s">
        <v>65</v>
      </c>
      <c r="AH585" t="s">
        <v>884</v>
      </c>
    </row>
    <row r="586" spans="1:34" x14ac:dyDescent="0.3">
      <c r="A586" t="s">
        <v>1845</v>
      </c>
      <c r="B586" t="s">
        <v>1147</v>
      </c>
      <c r="C586" t="s">
        <v>36</v>
      </c>
      <c r="D586">
        <v>0</v>
      </c>
      <c r="E586">
        <v>2</v>
      </c>
      <c r="F586" t="s">
        <v>1148</v>
      </c>
      <c r="G586" t="s">
        <v>397</v>
      </c>
      <c r="H586" t="s">
        <v>186</v>
      </c>
      <c r="I586" t="s">
        <v>83</v>
      </c>
      <c r="J586" t="s">
        <v>187</v>
      </c>
      <c r="K586" t="s">
        <v>188</v>
      </c>
      <c r="M586" t="s">
        <v>41</v>
      </c>
      <c r="N586" t="s">
        <v>42</v>
      </c>
      <c r="O586" t="s">
        <v>189</v>
      </c>
      <c r="AA586" t="s">
        <v>520</v>
      </c>
      <c r="AH586" t="s">
        <v>243</v>
      </c>
    </row>
    <row r="587" spans="1:34" x14ac:dyDescent="0.3">
      <c r="A587" t="s">
        <v>1846</v>
      </c>
      <c r="B587" t="s">
        <v>945</v>
      </c>
      <c r="C587" t="s">
        <v>946</v>
      </c>
      <c r="D587">
        <v>7</v>
      </c>
      <c r="E587">
        <v>1071</v>
      </c>
      <c r="F587" t="s">
        <v>947</v>
      </c>
      <c r="G587" t="s">
        <v>1386</v>
      </c>
      <c r="H587" t="s">
        <v>949</v>
      </c>
      <c r="I587" t="s">
        <v>950</v>
      </c>
      <c r="K587" t="s">
        <v>951</v>
      </c>
      <c r="M587" t="s">
        <v>41</v>
      </c>
      <c r="N587" t="s">
        <v>952</v>
      </c>
      <c r="S587" t="s">
        <v>954</v>
      </c>
      <c r="AA587" t="s">
        <v>214</v>
      </c>
      <c r="AC587" t="s">
        <v>45</v>
      </c>
      <c r="AH587" t="s">
        <v>955</v>
      </c>
    </row>
    <row r="588" spans="1:34" x14ac:dyDescent="0.3">
      <c r="A588" t="s">
        <v>1847</v>
      </c>
      <c r="B588" t="s">
        <v>198</v>
      </c>
      <c r="C588" t="s">
        <v>36</v>
      </c>
      <c r="D588">
        <v>16307</v>
      </c>
      <c r="E588">
        <v>4481201</v>
      </c>
      <c r="F588" t="s">
        <v>1217</v>
      </c>
      <c r="H588" t="s">
        <v>200</v>
      </c>
      <c r="I588" t="s">
        <v>83</v>
      </c>
      <c r="K588" t="s">
        <v>201</v>
      </c>
      <c r="M588" t="s">
        <v>41</v>
      </c>
      <c r="N588" t="s">
        <v>42</v>
      </c>
      <c r="W588" t="s">
        <v>1218</v>
      </c>
      <c r="AC588" t="s">
        <v>45</v>
      </c>
      <c r="AD588" t="s">
        <v>65</v>
      </c>
    </row>
    <row r="589" spans="1:34" x14ac:dyDescent="0.3">
      <c r="A589" t="s">
        <v>1848</v>
      </c>
      <c r="B589" t="s">
        <v>1849</v>
      </c>
      <c r="C589" t="s">
        <v>36</v>
      </c>
      <c r="D589">
        <v>1013</v>
      </c>
      <c r="E589">
        <v>320248</v>
      </c>
      <c r="F589" t="s">
        <v>301</v>
      </c>
      <c r="H589" t="s">
        <v>302</v>
      </c>
      <c r="I589" t="s">
        <v>83</v>
      </c>
      <c r="K589" t="s">
        <v>302</v>
      </c>
      <c r="M589" t="s">
        <v>129</v>
      </c>
      <c r="N589" t="s">
        <v>42</v>
      </c>
      <c r="AB589" t="s">
        <v>303</v>
      </c>
      <c r="AH589" t="s">
        <v>304</v>
      </c>
    </row>
    <row r="590" spans="1:34" x14ac:dyDescent="0.3">
      <c r="A590" t="s">
        <v>1850</v>
      </c>
      <c r="B590" t="s">
        <v>513</v>
      </c>
      <c r="C590" t="s">
        <v>36</v>
      </c>
      <c r="D590">
        <v>450</v>
      </c>
      <c r="E590">
        <v>258083</v>
      </c>
      <c r="F590" t="s">
        <v>1851</v>
      </c>
      <c r="G590" t="s">
        <v>515</v>
      </c>
      <c r="H590" t="s">
        <v>39</v>
      </c>
      <c r="I590" t="s">
        <v>40</v>
      </c>
      <c r="K590" t="s">
        <v>39</v>
      </c>
      <c r="N590" t="s">
        <v>42</v>
      </c>
      <c r="O590" t="s">
        <v>516</v>
      </c>
      <c r="AA590" t="s">
        <v>1852</v>
      </c>
      <c r="AC590" t="s">
        <v>45</v>
      </c>
      <c r="AH590" t="s">
        <v>517</v>
      </c>
    </row>
    <row r="591" spans="1:34" x14ac:dyDescent="0.3">
      <c r="A591" t="s">
        <v>1853</v>
      </c>
      <c r="B591" t="s">
        <v>1854</v>
      </c>
      <c r="C591" t="s">
        <v>36</v>
      </c>
      <c r="D591">
        <v>9</v>
      </c>
      <c r="E591">
        <v>778</v>
      </c>
      <c r="F591" t="s">
        <v>172</v>
      </c>
      <c r="H591" t="s">
        <v>60</v>
      </c>
      <c r="I591" t="s">
        <v>61</v>
      </c>
      <c r="K591" t="s">
        <v>62</v>
      </c>
      <c r="L591" t="s">
        <v>63</v>
      </c>
      <c r="M591" t="s">
        <v>41</v>
      </c>
      <c r="N591" t="s">
        <v>42</v>
      </c>
      <c r="AA591" t="s">
        <v>195</v>
      </c>
      <c r="AD591" t="s">
        <v>65</v>
      </c>
      <c r="AH591" t="s">
        <v>1855</v>
      </c>
    </row>
    <row r="592" spans="1:34" x14ac:dyDescent="0.3">
      <c r="A592" t="s">
        <v>1856</v>
      </c>
      <c r="B592" t="s">
        <v>1857</v>
      </c>
      <c r="C592" t="s">
        <v>36</v>
      </c>
      <c r="D592">
        <v>133</v>
      </c>
      <c r="E592">
        <v>11345</v>
      </c>
      <c r="F592" t="s">
        <v>284</v>
      </c>
      <c r="H592" t="s">
        <v>60</v>
      </c>
      <c r="I592" t="s">
        <v>61</v>
      </c>
      <c r="K592" t="s">
        <v>62</v>
      </c>
      <c r="L592" t="s">
        <v>63</v>
      </c>
      <c r="M592" t="s">
        <v>64</v>
      </c>
      <c r="N592" t="s">
        <v>42</v>
      </c>
      <c r="AD592" t="s">
        <v>65</v>
      </c>
      <c r="AH592" t="s">
        <v>1708</v>
      </c>
    </row>
    <row r="593" spans="1:34" x14ac:dyDescent="0.3">
      <c r="A593" t="s">
        <v>1858</v>
      </c>
      <c r="B593" t="s">
        <v>812</v>
      </c>
      <c r="C593" t="s">
        <v>36</v>
      </c>
      <c r="D593">
        <v>34</v>
      </c>
      <c r="E593">
        <v>6566</v>
      </c>
      <c r="F593" t="s">
        <v>1859</v>
      </c>
      <c r="G593" t="s">
        <v>814</v>
      </c>
      <c r="H593" t="s">
        <v>815</v>
      </c>
      <c r="I593" t="s">
        <v>83</v>
      </c>
      <c r="K593" t="s">
        <v>816</v>
      </c>
      <c r="M593" t="s">
        <v>94</v>
      </c>
      <c r="N593" t="s">
        <v>42</v>
      </c>
      <c r="O593" t="s">
        <v>817</v>
      </c>
      <c r="AA593" t="s">
        <v>1860</v>
      </c>
      <c r="AC593" t="s">
        <v>45</v>
      </c>
      <c r="AD593" t="s">
        <v>65</v>
      </c>
      <c r="AH593" t="s">
        <v>1861</v>
      </c>
    </row>
    <row r="594" spans="1:34" x14ac:dyDescent="0.3">
      <c r="A594" t="s">
        <v>1862</v>
      </c>
      <c r="B594" t="s">
        <v>893</v>
      </c>
      <c r="C594" t="s">
        <v>36</v>
      </c>
      <c r="D594">
        <v>5</v>
      </c>
      <c r="E594">
        <v>1420</v>
      </c>
      <c r="F594" t="s">
        <v>684</v>
      </c>
      <c r="G594" t="s">
        <v>767</v>
      </c>
      <c r="H594" t="s">
        <v>186</v>
      </c>
      <c r="I594" t="s">
        <v>83</v>
      </c>
      <c r="J594" t="s">
        <v>242</v>
      </c>
      <c r="K594" t="s">
        <v>188</v>
      </c>
      <c r="M594" t="s">
        <v>41</v>
      </c>
      <c r="N594" t="s">
        <v>42</v>
      </c>
      <c r="O594" t="s">
        <v>189</v>
      </c>
      <c r="AA594" t="s">
        <v>768</v>
      </c>
      <c r="AH594" t="s">
        <v>686</v>
      </c>
    </row>
    <row r="595" spans="1:34" x14ac:dyDescent="0.3">
      <c r="A595" s="2" t="s">
        <v>1863</v>
      </c>
      <c r="B595" t="s">
        <v>1864</v>
      </c>
      <c r="C595" t="s">
        <v>36</v>
      </c>
      <c r="D595">
        <v>60</v>
      </c>
      <c r="E595">
        <v>5000</v>
      </c>
      <c r="F595" t="s">
        <v>288</v>
      </c>
      <c r="H595" t="s">
        <v>60</v>
      </c>
      <c r="I595" t="s">
        <v>61</v>
      </c>
      <c r="K595" t="s">
        <v>62</v>
      </c>
      <c r="L595" t="s">
        <v>63</v>
      </c>
      <c r="M595" t="s">
        <v>64</v>
      </c>
      <c r="N595" t="s">
        <v>42</v>
      </c>
      <c r="AD595" t="s">
        <v>65</v>
      </c>
      <c r="AH595" t="s">
        <v>1865</v>
      </c>
    </row>
    <row r="596" spans="1:34" x14ac:dyDescent="0.3">
      <c r="A596" t="s">
        <v>1866</v>
      </c>
      <c r="B596" t="s">
        <v>183</v>
      </c>
      <c r="C596" t="s">
        <v>36</v>
      </c>
      <c r="D596">
        <v>11</v>
      </c>
      <c r="E596">
        <v>2656</v>
      </c>
      <c r="F596" t="s">
        <v>184</v>
      </c>
      <c r="G596" t="s">
        <v>185</v>
      </c>
      <c r="H596" t="s">
        <v>186</v>
      </c>
      <c r="I596" t="s">
        <v>83</v>
      </c>
      <c r="J596" t="s">
        <v>187</v>
      </c>
      <c r="K596" t="s">
        <v>188</v>
      </c>
      <c r="M596" t="s">
        <v>41</v>
      </c>
      <c r="N596" t="s">
        <v>42</v>
      </c>
      <c r="O596" t="s">
        <v>189</v>
      </c>
      <c r="AA596" t="s">
        <v>398</v>
      </c>
      <c r="AH596" t="s">
        <v>191</v>
      </c>
    </row>
    <row r="597" spans="1:34" x14ac:dyDescent="0.3">
      <c r="A597" t="s">
        <v>1867</v>
      </c>
      <c r="B597" t="s">
        <v>1868</v>
      </c>
      <c r="C597" t="s">
        <v>36</v>
      </c>
      <c r="D597">
        <v>2</v>
      </c>
      <c r="E597">
        <v>155</v>
      </c>
      <c r="F597" t="s">
        <v>99</v>
      </c>
      <c r="H597" t="s">
        <v>60</v>
      </c>
      <c r="I597" t="s">
        <v>61</v>
      </c>
      <c r="K597" t="s">
        <v>62</v>
      </c>
      <c r="L597" t="s">
        <v>63</v>
      </c>
      <c r="M597" t="s">
        <v>64</v>
      </c>
      <c r="N597" t="s">
        <v>42</v>
      </c>
      <c r="AA597" t="s">
        <v>100</v>
      </c>
      <c r="AD597" t="s">
        <v>65</v>
      </c>
      <c r="AH597" t="s">
        <v>1869</v>
      </c>
    </row>
    <row r="598" spans="1:34" x14ac:dyDescent="0.3">
      <c r="A598" t="s">
        <v>1870</v>
      </c>
      <c r="B598" t="s">
        <v>1871</v>
      </c>
      <c r="C598" t="s">
        <v>36</v>
      </c>
      <c r="D598">
        <v>4</v>
      </c>
      <c r="E598">
        <v>465</v>
      </c>
      <c r="F598" t="s">
        <v>99</v>
      </c>
      <c r="H598" t="s">
        <v>60</v>
      </c>
      <c r="I598" t="s">
        <v>61</v>
      </c>
      <c r="K598" t="s">
        <v>62</v>
      </c>
      <c r="L598" t="s">
        <v>63</v>
      </c>
      <c r="M598" t="s">
        <v>64</v>
      </c>
      <c r="N598" t="s">
        <v>42</v>
      </c>
      <c r="AA598" t="s">
        <v>195</v>
      </c>
      <c r="AD598" t="s">
        <v>65</v>
      </c>
      <c r="AH598" t="s">
        <v>1872</v>
      </c>
    </row>
    <row r="599" spans="1:34" x14ac:dyDescent="0.3">
      <c r="A599" t="s">
        <v>1873</v>
      </c>
      <c r="B599" t="s">
        <v>1562</v>
      </c>
      <c r="C599" t="s">
        <v>36</v>
      </c>
      <c r="D599">
        <v>37</v>
      </c>
      <c r="E599">
        <v>2926</v>
      </c>
      <c r="F599" t="s">
        <v>168</v>
      </c>
      <c r="H599" t="s">
        <v>60</v>
      </c>
      <c r="I599" t="s">
        <v>61</v>
      </c>
      <c r="K599" t="s">
        <v>62</v>
      </c>
      <c r="L599" t="s">
        <v>63</v>
      </c>
      <c r="M599" t="s">
        <v>64</v>
      </c>
      <c r="N599" t="s">
        <v>42</v>
      </c>
      <c r="AD599" t="s">
        <v>65</v>
      </c>
      <c r="AH599" t="s">
        <v>1563</v>
      </c>
    </row>
    <row r="600" spans="1:34" x14ac:dyDescent="0.3">
      <c r="A600" t="s">
        <v>1874</v>
      </c>
      <c r="B600" t="s">
        <v>1503</v>
      </c>
      <c r="C600" t="s">
        <v>36</v>
      </c>
      <c r="D600">
        <v>33</v>
      </c>
      <c r="E600">
        <v>3189</v>
      </c>
      <c r="F600" t="s">
        <v>1458</v>
      </c>
      <c r="H600" t="s">
        <v>146</v>
      </c>
      <c r="I600" t="s">
        <v>83</v>
      </c>
      <c r="J600" t="s">
        <v>1459</v>
      </c>
      <c r="K600" t="s">
        <v>148</v>
      </c>
      <c r="M600" t="s">
        <v>41</v>
      </c>
      <c r="N600" t="s">
        <v>42</v>
      </c>
      <c r="AD600" t="s">
        <v>65</v>
      </c>
      <c r="AH600" t="s">
        <v>1460</v>
      </c>
    </row>
    <row r="601" spans="1:34" x14ac:dyDescent="0.3">
      <c r="A601" t="s">
        <v>1875</v>
      </c>
      <c r="B601" t="s">
        <v>317</v>
      </c>
      <c r="C601" t="s">
        <v>36</v>
      </c>
      <c r="D601">
        <v>9071</v>
      </c>
      <c r="E601">
        <v>1276315</v>
      </c>
      <c r="F601" t="s">
        <v>318</v>
      </c>
      <c r="G601" t="s">
        <v>319</v>
      </c>
      <c r="H601" t="s">
        <v>211</v>
      </c>
      <c r="I601" t="s">
        <v>212</v>
      </c>
      <c r="K601" t="s">
        <v>311</v>
      </c>
      <c r="M601" t="s">
        <v>41</v>
      </c>
      <c r="N601" t="s">
        <v>42</v>
      </c>
      <c r="AA601" t="s">
        <v>181</v>
      </c>
      <c r="AC601" t="s">
        <v>45</v>
      </c>
      <c r="AD601" t="s">
        <v>65</v>
      </c>
      <c r="AH601" t="s">
        <v>320</v>
      </c>
    </row>
    <row r="602" spans="1:34" x14ac:dyDescent="0.3">
      <c r="A602" t="s">
        <v>1876</v>
      </c>
      <c r="B602" t="s">
        <v>1877</v>
      </c>
      <c r="C602" t="s">
        <v>36</v>
      </c>
      <c r="D602">
        <v>3</v>
      </c>
      <c r="E602">
        <v>279</v>
      </c>
      <c r="F602" t="s">
        <v>172</v>
      </c>
      <c r="H602" t="s">
        <v>60</v>
      </c>
      <c r="I602" t="s">
        <v>61</v>
      </c>
      <c r="K602" t="s">
        <v>62</v>
      </c>
      <c r="L602" t="s">
        <v>63</v>
      </c>
      <c r="M602" t="s">
        <v>41</v>
      </c>
      <c r="N602" t="s">
        <v>42</v>
      </c>
      <c r="AA602" t="s">
        <v>195</v>
      </c>
      <c r="AD602" t="s">
        <v>65</v>
      </c>
      <c r="AH602" t="s">
        <v>1878</v>
      </c>
    </row>
    <row r="603" spans="1:34" x14ac:dyDescent="0.3">
      <c r="A603" t="s">
        <v>1879</v>
      </c>
      <c r="B603" t="s">
        <v>1880</v>
      </c>
      <c r="C603" t="s">
        <v>36</v>
      </c>
      <c r="D603">
        <v>89</v>
      </c>
      <c r="E603">
        <v>10227</v>
      </c>
      <c r="F603" t="s">
        <v>627</v>
      </c>
      <c r="G603" t="s">
        <v>628</v>
      </c>
      <c r="H603" t="s">
        <v>265</v>
      </c>
      <c r="I603" t="s">
        <v>266</v>
      </c>
      <c r="J603" t="s">
        <v>629</v>
      </c>
      <c r="K603" t="s">
        <v>630</v>
      </c>
      <c r="M603" t="s">
        <v>41</v>
      </c>
      <c r="N603" t="s">
        <v>42</v>
      </c>
      <c r="O603" t="s">
        <v>631</v>
      </c>
      <c r="AC603" t="s">
        <v>45</v>
      </c>
      <c r="AE603" t="s">
        <v>1197</v>
      </c>
      <c r="AH603" t="s">
        <v>632</v>
      </c>
    </row>
    <row r="604" spans="1:34" x14ac:dyDescent="0.3">
      <c r="A604" t="s">
        <v>1881</v>
      </c>
      <c r="B604" t="s">
        <v>1882</v>
      </c>
      <c r="C604" t="s">
        <v>36</v>
      </c>
      <c r="D604">
        <v>107</v>
      </c>
      <c r="E604">
        <v>51924</v>
      </c>
      <c r="F604" t="s">
        <v>1756</v>
      </c>
      <c r="H604" t="s">
        <v>302</v>
      </c>
      <c r="I604" t="s">
        <v>83</v>
      </c>
      <c r="K604" t="s">
        <v>302</v>
      </c>
      <c r="L604" t="s">
        <v>63</v>
      </c>
      <c r="M604" t="s">
        <v>1253</v>
      </c>
      <c r="N604" t="s">
        <v>42</v>
      </c>
      <c r="AH604" t="s">
        <v>304</v>
      </c>
    </row>
    <row r="605" spans="1:34" x14ac:dyDescent="0.3">
      <c r="A605" t="s">
        <v>1883</v>
      </c>
      <c r="B605" t="s">
        <v>495</v>
      </c>
      <c r="C605" t="s">
        <v>36</v>
      </c>
      <c r="D605">
        <v>685</v>
      </c>
      <c r="E605">
        <v>66653</v>
      </c>
      <c r="F605" t="s">
        <v>1220</v>
      </c>
      <c r="H605" t="s">
        <v>60</v>
      </c>
      <c r="I605" t="s">
        <v>61</v>
      </c>
      <c r="K605" t="s">
        <v>62</v>
      </c>
      <c r="L605" t="s">
        <v>63</v>
      </c>
      <c r="M605" t="s">
        <v>64</v>
      </c>
      <c r="N605" t="s">
        <v>42</v>
      </c>
      <c r="AD605" t="s">
        <v>65</v>
      </c>
      <c r="AH605" t="s">
        <v>1221</v>
      </c>
    </row>
    <row r="606" spans="1:34" x14ac:dyDescent="0.3">
      <c r="A606" t="s">
        <v>1884</v>
      </c>
      <c r="B606" t="s">
        <v>771</v>
      </c>
      <c r="C606" t="s">
        <v>36</v>
      </c>
      <c r="D606">
        <v>8156</v>
      </c>
      <c r="E606">
        <v>1562077</v>
      </c>
      <c r="F606" t="s">
        <v>772</v>
      </c>
      <c r="G606" t="s">
        <v>773</v>
      </c>
      <c r="H606" t="s">
        <v>774</v>
      </c>
      <c r="I606" t="s">
        <v>775</v>
      </c>
      <c r="K606" t="s">
        <v>776</v>
      </c>
      <c r="M606" t="s">
        <v>492</v>
      </c>
      <c r="N606" t="s">
        <v>42</v>
      </c>
      <c r="AA606" t="s">
        <v>911</v>
      </c>
      <c r="AC606" t="s">
        <v>45</v>
      </c>
      <c r="AH606" t="s">
        <v>1885</v>
      </c>
    </row>
    <row r="607" spans="1:34" x14ac:dyDescent="0.3">
      <c r="A607" t="s">
        <v>1886</v>
      </c>
      <c r="B607" t="s">
        <v>1887</v>
      </c>
      <c r="C607" t="s">
        <v>36</v>
      </c>
      <c r="D607">
        <v>5751</v>
      </c>
      <c r="E607">
        <v>1349066</v>
      </c>
      <c r="F607" t="s">
        <v>1778</v>
      </c>
      <c r="G607" t="s">
        <v>1779</v>
      </c>
      <c r="H607" t="s">
        <v>1780</v>
      </c>
      <c r="I607" t="s">
        <v>1781</v>
      </c>
      <c r="K607" t="s">
        <v>1782</v>
      </c>
      <c r="N607" t="s">
        <v>42</v>
      </c>
      <c r="O607" t="s">
        <v>817</v>
      </c>
      <c r="AC607" t="s">
        <v>45</v>
      </c>
      <c r="AD607" t="s">
        <v>809</v>
      </c>
      <c r="AH607" t="s">
        <v>1783</v>
      </c>
    </row>
    <row r="608" spans="1:34" x14ac:dyDescent="0.3">
      <c r="A608" t="s">
        <v>1888</v>
      </c>
      <c r="B608" t="s">
        <v>1889</v>
      </c>
      <c r="C608" t="s">
        <v>113</v>
      </c>
      <c r="D608">
        <v>62</v>
      </c>
      <c r="E608">
        <v>31536</v>
      </c>
      <c r="F608" t="s">
        <v>176</v>
      </c>
      <c r="G608" t="s">
        <v>177</v>
      </c>
      <c r="H608" t="s">
        <v>116</v>
      </c>
      <c r="I608" t="s">
        <v>117</v>
      </c>
      <c r="K608" t="s">
        <v>116</v>
      </c>
      <c r="M608" t="s">
        <v>41</v>
      </c>
      <c r="N608" t="s">
        <v>118</v>
      </c>
      <c r="W608" t="s">
        <v>178</v>
      </c>
      <c r="AC608" t="s">
        <v>45</v>
      </c>
      <c r="AD608" t="s">
        <v>65</v>
      </c>
      <c r="AH608" t="s">
        <v>597</v>
      </c>
    </row>
    <row r="609" spans="1:34" x14ac:dyDescent="0.3">
      <c r="A609" t="s">
        <v>1890</v>
      </c>
      <c r="B609" t="s">
        <v>1891</v>
      </c>
      <c r="C609" t="s">
        <v>36</v>
      </c>
      <c r="D609">
        <v>1655</v>
      </c>
      <c r="E609">
        <v>249047</v>
      </c>
      <c r="F609" t="s">
        <v>587</v>
      </c>
      <c r="G609" t="s">
        <v>588</v>
      </c>
      <c r="H609" t="s">
        <v>328</v>
      </c>
      <c r="I609" t="s">
        <v>83</v>
      </c>
      <c r="K609" t="s">
        <v>329</v>
      </c>
      <c r="M609" t="s">
        <v>41</v>
      </c>
      <c r="N609" t="s">
        <v>42</v>
      </c>
      <c r="Q609" t="s">
        <v>589</v>
      </c>
      <c r="AA609" t="s">
        <v>331</v>
      </c>
      <c r="AC609" t="s">
        <v>45</v>
      </c>
      <c r="AH609" t="s">
        <v>332</v>
      </c>
    </row>
    <row r="610" spans="1:34" x14ac:dyDescent="0.3">
      <c r="A610" t="s">
        <v>1892</v>
      </c>
      <c r="B610" t="s">
        <v>779</v>
      </c>
      <c r="C610" t="s">
        <v>123</v>
      </c>
      <c r="D610">
        <v>3</v>
      </c>
      <c r="E610">
        <v>1131</v>
      </c>
      <c r="F610" t="s">
        <v>124</v>
      </c>
      <c r="G610" t="s">
        <v>125</v>
      </c>
      <c r="H610" t="s">
        <v>126</v>
      </c>
      <c r="I610" t="s">
        <v>127</v>
      </c>
      <c r="K610" t="s">
        <v>128</v>
      </c>
      <c r="M610" t="s">
        <v>74</v>
      </c>
      <c r="N610" t="s">
        <v>130</v>
      </c>
      <c r="AA610" t="s">
        <v>1470</v>
      </c>
      <c r="AD610" t="s">
        <v>65</v>
      </c>
      <c r="AH610" t="s">
        <v>132</v>
      </c>
    </row>
    <row r="611" spans="1:34" x14ac:dyDescent="0.3">
      <c r="A611" t="s">
        <v>1893</v>
      </c>
      <c r="B611" t="s">
        <v>916</v>
      </c>
      <c r="C611" t="s">
        <v>36</v>
      </c>
      <c r="D611">
        <v>11</v>
      </c>
      <c r="E611">
        <v>1326</v>
      </c>
      <c r="F611" t="s">
        <v>184</v>
      </c>
      <c r="G611" t="s">
        <v>185</v>
      </c>
      <c r="H611" t="s">
        <v>186</v>
      </c>
      <c r="I611" t="s">
        <v>83</v>
      </c>
      <c r="J611" t="s">
        <v>187</v>
      </c>
      <c r="K611" t="s">
        <v>188</v>
      </c>
      <c r="M611" t="s">
        <v>41</v>
      </c>
      <c r="N611" t="s">
        <v>42</v>
      </c>
      <c r="O611" t="s">
        <v>189</v>
      </c>
      <c r="AH611" t="s">
        <v>191</v>
      </c>
    </row>
    <row r="612" spans="1:34" x14ac:dyDescent="0.3">
      <c r="A612" t="s">
        <v>1894</v>
      </c>
      <c r="B612" t="s">
        <v>850</v>
      </c>
      <c r="C612" t="s">
        <v>36</v>
      </c>
      <c r="D612">
        <v>536</v>
      </c>
      <c r="E612">
        <v>162872</v>
      </c>
      <c r="F612" t="s">
        <v>1658</v>
      </c>
      <c r="H612" t="s">
        <v>302</v>
      </c>
      <c r="I612" t="s">
        <v>83</v>
      </c>
      <c r="K612" t="s">
        <v>302</v>
      </c>
      <c r="M612" t="s">
        <v>1659</v>
      </c>
      <c r="N612" t="s">
        <v>42</v>
      </c>
      <c r="AA612" t="s">
        <v>1660</v>
      </c>
      <c r="AB612" t="s">
        <v>303</v>
      </c>
      <c r="AC612" t="s">
        <v>45</v>
      </c>
      <c r="AD612" t="s">
        <v>65</v>
      </c>
      <c r="AH612" t="s">
        <v>852</v>
      </c>
    </row>
    <row r="613" spans="1:34" x14ac:dyDescent="0.3">
      <c r="A613" t="s">
        <v>1895</v>
      </c>
      <c r="B613" t="s">
        <v>388</v>
      </c>
      <c r="C613" t="s">
        <v>36</v>
      </c>
      <c r="D613">
        <v>352</v>
      </c>
      <c r="E613">
        <v>30110</v>
      </c>
      <c r="F613" t="s">
        <v>1217</v>
      </c>
      <c r="H613" t="s">
        <v>200</v>
      </c>
      <c r="I613" t="s">
        <v>83</v>
      </c>
      <c r="K613" t="s">
        <v>201</v>
      </c>
      <c r="M613" t="s">
        <v>41</v>
      </c>
      <c r="N613" t="s">
        <v>42</v>
      </c>
      <c r="W613" t="s">
        <v>1218</v>
      </c>
      <c r="AC613" t="s">
        <v>45</v>
      </c>
    </row>
    <row r="614" spans="1:34" x14ac:dyDescent="0.3">
      <c r="A614" t="s">
        <v>1896</v>
      </c>
      <c r="B614" t="s">
        <v>225</v>
      </c>
      <c r="C614" t="s">
        <v>123</v>
      </c>
      <c r="D614">
        <v>4</v>
      </c>
      <c r="E614">
        <v>2412</v>
      </c>
      <c r="F614" t="s">
        <v>780</v>
      </c>
      <c r="G614" t="s">
        <v>125</v>
      </c>
      <c r="H614" t="s">
        <v>126</v>
      </c>
      <c r="I614" t="s">
        <v>127</v>
      </c>
      <c r="K614" t="s">
        <v>128</v>
      </c>
      <c r="M614" t="s">
        <v>129</v>
      </c>
      <c r="N614" t="s">
        <v>130</v>
      </c>
      <c r="AC614" t="s">
        <v>45</v>
      </c>
      <c r="AD614" t="s">
        <v>65</v>
      </c>
      <c r="AH614" t="s">
        <v>132</v>
      </c>
    </row>
    <row r="615" spans="1:34" x14ac:dyDescent="0.3">
      <c r="A615" t="s">
        <v>1897</v>
      </c>
      <c r="B615" t="s">
        <v>1898</v>
      </c>
      <c r="C615" t="s">
        <v>36</v>
      </c>
      <c r="D615">
        <v>3</v>
      </c>
      <c r="E615">
        <v>230</v>
      </c>
      <c r="F615" t="s">
        <v>172</v>
      </c>
      <c r="H615" t="s">
        <v>60</v>
      </c>
      <c r="I615" t="s">
        <v>61</v>
      </c>
      <c r="K615" t="s">
        <v>62</v>
      </c>
      <c r="L615" t="s">
        <v>63</v>
      </c>
      <c r="M615" t="s">
        <v>41</v>
      </c>
      <c r="N615" t="s">
        <v>42</v>
      </c>
      <c r="AA615" t="s">
        <v>100</v>
      </c>
      <c r="AD615" t="s">
        <v>65</v>
      </c>
      <c r="AH615" t="s">
        <v>1899</v>
      </c>
    </row>
    <row r="616" spans="1:34" x14ac:dyDescent="0.3">
      <c r="A616" t="s">
        <v>1900</v>
      </c>
      <c r="B616" t="s">
        <v>306</v>
      </c>
      <c r="C616" t="s">
        <v>36</v>
      </c>
      <c r="D616">
        <v>188</v>
      </c>
      <c r="E616">
        <v>19428</v>
      </c>
      <c r="F616" t="s">
        <v>89</v>
      </c>
      <c r="H616" t="s">
        <v>90</v>
      </c>
      <c r="I616" t="s">
        <v>91</v>
      </c>
      <c r="J616" t="s">
        <v>92</v>
      </c>
      <c r="K616" t="s">
        <v>93</v>
      </c>
      <c r="M616" t="s">
        <v>94</v>
      </c>
      <c r="N616" t="s">
        <v>42</v>
      </c>
      <c r="S616" t="s">
        <v>95</v>
      </c>
      <c r="AA616" t="s">
        <v>181</v>
      </c>
      <c r="AC616" t="s">
        <v>45</v>
      </c>
      <c r="AH616" t="s">
        <v>96</v>
      </c>
    </row>
    <row r="617" spans="1:34" x14ac:dyDescent="0.3">
      <c r="A617" t="s">
        <v>1901</v>
      </c>
      <c r="B617" t="s">
        <v>1902</v>
      </c>
      <c r="C617" t="s">
        <v>36</v>
      </c>
      <c r="D617">
        <v>4195</v>
      </c>
      <c r="E617">
        <v>270196</v>
      </c>
      <c r="F617" t="s">
        <v>1690</v>
      </c>
      <c r="G617" t="s">
        <v>229</v>
      </c>
      <c r="H617" t="s">
        <v>328</v>
      </c>
      <c r="I617" t="s">
        <v>83</v>
      </c>
      <c r="K617" t="s">
        <v>329</v>
      </c>
      <c r="M617" t="s">
        <v>41</v>
      </c>
      <c r="N617" t="s">
        <v>42</v>
      </c>
      <c r="Q617" t="s">
        <v>1691</v>
      </c>
      <c r="AA617" t="s">
        <v>331</v>
      </c>
      <c r="AC617" t="s">
        <v>45</v>
      </c>
      <c r="AH617" t="s">
        <v>332</v>
      </c>
    </row>
    <row r="618" spans="1:34" x14ac:dyDescent="0.3">
      <c r="A618" t="s">
        <v>1903</v>
      </c>
      <c r="B618" t="s">
        <v>1443</v>
      </c>
      <c r="C618" t="s">
        <v>36</v>
      </c>
      <c r="D618">
        <v>67</v>
      </c>
      <c r="E618">
        <v>7927</v>
      </c>
      <c r="F618" t="s">
        <v>335</v>
      </c>
      <c r="G618" t="s">
        <v>336</v>
      </c>
      <c r="H618" t="s">
        <v>60</v>
      </c>
      <c r="I618" t="s">
        <v>337</v>
      </c>
      <c r="K618" t="s">
        <v>338</v>
      </c>
      <c r="M618" t="s">
        <v>339</v>
      </c>
      <c r="N618" t="s">
        <v>42</v>
      </c>
      <c r="O618" t="s">
        <v>353</v>
      </c>
      <c r="AC618" t="s">
        <v>45</v>
      </c>
      <c r="AD618" t="s">
        <v>65</v>
      </c>
      <c r="AE618" t="s">
        <v>354</v>
      </c>
      <c r="AH618" t="s">
        <v>1904</v>
      </c>
    </row>
    <row r="619" spans="1:34" x14ac:dyDescent="0.3">
      <c r="A619" t="s">
        <v>1905</v>
      </c>
      <c r="B619" t="s">
        <v>522</v>
      </c>
      <c r="C619" t="s">
        <v>36</v>
      </c>
      <c r="D619">
        <v>114</v>
      </c>
      <c r="E619">
        <v>14221</v>
      </c>
      <c r="F619" t="s">
        <v>335</v>
      </c>
      <c r="G619" t="s">
        <v>336</v>
      </c>
      <c r="H619" t="s">
        <v>60</v>
      </c>
      <c r="I619" t="s">
        <v>337</v>
      </c>
      <c r="K619" t="s">
        <v>338</v>
      </c>
      <c r="M619" t="s">
        <v>339</v>
      </c>
      <c r="N619" t="s">
        <v>42</v>
      </c>
      <c r="O619" t="s">
        <v>353</v>
      </c>
      <c r="AC619" t="s">
        <v>45</v>
      </c>
      <c r="AD619" t="s">
        <v>65</v>
      </c>
      <c r="AE619" t="s">
        <v>354</v>
      </c>
      <c r="AH619" t="s">
        <v>1906</v>
      </c>
    </row>
    <row r="620" spans="1:34" x14ac:dyDescent="0.3">
      <c r="A620" t="s">
        <v>1907</v>
      </c>
      <c r="B620" t="s">
        <v>88</v>
      </c>
      <c r="C620" t="s">
        <v>36</v>
      </c>
      <c r="D620">
        <v>179</v>
      </c>
      <c r="E620">
        <v>19633</v>
      </c>
      <c r="F620" t="s">
        <v>89</v>
      </c>
      <c r="H620" t="s">
        <v>90</v>
      </c>
      <c r="I620" t="s">
        <v>91</v>
      </c>
      <c r="J620" t="s">
        <v>92</v>
      </c>
      <c r="K620" t="s">
        <v>93</v>
      </c>
      <c r="M620" t="s">
        <v>94</v>
      </c>
      <c r="N620" t="s">
        <v>42</v>
      </c>
      <c r="S620" t="s">
        <v>95</v>
      </c>
      <c r="AA620" t="s">
        <v>499</v>
      </c>
      <c r="AC620" t="s">
        <v>45</v>
      </c>
      <c r="AH620" t="s">
        <v>96</v>
      </c>
    </row>
    <row r="621" spans="1:34" x14ac:dyDescent="0.3">
      <c r="A621" t="s">
        <v>1908</v>
      </c>
      <c r="B621" t="s">
        <v>306</v>
      </c>
      <c r="C621" t="s">
        <v>36</v>
      </c>
      <c r="D621">
        <v>34</v>
      </c>
      <c r="E621">
        <v>4722</v>
      </c>
      <c r="F621" t="s">
        <v>89</v>
      </c>
      <c r="H621" t="s">
        <v>90</v>
      </c>
      <c r="I621" t="s">
        <v>91</v>
      </c>
      <c r="J621" t="s">
        <v>92</v>
      </c>
      <c r="K621" t="s">
        <v>93</v>
      </c>
      <c r="M621" t="s">
        <v>94</v>
      </c>
      <c r="N621" t="s">
        <v>42</v>
      </c>
      <c r="S621" t="s">
        <v>95</v>
      </c>
      <c r="AC621" t="s">
        <v>45</v>
      </c>
      <c r="AH621" t="s">
        <v>96</v>
      </c>
    </row>
    <row r="622" spans="1:34" x14ac:dyDescent="0.3">
      <c r="A622" t="s">
        <v>1909</v>
      </c>
      <c r="B622" t="s">
        <v>1094</v>
      </c>
      <c r="C622" t="s">
        <v>36</v>
      </c>
      <c r="D622">
        <v>192</v>
      </c>
      <c r="E622">
        <v>61589</v>
      </c>
      <c r="F622" t="s">
        <v>1095</v>
      </c>
      <c r="G622" t="s">
        <v>1096</v>
      </c>
      <c r="H622" t="s">
        <v>39</v>
      </c>
      <c r="I622" t="s">
        <v>40</v>
      </c>
      <c r="K622" t="s">
        <v>39</v>
      </c>
      <c r="M622" t="s">
        <v>41</v>
      </c>
      <c r="N622" t="s">
        <v>42</v>
      </c>
      <c r="O622" t="s">
        <v>1097</v>
      </c>
    </row>
    <row r="623" spans="1:34" x14ac:dyDescent="0.3">
      <c r="A623" t="s">
        <v>1910</v>
      </c>
      <c r="B623" t="s">
        <v>1454</v>
      </c>
      <c r="C623" t="s">
        <v>36</v>
      </c>
      <c r="D623">
        <v>26</v>
      </c>
      <c r="E623">
        <v>2226</v>
      </c>
      <c r="F623" t="s">
        <v>288</v>
      </c>
      <c r="H623" t="s">
        <v>60</v>
      </c>
      <c r="I623" t="s">
        <v>61</v>
      </c>
      <c r="K623" t="s">
        <v>62</v>
      </c>
      <c r="L623" t="s">
        <v>63</v>
      </c>
      <c r="M623" t="s">
        <v>64</v>
      </c>
      <c r="N623" t="s">
        <v>42</v>
      </c>
      <c r="AD623" t="s">
        <v>65</v>
      </c>
      <c r="AH623" t="s">
        <v>1455</v>
      </c>
    </row>
    <row r="624" spans="1:34" x14ac:dyDescent="0.3">
      <c r="A624" t="s">
        <v>1911</v>
      </c>
      <c r="B624" t="s">
        <v>1011</v>
      </c>
      <c r="C624" t="s">
        <v>48</v>
      </c>
      <c r="D624">
        <v>883</v>
      </c>
      <c r="E624">
        <v>672192</v>
      </c>
      <c r="F624" t="s">
        <v>1012</v>
      </c>
      <c r="G624" t="s">
        <v>1013</v>
      </c>
      <c r="H624" t="s">
        <v>1014</v>
      </c>
      <c r="I624" t="s">
        <v>1015</v>
      </c>
      <c r="K624" t="s">
        <v>1016</v>
      </c>
      <c r="M624" t="s">
        <v>53</v>
      </c>
      <c r="N624" t="s">
        <v>54</v>
      </c>
      <c r="W624" t="s">
        <v>1912</v>
      </c>
      <c r="AC624" t="s">
        <v>45</v>
      </c>
      <c r="AH624" t="s">
        <v>1017</v>
      </c>
    </row>
    <row r="625" spans="1:34" x14ac:dyDescent="0.3">
      <c r="A625" t="s">
        <v>1913</v>
      </c>
      <c r="B625" t="s">
        <v>1914</v>
      </c>
      <c r="C625" t="s">
        <v>36</v>
      </c>
      <c r="D625">
        <v>6137</v>
      </c>
      <c r="E625">
        <v>1406682</v>
      </c>
      <c r="F625" t="s">
        <v>1028</v>
      </c>
      <c r="G625" t="s">
        <v>1029</v>
      </c>
      <c r="H625" t="s">
        <v>1030</v>
      </c>
      <c r="I625" t="s">
        <v>83</v>
      </c>
      <c r="K625" t="s">
        <v>1031</v>
      </c>
      <c r="M625" t="s">
        <v>1032</v>
      </c>
      <c r="N625" t="s">
        <v>42</v>
      </c>
      <c r="O625" t="s">
        <v>1033</v>
      </c>
      <c r="AC625" t="s">
        <v>45</v>
      </c>
      <c r="AD625" t="s">
        <v>65</v>
      </c>
    </row>
    <row r="626" spans="1:34" x14ac:dyDescent="0.3">
      <c r="A626" t="s">
        <v>1915</v>
      </c>
      <c r="B626" t="s">
        <v>1916</v>
      </c>
      <c r="C626" t="s">
        <v>36</v>
      </c>
      <c r="D626">
        <v>3</v>
      </c>
      <c r="E626">
        <v>310</v>
      </c>
      <c r="F626" t="s">
        <v>172</v>
      </c>
      <c r="H626" t="s">
        <v>60</v>
      </c>
      <c r="I626" t="s">
        <v>61</v>
      </c>
      <c r="K626" t="s">
        <v>62</v>
      </c>
      <c r="L626" t="s">
        <v>63</v>
      </c>
      <c r="M626" t="s">
        <v>41</v>
      </c>
      <c r="N626" t="s">
        <v>42</v>
      </c>
      <c r="AA626" t="s">
        <v>195</v>
      </c>
      <c r="AD626" t="s">
        <v>65</v>
      </c>
      <c r="AH626" t="s">
        <v>1917</v>
      </c>
    </row>
    <row r="627" spans="1:34" x14ac:dyDescent="0.3">
      <c r="A627" t="s">
        <v>1918</v>
      </c>
      <c r="B627" t="s">
        <v>1919</v>
      </c>
      <c r="C627" t="s">
        <v>36</v>
      </c>
      <c r="D627">
        <v>634</v>
      </c>
      <c r="E627">
        <v>258672</v>
      </c>
      <c r="F627" t="s">
        <v>1756</v>
      </c>
      <c r="H627" t="s">
        <v>302</v>
      </c>
      <c r="I627" t="s">
        <v>83</v>
      </c>
      <c r="K627" t="s">
        <v>302</v>
      </c>
      <c r="L627" t="s">
        <v>63</v>
      </c>
      <c r="M627" t="s">
        <v>1253</v>
      </c>
      <c r="N627" t="s">
        <v>42</v>
      </c>
      <c r="AA627" t="s">
        <v>1920</v>
      </c>
      <c r="AH627" t="s">
        <v>1921</v>
      </c>
    </row>
    <row r="628" spans="1:34" x14ac:dyDescent="0.3">
      <c r="A628" t="s">
        <v>1922</v>
      </c>
      <c r="B628" t="s">
        <v>370</v>
      </c>
      <c r="C628" t="s">
        <v>36</v>
      </c>
      <c r="D628">
        <v>42</v>
      </c>
      <c r="E628">
        <v>3274</v>
      </c>
      <c r="F628" t="s">
        <v>168</v>
      </c>
      <c r="H628" t="s">
        <v>60</v>
      </c>
      <c r="I628" t="s">
        <v>61</v>
      </c>
      <c r="K628" t="s">
        <v>62</v>
      </c>
      <c r="L628" t="s">
        <v>63</v>
      </c>
      <c r="M628" t="s">
        <v>64</v>
      </c>
      <c r="N628" t="s">
        <v>42</v>
      </c>
      <c r="AD628" t="s">
        <v>65</v>
      </c>
      <c r="AH628" t="s">
        <v>371</v>
      </c>
    </row>
    <row r="629" spans="1:34" x14ac:dyDescent="0.3">
      <c r="A629" t="s">
        <v>1923</v>
      </c>
      <c r="B629" t="s">
        <v>1924</v>
      </c>
      <c r="C629" t="s">
        <v>36</v>
      </c>
      <c r="D629">
        <v>42</v>
      </c>
      <c r="E629">
        <v>5800</v>
      </c>
      <c r="F629" t="s">
        <v>344</v>
      </c>
      <c r="G629" t="s">
        <v>345</v>
      </c>
      <c r="H629" t="s">
        <v>346</v>
      </c>
      <c r="I629" t="s">
        <v>347</v>
      </c>
      <c r="K629" t="s">
        <v>348</v>
      </c>
      <c r="M629" t="s">
        <v>64</v>
      </c>
      <c r="N629" t="s">
        <v>42</v>
      </c>
      <c r="AH629" t="s">
        <v>350</v>
      </c>
    </row>
    <row r="630" spans="1:34" x14ac:dyDescent="0.3">
      <c r="A630" t="s">
        <v>1925</v>
      </c>
      <c r="B630" t="s">
        <v>1926</v>
      </c>
      <c r="C630" t="s">
        <v>36</v>
      </c>
      <c r="D630">
        <v>4000</v>
      </c>
      <c r="E630">
        <v>2015470</v>
      </c>
      <c r="F630" t="s">
        <v>1927</v>
      </c>
      <c r="G630" t="s">
        <v>1928</v>
      </c>
      <c r="H630" t="s">
        <v>153</v>
      </c>
      <c r="I630" t="s">
        <v>83</v>
      </c>
      <c r="K630" t="s">
        <v>154</v>
      </c>
      <c r="M630" t="s">
        <v>653</v>
      </c>
      <c r="N630" t="s">
        <v>42</v>
      </c>
      <c r="O630" t="s">
        <v>155</v>
      </c>
      <c r="AA630" t="s">
        <v>181</v>
      </c>
      <c r="AC630" t="s">
        <v>45</v>
      </c>
      <c r="AH630" t="s">
        <v>156</v>
      </c>
    </row>
    <row r="631" spans="1:34" x14ac:dyDescent="0.3">
      <c r="A631" t="s">
        <v>1929</v>
      </c>
      <c r="B631" t="s">
        <v>1930</v>
      </c>
      <c r="C631" t="s">
        <v>36</v>
      </c>
      <c r="D631">
        <v>262</v>
      </c>
      <c r="E631">
        <v>32973</v>
      </c>
      <c r="F631" t="s">
        <v>1931</v>
      </c>
      <c r="G631" t="s">
        <v>1932</v>
      </c>
      <c r="H631" t="s">
        <v>1933</v>
      </c>
      <c r="I631" t="s">
        <v>1934</v>
      </c>
      <c r="K631" t="s">
        <v>1935</v>
      </c>
      <c r="M631" t="s">
        <v>41</v>
      </c>
      <c r="N631" t="s">
        <v>42</v>
      </c>
      <c r="O631" t="s">
        <v>1033</v>
      </c>
      <c r="AC631" t="s">
        <v>45</v>
      </c>
      <c r="AD631" t="s">
        <v>65</v>
      </c>
      <c r="AH631" t="s">
        <v>1936</v>
      </c>
    </row>
    <row r="632" spans="1:34" x14ac:dyDescent="0.3">
      <c r="A632" t="s">
        <v>1937</v>
      </c>
      <c r="B632" t="s">
        <v>1938</v>
      </c>
      <c r="C632" t="s">
        <v>48</v>
      </c>
      <c r="D632">
        <v>99</v>
      </c>
      <c r="E632">
        <v>50518</v>
      </c>
      <c r="F632" t="s">
        <v>1163</v>
      </c>
      <c r="G632" t="s">
        <v>1164</v>
      </c>
      <c r="H632" t="s">
        <v>1165</v>
      </c>
      <c r="I632" t="s">
        <v>1166</v>
      </c>
      <c r="K632" t="s">
        <v>1167</v>
      </c>
      <c r="M632" t="s">
        <v>41</v>
      </c>
      <c r="N632" t="s">
        <v>1168</v>
      </c>
      <c r="S632" t="s">
        <v>1169</v>
      </c>
      <c r="AC632" t="s">
        <v>45</v>
      </c>
      <c r="AD632" t="s">
        <v>1170</v>
      </c>
      <c r="AH632" t="s">
        <v>1171</v>
      </c>
    </row>
    <row r="633" spans="1:34" x14ac:dyDescent="0.3">
      <c r="A633" t="s">
        <v>1939</v>
      </c>
      <c r="B633" t="s">
        <v>916</v>
      </c>
      <c r="C633" t="s">
        <v>36</v>
      </c>
      <c r="D633">
        <v>13</v>
      </c>
      <c r="E633">
        <v>3112</v>
      </c>
      <c r="F633" t="s">
        <v>184</v>
      </c>
      <c r="G633" t="s">
        <v>185</v>
      </c>
      <c r="H633" t="s">
        <v>186</v>
      </c>
      <c r="I633" t="s">
        <v>83</v>
      </c>
      <c r="J633" t="s">
        <v>187</v>
      </c>
      <c r="K633" t="s">
        <v>188</v>
      </c>
      <c r="M633" t="s">
        <v>41</v>
      </c>
      <c r="N633" t="s">
        <v>42</v>
      </c>
      <c r="O633" t="s">
        <v>189</v>
      </c>
      <c r="AA633" t="s">
        <v>768</v>
      </c>
      <c r="AH633" t="s">
        <v>191</v>
      </c>
    </row>
    <row r="634" spans="1:34" x14ac:dyDescent="0.3">
      <c r="A634" t="s">
        <v>1940</v>
      </c>
      <c r="B634" t="s">
        <v>635</v>
      </c>
      <c r="C634" t="s">
        <v>113</v>
      </c>
      <c r="D634">
        <v>5</v>
      </c>
      <c r="E634">
        <v>2816</v>
      </c>
      <c r="F634" t="s">
        <v>164</v>
      </c>
      <c r="G634" t="s">
        <v>165</v>
      </c>
      <c r="H634" t="s">
        <v>116</v>
      </c>
      <c r="I634" t="s">
        <v>117</v>
      </c>
      <c r="K634" t="s">
        <v>116</v>
      </c>
      <c r="M634" t="s">
        <v>41</v>
      </c>
      <c r="N634" t="s">
        <v>118</v>
      </c>
      <c r="W634" t="s">
        <v>161</v>
      </c>
      <c r="AC634" t="s">
        <v>45</v>
      </c>
      <c r="AD634" t="s">
        <v>65</v>
      </c>
      <c r="AH634" t="s">
        <v>437</v>
      </c>
    </row>
    <row r="635" spans="1:34" x14ac:dyDescent="0.3">
      <c r="A635" t="s">
        <v>1941</v>
      </c>
      <c r="B635" t="s">
        <v>158</v>
      </c>
      <c r="C635" t="s">
        <v>113</v>
      </c>
      <c r="D635">
        <v>4</v>
      </c>
      <c r="E635">
        <v>1889</v>
      </c>
      <c r="F635" t="s">
        <v>418</v>
      </c>
      <c r="G635" t="s">
        <v>419</v>
      </c>
      <c r="H635" t="s">
        <v>116</v>
      </c>
      <c r="I635" t="s">
        <v>117</v>
      </c>
      <c r="K635" t="s">
        <v>116</v>
      </c>
      <c r="M635" t="s">
        <v>41</v>
      </c>
      <c r="N635" t="s">
        <v>118</v>
      </c>
      <c r="W635" t="s">
        <v>420</v>
      </c>
      <c r="AC635" t="s">
        <v>45</v>
      </c>
      <c r="AD635" t="s">
        <v>65</v>
      </c>
      <c r="AH635" t="s">
        <v>162</v>
      </c>
    </row>
    <row r="636" spans="1:34" x14ac:dyDescent="0.3">
      <c r="A636" t="s">
        <v>1942</v>
      </c>
      <c r="B636" t="s">
        <v>158</v>
      </c>
      <c r="C636" t="s">
        <v>113</v>
      </c>
      <c r="D636">
        <v>19</v>
      </c>
      <c r="E636">
        <v>11119</v>
      </c>
      <c r="F636" t="s">
        <v>164</v>
      </c>
      <c r="G636" t="s">
        <v>165</v>
      </c>
      <c r="H636" t="s">
        <v>116</v>
      </c>
      <c r="I636" t="s">
        <v>117</v>
      </c>
      <c r="K636" t="s">
        <v>116</v>
      </c>
      <c r="M636" t="s">
        <v>41</v>
      </c>
      <c r="N636" t="s">
        <v>118</v>
      </c>
      <c r="W636" t="s">
        <v>178</v>
      </c>
      <c r="AC636" t="s">
        <v>45</v>
      </c>
      <c r="AD636" t="s">
        <v>65</v>
      </c>
      <c r="AH636" t="s">
        <v>162</v>
      </c>
    </row>
    <row r="637" spans="1:34" x14ac:dyDescent="0.3">
      <c r="A637" t="s">
        <v>1943</v>
      </c>
      <c r="B637" t="s">
        <v>1944</v>
      </c>
      <c r="C637" t="s">
        <v>36</v>
      </c>
      <c r="D637">
        <v>1000</v>
      </c>
      <c r="E637">
        <v>457231</v>
      </c>
      <c r="F637" t="s">
        <v>1945</v>
      </c>
      <c r="G637" t="s">
        <v>1946</v>
      </c>
      <c r="H637" t="s">
        <v>1947</v>
      </c>
      <c r="I637" t="s">
        <v>83</v>
      </c>
      <c r="J637" t="s">
        <v>1948</v>
      </c>
      <c r="K637" t="s">
        <v>1949</v>
      </c>
      <c r="M637" t="s">
        <v>41</v>
      </c>
      <c r="N637" t="s">
        <v>42</v>
      </c>
      <c r="O637" t="s">
        <v>1950</v>
      </c>
      <c r="U637" t="s">
        <v>1951</v>
      </c>
      <c r="AA637" t="s">
        <v>1952</v>
      </c>
      <c r="AC637" t="s">
        <v>45</v>
      </c>
      <c r="AD637" t="s">
        <v>65</v>
      </c>
      <c r="AH637" t="s">
        <v>1953</v>
      </c>
    </row>
    <row r="638" spans="1:34" x14ac:dyDescent="0.3">
      <c r="A638" t="s">
        <v>1954</v>
      </c>
      <c r="B638" t="s">
        <v>725</v>
      </c>
      <c r="C638" t="s">
        <v>36</v>
      </c>
      <c r="D638">
        <v>0</v>
      </c>
      <c r="E638">
        <v>10</v>
      </c>
      <c r="F638" t="s">
        <v>726</v>
      </c>
      <c r="G638" t="s">
        <v>727</v>
      </c>
      <c r="H638" t="s">
        <v>728</v>
      </c>
      <c r="I638" t="s">
        <v>729</v>
      </c>
      <c r="K638" t="s">
        <v>730</v>
      </c>
      <c r="M638" t="s">
        <v>41</v>
      </c>
      <c r="N638" t="s">
        <v>42</v>
      </c>
      <c r="AH638" t="s">
        <v>732</v>
      </c>
    </row>
    <row r="639" spans="1:34" x14ac:dyDescent="0.3">
      <c r="A639" t="s">
        <v>1955</v>
      </c>
      <c r="B639" t="s">
        <v>495</v>
      </c>
      <c r="C639" t="s">
        <v>36</v>
      </c>
      <c r="D639">
        <v>26</v>
      </c>
      <c r="E639">
        <v>2060</v>
      </c>
      <c r="F639" t="s">
        <v>578</v>
      </c>
      <c r="H639" t="s">
        <v>60</v>
      </c>
      <c r="I639" t="s">
        <v>61</v>
      </c>
      <c r="K639" t="s">
        <v>62</v>
      </c>
      <c r="L639" t="s">
        <v>63</v>
      </c>
      <c r="M639" t="s">
        <v>64</v>
      </c>
      <c r="N639" t="s">
        <v>42</v>
      </c>
      <c r="AA639" t="s">
        <v>100</v>
      </c>
      <c r="AD639" t="s">
        <v>65</v>
      </c>
      <c r="AH639" t="s">
        <v>496</v>
      </c>
    </row>
    <row r="640" spans="1:34" x14ac:dyDescent="0.3">
      <c r="A640" t="s">
        <v>1956</v>
      </c>
      <c r="B640" t="s">
        <v>750</v>
      </c>
      <c r="C640" t="s">
        <v>36</v>
      </c>
      <c r="D640">
        <v>63</v>
      </c>
      <c r="E640">
        <v>17163</v>
      </c>
      <c r="F640" t="s">
        <v>751</v>
      </c>
      <c r="G640" t="s">
        <v>752</v>
      </c>
      <c r="H640" t="s">
        <v>753</v>
      </c>
      <c r="I640" t="s">
        <v>754</v>
      </c>
      <c r="K640" t="s">
        <v>755</v>
      </c>
      <c r="M640" t="s">
        <v>41</v>
      </c>
      <c r="N640" t="s">
        <v>42</v>
      </c>
      <c r="W640" t="s">
        <v>756</v>
      </c>
      <c r="AH640" t="s">
        <v>757</v>
      </c>
    </row>
    <row r="641" spans="1:34" x14ac:dyDescent="0.3">
      <c r="A641" t="s">
        <v>1957</v>
      </c>
      <c r="B641" t="s">
        <v>1641</v>
      </c>
      <c r="C641" t="s">
        <v>36</v>
      </c>
      <c r="D641">
        <v>114</v>
      </c>
      <c r="E641">
        <v>21104</v>
      </c>
      <c r="F641" t="s">
        <v>1234</v>
      </c>
      <c r="G641" t="s">
        <v>1642</v>
      </c>
      <c r="H641" t="s">
        <v>39</v>
      </c>
      <c r="I641" t="s">
        <v>40</v>
      </c>
      <c r="K641" t="s">
        <v>39</v>
      </c>
      <c r="M641" t="s">
        <v>41</v>
      </c>
      <c r="N641" t="s">
        <v>42</v>
      </c>
      <c r="O641" t="s">
        <v>1643</v>
      </c>
      <c r="U641" t="s">
        <v>1237</v>
      </c>
      <c r="AA641" t="s">
        <v>100</v>
      </c>
      <c r="AH641" t="s">
        <v>1239</v>
      </c>
    </row>
    <row r="642" spans="1:34" x14ac:dyDescent="0.3">
      <c r="A642" t="s">
        <v>1958</v>
      </c>
      <c r="B642" t="s">
        <v>1500</v>
      </c>
      <c r="C642" t="s">
        <v>36</v>
      </c>
      <c r="D642">
        <v>113</v>
      </c>
      <c r="E642">
        <v>9595</v>
      </c>
      <c r="F642" t="s">
        <v>323</v>
      </c>
      <c r="H642" t="s">
        <v>60</v>
      </c>
      <c r="I642" t="s">
        <v>61</v>
      </c>
      <c r="K642" t="s">
        <v>62</v>
      </c>
      <c r="L642" t="s">
        <v>63</v>
      </c>
      <c r="M642" t="s">
        <v>64</v>
      </c>
      <c r="N642" t="s">
        <v>42</v>
      </c>
      <c r="AD642" t="s">
        <v>65</v>
      </c>
      <c r="AH642" t="s">
        <v>1501</v>
      </c>
    </row>
    <row r="643" spans="1:34" x14ac:dyDescent="0.3">
      <c r="A643" t="s">
        <v>1959</v>
      </c>
      <c r="B643" t="s">
        <v>1189</v>
      </c>
      <c r="C643" t="s">
        <v>36</v>
      </c>
      <c r="D643">
        <v>38</v>
      </c>
      <c r="E643">
        <v>2233</v>
      </c>
      <c r="F643" t="s">
        <v>427</v>
      </c>
      <c r="H643" t="s">
        <v>60</v>
      </c>
      <c r="I643" t="s">
        <v>61</v>
      </c>
      <c r="K643" t="s">
        <v>62</v>
      </c>
      <c r="L643" t="s">
        <v>63</v>
      </c>
      <c r="M643" t="s">
        <v>64</v>
      </c>
      <c r="N643" t="s">
        <v>42</v>
      </c>
      <c r="AA643" t="s">
        <v>100</v>
      </c>
      <c r="AD643" t="s">
        <v>65</v>
      </c>
      <c r="AH643" t="s">
        <v>1960</v>
      </c>
    </row>
    <row r="644" spans="1:34" x14ac:dyDescent="0.3">
      <c r="A644" t="s">
        <v>1961</v>
      </c>
      <c r="B644" t="s">
        <v>1962</v>
      </c>
      <c r="C644" t="s">
        <v>36</v>
      </c>
      <c r="D644">
        <v>25</v>
      </c>
      <c r="E644">
        <v>3340</v>
      </c>
      <c r="F644" t="s">
        <v>327</v>
      </c>
      <c r="G644" t="s">
        <v>229</v>
      </c>
      <c r="H644" t="s">
        <v>328</v>
      </c>
      <c r="I644" t="s">
        <v>83</v>
      </c>
      <c r="K644" t="s">
        <v>329</v>
      </c>
      <c r="M644" t="s">
        <v>41</v>
      </c>
      <c r="N644" t="s">
        <v>42</v>
      </c>
      <c r="Q644" t="s">
        <v>330</v>
      </c>
      <c r="AA644" t="s">
        <v>331</v>
      </c>
      <c r="AC644" t="s">
        <v>45</v>
      </c>
      <c r="AH644" t="s">
        <v>332</v>
      </c>
    </row>
    <row r="645" spans="1:34" x14ac:dyDescent="0.3">
      <c r="A645" t="s">
        <v>1963</v>
      </c>
      <c r="B645" t="s">
        <v>1964</v>
      </c>
      <c r="C645" t="s">
        <v>36</v>
      </c>
      <c r="D645">
        <v>2456</v>
      </c>
      <c r="E645">
        <v>168207</v>
      </c>
      <c r="F645" t="s">
        <v>1690</v>
      </c>
      <c r="G645" t="s">
        <v>229</v>
      </c>
      <c r="H645" t="s">
        <v>328</v>
      </c>
      <c r="I645" t="s">
        <v>83</v>
      </c>
      <c r="K645" t="s">
        <v>329</v>
      </c>
      <c r="M645" t="s">
        <v>41</v>
      </c>
      <c r="N645" t="s">
        <v>42</v>
      </c>
      <c r="Q645" t="s">
        <v>1691</v>
      </c>
      <c r="AA645" t="s">
        <v>331</v>
      </c>
      <c r="AC645" t="s">
        <v>45</v>
      </c>
      <c r="AH645" t="s">
        <v>332</v>
      </c>
    </row>
    <row r="646" spans="1:34" x14ac:dyDescent="0.3">
      <c r="A646" t="s">
        <v>1965</v>
      </c>
      <c r="B646" t="s">
        <v>1966</v>
      </c>
      <c r="C646" t="s">
        <v>36</v>
      </c>
      <c r="D646">
        <v>375</v>
      </c>
      <c r="E646">
        <v>23882</v>
      </c>
      <c r="F646" t="s">
        <v>145</v>
      </c>
      <c r="H646" t="s">
        <v>146</v>
      </c>
      <c r="I646" t="s">
        <v>83</v>
      </c>
      <c r="J646" t="s">
        <v>147</v>
      </c>
      <c r="K646" t="s">
        <v>148</v>
      </c>
      <c r="M646" t="s">
        <v>41</v>
      </c>
      <c r="N646" t="s">
        <v>42</v>
      </c>
      <c r="AD646" t="s">
        <v>65</v>
      </c>
    </row>
    <row r="647" spans="1:34" x14ac:dyDescent="0.3">
      <c r="A647" t="s">
        <v>1967</v>
      </c>
      <c r="B647" t="s">
        <v>1968</v>
      </c>
      <c r="C647" t="s">
        <v>36</v>
      </c>
      <c r="D647">
        <v>2000</v>
      </c>
      <c r="E647">
        <v>1115009</v>
      </c>
      <c r="F647" t="s">
        <v>1969</v>
      </c>
      <c r="G647" t="s">
        <v>1970</v>
      </c>
      <c r="H647" t="s">
        <v>153</v>
      </c>
      <c r="I647" t="s">
        <v>83</v>
      </c>
      <c r="K647" t="s">
        <v>154</v>
      </c>
      <c r="N647" t="s">
        <v>42</v>
      </c>
      <c r="O647" t="s">
        <v>155</v>
      </c>
      <c r="AC647" t="s">
        <v>45</v>
      </c>
      <c r="AH647" t="s">
        <v>156</v>
      </c>
    </row>
    <row r="648" spans="1:34" x14ac:dyDescent="0.3">
      <c r="A648" t="s">
        <v>1971</v>
      </c>
      <c r="B648" t="s">
        <v>771</v>
      </c>
      <c r="C648" t="s">
        <v>36</v>
      </c>
      <c r="D648">
        <v>4894</v>
      </c>
      <c r="E648">
        <v>982519</v>
      </c>
      <c r="F648" t="s">
        <v>772</v>
      </c>
      <c r="G648" t="s">
        <v>773</v>
      </c>
      <c r="H648" t="s">
        <v>774</v>
      </c>
      <c r="I648" t="s">
        <v>775</v>
      </c>
      <c r="K648" t="s">
        <v>776</v>
      </c>
      <c r="M648" t="s">
        <v>492</v>
      </c>
      <c r="N648" t="s">
        <v>42</v>
      </c>
      <c r="AA648" t="s">
        <v>911</v>
      </c>
      <c r="AC648" t="s">
        <v>45</v>
      </c>
      <c r="AH648" t="s">
        <v>1972</v>
      </c>
    </row>
    <row r="649" spans="1:34" x14ac:dyDescent="0.3">
      <c r="A649" t="s">
        <v>1973</v>
      </c>
      <c r="B649" t="s">
        <v>1974</v>
      </c>
      <c r="C649" t="s">
        <v>36</v>
      </c>
      <c r="D649">
        <v>1400</v>
      </c>
      <c r="E649">
        <v>433864</v>
      </c>
      <c r="F649" t="s">
        <v>1975</v>
      </c>
      <c r="G649" t="s">
        <v>1976</v>
      </c>
      <c r="H649" t="s">
        <v>1587</v>
      </c>
      <c r="I649" t="s">
        <v>1588</v>
      </c>
      <c r="J649" t="s">
        <v>1589</v>
      </c>
      <c r="K649" t="s">
        <v>1590</v>
      </c>
      <c r="M649" t="s">
        <v>41</v>
      </c>
      <c r="N649" t="s">
        <v>42</v>
      </c>
      <c r="W649" s="1">
        <v>8.5037853538504298E+29</v>
      </c>
      <c r="AC649" t="s">
        <v>45</v>
      </c>
      <c r="AH649" t="s">
        <v>1977</v>
      </c>
    </row>
    <row r="650" spans="1:34" x14ac:dyDescent="0.3">
      <c r="A650" t="s">
        <v>1978</v>
      </c>
      <c r="B650" t="s">
        <v>452</v>
      </c>
      <c r="C650" t="s">
        <v>36</v>
      </c>
      <c r="D650">
        <v>72</v>
      </c>
      <c r="E650">
        <v>6832</v>
      </c>
      <c r="F650" t="s">
        <v>1220</v>
      </c>
      <c r="H650" t="s">
        <v>60</v>
      </c>
      <c r="I650" t="s">
        <v>61</v>
      </c>
      <c r="K650" t="s">
        <v>62</v>
      </c>
      <c r="L650" t="s">
        <v>63</v>
      </c>
      <c r="M650" t="s">
        <v>64</v>
      </c>
      <c r="N650" t="s">
        <v>42</v>
      </c>
      <c r="AA650" t="s">
        <v>100</v>
      </c>
      <c r="AD650" t="s">
        <v>65</v>
      </c>
      <c r="AH650" t="s">
        <v>1636</v>
      </c>
    </row>
    <row r="651" spans="1:34" x14ac:dyDescent="0.3">
      <c r="A651" t="s">
        <v>1979</v>
      </c>
      <c r="B651" t="s">
        <v>158</v>
      </c>
      <c r="C651" t="s">
        <v>113</v>
      </c>
      <c r="D651">
        <v>8</v>
      </c>
      <c r="E651">
        <v>5239</v>
      </c>
      <c r="F651" t="s">
        <v>164</v>
      </c>
      <c r="G651" t="s">
        <v>165</v>
      </c>
      <c r="H651" t="s">
        <v>116</v>
      </c>
      <c r="I651" t="s">
        <v>117</v>
      </c>
      <c r="K651" t="s">
        <v>116</v>
      </c>
      <c r="M651" t="s">
        <v>41</v>
      </c>
      <c r="N651" t="s">
        <v>118</v>
      </c>
      <c r="W651" t="s">
        <v>161</v>
      </c>
      <c r="AC651" t="s">
        <v>45</v>
      </c>
      <c r="AD651" t="s">
        <v>65</v>
      </c>
      <c r="AH651" t="s">
        <v>162</v>
      </c>
    </row>
    <row r="652" spans="1:34" x14ac:dyDescent="0.3">
      <c r="A652" t="s">
        <v>1980</v>
      </c>
      <c r="B652" t="s">
        <v>1981</v>
      </c>
      <c r="C652" t="s">
        <v>113</v>
      </c>
      <c r="D652">
        <v>243</v>
      </c>
      <c r="E652">
        <v>102005</v>
      </c>
      <c r="F652" t="s">
        <v>1982</v>
      </c>
      <c r="G652" t="s">
        <v>1983</v>
      </c>
      <c r="H652" t="s">
        <v>116</v>
      </c>
      <c r="I652" t="s">
        <v>117</v>
      </c>
      <c r="K652" t="s">
        <v>116</v>
      </c>
      <c r="M652" t="s">
        <v>41</v>
      </c>
      <c r="N652" t="s">
        <v>118</v>
      </c>
      <c r="W652" t="s">
        <v>1984</v>
      </c>
      <c r="AC652" t="s">
        <v>45</v>
      </c>
      <c r="AH652" t="s">
        <v>1985</v>
      </c>
    </row>
    <row r="653" spans="1:34" x14ac:dyDescent="0.3">
      <c r="A653" t="s">
        <v>1986</v>
      </c>
      <c r="B653" t="s">
        <v>1047</v>
      </c>
      <c r="C653" t="s">
        <v>36</v>
      </c>
      <c r="D653">
        <v>379</v>
      </c>
      <c r="E653">
        <v>24548</v>
      </c>
      <c r="F653" t="s">
        <v>284</v>
      </c>
      <c r="H653" t="s">
        <v>60</v>
      </c>
      <c r="I653" t="s">
        <v>61</v>
      </c>
      <c r="K653" t="s">
        <v>62</v>
      </c>
      <c r="L653" t="s">
        <v>63</v>
      </c>
      <c r="M653" t="s">
        <v>64</v>
      </c>
      <c r="N653" t="s">
        <v>42</v>
      </c>
      <c r="AA653" t="s">
        <v>100</v>
      </c>
      <c r="AD653" t="s">
        <v>65</v>
      </c>
      <c r="AH653" t="s">
        <v>1987</v>
      </c>
    </row>
    <row r="654" spans="1:34" x14ac:dyDescent="0.3">
      <c r="A654" t="s">
        <v>1988</v>
      </c>
      <c r="B654" t="s">
        <v>1718</v>
      </c>
      <c r="C654" t="s">
        <v>36</v>
      </c>
      <c r="D654">
        <v>0</v>
      </c>
      <c r="E654">
        <v>93</v>
      </c>
      <c r="F654" t="s">
        <v>1719</v>
      </c>
      <c r="G654" t="s">
        <v>1720</v>
      </c>
      <c r="H654" t="s">
        <v>728</v>
      </c>
      <c r="I654" t="s">
        <v>729</v>
      </c>
      <c r="J654" t="s">
        <v>1288</v>
      </c>
      <c r="K654" t="s">
        <v>730</v>
      </c>
      <c r="M654" t="s">
        <v>41</v>
      </c>
      <c r="N654" t="s">
        <v>42</v>
      </c>
      <c r="AH654" t="s">
        <v>732</v>
      </c>
    </row>
    <row r="655" spans="1:34" x14ac:dyDescent="0.3">
      <c r="A655" t="s">
        <v>1989</v>
      </c>
      <c r="B655" t="s">
        <v>88</v>
      </c>
      <c r="C655" t="s">
        <v>36</v>
      </c>
      <c r="D655">
        <v>314</v>
      </c>
      <c r="E655">
        <v>47479</v>
      </c>
      <c r="F655" t="s">
        <v>89</v>
      </c>
      <c r="H655" t="s">
        <v>90</v>
      </c>
      <c r="I655" t="s">
        <v>91</v>
      </c>
      <c r="J655" t="s">
        <v>92</v>
      </c>
      <c r="K655" t="s">
        <v>93</v>
      </c>
      <c r="M655" t="s">
        <v>94</v>
      </c>
      <c r="N655" t="s">
        <v>42</v>
      </c>
      <c r="S655" t="s">
        <v>95</v>
      </c>
      <c r="AA655" t="s">
        <v>214</v>
      </c>
      <c r="AC655" t="s">
        <v>45</v>
      </c>
      <c r="AH655" t="s">
        <v>96</v>
      </c>
    </row>
    <row r="656" spans="1:34" x14ac:dyDescent="0.3">
      <c r="A656" t="s">
        <v>1990</v>
      </c>
      <c r="B656" t="s">
        <v>1991</v>
      </c>
      <c r="C656" t="s">
        <v>36</v>
      </c>
      <c r="D656">
        <v>34</v>
      </c>
      <c r="E656">
        <v>3082</v>
      </c>
      <c r="F656" t="s">
        <v>168</v>
      </c>
      <c r="H656" t="s">
        <v>60</v>
      </c>
      <c r="I656" t="s">
        <v>61</v>
      </c>
      <c r="K656" t="s">
        <v>62</v>
      </c>
      <c r="L656" t="s">
        <v>63</v>
      </c>
      <c r="M656" t="s">
        <v>64</v>
      </c>
      <c r="N656" t="s">
        <v>42</v>
      </c>
      <c r="AA656" t="s">
        <v>100</v>
      </c>
      <c r="AD656" t="s">
        <v>65</v>
      </c>
      <c r="AH656" t="s">
        <v>1992</v>
      </c>
    </row>
    <row r="657" spans="1:34" x14ac:dyDescent="0.3">
      <c r="A657" t="s">
        <v>1993</v>
      </c>
      <c r="B657" t="s">
        <v>198</v>
      </c>
      <c r="C657" t="s">
        <v>36</v>
      </c>
      <c r="D657">
        <v>2475</v>
      </c>
      <c r="E657">
        <v>213913</v>
      </c>
      <c r="F657" t="s">
        <v>507</v>
      </c>
      <c r="H657" t="s">
        <v>200</v>
      </c>
      <c r="I657" t="s">
        <v>83</v>
      </c>
      <c r="K657" t="s">
        <v>201</v>
      </c>
      <c r="M657" t="s">
        <v>41</v>
      </c>
      <c r="N657" t="s">
        <v>42</v>
      </c>
      <c r="W657" t="s">
        <v>508</v>
      </c>
      <c r="AC657" t="s">
        <v>45</v>
      </c>
    </row>
    <row r="658" spans="1:34" x14ac:dyDescent="0.3">
      <c r="A658" t="s">
        <v>1994</v>
      </c>
      <c r="B658" t="s">
        <v>423</v>
      </c>
      <c r="C658" t="s">
        <v>36</v>
      </c>
      <c r="D658">
        <v>202</v>
      </c>
      <c r="E658">
        <v>20260</v>
      </c>
      <c r="F658" t="s">
        <v>89</v>
      </c>
      <c r="H658" t="s">
        <v>90</v>
      </c>
      <c r="I658" t="s">
        <v>91</v>
      </c>
      <c r="J658" t="s">
        <v>92</v>
      </c>
      <c r="K658" t="s">
        <v>93</v>
      </c>
      <c r="M658" t="s">
        <v>94</v>
      </c>
      <c r="N658" t="s">
        <v>42</v>
      </c>
      <c r="S658" t="s">
        <v>95</v>
      </c>
      <c r="AA658" t="s">
        <v>219</v>
      </c>
      <c r="AC658" t="s">
        <v>45</v>
      </c>
      <c r="AH658" t="s">
        <v>96</v>
      </c>
    </row>
    <row r="659" spans="1:34" x14ac:dyDescent="0.3">
      <c r="A659" t="s">
        <v>1995</v>
      </c>
      <c r="B659" t="s">
        <v>1996</v>
      </c>
      <c r="C659" t="s">
        <v>36</v>
      </c>
      <c r="D659">
        <v>33</v>
      </c>
      <c r="E659">
        <v>3319</v>
      </c>
      <c r="F659" t="s">
        <v>263</v>
      </c>
      <c r="G659" t="s">
        <v>264</v>
      </c>
      <c r="H659" t="s">
        <v>265</v>
      </c>
      <c r="I659" t="s">
        <v>266</v>
      </c>
      <c r="J659" t="s">
        <v>267</v>
      </c>
      <c r="K659" t="s">
        <v>268</v>
      </c>
      <c r="M659" t="s">
        <v>41</v>
      </c>
      <c r="N659" t="s">
        <v>42</v>
      </c>
      <c r="O659" t="s">
        <v>269</v>
      </c>
      <c r="AC659" t="s">
        <v>45</v>
      </c>
      <c r="AH659" t="s">
        <v>270</v>
      </c>
    </row>
    <row r="660" spans="1:34" x14ac:dyDescent="0.3">
      <c r="A660" t="s">
        <v>1997</v>
      </c>
      <c r="B660" t="s">
        <v>712</v>
      </c>
      <c r="C660" t="s">
        <v>36</v>
      </c>
      <c r="D660">
        <v>10499</v>
      </c>
      <c r="E660">
        <v>3198327</v>
      </c>
      <c r="F660" t="s">
        <v>1566</v>
      </c>
      <c r="G660" t="s">
        <v>310</v>
      </c>
      <c r="H660" t="s">
        <v>211</v>
      </c>
      <c r="I660" t="s">
        <v>212</v>
      </c>
      <c r="K660" t="s">
        <v>311</v>
      </c>
      <c r="M660" t="s">
        <v>41</v>
      </c>
      <c r="N660" t="s">
        <v>42</v>
      </c>
      <c r="AD660" t="s">
        <v>65</v>
      </c>
      <c r="AH660" t="s">
        <v>714</v>
      </c>
    </row>
    <row r="661" spans="1:34" x14ac:dyDescent="0.3">
      <c r="A661" t="s">
        <v>1998</v>
      </c>
      <c r="B661" t="s">
        <v>495</v>
      </c>
      <c r="C661" t="s">
        <v>36</v>
      </c>
      <c r="D661">
        <v>84</v>
      </c>
      <c r="E661">
        <v>7417</v>
      </c>
      <c r="F661" t="s">
        <v>578</v>
      </c>
      <c r="H661" t="s">
        <v>60</v>
      </c>
      <c r="I661" t="s">
        <v>61</v>
      </c>
      <c r="K661" t="s">
        <v>62</v>
      </c>
      <c r="L661" t="s">
        <v>63</v>
      </c>
      <c r="M661" t="s">
        <v>64</v>
      </c>
      <c r="N661" t="s">
        <v>42</v>
      </c>
      <c r="AD661" t="s">
        <v>65</v>
      </c>
      <c r="AH661" t="s">
        <v>1174</v>
      </c>
    </row>
    <row r="662" spans="1:34" x14ac:dyDescent="0.3">
      <c r="A662" t="s">
        <v>1999</v>
      </c>
      <c r="B662" t="s">
        <v>2000</v>
      </c>
      <c r="C662" t="s">
        <v>36</v>
      </c>
      <c r="D662">
        <v>5</v>
      </c>
      <c r="E662">
        <v>396</v>
      </c>
      <c r="F662" t="s">
        <v>99</v>
      </c>
      <c r="H662" t="s">
        <v>60</v>
      </c>
      <c r="I662" t="s">
        <v>61</v>
      </c>
      <c r="K662" t="s">
        <v>62</v>
      </c>
      <c r="L662" t="s">
        <v>63</v>
      </c>
      <c r="M662" t="s">
        <v>64</v>
      </c>
      <c r="N662" t="s">
        <v>42</v>
      </c>
      <c r="AA662" t="s">
        <v>100</v>
      </c>
      <c r="AD662" t="s">
        <v>65</v>
      </c>
      <c r="AH662" t="s">
        <v>2001</v>
      </c>
    </row>
    <row r="663" spans="1:34" x14ac:dyDescent="0.3">
      <c r="A663" t="s">
        <v>2002</v>
      </c>
      <c r="B663" t="s">
        <v>218</v>
      </c>
      <c r="C663" t="s">
        <v>36</v>
      </c>
      <c r="D663">
        <v>146</v>
      </c>
      <c r="E663">
        <v>15449</v>
      </c>
      <c r="F663" t="s">
        <v>89</v>
      </c>
      <c r="H663" t="s">
        <v>90</v>
      </c>
      <c r="I663" t="s">
        <v>91</v>
      </c>
      <c r="J663" t="s">
        <v>92</v>
      </c>
      <c r="K663" t="s">
        <v>93</v>
      </c>
      <c r="M663" t="s">
        <v>94</v>
      </c>
      <c r="N663" t="s">
        <v>42</v>
      </c>
      <c r="S663" t="s">
        <v>95</v>
      </c>
      <c r="AA663" t="s">
        <v>499</v>
      </c>
      <c r="AC663" t="s">
        <v>45</v>
      </c>
      <c r="AH663" t="s">
        <v>96</v>
      </c>
    </row>
    <row r="664" spans="1:34" x14ac:dyDescent="0.3">
      <c r="A664" t="s">
        <v>2003</v>
      </c>
      <c r="B664" t="s">
        <v>893</v>
      </c>
      <c r="C664" t="s">
        <v>36</v>
      </c>
      <c r="D664">
        <v>3</v>
      </c>
      <c r="E664">
        <v>564</v>
      </c>
      <c r="F664" t="s">
        <v>684</v>
      </c>
      <c r="G664" t="s">
        <v>767</v>
      </c>
      <c r="H664" t="s">
        <v>186</v>
      </c>
      <c r="I664" t="s">
        <v>83</v>
      </c>
      <c r="J664" t="s">
        <v>242</v>
      </c>
      <c r="K664" t="s">
        <v>188</v>
      </c>
      <c r="M664" t="s">
        <v>41</v>
      </c>
      <c r="N664" t="s">
        <v>42</v>
      </c>
      <c r="O664" t="s">
        <v>189</v>
      </c>
      <c r="AA664" t="s">
        <v>410</v>
      </c>
      <c r="AH664" t="s">
        <v>686</v>
      </c>
    </row>
    <row r="665" spans="1:34" x14ac:dyDescent="0.3">
      <c r="A665" t="s">
        <v>2004</v>
      </c>
      <c r="B665" t="s">
        <v>183</v>
      </c>
      <c r="C665" t="s">
        <v>36</v>
      </c>
      <c r="D665">
        <v>6</v>
      </c>
      <c r="E665">
        <v>690</v>
      </c>
      <c r="F665" t="s">
        <v>184</v>
      </c>
      <c r="G665" t="s">
        <v>185</v>
      </c>
      <c r="H665" t="s">
        <v>186</v>
      </c>
      <c r="I665" t="s">
        <v>83</v>
      </c>
      <c r="J665" t="s">
        <v>187</v>
      </c>
      <c r="K665" t="s">
        <v>188</v>
      </c>
      <c r="M665" t="s">
        <v>41</v>
      </c>
      <c r="N665" t="s">
        <v>42</v>
      </c>
      <c r="O665" t="s">
        <v>189</v>
      </c>
      <c r="AH665" t="s">
        <v>191</v>
      </c>
    </row>
    <row r="666" spans="1:34" x14ac:dyDescent="0.3">
      <c r="A666" t="s">
        <v>2005</v>
      </c>
      <c r="B666" t="s">
        <v>417</v>
      </c>
      <c r="C666" t="s">
        <v>113</v>
      </c>
      <c r="D666">
        <v>30</v>
      </c>
      <c r="E666">
        <v>16799</v>
      </c>
      <c r="F666" t="s">
        <v>745</v>
      </c>
      <c r="G666" t="s">
        <v>746</v>
      </c>
      <c r="H666" t="s">
        <v>116</v>
      </c>
      <c r="I666" t="s">
        <v>117</v>
      </c>
      <c r="K666" t="s">
        <v>116</v>
      </c>
      <c r="M666" t="s">
        <v>41</v>
      </c>
      <c r="N666" t="s">
        <v>118</v>
      </c>
      <c r="W666" t="s">
        <v>178</v>
      </c>
      <c r="AC666" t="s">
        <v>45</v>
      </c>
      <c r="AD666" t="s">
        <v>65</v>
      </c>
      <c r="AH666" t="s">
        <v>421</v>
      </c>
    </row>
    <row r="667" spans="1:34" x14ac:dyDescent="0.3">
      <c r="A667" t="s">
        <v>2006</v>
      </c>
      <c r="B667" t="s">
        <v>306</v>
      </c>
      <c r="C667" t="s">
        <v>36</v>
      </c>
      <c r="D667">
        <v>113</v>
      </c>
      <c r="E667">
        <v>11059</v>
      </c>
      <c r="F667" t="s">
        <v>89</v>
      </c>
      <c r="H667" t="s">
        <v>90</v>
      </c>
      <c r="I667" t="s">
        <v>91</v>
      </c>
      <c r="J667" t="s">
        <v>92</v>
      </c>
      <c r="K667" t="s">
        <v>93</v>
      </c>
      <c r="M667" t="s">
        <v>94</v>
      </c>
      <c r="N667" t="s">
        <v>42</v>
      </c>
      <c r="S667" t="s">
        <v>95</v>
      </c>
      <c r="AA667" t="s">
        <v>499</v>
      </c>
      <c r="AC667" t="s">
        <v>45</v>
      </c>
      <c r="AH667" t="s">
        <v>96</v>
      </c>
    </row>
    <row r="668" spans="1:34" x14ac:dyDescent="0.3">
      <c r="A668" t="s">
        <v>2007</v>
      </c>
      <c r="B668" t="s">
        <v>1633</v>
      </c>
      <c r="C668" t="s">
        <v>36</v>
      </c>
      <c r="D668">
        <v>0</v>
      </c>
      <c r="E668">
        <v>7</v>
      </c>
      <c r="F668" t="s">
        <v>1148</v>
      </c>
      <c r="G668" t="s">
        <v>397</v>
      </c>
      <c r="H668" t="s">
        <v>186</v>
      </c>
      <c r="I668" t="s">
        <v>83</v>
      </c>
      <c r="J668" t="s">
        <v>187</v>
      </c>
      <c r="K668" t="s">
        <v>188</v>
      </c>
      <c r="M668" t="s">
        <v>41</v>
      </c>
      <c r="N668" t="s">
        <v>42</v>
      </c>
      <c r="O668" t="s">
        <v>189</v>
      </c>
      <c r="AA668" t="s">
        <v>768</v>
      </c>
      <c r="AH668" t="s">
        <v>243</v>
      </c>
    </row>
    <row r="669" spans="1:34" x14ac:dyDescent="0.3">
      <c r="A669" t="s">
        <v>2008</v>
      </c>
      <c r="B669" t="s">
        <v>2009</v>
      </c>
      <c r="C669" t="s">
        <v>36</v>
      </c>
      <c r="D669">
        <v>3</v>
      </c>
      <c r="E669">
        <v>234</v>
      </c>
      <c r="F669" t="s">
        <v>172</v>
      </c>
      <c r="H669" t="s">
        <v>60</v>
      </c>
      <c r="I669" t="s">
        <v>61</v>
      </c>
      <c r="K669" t="s">
        <v>62</v>
      </c>
      <c r="L669" t="s">
        <v>63</v>
      </c>
      <c r="M669" t="s">
        <v>41</v>
      </c>
      <c r="N669" t="s">
        <v>42</v>
      </c>
      <c r="AA669" t="s">
        <v>100</v>
      </c>
      <c r="AD669" t="s">
        <v>65</v>
      </c>
      <c r="AH669" t="s">
        <v>2010</v>
      </c>
    </row>
    <row r="670" spans="1:34" x14ac:dyDescent="0.3">
      <c r="A670" t="s">
        <v>2011</v>
      </c>
      <c r="B670" t="s">
        <v>218</v>
      </c>
      <c r="C670" t="s">
        <v>36</v>
      </c>
      <c r="D670">
        <v>58</v>
      </c>
      <c r="E670">
        <v>8203</v>
      </c>
      <c r="F670" t="s">
        <v>89</v>
      </c>
      <c r="H670" t="s">
        <v>90</v>
      </c>
      <c r="I670" t="s">
        <v>91</v>
      </c>
      <c r="J670" t="s">
        <v>92</v>
      </c>
      <c r="K670" t="s">
        <v>93</v>
      </c>
      <c r="M670" t="s">
        <v>94</v>
      </c>
      <c r="N670" t="s">
        <v>42</v>
      </c>
      <c r="S670" t="s">
        <v>95</v>
      </c>
      <c r="AA670" t="s">
        <v>214</v>
      </c>
      <c r="AC670" t="s">
        <v>45</v>
      </c>
      <c r="AH670" t="s">
        <v>96</v>
      </c>
    </row>
    <row r="671" spans="1:34" x14ac:dyDescent="0.3">
      <c r="A671" t="s">
        <v>2012</v>
      </c>
      <c r="B671" t="s">
        <v>945</v>
      </c>
      <c r="C671" t="s">
        <v>946</v>
      </c>
      <c r="D671">
        <v>56</v>
      </c>
      <c r="E671">
        <v>9412</v>
      </c>
      <c r="F671" t="s">
        <v>947</v>
      </c>
      <c r="G671" t="s">
        <v>1386</v>
      </c>
      <c r="H671" t="s">
        <v>949</v>
      </c>
      <c r="I671" t="s">
        <v>950</v>
      </c>
      <c r="K671" t="s">
        <v>951</v>
      </c>
      <c r="M671" t="s">
        <v>1032</v>
      </c>
      <c r="N671" t="s">
        <v>952</v>
      </c>
      <c r="S671" t="s">
        <v>954</v>
      </c>
      <c r="AA671" t="s">
        <v>2013</v>
      </c>
      <c r="AC671" t="s">
        <v>45</v>
      </c>
      <c r="AH671" t="s">
        <v>955</v>
      </c>
    </row>
    <row r="672" spans="1:34" x14ac:dyDescent="0.3">
      <c r="A672" t="s">
        <v>2014</v>
      </c>
      <c r="B672" t="s">
        <v>1285</v>
      </c>
      <c r="C672" t="s">
        <v>36</v>
      </c>
      <c r="D672">
        <v>12</v>
      </c>
      <c r="E672">
        <v>2970</v>
      </c>
      <c r="F672" t="s">
        <v>1286</v>
      </c>
      <c r="G672" t="s">
        <v>1287</v>
      </c>
      <c r="H672" t="s">
        <v>728</v>
      </c>
      <c r="I672" t="s">
        <v>729</v>
      </c>
      <c r="J672" t="s">
        <v>1288</v>
      </c>
      <c r="K672" t="s">
        <v>730</v>
      </c>
      <c r="M672" t="s">
        <v>41</v>
      </c>
      <c r="N672" t="s">
        <v>42</v>
      </c>
      <c r="O672" t="s">
        <v>731</v>
      </c>
      <c r="AH672" t="s">
        <v>1290</v>
      </c>
    </row>
    <row r="673" spans="1:34" x14ac:dyDescent="0.3">
      <c r="A673" t="s">
        <v>2015</v>
      </c>
      <c r="B673" t="s">
        <v>2016</v>
      </c>
      <c r="C673" t="s">
        <v>36</v>
      </c>
      <c r="D673">
        <v>6444</v>
      </c>
      <c r="E673">
        <v>1510005</v>
      </c>
      <c r="F673" t="s">
        <v>1778</v>
      </c>
      <c r="G673" t="s">
        <v>1779</v>
      </c>
      <c r="H673" t="s">
        <v>1780</v>
      </c>
      <c r="I673" t="s">
        <v>1781</v>
      </c>
      <c r="K673" t="s">
        <v>1782</v>
      </c>
      <c r="N673" t="s">
        <v>42</v>
      </c>
      <c r="O673" t="s">
        <v>817</v>
      </c>
      <c r="AC673" t="s">
        <v>45</v>
      </c>
      <c r="AD673" t="s">
        <v>809</v>
      </c>
      <c r="AH673" t="s">
        <v>1783</v>
      </c>
    </row>
    <row r="674" spans="1:34" x14ac:dyDescent="0.3">
      <c r="A674" t="s">
        <v>2017</v>
      </c>
      <c r="B674" t="s">
        <v>2018</v>
      </c>
      <c r="C674" t="s">
        <v>36</v>
      </c>
      <c r="D674">
        <v>11</v>
      </c>
      <c r="E674">
        <v>2276</v>
      </c>
      <c r="F674" t="s">
        <v>358</v>
      </c>
      <c r="G674" t="s">
        <v>359</v>
      </c>
      <c r="H674" t="s">
        <v>360</v>
      </c>
      <c r="I674" t="s">
        <v>361</v>
      </c>
      <c r="J674" t="s">
        <v>362</v>
      </c>
      <c r="K674" t="s">
        <v>363</v>
      </c>
      <c r="M674" t="s">
        <v>41</v>
      </c>
      <c r="N674" t="s">
        <v>42</v>
      </c>
      <c r="S674" t="s">
        <v>364</v>
      </c>
      <c r="AC674" t="s">
        <v>45</v>
      </c>
      <c r="AH674" t="s">
        <v>365</v>
      </c>
    </row>
    <row r="675" spans="1:34" x14ac:dyDescent="0.3">
      <c r="A675" t="s">
        <v>2019</v>
      </c>
      <c r="B675" t="s">
        <v>180</v>
      </c>
      <c r="C675" t="s">
        <v>36</v>
      </c>
      <c r="D675">
        <v>51</v>
      </c>
      <c r="E675">
        <v>6960</v>
      </c>
      <c r="F675" t="s">
        <v>89</v>
      </c>
      <c r="H675" t="s">
        <v>90</v>
      </c>
      <c r="I675" t="s">
        <v>91</v>
      </c>
      <c r="J675" t="s">
        <v>92</v>
      </c>
      <c r="K675" t="s">
        <v>93</v>
      </c>
      <c r="M675" t="s">
        <v>94</v>
      </c>
      <c r="N675" t="s">
        <v>42</v>
      </c>
      <c r="S675" t="s">
        <v>95</v>
      </c>
      <c r="AC675" t="s">
        <v>45</v>
      </c>
      <c r="AH675" t="s">
        <v>96</v>
      </c>
    </row>
    <row r="676" spans="1:34" x14ac:dyDescent="0.3">
      <c r="A676" t="s">
        <v>2020</v>
      </c>
      <c r="B676" t="s">
        <v>373</v>
      </c>
      <c r="C676" t="s">
        <v>36</v>
      </c>
      <c r="D676">
        <v>128</v>
      </c>
      <c r="E676">
        <v>57777</v>
      </c>
      <c r="F676" t="s">
        <v>2021</v>
      </c>
      <c r="G676" t="s">
        <v>70</v>
      </c>
      <c r="H676" t="s">
        <v>60</v>
      </c>
      <c r="I676" t="s">
        <v>61</v>
      </c>
      <c r="K676" t="s">
        <v>375</v>
      </c>
      <c r="N676" t="s">
        <v>42</v>
      </c>
      <c r="AA676" t="s">
        <v>2022</v>
      </c>
      <c r="AH676" t="s">
        <v>2023</v>
      </c>
    </row>
    <row r="677" spans="1:34" x14ac:dyDescent="0.3">
      <c r="A677" t="s">
        <v>2024</v>
      </c>
      <c r="B677" t="s">
        <v>287</v>
      </c>
      <c r="C677" t="s">
        <v>36</v>
      </c>
      <c r="D677">
        <v>77</v>
      </c>
      <c r="E677">
        <v>7323</v>
      </c>
      <c r="F677" t="s">
        <v>168</v>
      </c>
      <c r="H677" t="s">
        <v>60</v>
      </c>
      <c r="I677" t="s">
        <v>61</v>
      </c>
      <c r="K677" t="s">
        <v>62</v>
      </c>
      <c r="L677" t="s">
        <v>63</v>
      </c>
      <c r="M677" t="s">
        <v>64</v>
      </c>
      <c r="N677" t="s">
        <v>42</v>
      </c>
      <c r="AD677" t="s">
        <v>65</v>
      </c>
      <c r="AH677" t="s">
        <v>289</v>
      </c>
    </row>
    <row r="678" spans="1:34" x14ac:dyDescent="0.3">
      <c r="A678" t="s">
        <v>2025</v>
      </c>
      <c r="B678" t="s">
        <v>208</v>
      </c>
      <c r="C678" t="s">
        <v>36</v>
      </c>
      <c r="D678">
        <v>138</v>
      </c>
      <c r="E678">
        <v>12131</v>
      </c>
      <c r="F678" t="s">
        <v>209</v>
      </c>
      <c r="G678" t="s">
        <v>210</v>
      </c>
      <c r="H678" t="s">
        <v>211</v>
      </c>
      <c r="I678" t="s">
        <v>212</v>
      </c>
      <c r="K678" t="s">
        <v>213</v>
      </c>
      <c r="M678" t="s">
        <v>41</v>
      </c>
      <c r="N678" t="s">
        <v>42</v>
      </c>
      <c r="AC678" t="s">
        <v>45</v>
      </c>
      <c r="AD678" t="s">
        <v>65</v>
      </c>
      <c r="AE678" t="s">
        <v>1194</v>
      </c>
      <c r="AH678" t="s">
        <v>960</v>
      </c>
    </row>
    <row r="679" spans="1:34" x14ac:dyDescent="0.3">
      <c r="A679" t="s">
        <v>2026</v>
      </c>
      <c r="B679" t="s">
        <v>522</v>
      </c>
      <c r="C679" t="s">
        <v>36</v>
      </c>
      <c r="D679">
        <v>58</v>
      </c>
      <c r="E679">
        <v>7315</v>
      </c>
      <c r="F679" t="s">
        <v>1244</v>
      </c>
      <c r="G679" t="s">
        <v>336</v>
      </c>
      <c r="H679" t="s">
        <v>60</v>
      </c>
      <c r="I679" t="s">
        <v>337</v>
      </c>
      <c r="K679" t="s">
        <v>338</v>
      </c>
      <c r="M679" t="s">
        <v>339</v>
      </c>
      <c r="N679" t="s">
        <v>42</v>
      </c>
      <c r="O679" t="s">
        <v>353</v>
      </c>
      <c r="AC679" t="s">
        <v>45</v>
      </c>
      <c r="AD679" t="s">
        <v>65</v>
      </c>
      <c r="AE679" t="s">
        <v>1245</v>
      </c>
      <c r="AH679" t="s">
        <v>2027</v>
      </c>
    </row>
    <row r="680" spans="1:34" x14ac:dyDescent="0.3">
      <c r="A680" t="s">
        <v>2028</v>
      </c>
      <c r="B680" t="s">
        <v>112</v>
      </c>
      <c r="C680" t="s">
        <v>113</v>
      </c>
      <c r="D680">
        <v>24</v>
      </c>
      <c r="E680">
        <v>14716</v>
      </c>
      <c r="F680" t="s">
        <v>418</v>
      </c>
      <c r="G680" t="s">
        <v>419</v>
      </c>
      <c r="H680" t="s">
        <v>116</v>
      </c>
      <c r="I680" t="s">
        <v>117</v>
      </c>
      <c r="K680" t="s">
        <v>116</v>
      </c>
      <c r="M680" t="s">
        <v>41</v>
      </c>
      <c r="N680" t="s">
        <v>118</v>
      </c>
      <c r="W680" t="s">
        <v>420</v>
      </c>
      <c r="AC680" t="s">
        <v>45</v>
      </c>
      <c r="AD680" t="s">
        <v>65</v>
      </c>
      <c r="AH680" t="s">
        <v>120</v>
      </c>
    </row>
    <row r="681" spans="1:34" x14ac:dyDescent="0.3">
      <c r="A681" t="s">
        <v>2029</v>
      </c>
      <c r="B681" t="s">
        <v>1724</v>
      </c>
      <c r="C681" t="s">
        <v>36</v>
      </c>
      <c r="D681">
        <v>128</v>
      </c>
      <c r="E681">
        <v>37242</v>
      </c>
      <c r="F681" t="s">
        <v>1859</v>
      </c>
      <c r="G681" t="s">
        <v>814</v>
      </c>
      <c r="H681" t="s">
        <v>815</v>
      </c>
      <c r="I681" t="s">
        <v>83</v>
      </c>
      <c r="K681" t="s">
        <v>816</v>
      </c>
      <c r="M681" t="s">
        <v>94</v>
      </c>
      <c r="N681" t="s">
        <v>42</v>
      </c>
      <c r="O681" t="s">
        <v>817</v>
      </c>
      <c r="AA681" t="s">
        <v>1860</v>
      </c>
      <c r="AC681" t="s">
        <v>45</v>
      </c>
      <c r="AD681" t="s">
        <v>65</v>
      </c>
      <c r="AH681" t="s">
        <v>1861</v>
      </c>
    </row>
    <row r="682" spans="1:34" x14ac:dyDescent="0.3">
      <c r="A682" t="s">
        <v>2030</v>
      </c>
      <c r="B682" t="s">
        <v>945</v>
      </c>
      <c r="C682" t="s">
        <v>946</v>
      </c>
      <c r="D682">
        <v>59</v>
      </c>
      <c r="E682">
        <v>7206</v>
      </c>
      <c r="F682" t="s">
        <v>947</v>
      </c>
      <c r="G682" t="s">
        <v>1386</v>
      </c>
      <c r="H682" t="s">
        <v>949</v>
      </c>
      <c r="I682" t="s">
        <v>950</v>
      </c>
      <c r="K682" t="s">
        <v>951</v>
      </c>
      <c r="M682" t="s">
        <v>41</v>
      </c>
      <c r="N682" t="s">
        <v>952</v>
      </c>
      <c r="S682" t="s">
        <v>954</v>
      </c>
      <c r="AA682" t="s">
        <v>398</v>
      </c>
      <c r="AC682" t="s">
        <v>45</v>
      </c>
      <c r="AH682" t="s">
        <v>955</v>
      </c>
    </row>
    <row r="683" spans="1:34" x14ac:dyDescent="0.3">
      <c r="A683" t="s">
        <v>2031</v>
      </c>
      <c r="B683" t="s">
        <v>1067</v>
      </c>
      <c r="C683" t="s">
        <v>36</v>
      </c>
      <c r="D683">
        <v>603</v>
      </c>
      <c r="E683">
        <v>137388</v>
      </c>
      <c r="F683" t="s">
        <v>667</v>
      </c>
      <c r="H683" t="s">
        <v>668</v>
      </c>
      <c r="I683" t="s">
        <v>83</v>
      </c>
      <c r="K683" t="s">
        <v>668</v>
      </c>
      <c r="M683" t="s">
        <v>41</v>
      </c>
      <c r="N683" t="s">
        <v>42</v>
      </c>
      <c r="AH683" t="s">
        <v>669</v>
      </c>
    </row>
    <row r="684" spans="1:34" x14ac:dyDescent="0.3">
      <c r="A684" t="s">
        <v>2032</v>
      </c>
      <c r="B684" t="s">
        <v>2033</v>
      </c>
      <c r="C684" t="s">
        <v>113</v>
      </c>
      <c r="D684">
        <v>1559</v>
      </c>
      <c r="E684">
        <v>721611</v>
      </c>
      <c r="F684" t="s">
        <v>553</v>
      </c>
      <c r="G684" t="s">
        <v>554</v>
      </c>
      <c r="H684" t="s">
        <v>116</v>
      </c>
      <c r="I684" t="s">
        <v>117</v>
      </c>
      <c r="K684" t="s">
        <v>116</v>
      </c>
      <c r="M684" t="s">
        <v>41</v>
      </c>
      <c r="N684" t="s">
        <v>118</v>
      </c>
      <c r="W684" t="s">
        <v>555</v>
      </c>
      <c r="AA684" t="s">
        <v>556</v>
      </c>
      <c r="AC684" t="s">
        <v>45</v>
      </c>
      <c r="AD684" t="s">
        <v>65</v>
      </c>
      <c r="AH684" t="s">
        <v>557</v>
      </c>
    </row>
    <row r="685" spans="1:34" x14ac:dyDescent="0.3">
      <c r="A685" t="s">
        <v>2034</v>
      </c>
      <c r="B685" t="s">
        <v>2035</v>
      </c>
      <c r="C685" t="s">
        <v>36</v>
      </c>
      <c r="D685">
        <v>267</v>
      </c>
      <c r="E685">
        <v>35516</v>
      </c>
      <c r="F685" t="s">
        <v>379</v>
      </c>
      <c r="G685" t="s">
        <v>380</v>
      </c>
      <c r="H685" t="s">
        <v>381</v>
      </c>
      <c r="I685" t="s">
        <v>382</v>
      </c>
      <c r="J685" t="s">
        <v>383</v>
      </c>
      <c r="K685" t="s">
        <v>381</v>
      </c>
      <c r="M685" t="s">
        <v>384</v>
      </c>
      <c r="N685" t="s">
        <v>42</v>
      </c>
      <c r="O685" t="s">
        <v>259</v>
      </c>
      <c r="AC685" t="s">
        <v>45</v>
      </c>
      <c r="AH685" t="s">
        <v>385</v>
      </c>
    </row>
    <row r="686" spans="1:34" x14ac:dyDescent="0.3">
      <c r="A686" t="s">
        <v>2036</v>
      </c>
      <c r="B686" t="s">
        <v>812</v>
      </c>
      <c r="C686" t="s">
        <v>36</v>
      </c>
      <c r="D686">
        <v>136</v>
      </c>
      <c r="E686">
        <v>35615</v>
      </c>
      <c r="F686" t="s">
        <v>1859</v>
      </c>
      <c r="G686" t="s">
        <v>814</v>
      </c>
      <c r="H686" t="s">
        <v>815</v>
      </c>
      <c r="I686" t="s">
        <v>83</v>
      </c>
      <c r="K686" t="s">
        <v>816</v>
      </c>
      <c r="M686" t="s">
        <v>94</v>
      </c>
      <c r="N686" t="s">
        <v>42</v>
      </c>
      <c r="O686" t="s">
        <v>817</v>
      </c>
      <c r="AA686" t="s">
        <v>1860</v>
      </c>
      <c r="AC686" t="s">
        <v>45</v>
      </c>
      <c r="AD686" t="s">
        <v>65</v>
      </c>
      <c r="AH686" t="s">
        <v>1861</v>
      </c>
    </row>
    <row r="687" spans="1:34" x14ac:dyDescent="0.3">
      <c r="A687" t="s">
        <v>2037</v>
      </c>
      <c r="B687" t="s">
        <v>412</v>
      </c>
      <c r="C687" t="s">
        <v>36</v>
      </c>
      <c r="D687">
        <v>141</v>
      </c>
      <c r="E687">
        <v>16978</v>
      </c>
      <c r="F687" t="s">
        <v>323</v>
      </c>
      <c r="H687" t="s">
        <v>60</v>
      </c>
      <c r="I687" t="s">
        <v>61</v>
      </c>
      <c r="K687" t="s">
        <v>62</v>
      </c>
      <c r="L687" t="s">
        <v>63</v>
      </c>
      <c r="M687" t="s">
        <v>64</v>
      </c>
      <c r="N687" t="s">
        <v>42</v>
      </c>
      <c r="AD687" t="s">
        <v>65</v>
      </c>
      <c r="AH687" t="s">
        <v>413</v>
      </c>
    </row>
    <row r="688" spans="1:34" x14ac:dyDescent="0.3">
      <c r="A688" t="s">
        <v>2038</v>
      </c>
      <c r="B688" t="s">
        <v>893</v>
      </c>
      <c r="C688" t="s">
        <v>36</v>
      </c>
      <c r="D688">
        <v>1</v>
      </c>
      <c r="E688">
        <v>483</v>
      </c>
      <c r="F688" t="s">
        <v>684</v>
      </c>
      <c r="G688" t="s">
        <v>685</v>
      </c>
      <c r="H688" t="s">
        <v>186</v>
      </c>
      <c r="I688" t="s">
        <v>83</v>
      </c>
      <c r="J688" t="s">
        <v>242</v>
      </c>
      <c r="K688" t="s">
        <v>188</v>
      </c>
      <c r="M688" t="s">
        <v>41</v>
      </c>
      <c r="N688" t="s">
        <v>42</v>
      </c>
      <c r="O688" t="s">
        <v>189</v>
      </c>
      <c r="AA688" t="s">
        <v>398</v>
      </c>
      <c r="AH688" t="s">
        <v>686</v>
      </c>
    </row>
    <row r="689" spans="1:34" x14ac:dyDescent="0.3">
      <c r="A689" t="s">
        <v>2039</v>
      </c>
      <c r="B689" t="s">
        <v>906</v>
      </c>
      <c r="C689" t="s">
        <v>36</v>
      </c>
      <c r="D689">
        <v>26</v>
      </c>
      <c r="E689">
        <v>1420</v>
      </c>
      <c r="F689" t="s">
        <v>59</v>
      </c>
      <c r="H689" t="s">
        <v>60</v>
      </c>
      <c r="I689" t="s">
        <v>61</v>
      </c>
      <c r="K689" t="s">
        <v>62</v>
      </c>
      <c r="L689" t="s">
        <v>63</v>
      </c>
      <c r="M689" t="s">
        <v>64</v>
      </c>
      <c r="N689" t="s">
        <v>42</v>
      </c>
      <c r="AD689" t="s">
        <v>65</v>
      </c>
      <c r="AH689" t="s">
        <v>907</v>
      </c>
    </row>
    <row r="690" spans="1:34" x14ac:dyDescent="0.3">
      <c r="A690" t="s">
        <v>2040</v>
      </c>
      <c r="B690" t="s">
        <v>221</v>
      </c>
      <c r="C690" t="s">
        <v>36</v>
      </c>
      <c r="D690">
        <v>35</v>
      </c>
      <c r="E690">
        <v>3018</v>
      </c>
      <c r="F690" t="s">
        <v>284</v>
      </c>
      <c r="H690" t="s">
        <v>60</v>
      </c>
      <c r="I690" t="s">
        <v>61</v>
      </c>
      <c r="K690" t="s">
        <v>62</v>
      </c>
      <c r="L690" t="s">
        <v>63</v>
      </c>
      <c r="M690" t="s">
        <v>64</v>
      </c>
      <c r="N690" t="s">
        <v>42</v>
      </c>
      <c r="AD690" t="s">
        <v>65</v>
      </c>
      <c r="AH690" t="s">
        <v>1708</v>
      </c>
    </row>
    <row r="691" spans="1:34" x14ac:dyDescent="0.3">
      <c r="A691" t="s">
        <v>2041</v>
      </c>
      <c r="B691" t="s">
        <v>2042</v>
      </c>
      <c r="C691" t="s">
        <v>123</v>
      </c>
      <c r="D691">
        <v>85</v>
      </c>
      <c r="E691">
        <v>33384</v>
      </c>
      <c r="F691" t="s">
        <v>1358</v>
      </c>
      <c r="G691" t="s">
        <v>1359</v>
      </c>
      <c r="H691" t="s">
        <v>1360</v>
      </c>
      <c r="I691" t="s">
        <v>1361</v>
      </c>
      <c r="K691" t="s">
        <v>1362</v>
      </c>
      <c r="M691" t="s">
        <v>1278</v>
      </c>
      <c r="N691" t="s">
        <v>130</v>
      </c>
      <c r="O691" t="s">
        <v>1363</v>
      </c>
      <c r="AC691" t="s">
        <v>45</v>
      </c>
      <c r="AD691" t="s">
        <v>65</v>
      </c>
      <c r="AH691" t="s">
        <v>2043</v>
      </c>
    </row>
    <row r="692" spans="1:34" x14ac:dyDescent="0.3">
      <c r="A692" t="s">
        <v>2044</v>
      </c>
      <c r="B692" t="s">
        <v>423</v>
      </c>
      <c r="C692" t="s">
        <v>36</v>
      </c>
      <c r="D692">
        <v>649</v>
      </c>
      <c r="E692">
        <v>80283</v>
      </c>
      <c r="F692" t="s">
        <v>392</v>
      </c>
      <c r="H692" t="s">
        <v>90</v>
      </c>
      <c r="I692" t="s">
        <v>91</v>
      </c>
      <c r="J692" t="s">
        <v>92</v>
      </c>
      <c r="K692" t="s">
        <v>93</v>
      </c>
      <c r="M692" t="s">
        <v>94</v>
      </c>
      <c r="N692" t="s">
        <v>42</v>
      </c>
      <c r="S692" t="s">
        <v>393</v>
      </c>
      <c r="AH692" t="s">
        <v>96</v>
      </c>
    </row>
    <row r="693" spans="1:34" x14ac:dyDescent="0.3">
      <c r="A693" t="s">
        <v>2045</v>
      </c>
      <c r="B693" t="s">
        <v>2046</v>
      </c>
      <c r="C693" t="s">
        <v>36</v>
      </c>
      <c r="D693">
        <v>102</v>
      </c>
      <c r="E693">
        <v>49787</v>
      </c>
      <c r="F693" t="s">
        <v>1508</v>
      </c>
      <c r="G693" t="s">
        <v>1509</v>
      </c>
      <c r="H693" t="s">
        <v>990</v>
      </c>
      <c r="I693" t="s">
        <v>991</v>
      </c>
      <c r="K693" t="s">
        <v>990</v>
      </c>
      <c r="M693" t="s">
        <v>786</v>
      </c>
      <c r="N693" t="s">
        <v>42</v>
      </c>
      <c r="S693" t="s">
        <v>1510</v>
      </c>
      <c r="AA693" t="s">
        <v>1511</v>
      </c>
      <c r="AC693" t="s">
        <v>45</v>
      </c>
      <c r="AD693" t="s">
        <v>65</v>
      </c>
      <c r="AH693" t="s">
        <v>1512</v>
      </c>
    </row>
    <row r="694" spans="1:34" x14ac:dyDescent="0.3">
      <c r="A694" t="s">
        <v>2047</v>
      </c>
      <c r="B694" t="s">
        <v>1724</v>
      </c>
      <c r="C694" t="s">
        <v>36</v>
      </c>
      <c r="D694">
        <v>43</v>
      </c>
      <c r="E694">
        <v>7344</v>
      </c>
      <c r="F694" t="s">
        <v>1859</v>
      </c>
      <c r="G694" t="s">
        <v>814</v>
      </c>
      <c r="H694" t="s">
        <v>815</v>
      </c>
      <c r="I694" t="s">
        <v>83</v>
      </c>
      <c r="K694" t="s">
        <v>816</v>
      </c>
      <c r="M694" t="s">
        <v>94</v>
      </c>
      <c r="N694" t="s">
        <v>42</v>
      </c>
      <c r="O694" t="s">
        <v>817</v>
      </c>
      <c r="AA694" t="s">
        <v>1860</v>
      </c>
      <c r="AC694" t="s">
        <v>45</v>
      </c>
      <c r="AD694" t="s">
        <v>65</v>
      </c>
      <c r="AH694" t="s">
        <v>1861</v>
      </c>
    </row>
    <row r="695" spans="1:34" x14ac:dyDescent="0.3">
      <c r="A695" t="s">
        <v>2048</v>
      </c>
      <c r="B695" t="s">
        <v>282</v>
      </c>
      <c r="C695" t="s">
        <v>113</v>
      </c>
      <c r="D695">
        <v>16</v>
      </c>
      <c r="E695">
        <v>7290</v>
      </c>
      <c r="F695" t="s">
        <v>176</v>
      </c>
      <c r="G695" t="s">
        <v>177</v>
      </c>
      <c r="H695" t="s">
        <v>116</v>
      </c>
      <c r="I695" t="s">
        <v>117</v>
      </c>
      <c r="K695" t="s">
        <v>116</v>
      </c>
      <c r="M695" t="s">
        <v>41</v>
      </c>
      <c r="N695" t="s">
        <v>118</v>
      </c>
      <c r="W695" t="s">
        <v>161</v>
      </c>
      <c r="AC695" t="s">
        <v>45</v>
      </c>
      <c r="AD695" t="s">
        <v>65</v>
      </c>
      <c r="AH695" t="s">
        <v>120</v>
      </c>
    </row>
    <row r="696" spans="1:34" x14ac:dyDescent="0.3">
      <c r="A696" t="s">
        <v>2049</v>
      </c>
      <c r="B696" t="s">
        <v>2050</v>
      </c>
      <c r="C696" t="s">
        <v>36</v>
      </c>
      <c r="D696">
        <v>870</v>
      </c>
      <c r="E696">
        <v>175268</v>
      </c>
      <c r="F696" t="s">
        <v>536</v>
      </c>
      <c r="G696" t="s">
        <v>537</v>
      </c>
      <c r="H696" t="s">
        <v>538</v>
      </c>
      <c r="I696" t="s">
        <v>83</v>
      </c>
      <c r="K696" t="s">
        <v>538</v>
      </c>
      <c r="M696" t="s">
        <v>41</v>
      </c>
      <c r="N696" t="s">
        <v>42</v>
      </c>
      <c r="AH696" t="s">
        <v>2051</v>
      </c>
    </row>
    <row r="697" spans="1:34" x14ac:dyDescent="0.3">
      <c r="A697" t="s">
        <v>2052</v>
      </c>
      <c r="B697" t="s">
        <v>2053</v>
      </c>
      <c r="C697" t="s">
        <v>36</v>
      </c>
      <c r="D697">
        <v>27</v>
      </c>
      <c r="E697">
        <v>6732</v>
      </c>
      <c r="F697" t="s">
        <v>2054</v>
      </c>
      <c r="G697" t="s">
        <v>2055</v>
      </c>
      <c r="H697" t="s">
        <v>2056</v>
      </c>
      <c r="I697" t="s">
        <v>83</v>
      </c>
      <c r="K697" t="s">
        <v>2057</v>
      </c>
      <c r="M697" t="s">
        <v>2058</v>
      </c>
      <c r="N697" t="s">
        <v>42</v>
      </c>
      <c r="O697" t="s">
        <v>817</v>
      </c>
      <c r="AD697" t="s">
        <v>65</v>
      </c>
      <c r="AE697" t="s">
        <v>2059</v>
      </c>
    </row>
    <row r="698" spans="1:34" x14ac:dyDescent="0.3">
      <c r="A698" t="s">
        <v>2060</v>
      </c>
      <c r="B698" t="s">
        <v>1565</v>
      </c>
      <c r="C698" t="s">
        <v>36</v>
      </c>
      <c r="D698">
        <v>665</v>
      </c>
      <c r="E698">
        <v>232535</v>
      </c>
      <c r="F698" t="s">
        <v>713</v>
      </c>
      <c r="G698" t="s">
        <v>488</v>
      </c>
      <c r="H698" t="s">
        <v>211</v>
      </c>
      <c r="I698" t="s">
        <v>212</v>
      </c>
      <c r="K698" t="s">
        <v>311</v>
      </c>
      <c r="M698" t="s">
        <v>41</v>
      </c>
      <c r="N698" t="s">
        <v>42</v>
      </c>
      <c r="AA698" t="s">
        <v>214</v>
      </c>
      <c r="AD698" t="s">
        <v>65</v>
      </c>
      <c r="AH698" t="s">
        <v>1567</v>
      </c>
    </row>
    <row r="699" spans="1:34" x14ac:dyDescent="0.3">
      <c r="A699" s="2" t="s">
        <v>2061</v>
      </c>
      <c r="B699" t="s">
        <v>2062</v>
      </c>
      <c r="C699" t="s">
        <v>36</v>
      </c>
      <c r="D699">
        <v>5</v>
      </c>
      <c r="E699">
        <v>302</v>
      </c>
      <c r="F699" t="s">
        <v>172</v>
      </c>
      <c r="H699" t="s">
        <v>60</v>
      </c>
      <c r="I699" t="s">
        <v>61</v>
      </c>
      <c r="K699" t="s">
        <v>62</v>
      </c>
      <c r="L699" t="s">
        <v>63</v>
      </c>
      <c r="M699" t="s">
        <v>41</v>
      </c>
      <c r="N699" t="s">
        <v>42</v>
      </c>
      <c r="AA699" t="s">
        <v>100</v>
      </c>
      <c r="AD699" t="s">
        <v>65</v>
      </c>
      <c r="AH699" t="s">
        <v>2063</v>
      </c>
    </row>
    <row r="700" spans="1:34" x14ac:dyDescent="0.3">
      <c r="A700" t="s">
        <v>2064</v>
      </c>
      <c r="B700" t="s">
        <v>2065</v>
      </c>
      <c r="C700" t="s">
        <v>36</v>
      </c>
      <c r="D700">
        <v>9</v>
      </c>
      <c r="E700">
        <v>488</v>
      </c>
      <c r="F700" t="s">
        <v>172</v>
      </c>
      <c r="H700" t="s">
        <v>60</v>
      </c>
      <c r="I700" t="s">
        <v>61</v>
      </c>
      <c r="K700" t="s">
        <v>62</v>
      </c>
      <c r="L700" t="s">
        <v>63</v>
      </c>
      <c r="M700" t="s">
        <v>41</v>
      </c>
      <c r="N700" t="s">
        <v>42</v>
      </c>
      <c r="AA700" t="s">
        <v>100</v>
      </c>
      <c r="AD700" t="s">
        <v>65</v>
      </c>
      <c r="AH700" t="s">
        <v>2066</v>
      </c>
    </row>
    <row r="701" spans="1:34" x14ac:dyDescent="0.3">
      <c r="A701" t="s">
        <v>2067</v>
      </c>
      <c r="B701" t="s">
        <v>298</v>
      </c>
      <c r="C701" t="s">
        <v>36</v>
      </c>
      <c r="D701">
        <v>2</v>
      </c>
      <c r="E701">
        <v>453</v>
      </c>
      <c r="F701" t="s">
        <v>240</v>
      </c>
      <c r="G701" t="s">
        <v>241</v>
      </c>
      <c r="H701" t="s">
        <v>186</v>
      </c>
      <c r="I701" t="s">
        <v>83</v>
      </c>
      <c r="J701" t="s">
        <v>242</v>
      </c>
      <c r="K701" t="s">
        <v>188</v>
      </c>
      <c r="M701" t="s">
        <v>41</v>
      </c>
      <c r="N701" t="s">
        <v>42</v>
      </c>
      <c r="O701" t="s">
        <v>189</v>
      </c>
      <c r="AA701" t="s">
        <v>410</v>
      </c>
      <c r="AH701" t="s">
        <v>243</v>
      </c>
    </row>
    <row r="702" spans="1:34" x14ac:dyDescent="0.3">
      <c r="A702" t="s">
        <v>2068</v>
      </c>
      <c r="B702" t="s">
        <v>236</v>
      </c>
      <c r="C702" t="s">
        <v>36</v>
      </c>
      <c r="D702">
        <v>111</v>
      </c>
      <c r="E702">
        <v>7601</v>
      </c>
      <c r="F702" t="s">
        <v>222</v>
      </c>
      <c r="H702" t="s">
        <v>60</v>
      </c>
      <c r="I702" t="s">
        <v>61</v>
      </c>
      <c r="K702" t="s">
        <v>62</v>
      </c>
      <c r="L702" t="s">
        <v>63</v>
      </c>
      <c r="M702" t="s">
        <v>64</v>
      </c>
      <c r="N702" t="s">
        <v>42</v>
      </c>
      <c r="AA702" t="s">
        <v>195</v>
      </c>
      <c r="AD702" t="s">
        <v>65</v>
      </c>
      <c r="AH702" t="s">
        <v>2069</v>
      </c>
    </row>
    <row r="703" spans="1:34" x14ac:dyDescent="0.3">
      <c r="A703" t="s">
        <v>2070</v>
      </c>
      <c r="B703" t="s">
        <v>2071</v>
      </c>
      <c r="C703" t="s">
        <v>36</v>
      </c>
      <c r="D703">
        <v>13</v>
      </c>
      <c r="E703">
        <v>2249</v>
      </c>
      <c r="F703" t="s">
        <v>358</v>
      </c>
      <c r="G703" t="s">
        <v>359</v>
      </c>
      <c r="H703" t="s">
        <v>360</v>
      </c>
      <c r="I703" t="s">
        <v>361</v>
      </c>
      <c r="J703" t="s">
        <v>362</v>
      </c>
      <c r="K703" t="s">
        <v>363</v>
      </c>
      <c r="M703" t="s">
        <v>41</v>
      </c>
      <c r="N703" t="s">
        <v>42</v>
      </c>
      <c r="S703" t="s">
        <v>364</v>
      </c>
      <c r="AC703" t="s">
        <v>45</v>
      </c>
      <c r="AH703" t="s">
        <v>365</v>
      </c>
    </row>
    <row r="704" spans="1:34" x14ac:dyDescent="0.3">
      <c r="A704" t="s">
        <v>2072</v>
      </c>
      <c r="B704" t="s">
        <v>2073</v>
      </c>
      <c r="C704" t="s">
        <v>36</v>
      </c>
      <c r="D704">
        <v>596</v>
      </c>
      <c r="E704">
        <v>36310</v>
      </c>
      <c r="F704" t="s">
        <v>1423</v>
      </c>
      <c r="G704" t="s">
        <v>229</v>
      </c>
      <c r="H704" t="s">
        <v>328</v>
      </c>
      <c r="I704" t="s">
        <v>83</v>
      </c>
      <c r="K704" t="s">
        <v>329</v>
      </c>
      <c r="M704" t="s">
        <v>41</v>
      </c>
      <c r="N704" t="s">
        <v>42</v>
      </c>
      <c r="Q704" t="s">
        <v>1424</v>
      </c>
      <c r="AA704" t="s">
        <v>331</v>
      </c>
      <c r="AC704" t="s">
        <v>45</v>
      </c>
      <c r="AH704" t="s">
        <v>332</v>
      </c>
    </row>
    <row r="705" spans="1:34" x14ac:dyDescent="0.3">
      <c r="A705" t="s">
        <v>2074</v>
      </c>
      <c r="B705" t="s">
        <v>2075</v>
      </c>
      <c r="C705" t="s">
        <v>36</v>
      </c>
      <c r="D705">
        <v>33</v>
      </c>
      <c r="E705">
        <v>2992</v>
      </c>
      <c r="F705" t="s">
        <v>1458</v>
      </c>
      <c r="H705" t="s">
        <v>146</v>
      </c>
      <c r="I705" t="s">
        <v>83</v>
      </c>
      <c r="J705" t="s">
        <v>1459</v>
      </c>
      <c r="K705" t="s">
        <v>148</v>
      </c>
      <c r="M705" t="s">
        <v>41</v>
      </c>
      <c r="N705" t="s">
        <v>42</v>
      </c>
      <c r="AD705" t="s">
        <v>65</v>
      </c>
      <c r="AH705" t="s">
        <v>1460</v>
      </c>
    </row>
    <row r="706" spans="1:34" x14ac:dyDescent="0.3">
      <c r="A706" t="s">
        <v>2076</v>
      </c>
      <c r="B706" t="s">
        <v>1724</v>
      </c>
      <c r="C706" t="s">
        <v>36</v>
      </c>
      <c r="D706">
        <v>47</v>
      </c>
      <c r="E706">
        <v>6213</v>
      </c>
      <c r="F706" t="s">
        <v>813</v>
      </c>
      <c r="G706" t="s">
        <v>814</v>
      </c>
      <c r="H706" t="s">
        <v>815</v>
      </c>
      <c r="I706" t="s">
        <v>83</v>
      </c>
      <c r="K706" t="s">
        <v>816</v>
      </c>
      <c r="M706" t="s">
        <v>762</v>
      </c>
      <c r="N706" t="s">
        <v>42</v>
      </c>
      <c r="O706" t="s">
        <v>817</v>
      </c>
      <c r="AC706" t="s">
        <v>45</v>
      </c>
      <c r="AD706" t="s">
        <v>65</v>
      </c>
      <c r="AE706" t="s">
        <v>818</v>
      </c>
      <c r="AH706" t="s">
        <v>819</v>
      </c>
    </row>
    <row r="707" spans="1:34" x14ac:dyDescent="0.3">
      <c r="A707" t="s">
        <v>2077</v>
      </c>
      <c r="B707" t="s">
        <v>506</v>
      </c>
      <c r="C707" t="s">
        <v>36</v>
      </c>
      <c r="D707">
        <v>2283</v>
      </c>
      <c r="E707">
        <v>531051</v>
      </c>
      <c r="F707" t="s">
        <v>199</v>
      </c>
      <c r="H707" t="s">
        <v>200</v>
      </c>
      <c r="I707" t="s">
        <v>83</v>
      </c>
      <c r="K707" t="s">
        <v>201</v>
      </c>
      <c r="M707" t="s">
        <v>41</v>
      </c>
      <c r="N707" t="s">
        <v>42</v>
      </c>
      <c r="W707" t="s">
        <v>202</v>
      </c>
      <c r="AC707" t="s">
        <v>45</v>
      </c>
      <c r="AD707" t="s">
        <v>65</v>
      </c>
    </row>
    <row r="708" spans="1:34" x14ac:dyDescent="0.3">
      <c r="A708" t="s">
        <v>2078</v>
      </c>
      <c r="B708" t="s">
        <v>2079</v>
      </c>
      <c r="C708" t="s">
        <v>36</v>
      </c>
      <c r="D708">
        <v>359</v>
      </c>
      <c r="E708">
        <v>167951</v>
      </c>
      <c r="F708" t="s">
        <v>1756</v>
      </c>
      <c r="H708" t="s">
        <v>302</v>
      </c>
      <c r="I708" t="s">
        <v>83</v>
      </c>
      <c r="K708" t="s">
        <v>302</v>
      </c>
      <c r="L708" t="s">
        <v>63</v>
      </c>
      <c r="M708" t="s">
        <v>1253</v>
      </c>
      <c r="N708" t="s">
        <v>42</v>
      </c>
      <c r="AA708" t="s">
        <v>1920</v>
      </c>
      <c r="AH708" t="s">
        <v>1827</v>
      </c>
    </row>
    <row r="709" spans="1:34" x14ac:dyDescent="0.3">
      <c r="A709" t="s">
        <v>2080</v>
      </c>
      <c r="B709" t="s">
        <v>635</v>
      </c>
      <c r="C709" t="s">
        <v>113</v>
      </c>
      <c r="D709">
        <v>5</v>
      </c>
      <c r="E709">
        <v>2741</v>
      </c>
      <c r="F709" t="s">
        <v>114</v>
      </c>
      <c r="G709" t="s">
        <v>115</v>
      </c>
      <c r="H709" t="s">
        <v>116</v>
      </c>
      <c r="I709" t="s">
        <v>117</v>
      </c>
      <c r="K709" t="s">
        <v>116</v>
      </c>
      <c r="M709" t="s">
        <v>41</v>
      </c>
      <c r="N709" t="s">
        <v>118</v>
      </c>
      <c r="W709" t="s">
        <v>119</v>
      </c>
      <c r="AC709" t="s">
        <v>45</v>
      </c>
      <c r="AD709" t="s">
        <v>65</v>
      </c>
      <c r="AH709" t="s">
        <v>437</v>
      </c>
    </row>
    <row r="710" spans="1:34" x14ac:dyDescent="0.3">
      <c r="A710" t="s">
        <v>2081</v>
      </c>
      <c r="B710" t="s">
        <v>834</v>
      </c>
      <c r="C710" t="s">
        <v>113</v>
      </c>
      <c r="D710">
        <v>1</v>
      </c>
      <c r="E710">
        <v>681</v>
      </c>
      <c r="F710" t="s">
        <v>114</v>
      </c>
      <c r="G710" t="s">
        <v>115</v>
      </c>
      <c r="H710" t="s">
        <v>116</v>
      </c>
      <c r="I710" t="s">
        <v>117</v>
      </c>
      <c r="K710" t="s">
        <v>116</v>
      </c>
      <c r="M710" t="s">
        <v>41</v>
      </c>
      <c r="N710" t="s">
        <v>118</v>
      </c>
      <c r="W710" t="s">
        <v>119</v>
      </c>
      <c r="AC710" t="s">
        <v>45</v>
      </c>
      <c r="AD710" t="s">
        <v>65</v>
      </c>
      <c r="AH710" t="s">
        <v>162</v>
      </c>
    </row>
    <row r="711" spans="1:34" x14ac:dyDescent="0.3">
      <c r="A711" t="s">
        <v>2082</v>
      </c>
      <c r="B711" t="s">
        <v>2083</v>
      </c>
      <c r="C711" t="s">
        <v>36</v>
      </c>
      <c r="D711">
        <v>19</v>
      </c>
      <c r="E711">
        <v>2838</v>
      </c>
      <c r="F711" t="s">
        <v>679</v>
      </c>
      <c r="H711" t="s">
        <v>60</v>
      </c>
      <c r="I711" t="s">
        <v>61</v>
      </c>
      <c r="K711" t="s">
        <v>680</v>
      </c>
      <c r="M711" t="s">
        <v>41</v>
      </c>
      <c r="N711" t="s">
        <v>42</v>
      </c>
      <c r="AC711" t="s">
        <v>45</v>
      </c>
      <c r="AE711" t="s">
        <v>1372</v>
      </c>
      <c r="AH711" t="s">
        <v>2084</v>
      </c>
    </row>
    <row r="712" spans="1:34" x14ac:dyDescent="0.3">
      <c r="A712" t="s">
        <v>2085</v>
      </c>
      <c r="B712" t="s">
        <v>469</v>
      </c>
      <c r="C712" t="s">
        <v>36</v>
      </c>
      <c r="D712">
        <v>4385</v>
      </c>
      <c r="E712">
        <v>416872</v>
      </c>
      <c r="F712" t="s">
        <v>2086</v>
      </c>
      <c r="G712" t="s">
        <v>488</v>
      </c>
      <c r="H712" t="s">
        <v>211</v>
      </c>
      <c r="I712" t="s">
        <v>212</v>
      </c>
      <c r="K712" t="s">
        <v>311</v>
      </c>
      <c r="M712" t="s">
        <v>41</v>
      </c>
      <c r="N712" t="s">
        <v>42</v>
      </c>
      <c r="AA712" t="s">
        <v>214</v>
      </c>
      <c r="AC712" t="s">
        <v>45</v>
      </c>
      <c r="AD712" t="s">
        <v>65</v>
      </c>
      <c r="AH712" t="s">
        <v>1226</v>
      </c>
    </row>
    <row r="713" spans="1:34" x14ac:dyDescent="0.3">
      <c r="A713" t="s">
        <v>2087</v>
      </c>
      <c r="B713" t="s">
        <v>2088</v>
      </c>
      <c r="C713" t="s">
        <v>36</v>
      </c>
      <c r="D713">
        <v>48</v>
      </c>
      <c r="E713">
        <v>19773</v>
      </c>
      <c r="F713" t="s">
        <v>2089</v>
      </c>
      <c r="G713" t="s">
        <v>975</v>
      </c>
      <c r="H713" t="s">
        <v>976</v>
      </c>
      <c r="I713" t="s">
        <v>83</v>
      </c>
      <c r="K713" t="s">
        <v>976</v>
      </c>
      <c r="M713" t="s">
        <v>1434</v>
      </c>
      <c r="N713" t="s">
        <v>42</v>
      </c>
      <c r="O713" t="s">
        <v>259</v>
      </c>
      <c r="AA713" t="s">
        <v>2090</v>
      </c>
      <c r="AC713" t="s">
        <v>45</v>
      </c>
      <c r="AD713" t="s">
        <v>65</v>
      </c>
      <c r="AH713" t="s">
        <v>978</v>
      </c>
    </row>
    <row r="714" spans="1:34" x14ac:dyDescent="0.3">
      <c r="A714" t="s">
        <v>2091</v>
      </c>
      <c r="B714" t="s">
        <v>2092</v>
      </c>
      <c r="C714" t="s">
        <v>36</v>
      </c>
      <c r="D714">
        <v>19</v>
      </c>
      <c r="E714">
        <v>2836</v>
      </c>
      <c r="F714" t="s">
        <v>679</v>
      </c>
      <c r="H714" t="s">
        <v>60</v>
      </c>
      <c r="I714" t="s">
        <v>61</v>
      </c>
      <c r="K714" t="s">
        <v>680</v>
      </c>
      <c r="M714" t="s">
        <v>41</v>
      </c>
      <c r="N714" t="s">
        <v>42</v>
      </c>
      <c r="AC714" t="s">
        <v>45</v>
      </c>
      <c r="AD714" t="s">
        <v>65</v>
      </c>
      <c r="AE714" t="s">
        <v>1372</v>
      </c>
      <c r="AH714" t="s">
        <v>2093</v>
      </c>
    </row>
    <row r="715" spans="1:34" x14ac:dyDescent="0.3">
      <c r="A715" t="s">
        <v>2094</v>
      </c>
      <c r="B715" t="s">
        <v>2095</v>
      </c>
      <c r="C715" t="s">
        <v>36</v>
      </c>
      <c r="D715">
        <v>72</v>
      </c>
      <c r="E715">
        <v>5442</v>
      </c>
      <c r="F715" t="s">
        <v>427</v>
      </c>
      <c r="H715" t="s">
        <v>60</v>
      </c>
      <c r="I715" t="s">
        <v>61</v>
      </c>
      <c r="K715" t="s">
        <v>62</v>
      </c>
      <c r="L715" t="s">
        <v>63</v>
      </c>
      <c r="M715" t="s">
        <v>64</v>
      </c>
      <c r="N715" t="s">
        <v>42</v>
      </c>
      <c r="AD715" t="s">
        <v>65</v>
      </c>
      <c r="AH715" t="s">
        <v>2096</v>
      </c>
    </row>
    <row r="716" spans="1:34" x14ac:dyDescent="0.3">
      <c r="A716" t="s">
        <v>2097</v>
      </c>
      <c r="B716" t="s">
        <v>352</v>
      </c>
      <c r="C716" t="s">
        <v>36</v>
      </c>
      <c r="D716">
        <v>51</v>
      </c>
      <c r="E716">
        <v>6000</v>
      </c>
      <c r="F716" t="s">
        <v>335</v>
      </c>
      <c r="G716" t="s">
        <v>336</v>
      </c>
      <c r="H716" t="s">
        <v>60</v>
      </c>
      <c r="I716" t="s">
        <v>337</v>
      </c>
      <c r="K716" t="s">
        <v>338</v>
      </c>
      <c r="M716" t="s">
        <v>339</v>
      </c>
      <c r="N716" t="s">
        <v>42</v>
      </c>
      <c r="AD716" t="s">
        <v>65</v>
      </c>
      <c r="AE716" t="s">
        <v>340</v>
      </c>
      <c r="AH716" t="s">
        <v>2098</v>
      </c>
    </row>
    <row r="717" spans="1:34" x14ac:dyDescent="0.3">
      <c r="A717" t="s">
        <v>2099</v>
      </c>
      <c r="B717" t="s">
        <v>388</v>
      </c>
      <c r="C717" t="s">
        <v>36</v>
      </c>
      <c r="D717">
        <v>321</v>
      </c>
      <c r="E717">
        <v>27831</v>
      </c>
      <c r="F717" t="s">
        <v>389</v>
      </c>
      <c r="H717" t="s">
        <v>200</v>
      </c>
      <c r="I717" t="s">
        <v>83</v>
      </c>
      <c r="K717" t="s">
        <v>201</v>
      </c>
      <c r="M717" t="s">
        <v>41</v>
      </c>
      <c r="N717" t="s">
        <v>42</v>
      </c>
      <c r="W717" t="s">
        <v>390</v>
      </c>
      <c r="AC717" t="s">
        <v>45</v>
      </c>
    </row>
    <row r="718" spans="1:34" x14ac:dyDescent="0.3">
      <c r="A718" t="s">
        <v>2100</v>
      </c>
      <c r="B718" t="s">
        <v>282</v>
      </c>
      <c r="C718" t="s">
        <v>113</v>
      </c>
      <c r="D718">
        <v>34</v>
      </c>
      <c r="E718">
        <v>15056</v>
      </c>
      <c r="F718" t="s">
        <v>848</v>
      </c>
      <c r="G718" t="s">
        <v>177</v>
      </c>
      <c r="H718" t="s">
        <v>116</v>
      </c>
      <c r="I718" t="s">
        <v>117</v>
      </c>
      <c r="K718" t="s">
        <v>116</v>
      </c>
      <c r="M718" t="s">
        <v>41</v>
      </c>
      <c r="N718" t="s">
        <v>118</v>
      </c>
      <c r="W718" t="s">
        <v>1320</v>
      </c>
      <c r="AC718" t="s">
        <v>45</v>
      </c>
      <c r="AD718" t="s">
        <v>65</v>
      </c>
      <c r="AH718" t="s">
        <v>120</v>
      </c>
    </row>
    <row r="719" spans="1:34" x14ac:dyDescent="0.3">
      <c r="A719" t="s">
        <v>2101</v>
      </c>
      <c r="B719" t="s">
        <v>750</v>
      </c>
      <c r="C719" t="s">
        <v>36</v>
      </c>
      <c r="D719">
        <v>112</v>
      </c>
      <c r="E719">
        <v>23284</v>
      </c>
      <c r="F719" t="s">
        <v>751</v>
      </c>
      <c r="G719" t="s">
        <v>752</v>
      </c>
      <c r="H719" t="s">
        <v>753</v>
      </c>
      <c r="I719" t="s">
        <v>754</v>
      </c>
      <c r="K719" t="s">
        <v>755</v>
      </c>
      <c r="M719" t="s">
        <v>41</v>
      </c>
      <c r="N719" t="s">
        <v>42</v>
      </c>
      <c r="W719" s="1">
        <v>4.3207432044322296E+59</v>
      </c>
      <c r="AC719" t="s">
        <v>45</v>
      </c>
      <c r="AH719" t="s">
        <v>757</v>
      </c>
    </row>
    <row r="720" spans="1:34" x14ac:dyDescent="0.3">
      <c r="A720" t="s">
        <v>2102</v>
      </c>
      <c r="B720" t="s">
        <v>452</v>
      </c>
      <c r="C720" t="s">
        <v>36</v>
      </c>
      <c r="D720">
        <v>92</v>
      </c>
      <c r="E720">
        <v>7186</v>
      </c>
      <c r="F720" t="s">
        <v>453</v>
      </c>
      <c r="H720" t="s">
        <v>60</v>
      </c>
      <c r="I720" t="s">
        <v>61</v>
      </c>
      <c r="K720" t="s">
        <v>62</v>
      </c>
      <c r="L720" t="s">
        <v>63</v>
      </c>
      <c r="M720" t="s">
        <v>64</v>
      </c>
      <c r="N720" t="s">
        <v>42</v>
      </c>
      <c r="AD720" t="s">
        <v>65</v>
      </c>
      <c r="AH720" t="s">
        <v>579</v>
      </c>
    </row>
    <row r="721" spans="1:34" x14ac:dyDescent="0.3">
      <c r="A721" t="s">
        <v>2103</v>
      </c>
      <c r="B721" t="s">
        <v>175</v>
      </c>
      <c r="C721" t="s">
        <v>113</v>
      </c>
      <c r="D721">
        <v>125</v>
      </c>
      <c r="E721">
        <v>66878</v>
      </c>
      <c r="F721" t="s">
        <v>176</v>
      </c>
      <c r="G721" t="s">
        <v>177</v>
      </c>
      <c r="H721" t="s">
        <v>116</v>
      </c>
      <c r="I721" t="s">
        <v>117</v>
      </c>
      <c r="K721" t="s">
        <v>116</v>
      </c>
      <c r="M721" t="s">
        <v>41</v>
      </c>
      <c r="N721" t="s">
        <v>118</v>
      </c>
      <c r="W721" t="s">
        <v>161</v>
      </c>
      <c r="AC721" t="s">
        <v>45</v>
      </c>
      <c r="AD721" t="s">
        <v>65</v>
      </c>
      <c r="AH721" t="s">
        <v>162</v>
      </c>
    </row>
    <row r="722" spans="1:34" x14ac:dyDescent="0.3">
      <c r="A722" t="s">
        <v>2104</v>
      </c>
      <c r="B722" t="s">
        <v>1047</v>
      </c>
      <c r="C722" t="s">
        <v>36</v>
      </c>
      <c r="D722">
        <v>113</v>
      </c>
      <c r="E722">
        <v>20966</v>
      </c>
      <c r="F722" t="s">
        <v>284</v>
      </c>
      <c r="H722" t="s">
        <v>60</v>
      </c>
      <c r="I722" t="s">
        <v>61</v>
      </c>
      <c r="K722" t="s">
        <v>62</v>
      </c>
      <c r="L722" t="s">
        <v>63</v>
      </c>
      <c r="M722" t="s">
        <v>64</v>
      </c>
      <c r="N722" t="s">
        <v>42</v>
      </c>
      <c r="AA722" t="s">
        <v>100</v>
      </c>
      <c r="AD722" t="s">
        <v>65</v>
      </c>
      <c r="AH722" t="s">
        <v>1987</v>
      </c>
    </row>
    <row r="723" spans="1:34" x14ac:dyDescent="0.3">
      <c r="A723" t="s">
        <v>2105</v>
      </c>
      <c r="B723" t="s">
        <v>88</v>
      </c>
      <c r="C723" t="s">
        <v>36</v>
      </c>
      <c r="D723">
        <v>33</v>
      </c>
      <c r="E723">
        <v>4967</v>
      </c>
      <c r="F723" t="s">
        <v>89</v>
      </c>
      <c r="H723" t="s">
        <v>90</v>
      </c>
      <c r="I723" t="s">
        <v>91</v>
      </c>
      <c r="J723" t="s">
        <v>92</v>
      </c>
      <c r="K723" t="s">
        <v>93</v>
      </c>
      <c r="M723" t="s">
        <v>94</v>
      </c>
      <c r="N723" t="s">
        <v>42</v>
      </c>
      <c r="S723" t="s">
        <v>95</v>
      </c>
      <c r="AC723" t="s">
        <v>45</v>
      </c>
      <c r="AH723" t="s">
        <v>96</v>
      </c>
    </row>
    <row r="724" spans="1:34" x14ac:dyDescent="0.3">
      <c r="A724" t="s">
        <v>2106</v>
      </c>
      <c r="B724" t="s">
        <v>2107</v>
      </c>
      <c r="C724" t="s">
        <v>48</v>
      </c>
      <c r="D724">
        <v>150</v>
      </c>
      <c r="E724">
        <v>74358</v>
      </c>
      <c r="F724" t="s">
        <v>2108</v>
      </c>
      <c r="G724" t="s">
        <v>2109</v>
      </c>
      <c r="H724" t="s">
        <v>2110</v>
      </c>
      <c r="I724" t="s">
        <v>2111</v>
      </c>
      <c r="K724" t="s">
        <v>2110</v>
      </c>
      <c r="M724" t="s">
        <v>41</v>
      </c>
      <c r="N724" t="s">
        <v>1819</v>
      </c>
      <c r="AC724" t="s">
        <v>45</v>
      </c>
      <c r="AD724" t="s">
        <v>2112</v>
      </c>
      <c r="AH724" t="s">
        <v>2113</v>
      </c>
    </row>
    <row r="725" spans="1:34" x14ac:dyDescent="0.3">
      <c r="A725" t="s">
        <v>2114</v>
      </c>
      <c r="B725" t="s">
        <v>1443</v>
      </c>
      <c r="C725" t="s">
        <v>36</v>
      </c>
      <c r="D725">
        <v>193</v>
      </c>
      <c r="E725">
        <v>22799</v>
      </c>
      <c r="F725" t="s">
        <v>335</v>
      </c>
      <c r="G725" t="s">
        <v>336</v>
      </c>
      <c r="H725" t="s">
        <v>60</v>
      </c>
      <c r="I725" t="s">
        <v>337</v>
      </c>
      <c r="K725" t="s">
        <v>338</v>
      </c>
      <c r="M725" t="s">
        <v>339</v>
      </c>
      <c r="N725" t="s">
        <v>42</v>
      </c>
      <c r="AD725" t="s">
        <v>65</v>
      </c>
      <c r="AE725" t="s">
        <v>340</v>
      </c>
      <c r="AH725" t="s">
        <v>2115</v>
      </c>
    </row>
    <row r="726" spans="1:34" x14ac:dyDescent="0.3">
      <c r="A726" t="s">
        <v>2116</v>
      </c>
      <c r="B726" t="s">
        <v>2117</v>
      </c>
      <c r="C726" t="s">
        <v>36</v>
      </c>
      <c r="D726">
        <v>14</v>
      </c>
      <c r="E726">
        <v>1140</v>
      </c>
      <c r="F726" t="s">
        <v>80</v>
      </c>
      <c r="G726" t="s">
        <v>81</v>
      </c>
      <c r="H726" t="s">
        <v>82</v>
      </c>
      <c r="I726" t="s">
        <v>83</v>
      </c>
      <c r="J726" t="s">
        <v>84</v>
      </c>
      <c r="K726" t="s">
        <v>82</v>
      </c>
      <c r="M726" t="s">
        <v>41</v>
      </c>
      <c r="N726" t="s">
        <v>42</v>
      </c>
      <c r="O726" t="s">
        <v>85</v>
      </c>
      <c r="AH726" t="s">
        <v>2118</v>
      </c>
    </row>
    <row r="727" spans="1:34" x14ac:dyDescent="0.3">
      <c r="A727" t="s">
        <v>2119</v>
      </c>
      <c r="B727" t="s">
        <v>2120</v>
      </c>
      <c r="C727" t="s">
        <v>36</v>
      </c>
      <c r="D727">
        <v>36</v>
      </c>
      <c r="E727">
        <v>2105</v>
      </c>
      <c r="F727" t="s">
        <v>194</v>
      </c>
      <c r="H727" t="s">
        <v>60</v>
      </c>
      <c r="I727" t="s">
        <v>61</v>
      </c>
      <c r="K727" t="s">
        <v>62</v>
      </c>
      <c r="L727" t="s">
        <v>63</v>
      </c>
      <c r="M727" t="s">
        <v>64</v>
      </c>
      <c r="N727" t="s">
        <v>42</v>
      </c>
      <c r="AA727" t="s">
        <v>195</v>
      </c>
      <c r="AD727" t="s">
        <v>65</v>
      </c>
      <c r="AH727" t="s">
        <v>2121</v>
      </c>
    </row>
    <row r="728" spans="1:34" x14ac:dyDescent="0.3">
      <c r="A728" t="s">
        <v>2122</v>
      </c>
      <c r="B728" t="s">
        <v>2123</v>
      </c>
      <c r="C728" t="s">
        <v>36</v>
      </c>
      <c r="D728">
        <v>49</v>
      </c>
      <c r="E728">
        <v>16640</v>
      </c>
      <c r="F728" t="s">
        <v>1142</v>
      </c>
      <c r="G728" t="s">
        <v>1143</v>
      </c>
      <c r="H728" t="s">
        <v>1073</v>
      </c>
      <c r="I728" t="s">
        <v>1074</v>
      </c>
      <c r="J728" t="s">
        <v>1144</v>
      </c>
      <c r="K728" t="s">
        <v>1076</v>
      </c>
      <c r="M728" t="s">
        <v>41</v>
      </c>
      <c r="N728" t="s">
        <v>42</v>
      </c>
      <c r="O728" t="s">
        <v>731</v>
      </c>
      <c r="AC728" t="s">
        <v>45</v>
      </c>
      <c r="AH728" t="s">
        <v>1145</v>
      </c>
    </row>
    <row r="729" spans="1:34" x14ac:dyDescent="0.3">
      <c r="A729" t="s">
        <v>2124</v>
      </c>
      <c r="B729" t="s">
        <v>2125</v>
      </c>
      <c r="C729" t="s">
        <v>36</v>
      </c>
      <c r="D729">
        <v>132</v>
      </c>
      <c r="E729">
        <v>28249</v>
      </c>
      <c r="F729" t="s">
        <v>1234</v>
      </c>
      <c r="G729" t="s">
        <v>2126</v>
      </c>
      <c r="H729" t="s">
        <v>39</v>
      </c>
      <c r="I729" t="s">
        <v>40</v>
      </c>
      <c r="K729" t="s">
        <v>39</v>
      </c>
      <c r="M729" t="s">
        <v>41</v>
      </c>
      <c r="N729" t="s">
        <v>42</v>
      </c>
      <c r="O729" t="s">
        <v>1236</v>
      </c>
      <c r="U729" t="s">
        <v>1237</v>
      </c>
      <c r="AH729" t="s">
        <v>1239</v>
      </c>
    </row>
    <row r="730" spans="1:34" x14ac:dyDescent="0.3">
      <c r="A730" t="s">
        <v>2127</v>
      </c>
      <c r="B730" t="s">
        <v>175</v>
      </c>
      <c r="C730" t="s">
        <v>113</v>
      </c>
      <c r="D730">
        <v>14</v>
      </c>
      <c r="E730">
        <v>6603</v>
      </c>
      <c r="F730" t="s">
        <v>848</v>
      </c>
      <c r="G730" t="s">
        <v>177</v>
      </c>
      <c r="H730" t="s">
        <v>116</v>
      </c>
      <c r="I730" t="s">
        <v>117</v>
      </c>
      <c r="K730" t="s">
        <v>116</v>
      </c>
      <c r="M730" t="s">
        <v>41</v>
      </c>
      <c r="N730" t="s">
        <v>118</v>
      </c>
      <c r="W730" t="s">
        <v>119</v>
      </c>
      <c r="AC730" t="s">
        <v>45</v>
      </c>
      <c r="AD730" t="s">
        <v>65</v>
      </c>
      <c r="AH730" t="s">
        <v>162</v>
      </c>
    </row>
    <row r="731" spans="1:34" x14ac:dyDescent="0.3">
      <c r="A731" t="s">
        <v>2128</v>
      </c>
      <c r="B731" t="s">
        <v>423</v>
      </c>
      <c r="C731" t="s">
        <v>36</v>
      </c>
      <c r="D731">
        <v>27</v>
      </c>
      <c r="E731">
        <v>3784</v>
      </c>
      <c r="F731" t="s">
        <v>89</v>
      </c>
      <c r="H731" t="s">
        <v>90</v>
      </c>
      <c r="I731" t="s">
        <v>91</v>
      </c>
      <c r="J731" t="s">
        <v>92</v>
      </c>
      <c r="K731" t="s">
        <v>93</v>
      </c>
      <c r="M731" t="s">
        <v>94</v>
      </c>
      <c r="N731" t="s">
        <v>42</v>
      </c>
      <c r="S731" t="s">
        <v>95</v>
      </c>
      <c r="AC731" t="s">
        <v>45</v>
      </c>
      <c r="AH731" t="s">
        <v>96</v>
      </c>
    </row>
    <row r="732" spans="1:34" x14ac:dyDescent="0.3">
      <c r="A732" t="s">
        <v>2129</v>
      </c>
      <c r="B732" t="s">
        <v>657</v>
      </c>
      <c r="C732" t="s">
        <v>36</v>
      </c>
      <c r="D732">
        <v>77</v>
      </c>
      <c r="E732">
        <v>7037</v>
      </c>
      <c r="F732" t="s">
        <v>69</v>
      </c>
      <c r="G732" t="s">
        <v>70</v>
      </c>
      <c r="H732" t="s">
        <v>71</v>
      </c>
      <c r="I732" t="s">
        <v>72</v>
      </c>
      <c r="K732" t="s">
        <v>73</v>
      </c>
      <c r="M732" t="s">
        <v>74</v>
      </c>
      <c r="N732" t="s">
        <v>42</v>
      </c>
      <c r="Q732" t="s">
        <v>1382</v>
      </c>
      <c r="AC732" t="s">
        <v>45</v>
      </c>
      <c r="AE732" t="s">
        <v>76</v>
      </c>
      <c r="AH732" t="s">
        <v>77</v>
      </c>
    </row>
    <row r="733" spans="1:34" x14ac:dyDescent="0.3">
      <c r="A733" t="s">
        <v>2130</v>
      </c>
      <c r="B733" t="s">
        <v>2131</v>
      </c>
      <c r="C733" t="s">
        <v>36</v>
      </c>
      <c r="D733">
        <v>3</v>
      </c>
      <c r="E733">
        <v>375</v>
      </c>
      <c r="F733" t="s">
        <v>99</v>
      </c>
      <c r="H733" t="s">
        <v>60</v>
      </c>
      <c r="I733" t="s">
        <v>61</v>
      </c>
      <c r="K733" t="s">
        <v>62</v>
      </c>
      <c r="L733" t="s">
        <v>63</v>
      </c>
      <c r="M733" t="s">
        <v>64</v>
      </c>
      <c r="N733" t="s">
        <v>42</v>
      </c>
      <c r="AA733" t="s">
        <v>195</v>
      </c>
      <c r="AD733" t="s">
        <v>65</v>
      </c>
      <c r="AH733" t="s">
        <v>2132</v>
      </c>
    </row>
    <row r="734" spans="1:34" x14ac:dyDescent="0.3">
      <c r="A734" t="s">
        <v>2133</v>
      </c>
      <c r="B734" t="s">
        <v>2134</v>
      </c>
      <c r="C734" t="s">
        <v>36</v>
      </c>
      <c r="D734">
        <v>28</v>
      </c>
      <c r="E734">
        <v>3674</v>
      </c>
      <c r="F734" t="s">
        <v>627</v>
      </c>
      <c r="G734" t="s">
        <v>628</v>
      </c>
      <c r="H734" t="s">
        <v>265</v>
      </c>
      <c r="I734" t="s">
        <v>266</v>
      </c>
      <c r="J734" t="s">
        <v>629</v>
      </c>
      <c r="K734" t="s">
        <v>630</v>
      </c>
      <c r="M734" t="s">
        <v>41</v>
      </c>
      <c r="N734" t="s">
        <v>42</v>
      </c>
      <c r="O734" t="s">
        <v>631</v>
      </c>
      <c r="AH734" t="s">
        <v>632</v>
      </c>
    </row>
    <row r="735" spans="1:34" x14ac:dyDescent="0.3">
      <c r="A735" s="2" t="s">
        <v>2135</v>
      </c>
      <c r="B735" t="s">
        <v>1233</v>
      </c>
      <c r="C735" t="s">
        <v>36</v>
      </c>
      <c r="D735">
        <v>127</v>
      </c>
      <c r="E735">
        <v>29214</v>
      </c>
      <c r="F735" t="s">
        <v>1234</v>
      </c>
      <c r="G735" t="s">
        <v>1235</v>
      </c>
      <c r="H735" t="s">
        <v>39</v>
      </c>
      <c r="I735" t="s">
        <v>40</v>
      </c>
      <c r="K735" t="s">
        <v>39</v>
      </c>
      <c r="M735" t="s">
        <v>41</v>
      </c>
      <c r="N735" t="s">
        <v>42</v>
      </c>
      <c r="O735" t="s">
        <v>1236</v>
      </c>
      <c r="U735" t="s">
        <v>1237</v>
      </c>
      <c r="AH735" t="s">
        <v>1239</v>
      </c>
    </row>
    <row r="736" spans="1:34" x14ac:dyDescent="0.3">
      <c r="A736" t="s">
        <v>2136</v>
      </c>
      <c r="B736" t="s">
        <v>2137</v>
      </c>
      <c r="C736" t="s">
        <v>36</v>
      </c>
      <c r="D736">
        <v>15</v>
      </c>
      <c r="E736">
        <v>1577</v>
      </c>
      <c r="F736" t="s">
        <v>263</v>
      </c>
      <c r="G736" t="s">
        <v>264</v>
      </c>
      <c r="H736" t="s">
        <v>265</v>
      </c>
      <c r="I736" t="s">
        <v>266</v>
      </c>
      <c r="J736" t="s">
        <v>267</v>
      </c>
      <c r="K736" t="s">
        <v>268</v>
      </c>
      <c r="M736" t="s">
        <v>41</v>
      </c>
      <c r="N736" t="s">
        <v>42</v>
      </c>
      <c r="O736" t="s">
        <v>269</v>
      </c>
      <c r="AC736" t="s">
        <v>45</v>
      </c>
      <c r="AH736" t="s">
        <v>270</v>
      </c>
    </row>
    <row r="737" spans="1:34" x14ac:dyDescent="0.3">
      <c r="A737" t="s">
        <v>2138</v>
      </c>
      <c r="B737" t="s">
        <v>635</v>
      </c>
      <c r="C737" t="s">
        <v>113</v>
      </c>
      <c r="D737">
        <v>3</v>
      </c>
      <c r="E737">
        <v>1648</v>
      </c>
      <c r="F737" t="s">
        <v>418</v>
      </c>
      <c r="G737" t="s">
        <v>419</v>
      </c>
      <c r="H737" t="s">
        <v>116</v>
      </c>
      <c r="I737" t="s">
        <v>117</v>
      </c>
      <c r="K737" t="s">
        <v>116</v>
      </c>
      <c r="M737" t="s">
        <v>41</v>
      </c>
      <c r="N737" t="s">
        <v>118</v>
      </c>
      <c r="W737" t="s">
        <v>420</v>
      </c>
      <c r="AC737" t="s">
        <v>45</v>
      </c>
      <c r="AD737" t="s">
        <v>65</v>
      </c>
      <c r="AH737" t="s">
        <v>437</v>
      </c>
    </row>
    <row r="738" spans="1:34" x14ac:dyDescent="0.3">
      <c r="A738" t="s">
        <v>2139</v>
      </c>
      <c r="B738" t="s">
        <v>1251</v>
      </c>
      <c r="C738" t="s">
        <v>36</v>
      </c>
      <c r="D738">
        <v>146</v>
      </c>
      <c r="E738">
        <v>10995</v>
      </c>
      <c r="F738" t="s">
        <v>69</v>
      </c>
      <c r="G738" t="s">
        <v>70</v>
      </c>
      <c r="H738" t="s">
        <v>71</v>
      </c>
      <c r="I738" t="s">
        <v>72</v>
      </c>
      <c r="K738" t="s">
        <v>73</v>
      </c>
      <c r="M738" t="s">
        <v>74</v>
      </c>
      <c r="N738" t="s">
        <v>42</v>
      </c>
      <c r="Q738" t="s">
        <v>1382</v>
      </c>
      <c r="AC738" t="s">
        <v>45</v>
      </c>
      <c r="AE738" t="s">
        <v>76</v>
      </c>
      <c r="AH738" t="s">
        <v>77</v>
      </c>
    </row>
    <row r="739" spans="1:34" x14ac:dyDescent="0.3">
      <c r="A739" t="s">
        <v>2140</v>
      </c>
      <c r="B739" t="s">
        <v>239</v>
      </c>
      <c r="C739" t="s">
        <v>36</v>
      </c>
      <c r="D739">
        <v>2</v>
      </c>
      <c r="E739">
        <v>739</v>
      </c>
      <c r="F739" t="s">
        <v>240</v>
      </c>
      <c r="G739" t="s">
        <v>241</v>
      </c>
      <c r="H739" t="s">
        <v>186</v>
      </c>
      <c r="I739" t="s">
        <v>83</v>
      </c>
      <c r="J739" t="s">
        <v>242</v>
      </c>
      <c r="K739" t="s">
        <v>188</v>
      </c>
      <c r="M739" t="s">
        <v>41</v>
      </c>
      <c r="N739" t="s">
        <v>42</v>
      </c>
      <c r="O739" t="s">
        <v>189</v>
      </c>
      <c r="AA739" t="s">
        <v>190</v>
      </c>
      <c r="AH739" t="s">
        <v>243</v>
      </c>
    </row>
    <row r="740" spans="1:34" x14ac:dyDescent="0.3">
      <c r="A740" t="s">
        <v>2141</v>
      </c>
      <c r="B740" t="s">
        <v>334</v>
      </c>
      <c r="C740" t="s">
        <v>36</v>
      </c>
      <c r="D740">
        <v>124</v>
      </c>
      <c r="E740">
        <v>15576</v>
      </c>
      <c r="F740" t="s">
        <v>335</v>
      </c>
      <c r="G740" t="s">
        <v>336</v>
      </c>
      <c r="H740" t="s">
        <v>60</v>
      </c>
      <c r="I740" t="s">
        <v>337</v>
      </c>
      <c r="K740" t="s">
        <v>338</v>
      </c>
      <c r="M740" t="s">
        <v>339</v>
      </c>
      <c r="N740" t="s">
        <v>42</v>
      </c>
      <c r="O740" t="s">
        <v>353</v>
      </c>
      <c r="AC740" t="s">
        <v>45</v>
      </c>
      <c r="AD740" t="s">
        <v>65</v>
      </c>
      <c r="AE740" t="s">
        <v>354</v>
      </c>
      <c r="AH740" t="s">
        <v>2142</v>
      </c>
    </row>
    <row r="741" spans="1:34" x14ac:dyDescent="0.3">
      <c r="A741" t="s">
        <v>2143</v>
      </c>
      <c r="B741" t="s">
        <v>436</v>
      </c>
      <c r="C741" t="s">
        <v>113</v>
      </c>
      <c r="D741">
        <v>13</v>
      </c>
      <c r="E741">
        <v>5538</v>
      </c>
      <c r="F741" t="s">
        <v>848</v>
      </c>
      <c r="G741" t="s">
        <v>177</v>
      </c>
      <c r="H741" t="s">
        <v>116</v>
      </c>
      <c r="I741" t="s">
        <v>117</v>
      </c>
      <c r="K741" t="s">
        <v>116</v>
      </c>
      <c r="M741" t="s">
        <v>41</v>
      </c>
      <c r="N741" t="s">
        <v>118</v>
      </c>
      <c r="W741" t="s">
        <v>119</v>
      </c>
      <c r="AC741" t="s">
        <v>45</v>
      </c>
      <c r="AD741" t="s">
        <v>65</v>
      </c>
      <c r="AH741" t="s">
        <v>437</v>
      </c>
    </row>
    <row r="742" spans="1:34" x14ac:dyDescent="0.3">
      <c r="A742" t="s">
        <v>2144</v>
      </c>
      <c r="B742" t="s">
        <v>2145</v>
      </c>
      <c r="C742" t="s">
        <v>113</v>
      </c>
      <c r="D742">
        <v>106</v>
      </c>
      <c r="E742">
        <v>46449</v>
      </c>
      <c r="F742" t="s">
        <v>553</v>
      </c>
      <c r="G742" t="s">
        <v>554</v>
      </c>
      <c r="H742" t="s">
        <v>116</v>
      </c>
      <c r="I742" t="s">
        <v>117</v>
      </c>
      <c r="K742" t="s">
        <v>116</v>
      </c>
      <c r="M742" t="s">
        <v>41</v>
      </c>
      <c r="N742" t="s">
        <v>118</v>
      </c>
      <c r="W742" t="s">
        <v>555</v>
      </c>
      <c r="AA742" t="s">
        <v>556</v>
      </c>
      <c r="AC742" t="s">
        <v>45</v>
      </c>
      <c r="AD742" t="s">
        <v>65</v>
      </c>
      <c r="AH742" t="s">
        <v>557</v>
      </c>
    </row>
    <row r="743" spans="1:34" x14ac:dyDescent="0.3">
      <c r="A743" t="s">
        <v>2146</v>
      </c>
      <c r="B743" t="s">
        <v>2147</v>
      </c>
      <c r="C743" t="s">
        <v>123</v>
      </c>
      <c r="D743">
        <v>3960</v>
      </c>
      <c r="E743">
        <v>459798</v>
      </c>
      <c r="F743" t="s">
        <v>487</v>
      </c>
      <c r="G743" t="s">
        <v>488</v>
      </c>
      <c r="H743" t="s">
        <v>489</v>
      </c>
      <c r="I743" t="s">
        <v>490</v>
      </c>
      <c r="K743" t="s">
        <v>491</v>
      </c>
      <c r="M743" t="s">
        <v>492</v>
      </c>
      <c r="N743" t="s">
        <v>130</v>
      </c>
      <c r="AC743" t="s">
        <v>45</v>
      </c>
      <c r="AD743" t="s">
        <v>65</v>
      </c>
      <c r="AH743" t="s">
        <v>2148</v>
      </c>
    </row>
    <row r="744" spans="1:34" x14ac:dyDescent="0.3">
      <c r="A744" t="s">
        <v>2149</v>
      </c>
      <c r="B744" t="s">
        <v>481</v>
      </c>
      <c r="C744" t="s">
        <v>36</v>
      </c>
      <c r="D744">
        <v>3</v>
      </c>
      <c r="E744">
        <v>1078</v>
      </c>
      <c r="F744" t="s">
        <v>240</v>
      </c>
      <c r="G744" t="s">
        <v>241</v>
      </c>
      <c r="H744" t="s">
        <v>186</v>
      </c>
      <c r="I744" t="s">
        <v>83</v>
      </c>
      <c r="J744" t="s">
        <v>242</v>
      </c>
      <c r="K744" t="s">
        <v>188</v>
      </c>
      <c r="M744" t="s">
        <v>41</v>
      </c>
      <c r="N744" t="s">
        <v>42</v>
      </c>
      <c r="O744" t="s">
        <v>189</v>
      </c>
      <c r="AA744" t="s">
        <v>398</v>
      </c>
      <c r="AH744" t="s">
        <v>243</v>
      </c>
    </row>
    <row r="745" spans="1:34" x14ac:dyDescent="0.3">
      <c r="A745" t="s">
        <v>2150</v>
      </c>
      <c r="B745" t="s">
        <v>2151</v>
      </c>
      <c r="C745" t="s">
        <v>36</v>
      </c>
      <c r="D745">
        <v>2</v>
      </c>
      <c r="E745">
        <v>263</v>
      </c>
      <c r="F745" t="s">
        <v>99</v>
      </c>
      <c r="H745" t="s">
        <v>60</v>
      </c>
      <c r="I745" t="s">
        <v>61</v>
      </c>
      <c r="K745" t="s">
        <v>62</v>
      </c>
      <c r="L745" t="s">
        <v>63</v>
      </c>
      <c r="M745" t="s">
        <v>64</v>
      </c>
      <c r="N745" t="s">
        <v>42</v>
      </c>
      <c r="AA745" t="s">
        <v>195</v>
      </c>
      <c r="AD745" t="s">
        <v>65</v>
      </c>
      <c r="AH745" t="s">
        <v>2152</v>
      </c>
    </row>
    <row r="746" spans="1:34" x14ac:dyDescent="0.3">
      <c r="A746" t="s">
        <v>2153</v>
      </c>
      <c r="B746" t="s">
        <v>180</v>
      </c>
      <c r="C746" t="s">
        <v>36</v>
      </c>
      <c r="D746">
        <v>116</v>
      </c>
      <c r="E746">
        <v>16263</v>
      </c>
      <c r="F746" t="s">
        <v>89</v>
      </c>
      <c r="H746" t="s">
        <v>90</v>
      </c>
      <c r="I746" t="s">
        <v>91</v>
      </c>
      <c r="J746" t="s">
        <v>92</v>
      </c>
      <c r="K746" t="s">
        <v>93</v>
      </c>
      <c r="M746" t="s">
        <v>94</v>
      </c>
      <c r="N746" t="s">
        <v>42</v>
      </c>
      <c r="S746" t="s">
        <v>95</v>
      </c>
      <c r="AA746" t="s">
        <v>424</v>
      </c>
      <c r="AC746" t="s">
        <v>45</v>
      </c>
      <c r="AH746" t="s">
        <v>96</v>
      </c>
    </row>
    <row r="747" spans="1:34" x14ac:dyDescent="0.3">
      <c r="A747" t="s">
        <v>2154</v>
      </c>
      <c r="B747" t="s">
        <v>2088</v>
      </c>
      <c r="C747" t="s">
        <v>36</v>
      </c>
      <c r="D747">
        <v>155</v>
      </c>
      <c r="E747">
        <v>67946</v>
      </c>
      <c r="F747" t="s">
        <v>2155</v>
      </c>
      <c r="G747" t="s">
        <v>975</v>
      </c>
      <c r="H747" t="s">
        <v>976</v>
      </c>
      <c r="I747" t="s">
        <v>83</v>
      </c>
      <c r="K747" t="s">
        <v>976</v>
      </c>
      <c r="M747" t="s">
        <v>433</v>
      </c>
      <c r="N747" t="s">
        <v>42</v>
      </c>
      <c r="O747" t="s">
        <v>259</v>
      </c>
      <c r="AC747" t="s">
        <v>45</v>
      </c>
      <c r="AD747" t="s">
        <v>65</v>
      </c>
      <c r="AH747" t="s">
        <v>978</v>
      </c>
    </row>
    <row r="748" spans="1:34" x14ac:dyDescent="0.3">
      <c r="A748" t="s">
        <v>2156</v>
      </c>
      <c r="B748" t="s">
        <v>1230</v>
      </c>
      <c r="C748" t="s">
        <v>36</v>
      </c>
      <c r="D748">
        <v>20</v>
      </c>
      <c r="E748">
        <v>1928</v>
      </c>
      <c r="F748" t="s">
        <v>69</v>
      </c>
      <c r="G748" t="s">
        <v>70</v>
      </c>
      <c r="H748" t="s">
        <v>71</v>
      </c>
      <c r="I748" t="s">
        <v>72</v>
      </c>
      <c r="K748" t="s">
        <v>73</v>
      </c>
      <c r="M748" t="s">
        <v>74</v>
      </c>
      <c r="N748" t="s">
        <v>42</v>
      </c>
      <c r="Q748" t="s">
        <v>1382</v>
      </c>
      <c r="AC748" t="s">
        <v>45</v>
      </c>
      <c r="AE748" t="s">
        <v>76</v>
      </c>
      <c r="AH748" t="s">
        <v>77</v>
      </c>
    </row>
    <row r="749" spans="1:34" x14ac:dyDescent="0.3">
      <c r="A749" t="s">
        <v>2157</v>
      </c>
      <c r="B749" t="s">
        <v>227</v>
      </c>
      <c r="C749" t="s">
        <v>36</v>
      </c>
      <c r="D749">
        <v>208</v>
      </c>
      <c r="E749">
        <v>24043</v>
      </c>
      <c r="F749" t="s">
        <v>228</v>
      </c>
      <c r="G749" t="s">
        <v>229</v>
      </c>
      <c r="H749" t="s">
        <v>211</v>
      </c>
      <c r="I749" t="s">
        <v>212</v>
      </c>
      <c r="K749" t="s">
        <v>213</v>
      </c>
      <c r="M749" t="s">
        <v>41</v>
      </c>
      <c r="N749" t="s">
        <v>42</v>
      </c>
      <c r="AD749" t="s">
        <v>65</v>
      </c>
      <c r="AH749" t="s">
        <v>601</v>
      </c>
    </row>
    <row r="750" spans="1:34" x14ac:dyDescent="0.3">
      <c r="A750" t="s">
        <v>2158</v>
      </c>
      <c r="B750" t="s">
        <v>1864</v>
      </c>
      <c r="C750" t="s">
        <v>36</v>
      </c>
      <c r="D750">
        <v>37</v>
      </c>
      <c r="E750">
        <v>3407</v>
      </c>
      <c r="F750" t="s">
        <v>168</v>
      </c>
      <c r="H750" t="s">
        <v>60</v>
      </c>
      <c r="I750" t="s">
        <v>61</v>
      </c>
      <c r="K750" t="s">
        <v>62</v>
      </c>
      <c r="L750" t="s">
        <v>63</v>
      </c>
      <c r="M750" t="s">
        <v>64</v>
      </c>
      <c r="N750" t="s">
        <v>42</v>
      </c>
      <c r="AD750" t="s">
        <v>65</v>
      </c>
      <c r="AH750" t="s">
        <v>1865</v>
      </c>
    </row>
    <row r="751" spans="1:34" x14ac:dyDescent="0.3">
      <c r="A751" t="s">
        <v>2159</v>
      </c>
      <c r="B751" t="s">
        <v>274</v>
      </c>
      <c r="C751" t="s">
        <v>36</v>
      </c>
      <c r="D751">
        <v>518</v>
      </c>
      <c r="E751">
        <v>69750</v>
      </c>
      <c r="F751" t="s">
        <v>1123</v>
      </c>
      <c r="G751" t="s">
        <v>1124</v>
      </c>
      <c r="H751" t="s">
        <v>265</v>
      </c>
      <c r="I751" t="s">
        <v>266</v>
      </c>
      <c r="J751" t="s">
        <v>277</v>
      </c>
      <c r="K751" t="s">
        <v>278</v>
      </c>
      <c r="M751" t="s">
        <v>41</v>
      </c>
      <c r="N751" t="s">
        <v>42</v>
      </c>
      <c r="O751" t="s">
        <v>279</v>
      </c>
      <c r="AH751" t="s">
        <v>280</v>
      </c>
    </row>
    <row r="752" spans="1:34" x14ac:dyDescent="0.3">
      <c r="A752" t="s">
        <v>2160</v>
      </c>
      <c r="B752" t="s">
        <v>158</v>
      </c>
      <c r="C752" t="s">
        <v>113</v>
      </c>
      <c r="D752">
        <v>4</v>
      </c>
      <c r="E752">
        <v>2438</v>
      </c>
      <c r="F752" t="s">
        <v>745</v>
      </c>
      <c r="G752" t="s">
        <v>746</v>
      </c>
      <c r="H752" t="s">
        <v>116</v>
      </c>
      <c r="I752" t="s">
        <v>117</v>
      </c>
      <c r="K752" t="s">
        <v>116</v>
      </c>
      <c r="M752" t="s">
        <v>41</v>
      </c>
      <c r="N752" t="s">
        <v>118</v>
      </c>
      <c r="W752" t="s">
        <v>178</v>
      </c>
      <c r="AC752" t="s">
        <v>45</v>
      </c>
      <c r="AD752" t="s">
        <v>65</v>
      </c>
      <c r="AH752" t="s">
        <v>162</v>
      </c>
    </row>
    <row r="753" spans="1:34" x14ac:dyDescent="0.3">
      <c r="A753" t="s">
        <v>2161</v>
      </c>
      <c r="B753" t="s">
        <v>734</v>
      </c>
      <c r="C753" t="s">
        <v>36</v>
      </c>
      <c r="D753">
        <v>136</v>
      </c>
      <c r="E753">
        <v>48979</v>
      </c>
      <c r="F753" t="s">
        <v>275</v>
      </c>
      <c r="G753" t="s">
        <v>276</v>
      </c>
      <c r="H753" t="s">
        <v>265</v>
      </c>
      <c r="I753" t="s">
        <v>266</v>
      </c>
      <c r="J753" t="s">
        <v>277</v>
      </c>
      <c r="K753" t="s">
        <v>278</v>
      </c>
      <c r="M753" t="s">
        <v>41</v>
      </c>
      <c r="N753" t="s">
        <v>42</v>
      </c>
      <c r="O753" t="s">
        <v>279</v>
      </c>
      <c r="AC753" t="s">
        <v>45</v>
      </c>
      <c r="AE753" t="s">
        <v>575</v>
      </c>
      <c r="AH753" t="s">
        <v>735</v>
      </c>
    </row>
    <row r="754" spans="1:34" x14ac:dyDescent="0.3">
      <c r="A754" t="s">
        <v>2162</v>
      </c>
      <c r="B754" t="s">
        <v>306</v>
      </c>
      <c r="C754" t="s">
        <v>36</v>
      </c>
      <c r="D754">
        <v>15</v>
      </c>
      <c r="E754">
        <v>2459</v>
      </c>
      <c r="F754" t="s">
        <v>439</v>
      </c>
      <c r="H754" t="s">
        <v>90</v>
      </c>
      <c r="I754" t="s">
        <v>91</v>
      </c>
      <c r="J754" t="s">
        <v>92</v>
      </c>
      <c r="K754" t="s">
        <v>93</v>
      </c>
      <c r="M754" t="s">
        <v>94</v>
      </c>
      <c r="N754" t="s">
        <v>42</v>
      </c>
      <c r="S754" t="s">
        <v>95</v>
      </c>
      <c r="AC754" t="s">
        <v>45</v>
      </c>
      <c r="AH754" t="s">
        <v>440</v>
      </c>
    </row>
    <row r="755" spans="1:34" x14ac:dyDescent="0.3">
      <c r="A755" t="s">
        <v>2163</v>
      </c>
      <c r="B755" t="s">
        <v>388</v>
      </c>
      <c r="C755" t="s">
        <v>36</v>
      </c>
      <c r="D755">
        <v>201</v>
      </c>
      <c r="E755">
        <v>17235</v>
      </c>
      <c r="F755" t="s">
        <v>199</v>
      </c>
      <c r="H755" t="s">
        <v>200</v>
      </c>
      <c r="I755" t="s">
        <v>83</v>
      </c>
      <c r="K755" t="s">
        <v>201</v>
      </c>
      <c r="M755" t="s">
        <v>41</v>
      </c>
      <c r="N755" t="s">
        <v>42</v>
      </c>
      <c r="W755" t="s">
        <v>202</v>
      </c>
      <c r="AC755" t="s">
        <v>45</v>
      </c>
    </row>
    <row r="756" spans="1:34" x14ac:dyDescent="0.3">
      <c r="A756" t="s">
        <v>2164</v>
      </c>
      <c r="B756" t="s">
        <v>1926</v>
      </c>
      <c r="C756" t="s">
        <v>36</v>
      </c>
      <c r="D756">
        <v>500</v>
      </c>
      <c r="E756">
        <v>283786</v>
      </c>
      <c r="F756" t="s">
        <v>651</v>
      </c>
      <c r="G756" t="s">
        <v>652</v>
      </c>
      <c r="H756" t="s">
        <v>153</v>
      </c>
      <c r="I756" t="s">
        <v>83</v>
      </c>
      <c r="K756" t="s">
        <v>154</v>
      </c>
      <c r="M756" t="s">
        <v>653</v>
      </c>
      <c r="N756" t="s">
        <v>42</v>
      </c>
      <c r="O756" t="s">
        <v>155</v>
      </c>
      <c r="AA756" t="s">
        <v>181</v>
      </c>
      <c r="AC756" t="s">
        <v>45</v>
      </c>
      <c r="AH756" t="s">
        <v>156</v>
      </c>
    </row>
    <row r="757" spans="1:34" x14ac:dyDescent="0.3">
      <c r="A757" t="s">
        <v>2165</v>
      </c>
      <c r="B757" t="s">
        <v>643</v>
      </c>
      <c r="C757" t="s">
        <v>36</v>
      </c>
      <c r="D757">
        <v>176</v>
      </c>
      <c r="E757">
        <v>130444</v>
      </c>
      <c r="F757" t="s">
        <v>644</v>
      </c>
      <c r="G757" t="s">
        <v>645</v>
      </c>
      <c r="H757" t="s">
        <v>646</v>
      </c>
      <c r="I757" t="s">
        <v>83</v>
      </c>
      <c r="K757" t="s">
        <v>647</v>
      </c>
      <c r="N757" t="s">
        <v>42</v>
      </c>
      <c r="AC757" t="s">
        <v>45</v>
      </c>
      <c r="AH757" t="s">
        <v>648</v>
      </c>
    </row>
    <row r="758" spans="1:34" x14ac:dyDescent="0.3">
      <c r="A758" t="s">
        <v>2166</v>
      </c>
      <c r="B758" t="s">
        <v>506</v>
      </c>
      <c r="C758" t="s">
        <v>36</v>
      </c>
      <c r="D758">
        <v>144</v>
      </c>
      <c r="E758">
        <v>12392</v>
      </c>
      <c r="F758" t="s">
        <v>199</v>
      </c>
      <c r="H758" t="s">
        <v>200</v>
      </c>
      <c r="I758" t="s">
        <v>83</v>
      </c>
      <c r="K758" t="s">
        <v>201</v>
      </c>
      <c r="M758" t="s">
        <v>41</v>
      </c>
      <c r="N758" t="s">
        <v>42</v>
      </c>
      <c r="W758" t="s">
        <v>202</v>
      </c>
      <c r="AC758" t="s">
        <v>45</v>
      </c>
    </row>
    <row r="759" spans="1:34" x14ac:dyDescent="0.3">
      <c r="A759" t="s">
        <v>2167</v>
      </c>
      <c r="B759" t="s">
        <v>2168</v>
      </c>
      <c r="C759" t="s">
        <v>36</v>
      </c>
      <c r="D759">
        <v>183</v>
      </c>
      <c r="E759">
        <v>35545</v>
      </c>
      <c r="F759" t="s">
        <v>1648</v>
      </c>
      <c r="G759" t="s">
        <v>1649</v>
      </c>
      <c r="H759" t="s">
        <v>1650</v>
      </c>
      <c r="I759" t="s">
        <v>83</v>
      </c>
      <c r="J759" t="s">
        <v>1650</v>
      </c>
      <c r="K759" t="s">
        <v>1651</v>
      </c>
      <c r="M759" t="s">
        <v>41</v>
      </c>
      <c r="N759" t="s">
        <v>42</v>
      </c>
      <c r="S759" t="s">
        <v>1652</v>
      </c>
      <c r="AC759" t="s">
        <v>45</v>
      </c>
      <c r="AH759" t="s">
        <v>1653</v>
      </c>
    </row>
    <row r="760" spans="1:34" x14ac:dyDescent="0.3">
      <c r="A760" t="s">
        <v>2169</v>
      </c>
      <c r="B760" t="s">
        <v>2170</v>
      </c>
      <c r="C760" t="s">
        <v>36</v>
      </c>
      <c r="D760">
        <v>58</v>
      </c>
      <c r="E760">
        <v>4542</v>
      </c>
      <c r="F760" t="s">
        <v>323</v>
      </c>
      <c r="H760" t="s">
        <v>60</v>
      </c>
      <c r="I760" t="s">
        <v>61</v>
      </c>
      <c r="K760" t="s">
        <v>62</v>
      </c>
      <c r="L760" t="s">
        <v>63</v>
      </c>
      <c r="M760" t="s">
        <v>64</v>
      </c>
      <c r="N760" t="s">
        <v>42</v>
      </c>
      <c r="AD760" t="s">
        <v>65</v>
      </c>
      <c r="AH760" t="s">
        <v>2171</v>
      </c>
    </row>
    <row r="761" spans="1:34" x14ac:dyDescent="0.3">
      <c r="A761" t="s">
        <v>2172</v>
      </c>
      <c r="B761" t="s">
        <v>1139</v>
      </c>
      <c r="C761" t="s">
        <v>113</v>
      </c>
      <c r="D761">
        <v>133</v>
      </c>
      <c r="E761">
        <v>71523</v>
      </c>
      <c r="F761" t="s">
        <v>176</v>
      </c>
      <c r="G761" t="s">
        <v>177</v>
      </c>
      <c r="H761" t="s">
        <v>116</v>
      </c>
      <c r="I761" t="s">
        <v>117</v>
      </c>
      <c r="K761" t="s">
        <v>116</v>
      </c>
      <c r="M761" t="s">
        <v>41</v>
      </c>
      <c r="N761" t="s">
        <v>118</v>
      </c>
      <c r="W761" t="s">
        <v>161</v>
      </c>
      <c r="AC761" t="s">
        <v>45</v>
      </c>
      <c r="AD761" t="s">
        <v>65</v>
      </c>
      <c r="AH761" t="s">
        <v>421</v>
      </c>
    </row>
    <row r="762" spans="1:34" x14ac:dyDescent="0.3">
      <c r="A762" t="s">
        <v>2173</v>
      </c>
      <c r="B762" t="s">
        <v>2075</v>
      </c>
      <c r="C762" t="s">
        <v>36</v>
      </c>
      <c r="D762">
        <v>290</v>
      </c>
      <c r="E762">
        <v>23599</v>
      </c>
      <c r="F762" t="s">
        <v>1458</v>
      </c>
      <c r="H762" t="s">
        <v>146</v>
      </c>
      <c r="I762" t="s">
        <v>83</v>
      </c>
      <c r="J762" t="s">
        <v>1459</v>
      </c>
      <c r="K762" t="s">
        <v>148</v>
      </c>
      <c r="M762" t="s">
        <v>41</v>
      </c>
      <c r="N762" t="s">
        <v>42</v>
      </c>
      <c r="AD762" t="s">
        <v>65</v>
      </c>
      <c r="AH762" t="s">
        <v>1460</v>
      </c>
    </row>
    <row r="763" spans="1:34" x14ac:dyDescent="0.3">
      <c r="A763" t="s">
        <v>2174</v>
      </c>
      <c r="B763" t="s">
        <v>2175</v>
      </c>
      <c r="C763" t="s">
        <v>36</v>
      </c>
      <c r="D763">
        <v>196</v>
      </c>
      <c r="E763">
        <v>13108</v>
      </c>
      <c r="F763" t="s">
        <v>2176</v>
      </c>
      <c r="G763" t="s">
        <v>1804</v>
      </c>
      <c r="H763" t="s">
        <v>728</v>
      </c>
      <c r="I763" t="s">
        <v>729</v>
      </c>
      <c r="J763" t="s">
        <v>1805</v>
      </c>
      <c r="K763" t="s">
        <v>1805</v>
      </c>
      <c r="M763" t="s">
        <v>74</v>
      </c>
      <c r="N763" t="s">
        <v>42</v>
      </c>
      <c r="O763" t="s">
        <v>1806</v>
      </c>
      <c r="AA763" t="s">
        <v>2177</v>
      </c>
      <c r="AC763" t="s">
        <v>45</v>
      </c>
      <c r="AD763" t="s">
        <v>65</v>
      </c>
      <c r="AE763" t="s">
        <v>2178</v>
      </c>
      <c r="AH763" t="s">
        <v>2179</v>
      </c>
    </row>
    <row r="764" spans="1:34" x14ac:dyDescent="0.3">
      <c r="A764" t="s">
        <v>2180</v>
      </c>
      <c r="B764" t="s">
        <v>239</v>
      </c>
      <c r="C764" t="s">
        <v>36</v>
      </c>
      <c r="D764">
        <v>5</v>
      </c>
      <c r="E764">
        <v>1125</v>
      </c>
      <c r="F764" t="s">
        <v>240</v>
      </c>
      <c r="G764" t="s">
        <v>241</v>
      </c>
      <c r="H764" t="s">
        <v>186</v>
      </c>
      <c r="I764" t="s">
        <v>83</v>
      </c>
      <c r="J764" t="s">
        <v>242</v>
      </c>
      <c r="K764" t="s">
        <v>188</v>
      </c>
      <c r="M764" t="s">
        <v>41</v>
      </c>
      <c r="N764" t="s">
        <v>42</v>
      </c>
      <c r="O764" t="s">
        <v>189</v>
      </c>
      <c r="AA764" t="s">
        <v>520</v>
      </c>
      <c r="AH764" t="s">
        <v>243</v>
      </c>
    </row>
    <row r="765" spans="1:34" x14ac:dyDescent="0.3">
      <c r="A765" t="s">
        <v>2181</v>
      </c>
      <c r="B765" t="s">
        <v>400</v>
      </c>
      <c r="C765" t="s">
        <v>36</v>
      </c>
      <c r="D765">
        <v>65</v>
      </c>
      <c r="E765">
        <v>4349</v>
      </c>
      <c r="F765" t="s">
        <v>427</v>
      </c>
      <c r="H765" t="s">
        <v>60</v>
      </c>
      <c r="I765" t="s">
        <v>61</v>
      </c>
      <c r="K765" t="s">
        <v>62</v>
      </c>
      <c r="L765" t="s">
        <v>63</v>
      </c>
      <c r="M765" t="s">
        <v>64</v>
      </c>
      <c r="N765" t="s">
        <v>42</v>
      </c>
      <c r="AD765" t="s">
        <v>65</v>
      </c>
      <c r="AH765" t="s">
        <v>2182</v>
      </c>
    </row>
    <row r="766" spans="1:34" x14ac:dyDescent="0.3">
      <c r="A766" t="s">
        <v>2183</v>
      </c>
      <c r="B766" t="s">
        <v>2184</v>
      </c>
      <c r="C766" t="s">
        <v>36</v>
      </c>
      <c r="D766">
        <v>2918</v>
      </c>
      <c r="E766">
        <v>190613</v>
      </c>
      <c r="F766" t="s">
        <v>1423</v>
      </c>
      <c r="G766" t="s">
        <v>229</v>
      </c>
      <c r="H766" t="s">
        <v>328</v>
      </c>
      <c r="I766" t="s">
        <v>83</v>
      </c>
      <c r="K766" t="s">
        <v>329</v>
      </c>
      <c r="M766" t="s">
        <v>41</v>
      </c>
      <c r="N766" t="s">
        <v>42</v>
      </c>
      <c r="Q766" t="s">
        <v>1424</v>
      </c>
      <c r="AA766" t="s">
        <v>331</v>
      </c>
      <c r="AC766" t="s">
        <v>45</v>
      </c>
      <c r="AH766" t="s">
        <v>332</v>
      </c>
    </row>
    <row r="767" spans="1:34" x14ac:dyDescent="0.3">
      <c r="A767" t="s">
        <v>2185</v>
      </c>
      <c r="B767" t="s">
        <v>2186</v>
      </c>
      <c r="C767" t="s">
        <v>113</v>
      </c>
      <c r="D767">
        <v>239</v>
      </c>
      <c r="E767">
        <v>41207</v>
      </c>
      <c r="F767" t="s">
        <v>2187</v>
      </c>
      <c r="G767" t="s">
        <v>1430</v>
      </c>
      <c r="H767" t="s">
        <v>1431</v>
      </c>
      <c r="I767" t="s">
        <v>1432</v>
      </c>
      <c r="K767" t="s">
        <v>1433</v>
      </c>
      <c r="M767" t="s">
        <v>2188</v>
      </c>
      <c r="N767" t="s">
        <v>118</v>
      </c>
      <c r="U767" t="s">
        <v>1435</v>
      </c>
      <c r="AC767" t="s">
        <v>45</v>
      </c>
      <c r="AH767" t="s">
        <v>2189</v>
      </c>
    </row>
    <row r="768" spans="1:34" x14ac:dyDescent="0.3">
      <c r="A768" t="s">
        <v>2190</v>
      </c>
      <c r="B768" t="s">
        <v>298</v>
      </c>
      <c r="C768" t="s">
        <v>36</v>
      </c>
      <c r="D768">
        <v>5</v>
      </c>
      <c r="E768">
        <v>1248</v>
      </c>
      <c r="F768" t="s">
        <v>240</v>
      </c>
      <c r="G768" t="s">
        <v>241</v>
      </c>
      <c r="H768" t="s">
        <v>186</v>
      </c>
      <c r="I768" t="s">
        <v>83</v>
      </c>
      <c r="J768" t="s">
        <v>242</v>
      </c>
      <c r="K768" t="s">
        <v>188</v>
      </c>
      <c r="M768" t="s">
        <v>41</v>
      </c>
      <c r="N768" t="s">
        <v>42</v>
      </c>
      <c r="O768" t="s">
        <v>189</v>
      </c>
      <c r="AA768" t="s">
        <v>398</v>
      </c>
      <c r="AH768" t="s">
        <v>243</v>
      </c>
    </row>
    <row r="769" spans="1:34" x14ac:dyDescent="0.3">
      <c r="A769" t="s">
        <v>2191</v>
      </c>
      <c r="B769" t="s">
        <v>771</v>
      </c>
      <c r="C769" t="s">
        <v>36</v>
      </c>
      <c r="D769">
        <v>12379</v>
      </c>
      <c r="E769">
        <v>1199239</v>
      </c>
      <c r="F769" t="s">
        <v>772</v>
      </c>
      <c r="G769" t="s">
        <v>773</v>
      </c>
      <c r="H769" t="s">
        <v>774</v>
      </c>
      <c r="I769" t="s">
        <v>775</v>
      </c>
      <c r="K769" t="s">
        <v>776</v>
      </c>
      <c r="M769" t="s">
        <v>492</v>
      </c>
      <c r="N769" t="s">
        <v>42</v>
      </c>
      <c r="AC769" t="s">
        <v>45</v>
      </c>
      <c r="AH769" t="s">
        <v>2192</v>
      </c>
    </row>
    <row r="770" spans="1:34" x14ac:dyDescent="0.3">
      <c r="A770" t="s">
        <v>2193</v>
      </c>
      <c r="B770" t="s">
        <v>112</v>
      </c>
      <c r="C770" t="s">
        <v>113</v>
      </c>
      <c r="D770">
        <v>60</v>
      </c>
      <c r="E770">
        <v>30868</v>
      </c>
      <c r="F770" t="s">
        <v>164</v>
      </c>
      <c r="G770" t="s">
        <v>165</v>
      </c>
      <c r="H770" t="s">
        <v>116</v>
      </c>
      <c r="I770" t="s">
        <v>117</v>
      </c>
      <c r="K770" t="s">
        <v>116</v>
      </c>
      <c r="M770" t="s">
        <v>41</v>
      </c>
      <c r="N770" t="s">
        <v>118</v>
      </c>
      <c r="W770" t="s">
        <v>161</v>
      </c>
      <c r="AC770" t="s">
        <v>45</v>
      </c>
      <c r="AD770" t="s">
        <v>65</v>
      </c>
      <c r="AH770" t="s">
        <v>120</v>
      </c>
    </row>
    <row r="771" spans="1:34" x14ac:dyDescent="0.3">
      <c r="A771" t="s">
        <v>2194</v>
      </c>
      <c r="B771" t="s">
        <v>2195</v>
      </c>
      <c r="C771" t="s">
        <v>36</v>
      </c>
      <c r="D771">
        <v>36</v>
      </c>
      <c r="E771">
        <v>8208</v>
      </c>
      <c r="F771" t="s">
        <v>1110</v>
      </c>
      <c r="G771" t="s">
        <v>1111</v>
      </c>
      <c r="H771" t="s">
        <v>1112</v>
      </c>
      <c r="I771" t="s">
        <v>1113</v>
      </c>
      <c r="J771" t="s">
        <v>1114</v>
      </c>
      <c r="K771" t="s">
        <v>1115</v>
      </c>
      <c r="M771" t="s">
        <v>41</v>
      </c>
      <c r="N771" t="s">
        <v>42</v>
      </c>
      <c r="O771" t="s">
        <v>259</v>
      </c>
      <c r="AD771" t="s">
        <v>65</v>
      </c>
    </row>
    <row r="772" spans="1:34" x14ac:dyDescent="0.3">
      <c r="A772" t="s">
        <v>2196</v>
      </c>
      <c r="B772" t="s">
        <v>2197</v>
      </c>
      <c r="C772" t="s">
        <v>36</v>
      </c>
      <c r="D772">
        <v>1756</v>
      </c>
      <c r="E772">
        <v>308108</v>
      </c>
      <c r="F772" t="s">
        <v>1110</v>
      </c>
      <c r="G772" t="s">
        <v>1111</v>
      </c>
      <c r="H772" t="s">
        <v>1112</v>
      </c>
      <c r="I772" t="s">
        <v>1113</v>
      </c>
      <c r="J772" t="s">
        <v>1114</v>
      </c>
      <c r="K772" t="s">
        <v>1115</v>
      </c>
      <c r="M772" t="s">
        <v>41</v>
      </c>
      <c r="N772" t="s">
        <v>42</v>
      </c>
      <c r="O772" t="s">
        <v>259</v>
      </c>
      <c r="AD772" t="s">
        <v>65</v>
      </c>
    </row>
    <row r="773" spans="1:34" x14ac:dyDescent="0.3">
      <c r="A773" t="s">
        <v>2198</v>
      </c>
      <c r="B773" t="s">
        <v>423</v>
      </c>
      <c r="C773" t="s">
        <v>36</v>
      </c>
      <c r="D773">
        <v>16</v>
      </c>
      <c r="E773">
        <v>2333</v>
      </c>
      <c r="F773" t="s">
        <v>89</v>
      </c>
      <c r="H773" t="s">
        <v>90</v>
      </c>
      <c r="I773" t="s">
        <v>91</v>
      </c>
      <c r="J773" t="s">
        <v>92</v>
      </c>
      <c r="K773" t="s">
        <v>93</v>
      </c>
      <c r="M773" t="s">
        <v>94</v>
      </c>
      <c r="N773" t="s">
        <v>42</v>
      </c>
      <c r="S773" t="s">
        <v>95</v>
      </c>
      <c r="AC773" t="s">
        <v>45</v>
      </c>
      <c r="AH773" t="s">
        <v>96</v>
      </c>
    </row>
    <row r="774" spans="1:34" x14ac:dyDescent="0.3">
      <c r="A774" t="s">
        <v>2199</v>
      </c>
      <c r="B774" t="s">
        <v>1457</v>
      </c>
      <c r="C774" t="s">
        <v>36</v>
      </c>
      <c r="D774">
        <v>143</v>
      </c>
      <c r="E774">
        <v>13651</v>
      </c>
      <c r="F774" t="s">
        <v>1458</v>
      </c>
      <c r="H774" t="s">
        <v>146</v>
      </c>
      <c r="I774" t="s">
        <v>83</v>
      </c>
      <c r="J774" t="s">
        <v>1459</v>
      </c>
      <c r="K774" t="s">
        <v>148</v>
      </c>
      <c r="M774" t="s">
        <v>41</v>
      </c>
      <c r="N774" t="s">
        <v>42</v>
      </c>
      <c r="AD774" t="s">
        <v>65</v>
      </c>
      <c r="AH774" t="s">
        <v>1460</v>
      </c>
    </row>
    <row r="775" spans="1:34" x14ac:dyDescent="0.3">
      <c r="A775" t="s">
        <v>2200</v>
      </c>
      <c r="B775" t="s">
        <v>183</v>
      </c>
      <c r="C775" t="s">
        <v>36</v>
      </c>
      <c r="D775">
        <v>16</v>
      </c>
      <c r="E775">
        <v>2918</v>
      </c>
      <c r="F775" t="s">
        <v>184</v>
      </c>
      <c r="G775" t="s">
        <v>185</v>
      </c>
      <c r="H775" t="s">
        <v>186</v>
      </c>
      <c r="I775" t="s">
        <v>83</v>
      </c>
      <c r="J775" t="s">
        <v>187</v>
      </c>
      <c r="K775" t="s">
        <v>188</v>
      </c>
      <c r="M775" t="s">
        <v>41</v>
      </c>
      <c r="N775" t="s">
        <v>42</v>
      </c>
      <c r="O775" t="s">
        <v>189</v>
      </c>
      <c r="AA775" t="s">
        <v>520</v>
      </c>
      <c r="AH775" t="s">
        <v>191</v>
      </c>
    </row>
    <row r="776" spans="1:34" x14ac:dyDescent="0.3">
      <c r="A776" t="s">
        <v>2201</v>
      </c>
      <c r="B776" t="s">
        <v>1505</v>
      </c>
      <c r="C776" t="s">
        <v>113</v>
      </c>
      <c r="D776">
        <v>13</v>
      </c>
      <c r="E776">
        <v>6011</v>
      </c>
      <c r="F776" t="s">
        <v>848</v>
      </c>
      <c r="G776" t="s">
        <v>177</v>
      </c>
      <c r="H776" t="s">
        <v>116</v>
      </c>
      <c r="I776" t="s">
        <v>117</v>
      </c>
      <c r="K776" t="s">
        <v>116</v>
      </c>
      <c r="M776" t="s">
        <v>41</v>
      </c>
      <c r="N776" t="s">
        <v>118</v>
      </c>
      <c r="W776" t="s">
        <v>119</v>
      </c>
      <c r="AC776" t="s">
        <v>45</v>
      </c>
      <c r="AD776" t="s">
        <v>65</v>
      </c>
      <c r="AH776" t="s">
        <v>162</v>
      </c>
    </row>
    <row r="777" spans="1:34" x14ac:dyDescent="0.3">
      <c r="A777" t="s">
        <v>2202</v>
      </c>
      <c r="B777" t="s">
        <v>893</v>
      </c>
      <c r="C777" t="s">
        <v>36</v>
      </c>
      <c r="D777">
        <v>8</v>
      </c>
      <c r="E777">
        <v>1999</v>
      </c>
      <c r="F777" t="s">
        <v>684</v>
      </c>
      <c r="G777" t="s">
        <v>685</v>
      </c>
      <c r="H777" t="s">
        <v>186</v>
      </c>
      <c r="I777" t="s">
        <v>83</v>
      </c>
      <c r="J777" t="s">
        <v>242</v>
      </c>
      <c r="K777" t="s">
        <v>188</v>
      </c>
      <c r="M777" t="s">
        <v>41</v>
      </c>
      <c r="N777" t="s">
        <v>42</v>
      </c>
      <c r="O777" t="s">
        <v>189</v>
      </c>
      <c r="AA777" t="s">
        <v>190</v>
      </c>
      <c r="AH777" t="s">
        <v>686</v>
      </c>
    </row>
    <row r="778" spans="1:34" x14ac:dyDescent="0.3">
      <c r="A778" t="s">
        <v>2203</v>
      </c>
      <c r="B778" t="s">
        <v>88</v>
      </c>
      <c r="C778" t="s">
        <v>36</v>
      </c>
      <c r="D778">
        <v>57</v>
      </c>
      <c r="E778">
        <v>10114</v>
      </c>
      <c r="F778" t="s">
        <v>439</v>
      </c>
      <c r="H778" t="s">
        <v>90</v>
      </c>
      <c r="I778" t="s">
        <v>91</v>
      </c>
      <c r="J778" t="s">
        <v>92</v>
      </c>
      <c r="K778" t="s">
        <v>93</v>
      </c>
      <c r="M778" t="s">
        <v>94</v>
      </c>
      <c r="N778" t="s">
        <v>42</v>
      </c>
      <c r="S778" t="s">
        <v>95</v>
      </c>
      <c r="AC778" t="s">
        <v>45</v>
      </c>
      <c r="AH778" t="s">
        <v>440</v>
      </c>
    </row>
    <row r="779" spans="1:34" x14ac:dyDescent="0.3">
      <c r="A779" t="s">
        <v>2204</v>
      </c>
      <c r="B779" t="s">
        <v>1505</v>
      </c>
      <c r="C779" t="s">
        <v>113</v>
      </c>
      <c r="D779">
        <v>24</v>
      </c>
      <c r="E779">
        <v>10712</v>
      </c>
      <c r="F779" t="s">
        <v>848</v>
      </c>
      <c r="G779" t="s">
        <v>177</v>
      </c>
      <c r="H779" t="s">
        <v>116</v>
      </c>
      <c r="I779" t="s">
        <v>117</v>
      </c>
      <c r="K779" t="s">
        <v>116</v>
      </c>
      <c r="M779" t="s">
        <v>41</v>
      </c>
      <c r="N779" t="s">
        <v>118</v>
      </c>
      <c r="W779" t="s">
        <v>1320</v>
      </c>
      <c r="AC779" t="s">
        <v>45</v>
      </c>
      <c r="AD779" t="s">
        <v>65</v>
      </c>
      <c r="AH779" t="s">
        <v>162</v>
      </c>
    </row>
    <row r="780" spans="1:34" x14ac:dyDescent="0.3">
      <c r="A780" t="s">
        <v>2205</v>
      </c>
      <c r="B780" t="s">
        <v>2206</v>
      </c>
      <c r="C780" t="s">
        <v>36</v>
      </c>
      <c r="D780">
        <v>500</v>
      </c>
      <c r="E780">
        <v>392259</v>
      </c>
      <c r="F780" t="s">
        <v>2207</v>
      </c>
      <c r="G780" t="s">
        <v>2208</v>
      </c>
      <c r="H780" t="s">
        <v>2209</v>
      </c>
      <c r="I780" t="s">
        <v>2210</v>
      </c>
      <c r="J780" t="s">
        <v>2211</v>
      </c>
      <c r="K780" t="s">
        <v>2209</v>
      </c>
      <c r="N780" t="s">
        <v>42</v>
      </c>
      <c r="O780" t="s">
        <v>2212</v>
      </c>
      <c r="AC780" t="s">
        <v>45</v>
      </c>
      <c r="AD780" t="s">
        <v>65</v>
      </c>
      <c r="AH780" t="s">
        <v>2213</v>
      </c>
    </row>
    <row r="781" spans="1:34" x14ac:dyDescent="0.3">
      <c r="A781" t="s">
        <v>2214</v>
      </c>
      <c r="B781" t="s">
        <v>2215</v>
      </c>
      <c r="C781" t="s">
        <v>36</v>
      </c>
      <c r="D781">
        <v>600</v>
      </c>
      <c r="E781">
        <v>85323</v>
      </c>
      <c r="F781" t="s">
        <v>660</v>
      </c>
      <c r="G781" t="s">
        <v>661</v>
      </c>
      <c r="H781" t="s">
        <v>662</v>
      </c>
      <c r="I781" t="s">
        <v>663</v>
      </c>
      <c r="K781" t="s">
        <v>662</v>
      </c>
      <c r="M781" t="s">
        <v>41</v>
      </c>
      <c r="N781" t="s">
        <v>42</v>
      </c>
      <c r="O781" t="s">
        <v>259</v>
      </c>
      <c r="AH781" t="s">
        <v>664</v>
      </c>
    </row>
    <row r="782" spans="1:34" x14ac:dyDescent="0.3">
      <c r="A782" t="s">
        <v>2216</v>
      </c>
      <c r="B782" t="s">
        <v>2217</v>
      </c>
      <c r="C782" t="s">
        <v>123</v>
      </c>
      <c r="D782">
        <v>75</v>
      </c>
      <c r="E782">
        <v>29429</v>
      </c>
      <c r="F782" t="s">
        <v>1358</v>
      </c>
      <c r="G782" t="s">
        <v>1359</v>
      </c>
      <c r="H782" t="s">
        <v>1360</v>
      </c>
      <c r="I782" t="s">
        <v>1361</v>
      </c>
      <c r="K782" t="s">
        <v>1362</v>
      </c>
      <c r="M782" t="s">
        <v>1278</v>
      </c>
      <c r="N782" t="s">
        <v>130</v>
      </c>
      <c r="O782" t="s">
        <v>1363</v>
      </c>
      <c r="AC782" t="s">
        <v>45</v>
      </c>
      <c r="AD782" t="s">
        <v>65</v>
      </c>
      <c r="AH782" t="s">
        <v>2218</v>
      </c>
    </row>
    <row r="783" spans="1:34" x14ac:dyDescent="0.3">
      <c r="A783" t="s">
        <v>2219</v>
      </c>
      <c r="B783" t="s">
        <v>771</v>
      </c>
      <c r="C783" t="s">
        <v>36</v>
      </c>
      <c r="D783">
        <v>12233</v>
      </c>
      <c r="E783">
        <v>2288099</v>
      </c>
      <c r="F783" t="s">
        <v>772</v>
      </c>
      <c r="G783" t="s">
        <v>773</v>
      </c>
      <c r="H783" t="s">
        <v>774</v>
      </c>
      <c r="I783" t="s">
        <v>775</v>
      </c>
      <c r="K783" t="s">
        <v>776</v>
      </c>
      <c r="M783" t="s">
        <v>492</v>
      </c>
      <c r="N783" t="s">
        <v>42</v>
      </c>
      <c r="AC783" t="s">
        <v>45</v>
      </c>
      <c r="AH783" t="s">
        <v>2220</v>
      </c>
    </row>
    <row r="784" spans="1:34" x14ac:dyDescent="0.3">
      <c r="A784" t="s">
        <v>2221</v>
      </c>
      <c r="B784" t="s">
        <v>1711</v>
      </c>
      <c r="C784" t="s">
        <v>36</v>
      </c>
      <c r="D784">
        <v>494</v>
      </c>
      <c r="E784">
        <v>160193</v>
      </c>
      <c r="F784" t="s">
        <v>309</v>
      </c>
      <c r="G784" t="s">
        <v>310</v>
      </c>
      <c r="H784" t="s">
        <v>211</v>
      </c>
      <c r="I784" t="s">
        <v>212</v>
      </c>
      <c r="K784" t="s">
        <v>311</v>
      </c>
      <c r="M784" t="s">
        <v>41</v>
      </c>
      <c r="N784" t="s">
        <v>42</v>
      </c>
      <c r="AA784" t="s">
        <v>181</v>
      </c>
      <c r="AD784" t="s">
        <v>65</v>
      </c>
      <c r="AH784" t="s">
        <v>2222</v>
      </c>
    </row>
    <row r="785" spans="1:34" x14ac:dyDescent="0.3">
      <c r="A785" t="s">
        <v>2223</v>
      </c>
      <c r="B785" t="s">
        <v>306</v>
      </c>
      <c r="C785" t="s">
        <v>36</v>
      </c>
      <c r="D785">
        <v>9</v>
      </c>
      <c r="E785">
        <v>927</v>
      </c>
      <c r="F785" t="s">
        <v>439</v>
      </c>
      <c r="H785" t="s">
        <v>90</v>
      </c>
      <c r="I785" t="s">
        <v>91</v>
      </c>
      <c r="J785" t="s">
        <v>92</v>
      </c>
      <c r="K785" t="s">
        <v>93</v>
      </c>
      <c r="M785" t="s">
        <v>94</v>
      </c>
      <c r="N785" t="s">
        <v>42</v>
      </c>
      <c r="S785" t="s">
        <v>95</v>
      </c>
      <c r="AA785" t="s">
        <v>219</v>
      </c>
      <c r="AC785" t="s">
        <v>45</v>
      </c>
      <c r="AH785" t="s">
        <v>440</v>
      </c>
    </row>
    <row r="786" spans="1:34" x14ac:dyDescent="0.3">
      <c r="A786" t="s">
        <v>2224</v>
      </c>
      <c r="B786" t="s">
        <v>1255</v>
      </c>
      <c r="C786" t="s">
        <v>36</v>
      </c>
      <c r="D786">
        <v>3</v>
      </c>
      <c r="E786">
        <v>296</v>
      </c>
      <c r="F786" t="s">
        <v>172</v>
      </c>
      <c r="H786" t="s">
        <v>60</v>
      </c>
      <c r="I786" t="s">
        <v>61</v>
      </c>
      <c r="K786" t="s">
        <v>62</v>
      </c>
      <c r="L786" t="s">
        <v>63</v>
      </c>
      <c r="M786" t="s">
        <v>41</v>
      </c>
      <c r="N786" t="s">
        <v>42</v>
      </c>
      <c r="AA786" t="s">
        <v>195</v>
      </c>
      <c r="AD786" t="s">
        <v>65</v>
      </c>
      <c r="AH786" t="s">
        <v>2225</v>
      </c>
    </row>
    <row r="787" spans="1:34" x14ac:dyDescent="0.3">
      <c r="A787" t="s">
        <v>2226</v>
      </c>
      <c r="B787" t="s">
        <v>2227</v>
      </c>
      <c r="C787" t="s">
        <v>36</v>
      </c>
      <c r="D787">
        <v>800</v>
      </c>
      <c r="E787">
        <v>114924</v>
      </c>
      <c r="F787" t="s">
        <v>982</v>
      </c>
      <c r="G787" t="s">
        <v>983</v>
      </c>
      <c r="H787" t="s">
        <v>566</v>
      </c>
      <c r="I787" t="s">
        <v>83</v>
      </c>
      <c r="J787" t="s">
        <v>785</v>
      </c>
      <c r="K787" t="s">
        <v>311</v>
      </c>
      <c r="M787" t="s">
        <v>568</v>
      </c>
      <c r="N787" t="s">
        <v>42</v>
      </c>
      <c r="W787" s="1">
        <v>6.3101631026310303E+144</v>
      </c>
      <c r="AC787" t="s">
        <v>45</v>
      </c>
      <c r="AH787" t="s">
        <v>569</v>
      </c>
    </row>
    <row r="788" spans="1:34" x14ac:dyDescent="0.3">
      <c r="A788" t="s">
        <v>2228</v>
      </c>
      <c r="B788" t="s">
        <v>2229</v>
      </c>
      <c r="C788" t="s">
        <v>36</v>
      </c>
      <c r="D788">
        <v>2</v>
      </c>
      <c r="E788">
        <v>221</v>
      </c>
      <c r="F788" t="s">
        <v>99</v>
      </c>
      <c r="H788" t="s">
        <v>60</v>
      </c>
      <c r="I788" t="s">
        <v>61</v>
      </c>
      <c r="K788" t="s">
        <v>62</v>
      </c>
      <c r="L788" t="s">
        <v>63</v>
      </c>
      <c r="M788" t="s">
        <v>64</v>
      </c>
      <c r="N788" t="s">
        <v>42</v>
      </c>
      <c r="AA788" t="s">
        <v>195</v>
      </c>
      <c r="AD788" t="s">
        <v>65</v>
      </c>
      <c r="AH788" t="s">
        <v>2230</v>
      </c>
    </row>
    <row r="789" spans="1:34" x14ac:dyDescent="0.3">
      <c r="A789" t="s">
        <v>2231</v>
      </c>
      <c r="B789" t="s">
        <v>2232</v>
      </c>
      <c r="C789" t="s">
        <v>36</v>
      </c>
      <c r="D789">
        <v>2</v>
      </c>
      <c r="E789">
        <v>1169</v>
      </c>
      <c r="F789" t="s">
        <v>2233</v>
      </c>
      <c r="G789" t="s">
        <v>2234</v>
      </c>
      <c r="H789" t="s">
        <v>705</v>
      </c>
      <c r="I789" t="s">
        <v>83</v>
      </c>
      <c r="J789" t="s">
        <v>2235</v>
      </c>
      <c r="K789" t="s">
        <v>707</v>
      </c>
      <c r="L789" t="s">
        <v>63</v>
      </c>
      <c r="M789" t="s">
        <v>64</v>
      </c>
      <c r="N789" t="s">
        <v>42</v>
      </c>
      <c r="O789" t="s">
        <v>259</v>
      </c>
      <c r="AC789" t="s">
        <v>45</v>
      </c>
      <c r="AD789" t="s">
        <v>65</v>
      </c>
      <c r="AH789" t="s">
        <v>2236</v>
      </c>
    </row>
    <row r="790" spans="1:34" x14ac:dyDescent="0.3">
      <c r="A790" t="s">
        <v>2237</v>
      </c>
      <c r="B790" t="s">
        <v>158</v>
      </c>
      <c r="C790" t="s">
        <v>113</v>
      </c>
      <c r="D790">
        <v>8</v>
      </c>
      <c r="E790">
        <v>4313</v>
      </c>
      <c r="F790" t="s">
        <v>164</v>
      </c>
      <c r="G790" t="s">
        <v>165</v>
      </c>
      <c r="H790" t="s">
        <v>116</v>
      </c>
      <c r="I790" t="s">
        <v>117</v>
      </c>
      <c r="K790" t="s">
        <v>116</v>
      </c>
      <c r="M790" t="s">
        <v>41</v>
      </c>
      <c r="N790" t="s">
        <v>118</v>
      </c>
      <c r="W790" t="s">
        <v>420</v>
      </c>
      <c r="AC790" t="s">
        <v>45</v>
      </c>
      <c r="AD790" t="s">
        <v>65</v>
      </c>
      <c r="AH790" t="s">
        <v>162</v>
      </c>
    </row>
    <row r="791" spans="1:34" x14ac:dyDescent="0.3">
      <c r="A791" t="s">
        <v>2238</v>
      </c>
      <c r="B791" t="s">
        <v>452</v>
      </c>
      <c r="C791" t="s">
        <v>36</v>
      </c>
      <c r="D791">
        <v>57</v>
      </c>
      <c r="E791">
        <v>4011</v>
      </c>
      <c r="F791" t="s">
        <v>1220</v>
      </c>
      <c r="H791" t="s">
        <v>60</v>
      </c>
      <c r="I791" t="s">
        <v>61</v>
      </c>
      <c r="K791" t="s">
        <v>62</v>
      </c>
      <c r="L791" t="s">
        <v>63</v>
      </c>
      <c r="M791" t="s">
        <v>64</v>
      </c>
      <c r="N791" t="s">
        <v>42</v>
      </c>
      <c r="AD791" t="s">
        <v>65</v>
      </c>
      <c r="AH791" t="s">
        <v>1636</v>
      </c>
    </row>
    <row r="792" spans="1:34" x14ac:dyDescent="0.3">
      <c r="A792" t="s">
        <v>2239</v>
      </c>
      <c r="B792" t="s">
        <v>1633</v>
      </c>
      <c r="C792" t="s">
        <v>36</v>
      </c>
      <c r="D792">
        <v>0</v>
      </c>
      <c r="E792">
        <v>3</v>
      </c>
      <c r="F792" t="s">
        <v>1148</v>
      </c>
      <c r="G792" t="s">
        <v>397</v>
      </c>
      <c r="H792" t="s">
        <v>186</v>
      </c>
      <c r="I792" t="s">
        <v>83</v>
      </c>
      <c r="J792" t="s">
        <v>187</v>
      </c>
      <c r="K792" t="s">
        <v>188</v>
      </c>
      <c r="M792" t="s">
        <v>41</v>
      </c>
      <c r="N792" t="s">
        <v>42</v>
      </c>
      <c r="O792" t="s">
        <v>189</v>
      </c>
      <c r="AA792" t="s">
        <v>520</v>
      </c>
      <c r="AH792" t="s">
        <v>243</v>
      </c>
    </row>
    <row r="793" spans="1:34" x14ac:dyDescent="0.3">
      <c r="A793" s="2" t="s">
        <v>2240</v>
      </c>
      <c r="B793" t="s">
        <v>2241</v>
      </c>
      <c r="C793" t="s">
        <v>48</v>
      </c>
      <c r="D793">
        <v>639</v>
      </c>
      <c r="E793">
        <v>343233</v>
      </c>
      <c r="F793" t="s">
        <v>2242</v>
      </c>
      <c r="G793" t="s">
        <v>2243</v>
      </c>
      <c r="H793" t="s">
        <v>2244</v>
      </c>
      <c r="I793" t="s">
        <v>2245</v>
      </c>
      <c r="K793" t="s">
        <v>2246</v>
      </c>
      <c r="M793" t="s">
        <v>41</v>
      </c>
      <c r="N793" t="s">
        <v>54</v>
      </c>
      <c r="AA793" t="s">
        <v>2247</v>
      </c>
      <c r="AD793" t="s">
        <v>55</v>
      </c>
      <c r="AH793" t="s">
        <v>2248</v>
      </c>
    </row>
    <row r="794" spans="1:34" x14ac:dyDescent="0.3">
      <c r="A794" t="s">
        <v>2249</v>
      </c>
      <c r="B794" t="s">
        <v>2250</v>
      </c>
      <c r="C794" t="s">
        <v>36</v>
      </c>
      <c r="D794">
        <v>1</v>
      </c>
      <c r="E794">
        <v>170</v>
      </c>
      <c r="F794" t="s">
        <v>99</v>
      </c>
      <c r="H794" t="s">
        <v>60</v>
      </c>
      <c r="I794" t="s">
        <v>61</v>
      </c>
      <c r="K794" t="s">
        <v>62</v>
      </c>
      <c r="L794" t="s">
        <v>63</v>
      </c>
      <c r="M794" t="s">
        <v>64</v>
      </c>
      <c r="N794" t="s">
        <v>42</v>
      </c>
      <c r="AA794" t="s">
        <v>195</v>
      </c>
      <c r="AD794" t="s">
        <v>65</v>
      </c>
      <c r="AH794" t="s">
        <v>2251</v>
      </c>
    </row>
    <row r="795" spans="1:34" x14ac:dyDescent="0.3">
      <c r="A795" t="s">
        <v>2252</v>
      </c>
      <c r="B795" t="s">
        <v>2253</v>
      </c>
      <c r="C795" t="s">
        <v>36</v>
      </c>
      <c r="D795">
        <v>2079</v>
      </c>
      <c r="E795">
        <v>139766</v>
      </c>
      <c r="F795" t="s">
        <v>1690</v>
      </c>
      <c r="G795" t="s">
        <v>229</v>
      </c>
      <c r="H795" t="s">
        <v>328</v>
      </c>
      <c r="I795" t="s">
        <v>83</v>
      </c>
      <c r="K795" t="s">
        <v>329</v>
      </c>
      <c r="M795" t="s">
        <v>41</v>
      </c>
      <c r="N795" t="s">
        <v>42</v>
      </c>
      <c r="Q795" t="s">
        <v>1691</v>
      </c>
      <c r="AA795" t="s">
        <v>331</v>
      </c>
      <c r="AC795" t="s">
        <v>45</v>
      </c>
      <c r="AH795" t="s">
        <v>332</v>
      </c>
    </row>
    <row r="796" spans="1:34" x14ac:dyDescent="0.3">
      <c r="A796" t="s">
        <v>2254</v>
      </c>
      <c r="B796" t="s">
        <v>1991</v>
      </c>
      <c r="C796" t="s">
        <v>36</v>
      </c>
      <c r="D796">
        <v>4</v>
      </c>
      <c r="E796">
        <v>345</v>
      </c>
      <c r="F796" t="s">
        <v>205</v>
      </c>
      <c r="H796" t="s">
        <v>60</v>
      </c>
      <c r="I796" t="s">
        <v>61</v>
      </c>
      <c r="K796" t="s">
        <v>62</v>
      </c>
      <c r="L796" t="s">
        <v>63</v>
      </c>
      <c r="M796" t="s">
        <v>64</v>
      </c>
      <c r="N796" t="s">
        <v>42</v>
      </c>
      <c r="AA796" t="s">
        <v>100</v>
      </c>
      <c r="AD796" t="s">
        <v>65</v>
      </c>
      <c r="AH796" t="s">
        <v>1992</v>
      </c>
    </row>
    <row r="797" spans="1:34" x14ac:dyDescent="0.3">
      <c r="A797" t="s">
        <v>2255</v>
      </c>
      <c r="B797" t="s">
        <v>180</v>
      </c>
      <c r="C797" t="s">
        <v>36</v>
      </c>
      <c r="D797">
        <v>46</v>
      </c>
      <c r="E797">
        <v>4368</v>
      </c>
      <c r="F797" t="s">
        <v>439</v>
      </c>
      <c r="H797" t="s">
        <v>90</v>
      </c>
      <c r="I797" t="s">
        <v>91</v>
      </c>
      <c r="J797" t="s">
        <v>92</v>
      </c>
      <c r="K797" t="s">
        <v>93</v>
      </c>
      <c r="M797" t="s">
        <v>94</v>
      </c>
      <c r="N797" t="s">
        <v>42</v>
      </c>
      <c r="S797" t="s">
        <v>95</v>
      </c>
      <c r="AA797" t="s">
        <v>219</v>
      </c>
      <c r="AC797" t="s">
        <v>45</v>
      </c>
      <c r="AH797" t="s">
        <v>440</v>
      </c>
    </row>
    <row r="798" spans="1:34" x14ac:dyDescent="0.3">
      <c r="A798" s="2" t="s">
        <v>2256</v>
      </c>
      <c r="B798" t="s">
        <v>2257</v>
      </c>
      <c r="C798" t="s">
        <v>36</v>
      </c>
      <c r="D798">
        <v>1344</v>
      </c>
      <c r="E798">
        <v>219366</v>
      </c>
      <c r="F798" t="s">
        <v>1412</v>
      </c>
      <c r="H798" t="s">
        <v>1179</v>
      </c>
      <c r="I798" t="s">
        <v>1180</v>
      </c>
      <c r="K798" t="s">
        <v>1179</v>
      </c>
      <c r="M798" t="s">
        <v>1413</v>
      </c>
      <c r="N798" t="s">
        <v>42</v>
      </c>
      <c r="AC798" t="s">
        <v>45</v>
      </c>
      <c r="AH798" t="s">
        <v>2258</v>
      </c>
    </row>
    <row r="799" spans="1:34" x14ac:dyDescent="0.3">
      <c r="A799" t="s">
        <v>2259</v>
      </c>
      <c r="B799" t="s">
        <v>2260</v>
      </c>
      <c r="C799" t="s">
        <v>36</v>
      </c>
      <c r="D799">
        <v>3</v>
      </c>
      <c r="E799">
        <v>243</v>
      </c>
      <c r="F799" t="s">
        <v>99</v>
      </c>
      <c r="H799" t="s">
        <v>60</v>
      </c>
      <c r="I799" t="s">
        <v>61</v>
      </c>
      <c r="K799" t="s">
        <v>62</v>
      </c>
      <c r="L799" t="s">
        <v>63</v>
      </c>
      <c r="M799" t="s">
        <v>64</v>
      </c>
      <c r="N799" t="s">
        <v>42</v>
      </c>
      <c r="AA799" t="s">
        <v>100</v>
      </c>
      <c r="AD799" t="s">
        <v>65</v>
      </c>
      <c r="AH799" t="s">
        <v>2261</v>
      </c>
    </row>
    <row r="800" spans="1:34" x14ac:dyDescent="0.3">
      <c r="A800" t="s">
        <v>2262</v>
      </c>
      <c r="B800" t="s">
        <v>898</v>
      </c>
      <c r="C800" t="s">
        <v>48</v>
      </c>
      <c r="D800">
        <v>3</v>
      </c>
      <c r="E800">
        <v>2452</v>
      </c>
      <c r="F800" t="s">
        <v>672</v>
      </c>
      <c r="G800" t="s">
        <v>673</v>
      </c>
      <c r="H800" t="s">
        <v>674</v>
      </c>
      <c r="I800" t="s">
        <v>52</v>
      </c>
      <c r="J800" t="s">
        <v>674</v>
      </c>
      <c r="K800" t="s">
        <v>674</v>
      </c>
      <c r="L800" t="s">
        <v>63</v>
      </c>
      <c r="M800" t="s">
        <v>64</v>
      </c>
      <c r="N800" t="s">
        <v>54</v>
      </c>
      <c r="AC800" t="s">
        <v>45</v>
      </c>
      <c r="AH800" t="s">
        <v>676</v>
      </c>
    </row>
    <row r="801" spans="1:34" x14ac:dyDescent="0.3">
      <c r="A801" t="s">
        <v>2263</v>
      </c>
      <c r="B801" t="s">
        <v>218</v>
      </c>
      <c r="C801" t="s">
        <v>36</v>
      </c>
      <c r="D801">
        <v>137</v>
      </c>
      <c r="E801">
        <v>14988</v>
      </c>
      <c r="F801" t="s">
        <v>392</v>
      </c>
      <c r="H801" t="s">
        <v>90</v>
      </c>
      <c r="I801" t="s">
        <v>91</v>
      </c>
      <c r="J801" t="s">
        <v>92</v>
      </c>
      <c r="K801" t="s">
        <v>93</v>
      </c>
      <c r="M801" t="s">
        <v>94</v>
      </c>
      <c r="N801" t="s">
        <v>42</v>
      </c>
      <c r="S801" t="s">
        <v>393</v>
      </c>
      <c r="AH801" t="s">
        <v>96</v>
      </c>
    </row>
    <row r="802" spans="1:34" x14ac:dyDescent="0.3">
      <c r="A802" t="s">
        <v>2264</v>
      </c>
      <c r="B802" t="s">
        <v>522</v>
      </c>
      <c r="C802" t="s">
        <v>36</v>
      </c>
      <c r="D802">
        <v>62</v>
      </c>
      <c r="E802">
        <v>10252</v>
      </c>
      <c r="F802" t="s">
        <v>335</v>
      </c>
      <c r="G802" t="s">
        <v>336</v>
      </c>
      <c r="H802" t="s">
        <v>60</v>
      </c>
      <c r="I802" t="s">
        <v>337</v>
      </c>
      <c r="K802" t="s">
        <v>338</v>
      </c>
      <c r="M802" t="s">
        <v>339</v>
      </c>
      <c r="N802" t="s">
        <v>42</v>
      </c>
      <c r="O802" t="s">
        <v>353</v>
      </c>
      <c r="AD802" t="s">
        <v>65</v>
      </c>
      <c r="AH802" t="s">
        <v>2265</v>
      </c>
    </row>
    <row r="803" spans="1:34" x14ac:dyDescent="0.3">
      <c r="A803" s="2" t="s">
        <v>2266</v>
      </c>
      <c r="B803" t="s">
        <v>2267</v>
      </c>
      <c r="C803" t="s">
        <v>36</v>
      </c>
      <c r="D803">
        <v>2217</v>
      </c>
      <c r="E803">
        <v>148465</v>
      </c>
      <c r="F803" t="s">
        <v>1690</v>
      </c>
      <c r="G803" t="s">
        <v>229</v>
      </c>
      <c r="H803" t="s">
        <v>328</v>
      </c>
      <c r="I803" t="s">
        <v>83</v>
      </c>
      <c r="K803" t="s">
        <v>329</v>
      </c>
      <c r="M803" t="s">
        <v>41</v>
      </c>
      <c r="N803" t="s">
        <v>42</v>
      </c>
      <c r="Q803" t="s">
        <v>1691</v>
      </c>
      <c r="AA803" t="s">
        <v>331</v>
      </c>
      <c r="AC803" t="s">
        <v>45</v>
      </c>
      <c r="AH803" t="s">
        <v>332</v>
      </c>
    </row>
    <row r="804" spans="1:34" x14ac:dyDescent="0.3">
      <c r="A804" t="s">
        <v>2268</v>
      </c>
      <c r="B804" t="s">
        <v>2269</v>
      </c>
      <c r="C804" t="s">
        <v>36</v>
      </c>
      <c r="D804">
        <v>1757</v>
      </c>
      <c r="E804">
        <v>107101</v>
      </c>
      <c r="F804" t="s">
        <v>1423</v>
      </c>
      <c r="G804" t="s">
        <v>229</v>
      </c>
      <c r="H804" t="s">
        <v>328</v>
      </c>
      <c r="I804" t="s">
        <v>83</v>
      </c>
      <c r="K804" t="s">
        <v>329</v>
      </c>
      <c r="M804" t="s">
        <v>41</v>
      </c>
      <c r="N804" t="s">
        <v>42</v>
      </c>
      <c r="Q804" t="s">
        <v>1424</v>
      </c>
      <c r="AA804" t="s">
        <v>331</v>
      </c>
      <c r="AC804" t="s">
        <v>45</v>
      </c>
      <c r="AH804" t="s">
        <v>332</v>
      </c>
    </row>
    <row r="805" spans="1:34" x14ac:dyDescent="0.3">
      <c r="A805" t="s">
        <v>2270</v>
      </c>
      <c r="B805" t="s">
        <v>2271</v>
      </c>
      <c r="C805" t="s">
        <v>36</v>
      </c>
      <c r="D805">
        <v>6</v>
      </c>
      <c r="E805">
        <v>491</v>
      </c>
      <c r="F805" t="s">
        <v>172</v>
      </c>
      <c r="H805" t="s">
        <v>60</v>
      </c>
      <c r="I805" t="s">
        <v>61</v>
      </c>
      <c r="K805" t="s">
        <v>62</v>
      </c>
      <c r="L805" t="s">
        <v>63</v>
      </c>
      <c r="M805" t="s">
        <v>41</v>
      </c>
      <c r="N805" t="s">
        <v>42</v>
      </c>
      <c r="AA805" t="s">
        <v>100</v>
      </c>
      <c r="AD805" t="s">
        <v>65</v>
      </c>
      <c r="AH805" t="s">
        <v>2272</v>
      </c>
    </row>
    <row r="806" spans="1:34" x14ac:dyDescent="0.3">
      <c r="A806" t="s">
        <v>2273</v>
      </c>
      <c r="B806" t="s">
        <v>1156</v>
      </c>
      <c r="C806" t="s">
        <v>36</v>
      </c>
      <c r="D806">
        <v>15</v>
      </c>
      <c r="E806">
        <v>893</v>
      </c>
      <c r="F806" t="s">
        <v>323</v>
      </c>
      <c r="H806" t="s">
        <v>60</v>
      </c>
      <c r="I806" t="s">
        <v>61</v>
      </c>
      <c r="K806" t="s">
        <v>62</v>
      </c>
      <c r="L806" t="s">
        <v>63</v>
      </c>
      <c r="M806" t="s">
        <v>64</v>
      </c>
      <c r="N806" t="s">
        <v>42</v>
      </c>
      <c r="AA806" t="s">
        <v>100</v>
      </c>
      <c r="AD806" t="s">
        <v>65</v>
      </c>
      <c r="AH806" t="s">
        <v>1157</v>
      </c>
    </row>
    <row r="807" spans="1:34" x14ac:dyDescent="0.3">
      <c r="A807" t="s">
        <v>2274</v>
      </c>
      <c r="B807" t="s">
        <v>1085</v>
      </c>
      <c r="C807" t="s">
        <v>36</v>
      </c>
      <c r="D807">
        <v>4821</v>
      </c>
      <c r="E807">
        <v>1525702</v>
      </c>
      <c r="F807" t="s">
        <v>309</v>
      </c>
      <c r="G807" t="s">
        <v>310</v>
      </c>
      <c r="H807" t="s">
        <v>211</v>
      </c>
      <c r="I807" t="s">
        <v>212</v>
      </c>
      <c r="K807" t="s">
        <v>311</v>
      </c>
      <c r="M807" t="s">
        <v>41</v>
      </c>
      <c r="N807" t="s">
        <v>42</v>
      </c>
      <c r="AA807" t="s">
        <v>181</v>
      </c>
      <c r="AD807" t="s">
        <v>65</v>
      </c>
      <c r="AH807" t="s">
        <v>2275</v>
      </c>
    </row>
    <row r="808" spans="1:34" x14ac:dyDescent="0.3">
      <c r="A808" t="s">
        <v>2276</v>
      </c>
      <c r="B808" t="s">
        <v>1085</v>
      </c>
      <c r="C808" t="s">
        <v>36</v>
      </c>
      <c r="D808">
        <v>6</v>
      </c>
      <c r="E808">
        <v>2981</v>
      </c>
      <c r="F808" t="s">
        <v>1566</v>
      </c>
      <c r="G808" t="s">
        <v>310</v>
      </c>
      <c r="H808" t="s">
        <v>211</v>
      </c>
      <c r="I808" t="s">
        <v>212</v>
      </c>
      <c r="K808" t="s">
        <v>311</v>
      </c>
      <c r="M808" t="s">
        <v>41</v>
      </c>
      <c r="N808" t="s">
        <v>42</v>
      </c>
      <c r="AA808" t="s">
        <v>214</v>
      </c>
      <c r="AD808" t="s">
        <v>65</v>
      </c>
      <c r="AH808" t="s">
        <v>1086</v>
      </c>
    </row>
    <row r="809" spans="1:34" x14ac:dyDescent="0.3">
      <c r="A809" t="s">
        <v>2277</v>
      </c>
      <c r="B809" t="s">
        <v>1550</v>
      </c>
      <c r="C809" t="s">
        <v>36</v>
      </c>
      <c r="D809">
        <v>29</v>
      </c>
      <c r="E809">
        <v>2163</v>
      </c>
      <c r="F809" t="s">
        <v>288</v>
      </c>
      <c r="H809" t="s">
        <v>60</v>
      </c>
      <c r="I809" t="s">
        <v>61</v>
      </c>
      <c r="K809" t="s">
        <v>62</v>
      </c>
      <c r="L809" t="s">
        <v>63</v>
      </c>
      <c r="M809" t="s">
        <v>64</v>
      </c>
      <c r="N809" t="s">
        <v>42</v>
      </c>
      <c r="AD809" t="s">
        <v>65</v>
      </c>
      <c r="AH809" t="s">
        <v>1551</v>
      </c>
    </row>
    <row r="810" spans="1:34" x14ac:dyDescent="0.3">
      <c r="A810" t="s">
        <v>2278</v>
      </c>
      <c r="B810" t="s">
        <v>1322</v>
      </c>
      <c r="C810" t="s">
        <v>36</v>
      </c>
      <c r="D810">
        <v>17</v>
      </c>
      <c r="E810">
        <v>1298</v>
      </c>
      <c r="F810" t="s">
        <v>205</v>
      </c>
      <c r="H810" t="s">
        <v>60</v>
      </c>
      <c r="I810" t="s">
        <v>61</v>
      </c>
      <c r="K810" t="s">
        <v>62</v>
      </c>
      <c r="L810" t="s">
        <v>63</v>
      </c>
      <c r="M810" t="s">
        <v>64</v>
      </c>
      <c r="N810" t="s">
        <v>42</v>
      </c>
      <c r="AA810" t="s">
        <v>100</v>
      </c>
      <c r="AD810" t="s">
        <v>65</v>
      </c>
      <c r="AH810" t="s">
        <v>1323</v>
      </c>
    </row>
    <row r="811" spans="1:34" x14ac:dyDescent="0.3">
      <c r="A811" t="s">
        <v>2279</v>
      </c>
      <c r="B811" t="s">
        <v>1285</v>
      </c>
      <c r="C811" t="s">
        <v>36</v>
      </c>
      <c r="D811">
        <v>20</v>
      </c>
      <c r="E811">
        <v>2435</v>
      </c>
      <c r="F811" t="s">
        <v>1286</v>
      </c>
      <c r="G811" t="s">
        <v>1287</v>
      </c>
      <c r="H811" t="s">
        <v>728</v>
      </c>
      <c r="I811" t="s">
        <v>729</v>
      </c>
      <c r="J811" t="s">
        <v>1288</v>
      </c>
      <c r="K811" t="s">
        <v>730</v>
      </c>
      <c r="M811" t="s">
        <v>41</v>
      </c>
      <c r="N811" t="s">
        <v>42</v>
      </c>
      <c r="P811" t="s">
        <v>731</v>
      </c>
      <c r="AH811" t="s">
        <v>1290</v>
      </c>
    </row>
    <row r="812" spans="1:34" x14ac:dyDescent="0.3">
      <c r="A812" t="s">
        <v>2280</v>
      </c>
      <c r="B812" t="s">
        <v>2281</v>
      </c>
      <c r="C812" t="s">
        <v>36</v>
      </c>
      <c r="D812">
        <v>431</v>
      </c>
      <c r="E812">
        <v>34989</v>
      </c>
      <c r="F812" t="s">
        <v>536</v>
      </c>
      <c r="G812" t="s">
        <v>537</v>
      </c>
      <c r="H812" t="s">
        <v>538</v>
      </c>
      <c r="I812" t="s">
        <v>83</v>
      </c>
      <c r="K812" t="s">
        <v>538</v>
      </c>
      <c r="M812" t="s">
        <v>41</v>
      </c>
      <c r="N812" t="s">
        <v>42</v>
      </c>
      <c r="O812" t="s">
        <v>259</v>
      </c>
      <c r="AH812" t="s">
        <v>2282</v>
      </c>
    </row>
    <row r="813" spans="1:34" x14ac:dyDescent="0.3">
      <c r="A813" t="s">
        <v>2283</v>
      </c>
      <c r="B813" t="s">
        <v>2284</v>
      </c>
      <c r="C813" t="s">
        <v>36</v>
      </c>
      <c r="D813">
        <v>1309</v>
      </c>
      <c r="E813">
        <v>84626</v>
      </c>
      <c r="F813" t="s">
        <v>1423</v>
      </c>
      <c r="G813" t="s">
        <v>229</v>
      </c>
      <c r="H813" t="s">
        <v>328</v>
      </c>
      <c r="I813" t="s">
        <v>83</v>
      </c>
      <c r="K813" t="s">
        <v>329</v>
      </c>
      <c r="M813" t="s">
        <v>41</v>
      </c>
      <c r="N813" t="s">
        <v>42</v>
      </c>
      <c r="Q813" t="s">
        <v>1424</v>
      </c>
      <c r="AA813" t="s">
        <v>331</v>
      </c>
      <c r="AC813" t="s">
        <v>45</v>
      </c>
      <c r="AH813" t="s">
        <v>332</v>
      </c>
    </row>
    <row r="814" spans="1:34" x14ac:dyDescent="0.3">
      <c r="A814" t="s">
        <v>2285</v>
      </c>
      <c r="B814" t="s">
        <v>2286</v>
      </c>
      <c r="C814" t="s">
        <v>113</v>
      </c>
      <c r="D814">
        <v>31</v>
      </c>
      <c r="E814">
        <v>35123</v>
      </c>
      <c r="F814" t="s">
        <v>1534</v>
      </c>
      <c r="G814" t="s">
        <v>1535</v>
      </c>
      <c r="H814" t="s">
        <v>116</v>
      </c>
      <c r="I814" t="s">
        <v>117</v>
      </c>
      <c r="J814" t="s">
        <v>116</v>
      </c>
      <c r="K814" t="s">
        <v>116</v>
      </c>
      <c r="M814" t="s">
        <v>762</v>
      </c>
      <c r="N814" t="s">
        <v>118</v>
      </c>
      <c r="P814" t="s">
        <v>1536</v>
      </c>
      <c r="V814" t="s">
        <v>1537</v>
      </c>
      <c r="W814" t="s">
        <v>764</v>
      </c>
      <c r="AC814" t="s">
        <v>45</v>
      </c>
      <c r="AH814" t="s">
        <v>1538</v>
      </c>
    </row>
    <row r="815" spans="1:34" x14ac:dyDescent="0.3">
      <c r="A815" t="s">
        <v>2287</v>
      </c>
      <c r="B815" t="s">
        <v>2288</v>
      </c>
      <c r="C815" t="s">
        <v>36</v>
      </c>
      <c r="D815">
        <v>303</v>
      </c>
      <c r="E815">
        <v>39712</v>
      </c>
      <c r="F815" t="s">
        <v>379</v>
      </c>
      <c r="G815" t="s">
        <v>380</v>
      </c>
      <c r="H815" t="s">
        <v>381</v>
      </c>
      <c r="I815" t="s">
        <v>382</v>
      </c>
      <c r="J815" t="s">
        <v>383</v>
      </c>
      <c r="K815" t="s">
        <v>381</v>
      </c>
      <c r="M815" t="s">
        <v>384</v>
      </c>
      <c r="N815" t="s">
        <v>42</v>
      </c>
      <c r="O815" t="s">
        <v>259</v>
      </c>
      <c r="AC815" t="s">
        <v>45</v>
      </c>
      <c r="AH815" t="s">
        <v>385</v>
      </c>
    </row>
    <row r="816" spans="1:34" x14ac:dyDescent="0.3">
      <c r="A816" t="s">
        <v>2289</v>
      </c>
      <c r="B816" t="s">
        <v>423</v>
      </c>
      <c r="C816" t="s">
        <v>36</v>
      </c>
      <c r="D816">
        <v>424</v>
      </c>
      <c r="E816">
        <v>51148</v>
      </c>
      <c r="F816" t="s">
        <v>89</v>
      </c>
      <c r="H816" t="s">
        <v>90</v>
      </c>
      <c r="I816" t="s">
        <v>91</v>
      </c>
      <c r="J816" t="s">
        <v>92</v>
      </c>
      <c r="K816" t="s">
        <v>93</v>
      </c>
      <c r="M816" t="s">
        <v>94</v>
      </c>
      <c r="N816" t="s">
        <v>42</v>
      </c>
      <c r="S816" t="s">
        <v>95</v>
      </c>
      <c r="AA816" t="s">
        <v>181</v>
      </c>
      <c r="AC816" t="s">
        <v>45</v>
      </c>
      <c r="AH816" t="s">
        <v>96</v>
      </c>
    </row>
    <row r="817" spans="1:34" x14ac:dyDescent="0.3">
      <c r="A817" t="s">
        <v>2290</v>
      </c>
      <c r="B817" t="s">
        <v>88</v>
      </c>
      <c r="C817" t="s">
        <v>36</v>
      </c>
      <c r="D817">
        <v>21</v>
      </c>
      <c r="E817">
        <v>6475</v>
      </c>
      <c r="F817" t="s">
        <v>1042</v>
      </c>
      <c r="H817" t="s">
        <v>90</v>
      </c>
      <c r="I817" t="s">
        <v>91</v>
      </c>
      <c r="J817" t="s">
        <v>92</v>
      </c>
      <c r="K817" t="s">
        <v>93</v>
      </c>
      <c r="N817" t="s">
        <v>42</v>
      </c>
      <c r="U817" t="s">
        <v>1043</v>
      </c>
      <c r="AH817" t="s">
        <v>96</v>
      </c>
    </row>
    <row r="818" spans="1:34" x14ac:dyDescent="0.3">
      <c r="A818" t="s">
        <v>2291</v>
      </c>
      <c r="B818" t="s">
        <v>2292</v>
      </c>
      <c r="C818" t="s">
        <v>36</v>
      </c>
      <c r="D818">
        <v>20</v>
      </c>
      <c r="E818">
        <v>16738</v>
      </c>
      <c r="F818" t="s">
        <v>989</v>
      </c>
      <c r="G818" t="s">
        <v>241</v>
      </c>
      <c r="H818" t="s">
        <v>990</v>
      </c>
      <c r="I818" t="s">
        <v>991</v>
      </c>
      <c r="K818" t="s">
        <v>990</v>
      </c>
      <c r="N818" t="s">
        <v>42</v>
      </c>
      <c r="O818" t="s">
        <v>817</v>
      </c>
      <c r="AA818" t="s">
        <v>992</v>
      </c>
      <c r="AC818" t="s">
        <v>45</v>
      </c>
      <c r="AH818" t="s">
        <v>2293</v>
      </c>
    </row>
    <row r="819" spans="1:34" x14ac:dyDescent="0.3">
      <c r="A819" t="s">
        <v>2294</v>
      </c>
      <c r="B819" t="s">
        <v>1159</v>
      </c>
      <c r="C819" t="s">
        <v>36</v>
      </c>
      <c r="D819">
        <v>1157</v>
      </c>
      <c r="E819">
        <v>121197</v>
      </c>
      <c r="F819" t="s">
        <v>470</v>
      </c>
      <c r="G819" t="s">
        <v>210</v>
      </c>
      <c r="H819" t="s">
        <v>211</v>
      </c>
      <c r="I819" t="s">
        <v>212</v>
      </c>
      <c r="K819" t="s">
        <v>311</v>
      </c>
      <c r="M819" t="s">
        <v>41</v>
      </c>
      <c r="N819" t="s">
        <v>42</v>
      </c>
      <c r="AA819" t="s">
        <v>181</v>
      </c>
      <c r="AC819" t="s">
        <v>45</v>
      </c>
      <c r="AD819" t="s">
        <v>65</v>
      </c>
      <c r="AH819" t="s">
        <v>2295</v>
      </c>
    </row>
    <row r="820" spans="1:34" x14ac:dyDescent="0.3">
      <c r="A820" t="s">
        <v>2296</v>
      </c>
      <c r="B820" t="s">
        <v>812</v>
      </c>
      <c r="C820" t="s">
        <v>36</v>
      </c>
      <c r="D820">
        <v>32</v>
      </c>
      <c r="E820">
        <v>4389</v>
      </c>
      <c r="F820" t="s">
        <v>813</v>
      </c>
      <c r="G820" t="s">
        <v>814</v>
      </c>
      <c r="H820" t="s">
        <v>815</v>
      </c>
      <c r="I820" t="s">
        <v>83</v>
      </c>
      <c r="K820" t="s">
        <v>816</v>
      </c>
      <c r="M820" t="s">
        <v>762</v>
      </c>
      <c r="N820" t="s">
        <v>42</v>
      </c>
      <c r="O820" t="s">
        <v>817</v>
      </c>
      <c r="AC820" t="s">
        <v>45</v>
      </c>
      <c r="AD820" t="s">
        <v>65</v>
      </c>
      <c r="AE820" t="s">
        <v>818</v>
      </c>
      <c r="AH820" t="s">
        <v>819</v>
      </c>
    </row>
    <row r="821" spans="1:34" x14ac:dyDescent="0.3">
      <c r="A821" t="s">
        <v>2297</v>
      </c>
      <c r="B821" t="s">
        <v>2298</v>
      </c>
      <c r="C821" t="s">
        <v>36</v>
      </c>
      <c r="D821">
        <v>1745</v>
      </c>
      <c r="E821">
        <v>261750</v>
      </c>
      <c r="F821" t="s">
        <v>587</v>
      </c>
      <c r="G821" t="s">
        <v>588</v>
      </c>
      <c r="H821" t="s">
        <v>328</v>
      </c>
      <c r="I821" t="s">
        <v>83</v>
      </c>
      <c r="K821" t="s">
        <v>329</v>
      </c>
      <c r="M821" t="s">
        <v>41</v>
      </c>
      <c r="N821" t="s">
        <v>42</v>
      </c>
      <c r="Q821" t="s">
        <v>589</v>
      </c>
      <c r="AA821" t="s">
        <v>331</v>
      </c>
      <c r="AC821" t="s">
        <v>45</v>
      </c>
      <c r="AH821" t="s">
        <v>332</v>
      </c>
    </row>
    <row r="822" spans="1:34" x14ac:dyDescent="0.3">
      <c r="A822" t="s">
        <v>2299</v>
      </c>
      <c r="B822" t="s">
        <v>2095</v>
      </c>
      <c r="C822" t="s">
        <v>36</v>
      </c>
      <c r="D822">
        <v>34</v>
      </c>
      <c r="E822">
        <v>3090</v>
      </c>
      <c r="F822" t="s">
        <v>323</v>
      </c>
      <c r="H822" t="s">
        <v>60</v>
      </c>
      <c r="I822" t="s">
        <v>61</v>
      </c>
      <c r="K822" t="s">
        <v>62</v>
      </c>
      <c r="L822" t="s">
        <v>63</v>
      </c>
      <c r="M822" t="s">
        <v>64</v>
      </c>
      <c r="N822" t="s">
        <v>42</v>
      </c>
      <c r="AD822" t="s">
        <v>65</v>
      </c>
      <c r="AH822" t="s">
        <v>2096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2"/>
  <sheetViews>
    <sheetView topLeftCell="M795" workbookViewId="0">
      <selection activeCell="U1" sqref="U1:U822"/>
    </sheetView>
  </sheetViews>
  <sheetFormatPr defaultRowHeight="14.4" x14ac:dyDescent="0.3"/>
  <cols>
    <col min="1" max="2" width="19.21875" bestFit="1" customWidth="1"/>
    <col min="6" max="6" width="9.5546875" bestFit="1" customWidth="1"/>
    <col min="10" max="10" width="9.5546875" bestFit="1" customWidth="1"/>
  </cols>
  <sheetData>
    <row r="1" spans="1:21" x14ac:dyDescent="0.3">
      <c r="A1" t="s">
        <v>5</v>
      </c>
      <c r="B1" t="s">
        <v>6</v>
      </c>
      <c r="C1" t="s">
        <v>2300</v>
      </c>
      <c r="D1" t="s">
        <v>2301</v>
      </c>
      <c r="E1" t="s">
        <v>2302</v>
      </c>
      <c r="F1" t="s">
        <v>2303</v>
      </c>
      <c r="G1" t="s">
        <v>2304</v>
      </c>
      <c r="H1" t="s">
        <v>2305</v>
      </c>
      <c r="I1" t="s">
        <v>2306</v>
      </c>
      <c r="J1" t="s">
        <v>2307</v>
      </c>
      <c r="K1" t="s">
        <v>2308</v>
      </c>
      <c r="L1" t="s">
        <v>2309</v>
      </c>
      <c r="M1" t="s">
        <v>2310</v>
      </c>
      <c r="N1" t="s">
        <v>2311</v>
      </c>
      <c r="O1" t="s">
        <v>2316</v>
      </c>
      <c r="P1" t="s">
        <v>2312</v>
      </c>
      <c r="Q1" t="s">
        <v>2313</v>
      </c>
      <c r="R1" t="s">
        <v>2314</v>
      </c>
      <c r="S1" t="s">
        <v>2315</v>
      </c>
      <c r="T1" t="s">
        <v>2317</v>
      </c>
      <c r="U1" t="s">
        <v>2318</v>
      </c>
    </row>
    <row r="2" spans="1:21" x14ac:dyDescent="0.3">
      <c r="A2" t="s">
        <v>37</v>
      </c>
      <c r="B2" t="s">
        <v>38</v>
      </c>
      <c r="C2" t="str">
        <f>LEFT(A2,4)</f>
        <v>2021</v>
      </c>
      <c r="D2" t="str">
        <f>RIGHT(LEFT(A2,7),2)</f>
        <v>01</v>
      </c>
      <c r="E2" t="str">
        <f>RIGHT(LEFT(A2,10),2)</f>
        <v>22</v>
      </c>
      <c r="F2" s="3">
        <f>DATE(C2,D2,E2)</f>
        <v>44218</v>
      </c>
      <c r="G2" t="str">
        <f>IF(ISBLANK(B2),2021,LEFT(B2,4))</f>
        <v>2021</v>
      </c>
      <c r="H2" t="str">
        <f>IF(ISBLANK(B2),3,RIGHT(LEFT(B2,7),2))</f>
        <v>01</v>
      </c>
      <c r="I2" t="str">
        <f>IF(ISBLANK(B2),4,RIGHT(LEFT(B2,10),2))</f>
        <v>29</v>
      </c>
      <c r="J2" s="3">
        <f>DATE(G2,H2,I2)</f>
        <v>44225</v>
      </c>
      <c r="K2">
        <f>DATEDIF(F2,J2,"d")</f>
        <v>7</v>
      </c>
      <c r="L2" t="str">
        <f>LEFT(RIGHT(A2,9),2)</f>
        <v>20</v>
      </c>
      <c r="M2" t="str">
        <f>LEFT(RIGHT(A2,6),2)</f>
        <v>55</v>
      </c>
      <c r="N2" t="str">
        <f>LEFT(RIGHT(A2,3),2)</f>
        <v>25</v>
      </c>
      <c r="O2">
        <f>L2+(M2/60)+(N2/(60*60))</f>
        <v>20.923611111111111</v>
      </c>
      <c r="P2" t="str">
        <f>IF(ISBLANK(B2),0,LEFT(RIGHT(B2,9),2))</f>
        <v>20</v>
      </c>
      <c r="Q2" t="str">
        <f>IF(ISBLANK(B2),0,LEFT(RIGHT(B2,6),2))</f>
        <v>55</v>
      </c>
      <c r="R2" t="str">
        <f>IF(ISBLANK(B2),0,LEFT(RIGHT(B2,3),2))</f>
        <v>25</v>
      </c>
      <c r="S2">
        <f>P2+(Q2/60)+(R2/(60*60))</f>
        <v>20.923611111111111</v>
      </c>
      <c r="T2">
        <f>S2-O2</f>
        <v>0</v>
      </c>
      <c r="U2">
        <f>K2*24+T2</f>
        <v>168</v>
      </c>
    </row>
    <row r="3" spans="1:21" x14ac:dyDescent="0.3">
      <c r="A3" t="s">
        <v>49</v>
      </c>
      <c r="B3" t="s">
        <v>50</v>
      </c>
      <c r="C3" t="str">
        <f t="shared" ref="C3:C66" si="0">LEFT(A3,4)</f>
        <v>2021</v>
      </c>
      <c r="D3" t="str">
        <f t="shared" ref="D3:D66" si="1">RIGHT(LEFT(A3,7),2)</f>
        <v>02</v>
      </c>
      <c r="E3" t="str">
        <f t="shared" ref="E3:E66" si="2">RIGHT(LEFT(A3,10),2)</f>
        <v>04</v>
      </c>
      <c r="F3" s="3">
        <f t="shared" ref="F3:F66" si="3">DATE(C3,D3,E3)</f>
        <v>44231</v>
      </c>
      <c r="G3" t="str">
        <f t="shared" ref="G3:G66" si="4">IF(ISBLANK(B3),2021,LEFT(B3,4))</f>
        <v>2021</v>
      </c>
      <c r="H3" t="str">
        <f t="shared" ref="H3:H66" si="5">IF(ISBLANK(B3),3,RIGHT(LEFT(B3,7),2))</f>
        <v>02</v>
      </c>
      <c r="I3" t="str">
        <f t="shared" ref="I3:I66" si="6">IF(ISBLANK(B3),4,RIGHT(LEFT(B3,10),2))</f>
        <v>07</v>
      </c>
      <c r="J3" s="3">
        <f t="shared" ref="J3:J66" si="7">DATE(G3,H3,I3)</f>
        <v>44234</v>
      </c>
      <c r="K3">
        <f t="shared" ref="K3:K66" si="8">DATEDIF(F3,J3,"d")</f>
        <v>3</v>
      </c>
      <c r="L3" t="str">
        <f t="shared" ref="L3:L66" si="9">LEFT(RIGHT(A3,9),2)</f>
        <v>08</v>
      </c>
      <c r="M3" t="str">
        <f t="shared" ref="M3:M66" si="10">LEFT(RIGHT(A3,6),2)</f>
        <v>25</v>
      </c>
      <c r="N3" t="str">
        <f t="shared" ref="N3:N66" si="11">LEFT(RIGHT(A3,3),2)</f>
        <v>38</v>
      </c>
      <c r="O3">
        <f t="shared" ref="O3:O66" si="12">L3+(M3/60)+(N3/(60*60))</f>
        <v>8.4272222222222215</v>
      </c>
      <c r="P3" t="str">
        <f t="shared" ref="P3:P66" si="13">IF(ISBLANK(B3),0,LEFT(RIGHT(B3,9),2))</f>
        <v>08</v>
      </c>
      <c r="Q3" t="str">
        <f t="shared" ref="Q3:Q66" si="14">IF(ISBLANK(B3),0,LEFT(RIGHT(B3,6),2))</f>
        <v>25</v>
      </c>
      <c r="R3" t="str">
        <f t="shared" ref="R3:R66" si="15">IF(ISBLANK(B3),0,LEFT(RIGHT(B3,3),2))</f>
        <v>38</v>
      </c>
      <c r="S3">
        <f t="shared" ref="S3:S66" si="16">P3+(Q3/60)+(R3/(60*60))</f>
        <v>8.4272222222222215</v>
      </c>
      <c r="T3">
        <f t="shared" ref="T3:T66" si="17">S3-O3</f>
        <v>0</v>
      </c>
      <c r="U3">
        <f t="shared" ref="U3:U66" si="18">K3*24+T3</f>
        <v>72</v>
      </c>
    </row>
    <row r="4" spans="1:21" x14ac:dyDescent="0.3">
      <c r="A4" t="s">
        <v>59</v>
      </c>
      <c r="C4" t="str">
        <f t="shared" si="0"/>
        <v>2021</v>
      </c>
      <c r="D4" t="str">
        <f t="shared" si="1"/>
        <v>01</v>
      </c>
      <c r="E4" t="str">
        <f t="shared" si="2"/>
        <v>22</v>
      </c>
      <c r="F4" s="3">
        <f t="shared" si="3"/>
        <v>44218</v>
      </c>
      <c r="G4">
        <f t="shared" si="4"/>
        <v>2021</v>
      </c>
      <c r="H4">
        <f t="shared" si="5"/>
        <v>3</v>
      </c>
      <c r="I4">
        <f t="shared" si="6"/>
        <v>4</v>
      </c>
      <c r="J4" s="3">
        <f t="shared" si="7"/>
        <v>44259</v>
      </c>
      <c r="K4">
        <f t="shared" si="8"/>
        <v>41</v>
      </c>
      <c r="L4" t="str">
        <f t="shared" si="9"/>
        <v>18</v>
      </c>
      <c r="M4" t="str">
        <f t="shared" si="10"/>
        <v>34</v>
      </c>
      <c r="N4" t="str">
        <f t="shared" si="11"/>
        <v>22</v>
      </c>
      <c r="O4">
        <f t="shared" si="12"/>
        <v>18.572777777777777</v>
      </c>
      <c r="P4">
        <f t="shared" si="13"/>
        <v>0</v>
      </c>
      <c r="Q4">
        <f t="shared" si="14"/>
        <v>0</v>
      </c>
      <c r="R4">
        <f t="shared" si="15"/>
        <v>0</v>
      </c>
      <c r="S4">
        <f t="shared" si="16"/>
        <v>0</v>
      </c>
      <c r="T4">
        <f t="shared" si="17"/>
        <v>-18.572777777777777</v>
      </c>
      <c r="U4">
        <f t="shared" si="18"/>
        <v>965.42722222222221</v>
      </c>
    </row>
    <row r="5" spans="1:21" x14ac:dyDescent="0.3">
      <c r="A5" t="s">
        <v>69</v>
      </c>
      <c r="B5" t="s">
        <v>70</v>
      </c>
      <c r="C5" t="str">
        <f t="shared" si="0"/>
        <v>2021</v>
      </c>
      <c r="D5" t="str">
        <f t="shared" si="1"/>
        <v>02</v>
      </c>
      <c r="E5" t="str">
        <f t="shared" si="2"/>
        <v>26</v>
      </c>
      <c r="F5" s="3">
        <f t="shared" si="3"/>
        <v>44253</v>
      </c>
      <c r="G5" t="str">
        <f t="shared" si="4"/>
        <v>2021</v>
      </c>
      <c r="H5" t="str">
        <f t="shared" si="5"/>
        <v>05</v>
      </c>
      <c r="I5" t="str">
        <f t="shared" si="6"/>
        <v>01</v>
      </c>
      <c r="J5" s="3">
        <f t="shared" si="7"/>
        <v>44317</v>
      </c>
      <c r="K5">
        <f t="shared" si="8"/>
        <v>64</v>
      </c>
      <c r="L5" t="str">
        <f t="shared" si="9"/>
        <v>21</v>
      </c>
      <c r="M5" t="str">
        <f t="shared" si="10"/>
        <v>26</v>
      </c>
      <c r="N5" t="str">
        <f t="shared" si="11"/>
        <v>27</v>
      </c>
      <c r="O5">
        <f t="shared" si="12"/>
        <v>21.440833333333334</v>
      </c>
      <c r="P5" t="str">
        <f t="shared" si="13"/>
        <v>03</v>
      </c>
      <c r="Q5" t="str">
        <f t="shared" si="14"/>
        <v>59</v>
      </c>
      <c r="R5" t="str">
        <f t="shared" si="15"/>
        <v>59</v>
      </c>
      <c r="S5">
        <f t="shared" si="16"/>
        <v>3.9997222222222222</v>
      </c>
      <c r="T5">
        <f t="shared" si="17"/>
        <v>-17.441111111111113</v>
      </c>
      <c r="U5">
        <f t="shared" si="18"/>
        <v>1518.558888888889</v>
      </c>
    </row>
    <row r="6" spans="1:21" x14ac:dyDescent="0.3">
      <c r="A6" t="s">
        <v>80</v>
      </c>
      <c r="B6" t="s">
        <v>81</v>
      </c>
      <c r="C6" t="str">
        <f t="shared" si="0"/>
        <v>2021</v>
      </c>
      <c r="D6" t="str">
        <f t="shared" si="1"/>
        <v>01</v>
      </c>
      <c r="E6" t="str">
        <f t="shared" si="2"/>
        <v>22</v>
      </c>
      <c r="F6" s="3">
        <f t="shared" si="3"/>
        <v>44218</v>
      </c>
      <c r="G6" t="str">
        <f t="shared" si="4"/>
        <v>2021</v>
      </c>
      <c r="H6" t="str">
        <f t="shared" si="5"/>
        <v>02</v>
      </c>
      <c r="I6" t="str">
        <f t="shared" si="6"/>
        <v>07</v>
      </c>
      <c r="J6" s="3">
        <f t="shared" si="7"/>
        <v>44234</v>
      </c>
      <c r="K6">
        <f t="shared" si="8"/>
        <v>16</v>
      </c>
      <c r="L6" t="str">
        <f t="shared" si="9"/>
        <v>14</v>
      </c>
      <c r="M6" t="str">
        <f t="shared" si="10"/>
        <v>45</v>
      </c>
      <c r="N6" t="str">
        <f t="shared" si="11"/>
        <v>59</v>
      </c>
      <c r="O6">
        <f t="shared" si="12"/>
        <v>14.766388888888889</v>
      </c>
      <c r="P6" t="str">
        <f t="shared" si="13"/>
        <v>17</v>
      </c>
      <c r="Q6" t="str">
        <f t="shared" si="14"/>
        <v>50</v>
      </c>
      <c r="R6" t="str">
        <f t="shared" si="15"/>
        <v>17</v>
      </c>
      <c r="S6">
        <f t="shared" si="16"/>
        <v>17.838055555555556</v>
      </c>
      <c r="T6">
        <f t="shared" si="17"/>
        <v>3.0716666666666672</v>
      </c>
      <c r="U6">
        <f t="shared" si="18"/>
        <v>387.07166666666666</v>
      </c>
    </row>
    <row r="7" spans="1:21" x14ac:dyDescent="0.3">
      <c r="A7" t="s">
        <v>89</v>
      </c>
      <c r="C7" t="str">
        <f t="shared" si="0"/>
        <v>2021</v>
      </c>
      <c r="D7" t="str">
        <f t="shared" si="1"/>
        <v>01</v>
      </c>
      <c r="E7" t="str">
        <f t="shared" si="2"/>
        <v>22</v>
      </c>
      <c r="F7" s="3">
        <f t="shared" si="3"/>
        <v>44218</v>
      </c>
      <c r="G7">
        <f t="shared" si="4"/>
        <v>2021</v>
      </c>
      <c r="H7">
        <f t="shared" si="5"/>
        <v>3</v>
      </c>
      <c r="I7">
        <f t="shared" si="6"/>
        <v>4</v>
      </c>
      <c r="J7" s="3">
        <f t="shared" si="7"/>
        <v>44259</v>
      </c>
      <c r="K7">
        <f t="shared" si="8"/>
        <v>41</v>
      </c>
      <c r="L7" t="str">
        <f t="shared" si="9"/>
        <v>15</v>
      </c>
      <c r="M7" t="str">
        <f t="shared" si="10"/>
        <v>12</v>
      </c>
      <c r="N7" t="str">
        <f t="shared" si="11"/>
        <v>53</v>
      </c>
      <c r="O7">
        <f t="shared" si="12"/>
        <v>15.214722222222221</v>
      </c>
      <c r="P7">
        <f t="shared" si="13"/>
        <v>0</v>
      </c>
      <c r="Q7">
        <f t="shared" si="14"/>
        <v>0</v>
      </c>
      <c r="R7">
        <f t="shared" si="15"/>
        <v>0</v>
      </c>
      <c r="S7">
        <f t="shared" si="16"/>
        <v>0</v>
      </c>
      <c r="T7">
        <f t="shared" si="17"/>
        <v>-15.214722222222221</v>
      </c>
      <c r="U7">
        <f t="shared" si="18"/>
        <v>968.78527777777776</v>
      </c>
    </row>
    <row r="8" spans="1:21" x14ac:dyDescent="0.3">
      <c r="A8" t="s">
        <v>99</v>
      </c>
      <c r="C8" t="str">
        <f t="shared" si="0"/>
        <v>2021</v>
      </c>
      <c r="D8" t="str">
        <f t="shared" si="1"/>
        <v>02</v>
      </c>
      <c r="E8" t="str">
        <f t="shared" si="2"/>
        <v>24</v>
      </c>
      <c r="F8" s="3">
        <f t="shared" si="3"/>
        <v>44251</v>
      </c>
      <c r="G8">
        <f t="shared" si="4"/>
        <v>2021</v>
      </c>
      <c r="H8">
        <f t="shared" si="5"/>
        <v>3</v>
      </c>
      <c r="I8">
        <f t="shared" si="6"/>
        <v>4</v>
      </c>
      <c r="J8" s="3">
        <f t="shared" si="7"/>
        <v>44259</v>
      </c>
      <c r="K8">
        <f t="shared" si="8"/>
        <v>8</v>
      </c>
      <c r="L8" t="str">
        <f t="shared" si="9"/>
        <v>23</v>
      </c>
      <c r="M8" t="str">
        <f t="shared" si="10"/>
        <v>46</v>
      </c>
      <c r="N8" t="str">
        <f t="shared" si="11"/>
        <v>18</v>
      </c>
      <c r="O8">
        <f t="shared" si="12"/>
        <v>23.771666666666665</v>
      </c>
      <c r="P8">
        <f t="shared" si="13"/>
        <v>0</v>
      </c>
      <c r="Q8">
        <f t="shared" si="14"/>
        <v>0</v>
      </c>
      <c r="R8">
        <f t="shared" si="15"/>
        <v>0</v>
      </c>
      <c r="S8">
        <f t="shared" si="16"/>
        <v>0</v>
      </c>
      <c r="T8">
        <f t="shared" si="17"/>
        <v>-23.771666666666665</v>
      </c>
      <c r="U8">
        <f t="shared" si="18"/>
        <v>168.22833333333332</v>
      </c>
    </row>
    <row r="9" spans="1:21" x14ac:dyDescent="0.3">
      <c r="A9" t="s">
        <v>104</v>
      </c>
      <c r="B9" t="s">
        <v>105</v>
      </c>
      <c r="C9" t="str">
        <f t="shared" si="0"/>
        <v>2021</v>
      </c>
      <c r="D9" t="str">
        <f t="shared" si="1"/>
        <v>02</v>
      </c>
      <c r="E9" t="str">
        <f t="shared" si="2"/>
        <v>02</v>
      </c>
      <c r="F9" s="3">
        <f t="shared" si="3"/>
        <v>44229</v>
      </c>
      <c r="G9" t="str">
        <f t="shared" si="4"/>
        <v>2021</v>
      </c>
      <c r="H9" t="str">
        <f t="shared" si="5"/>
        <v>02</v>
      </c>
      <c r="I9" t="str">
        <f t="shared" si="6"/>
        <v>12</v>
      </c>
      <c r="J9" s="3">
        <f t="shared" si="7"/>
        <v>44239</v>
      </c>
      <c r="K9">
        <f t="shared" si="8"/>
        <v>10</v>
      </c>
      <c r="L9" t="str">
        <f t="shared" si="9"/>
        <v>14</v>
      </c>
      <c r="M9" t="str">
        <f t="shared" si="10"/>
        <v>15</v>
      </c>
      <c r="N9" t="str">
        <f t="shared" si="11"/>
        <v>00</v>
      </c>
      <c r="O9">
        <f t="shared" si="12"/>
        <v>14.25</v>
      </c>
      <c r="P9" t="str">
        <f t="shared" si="13"/>
        <v>07</v>
      </c>
      <c r="Q9" t="str">
        <f t="shared" si="14"/>
        <v>59</v>
      </c>
      <c r="R9" t="str">
        <f t="shared" si="15"/>
        <v>59</v>
      </c>
      <c r="S9">
        <f t="shared" si="16"/>
        <v>7.9997222222222222</v>
      </c>
      <c r="T9">
        <f t="shared" si="17"/>
        <v>-6.2502777777777778</v>
      </c>
      <c r="U9">
        <f t="shared" si="18"/>
        <v>233.74972222222223</v>
      </c>
    </row>
    <row r="10" spans="1:21" x14ac:dyDescent="0.3">
      <c r="A10" t="s">
        <v>114</v>
      </c>
      <c r="B10" t="s">
        <v>115</v>
      </c>
      <c r="C10" t="str">
        <f t="shared" si="0"/>
        <v>2021</v>
      </c>
      <c r="D10" t="str">
        <f t="shared" si="1"/>
        <v>03</v>
      </c>
      <c r="E10" t="str">
        <f t="shared" si="2"/>
        <v>01</v>
      </c>
      <c r="F10" s="3">
        <f t="shared" si="3"/>
        <v>44256</v>
      </c>
      <c r="G10" t="str">
        <f t="shared" si="4"/>
        <v>2021</v>
      </c>
      <c r="H10" t="str">
        <f t="shared" si="5"/>
        <v>03</v>
      </c>
      <c r="I10" t="str">
        <f t="shared" si="6"/>
        <v>15</v>
      </c>
      <c r="J10" s="3">
        <f t="shared" si="7"/>
        <v>44270</v>
      </c>
      <c r="K10">
        <f t="shared" si="8"/>
        <v>14</v>
      </c>
      <c r="L10" t="str">
        <f t="shared" si="9"/>
        <v>00</v>
      </c>
      <c r="M10" t="str">
        <f t="shared" si="10"/>
        <v>00</v>
      </c>
      <c r="N10" t="str">
        <f t="shared" si="11"/>
        <v>41</v>
      </c>
      <c r="O10">
        <f t="shared" si="12"/>
        <v>1.1388888888888889E-2</v>
      </c>
      <c r="P10" t="str">
        <f t="shared" si="13"/>
        <v>23</v>
      </c>
      <c r="Q10" t="str">
        <f t="shared" si="14"/>
        <v>59</v>
      </c>
      <c r="R10" t="str">
        <f t="shared" si="15"/>
        <v>41</v>
      </c>
      <c r="S10">
        <f t="shared" si="16"/>
        <v>23.994722222222222</v>
      </c>
      <c r="T10">
        <f t="shared" si="17"/>
        <v>23.983333333333334</v>
      </c>
      <c r="U10">
        <f t="shared" si="18"/>
        <v>359.98333333333335</v>
      </c>
    </row>
    <row r="11" spans="1:21" x14ac:dyDescent="0.3">
      <c r="A11" t="s">
        <v>124</v>
      </c>
      <c r="B11" t="s">
        <v>125</v>
      </c>
      <c r="C11" t="str">
        <f t="shared" si="0"/>
        <v>2021</v>
      </c>
      <c r="D11" t="str">
        <f t="shared" si="1"/>
        <v>03</v>
      </c>
      <c r="E11" t="str">
        <f t="shared" si="2"/>
        <v>02</v>
      </c>
      <c r="F11" s="3">
        <f t="shared" si="3"/>
        <v>44257</v>
      </c>
      <c r="G11" t="str">
        <f t="shared" si="4"/>
        <v>2021</v>
      </c>
      <c r="H11" t="str">
        <f t="shared" si="5"/>
        <v>04</v>
      </c>
      <c r="I11" t="str">
        <f t="shared" si="6"/>
        <v>13</v>
      </c>
      <c r="J11" s="3">
        <f t="shared" si="7"/>
        <v>44299</v>
      </c>
      <c r="K11">
        <f t="shared" si="8"/>
        <v>42</v>
      </c>
      <c r="L11" t="str">
        <f t="shared" si="9"/>
        <v>01</v>
      </c>
      <c r="M11" t="str">
        <f t="shared" si="10"/>
        <v>49</v>
      </c>
      <c r="N11" t="str">
        <f t="shared" si="11"/>
        <v>12</v>
      </c>
      <c r="O11">
        <f t="shared" si="12"/>
        <v>1.82</v>
      </c>
      <c r="P11" t="str">
        <f t="shared" si="13"/>
        <v>06</v>
      </c>
      <c r="Q11" t="str">
        <f t="shared" si="14"/>
        <v>59</v>
      </c>
      <c r="R11" t="str">
        <f t="shared" si="15"/>
        <v>59</v>
      </c>
      <c r="S11">
        <f t="shared" si="16"/>
        <v>6.9997222222222222</v>
      </c>
      <c r="T11">
        <f t="shared" si="17"/>
        <v>5.1797222222222219</v>
      </c>
      <c r="U11">
        <f t="shared" si="18"/>
        <v>1013.1797222222223</v>
      </c>
    </row>
    <row r="12" spans="1:21" x14ac:dyDescent="0.3">
      <c r="A12" t="s">
        <v>135</v>
      </c>
      <c r="B12" t="s">
        <v>136</v>
      </c>
      <c r="C12" t="str">
        <f t="shared" si="0"/>
        <v>2021</v>
      </c>
      <c r="D12" t="str">
        <f t="shared" si="1"/>
        <v>02</v>
      </c>
      <c r="E12" t="str">
        <f t="shared" si="2"/>
        <v>26</v>
      </c>
      <c r="F12" s="3">
        <f t="shared" si="3"/>
        <v>44253</v>
      </c>
      <c r="G12" t="str">
        <f t="shared" si="4"/>
        <v>2021</v>
      </c>
      <c r="H12" t="str">
        <f t="shared" si="5"/>
        <v>03</v>
      </c>
      <c r="I12" t="str">
        <f t="shared" si="6"/>
        <v>02</v>
      </c>
      <c r="J12" s="3">
        <f t="shared" si="7"/>
        <v>44257</v>
      </c>
      <c r="K12">
        <f t="shared" si="8"/>
        <v>4</v>
      </c>
      <c r="L12" t="str">
        <f t="shared" si="9"/>
        <v>22</v>
      </c>
      <c r="M12" t="str">
        <f t="shared" si="10"/>
        <v>03</v>
      </c>
      <c r="N12" t="str">
        <f t="shared" si="11"/>
        <v>00</v>
      </c>
      <c r="O12">
        <f t="shared" si="12"/>
        <v>22.05</v>
      </c>
      <c r="P12" t="str">
        <f t="shared" si="13"/>
        <v>19</v>
      </c>
      <c r="Q12" t="str">
        <f t="shared" si="14"/>
        <v>05</v>
      </c>
      <c r="R12" t="str">
        <f t="shared" si="15"/>
        <v>30</v>
      </c>
      <c r="S12">
        <f t="shared" si="16"/>
        <v>19.091666666666665</v>
      </c>
      <c r="T12">
        <f t="shared" si="17"/>
        <v>-2.9583333333333357</v>
      </c>
      <c r="U12">
        <f t="shared" si="18"/>
        <v>93.041666666666657</v>
      </c>
    </row>
    <row r="13" spans="1:21" x14ac:dyDescent="0.3">
      <c r="A13" t="s">
        <v>145</v>
      </c>
      <c r="C13" t="str">
        <f t="shared" si="0"/>
        <v>2021</v>
      </c>
      <c r="D13" t="str">
        <f t="shared" si="1"/>
        <v>02</v>
      </c>
      <c r="E13" t="str">
        <f t="shared" si="2"/>
        <v>19</v>
      </c>
      <c r="F13" s="3">
        <f t="shared" si="3"/>
        <v>44246</v>
      </c>
      <c r="G13">
        <f t="shared" si="4"/>
        <v>2021</v>
      </c>
      <c r="H13">
        <f t="shared" si="5"/>
        <v>3</v>
      </c>
      <c r="I13">
        <f t="shared" si="6"/>
        <v>4</v>
      </c>
      <c r="J13" s="3">
        <f t="shared" si="7"/>
        <v>44259</v>
      </c>
      <c r="K13">
        <f t="shared" si="8"/>
        <v>13</v>
      </c>
      <c r="L13" t="str">
        <f t="shared" si="9"/>
        <v>18</v>
      </c>
      <c r="M13" t="str">
        <f t="shared" si="10"/>
        <v>27</v>
      </c>
      <c r="N13" t="str">
        <f t="shared" si="11"/>
        <v>37</v>
      </c>
      <c r="O13">
        <f t="shared" si="12"/>
        <v>18.460277777777776</v>
      </c>
      <c r="P13">
        <f t="shared" si="13"/>
        <v>0</v>
      </c>
      <c r="Q13">
        <f t="shared" si="14"/>
        <v>0</v>
      </c>
      <c r="R13">
        <f t="shared" si="15"/>
        <v>0</v>
      </c>
      <c r="S13">
        <f t="shared" si="16"/>
        <v>0</v>
      </c>
      <c r="T13">
        <f t="shared" si="17"/>
        <v>-18.460277777777776</v>
      </c>
      <c r="U13">
        <f t="shared" si="18"/>
        <v>293.53972222222222</v>
      </c>
    </row>
    <row r="14" spans="1:21" x14ac:dyDescent="0.3">
      <c r="A14" t="s">
        <v>151</v>
      </c>
      <c r="B14" t="s">
        <v>152</v>
      </c>
      <c r="C14" t="str">
        <f t="shared" si="0"/>
        <v>2021</v>
      </c>
      <c r="D14" t="str">
        <f t="shared" si="1"/>
        <v>02</v>
      </c>
      <c r="E14" t="str">
        <f t="shared" si="2"/>
        <v>11</v>
      </c>
      <c r="F14" s="3">
        <f t="shared" si="3"/>
        <v>44238</v>
      </c>
      <c r="G14" t="str">
        <f t="shared" si="4"/>
        <v>2021</v>
      </c>
      <c r="H14" t="str">
        <f t="shared" si="5"/>
        <v>02</v>
      </c>
      <c r="I14" t="str">
        <f t="shared" si="6"/>
        <v>22</v>
      </c>
      <c r="J14" s="3">
        <f t="shared" si="7"/>
        <v>44249</v>
      </c>
      <c r="K14">
        <f t="shared" si="8"/>
        <v>11</v>
      </c>
      <c r="L14" t="str">
        <f t="shared" si="9"/>
        <v>03</v>
      </c>
      <c r="M14" t="str">
        <f t="shared" si="10"/>
        <v>10</v>
      </c>
      <c r="N14" t="str">
        <f t="shared" si="11"/>
        <v>35</v>
      </c>
      <c r="O14">
        <f t="shared" si="12"/>
        <v>3.1763888888888889</v>
      </c>
      <c r="P14" t="str">
        <f t="shared" si="13"/>
        <v>03</v>
      </c>
      <c r="Q14" t="str">
        <f t="shared" si="14"/>
        <v>10</v>
      </c>
      <c r="R14" t="str">
        <f t="shared" si="15"/>
        <v>35</v>
      </c>
      <c r="S14">
        <f t="shared" si="16"/>
        <v>3.1763888888888889</v>
      </c>
      <c r="T14">
        <f t="shared" si="17"/>
        <v>0</v>
      </c>
      <c r="U14">
        <f t="shared" si="18"/>
        <v>264</v>
      </c>
    </row>
    <row r="15" spans="1:21" x14ac:dyDescent="0.3">
      <c r="A15" t="s">
        <v>159</v>
      </c>
      <c r="B15" t="s">
        <v>160</v>
      </c>
      <c r="C15" t="str">
        <f t="shared" si="0"/>
        <v>2021</v>
      </c>
      <c r="D15" t="str">
        <f t="shared" si="1"/>
        <v>03</v>
      </c>
      <c r="E15" t="str">
        <f t="shared" si="2"/>
        <v>01</v>
      </c>
      <c r="F15" s="3">
        <f t="shared" si="3"/>
        <v>44256</v>
      </c>
      <c r="G15" t="str">
        <f t="shared" si="4"/>
        <v>2021</v>
      </c>
      <c r="H15" t="str">
        <f t="shared" si="5"/>
        <v>03</v>
      </c>
      <c r="I15" t="str">
        <f t="shared" si="6"/>
        <v>15</v>
      </c>
      <c r="J15" s="3">
        <f t="shared" si="7"/>
        <v>44270</v>
      </c>
      <c r="K15">
        <f t="shared" si="8"/>
        <v>14</v>
      </c>
      <c r="L15" t="str">
        <f t="shared" si="9"/>
        <v>00</v>
      </c>
      <c r="M15" t="str">
        <f t="shared" si="10"/>
        <v>00</v>
      </c>
      <c r="N15" t="str">
        <f t="shared" si="11"/>
        <v>32</v>
      </c>
      <c r="O15">
        <f t="shared" si="12"/>
        <v>8.8888888888888889E-3</v>
      </c>
      <c r="P15" t="str">
        <f t="shared" si="13"/>
        <v>23</v>
      </c>
      <c r="Q15" t="str">
        <f t="shared" si="14"/>
        <v>59</v>
      </c>
      <c r="R15" t="str">
        <f t="shared" si="15"/>
        <v>32</v>
      </c>
      <c r="S15">
        <f t="shared" si="16"/>
        <v>23.992222222222225</v>
      </c>
      <c r="T15">
        <f t="shared" si="17"/>
        <v>23.983333333333334</v>
      </c>
      <c r="U15">
        <f t="shared" si="18"/>
        <v>359.98333333333335</v>
      </c>
    </row>
    <row r="16" spans="1:21" x14ac:dyDescent="0.3">
      <c r="A16" t="s">
        <v>164</v>
      </c>
      <c r="B16" t="s">
        <v>165</v>
      </c>
      <c r="C16" t="str">
        <f t="shared" si="0"/>
        <v>2021</v>
      </c>
      <c r="D16" t="str">
        <f t="shared" si="1"/>
        <v>02</v>
      </c>
      <c r="E16" t="str">
        <f t="shared" si="2"/>
        <v>15</v>
      </c>
      <c r="F16" s="3">
        <f t="shared" si="3"/>
        <v>44242</v>
      </c>
      <c r="G16" t="str">
        <f t="shared" si="4"/>
        <v>2021</v>
      </c>
      <c r="H16" t="str">
        <f t="shared" si="5"/>
        <v>02</v>
      </c>
      <c r="I16" t="str">
        <f t="shared" si="6"/>
        <v>28</v>
      </c>
      <c r="J16" s="3">
        <f t="shared" si="7"/>
        <v>44255</v>
      </c>
      <c r="K16">
        <f t="shared" si="8"/>
        <v>13</v>
      </c>
      <c r="L16" t="str">
        <f t="shared" si="9"/>
        <v>00</v>
      </c>
      <c r="M16" t="str">
        <f t="shared" si="10"/>
        <v>00</v>
      </c>
      <c r="N16" t="str">
        <f t="shared" si="11"/>
        <v>34</v>
      </c>
      <c r="O16">
        <f t="shared" si="12"/>
        <v>9.4444444444444445E-3</v>
      </c>
      <c r="P16" t="str">
        <f t="shared" si="13"/>
        <v>23</v>
      </c>
      <c r="Q16" t="str">
        <f t="shared" si="14"/>
        <v>59</v>
      </c>
      <c r="R16" t="str">
        <f t="shared" si="15"/>
        <v>00</v>
      </c>
      <c r="S16">
        <f t="shared" si="16"/>
        <v>23.983333333333334</v>
      </c>
      <c r="T16">
        <f t="shared" si="17"/>
        <v>23.97388888888889</v>
      </c>
      <c r="U16">
        <f t="shared" si="18"/>
        <v>335.97388888888889</v>
      </c>
    </row>
    <row r="17" spans="1:21" x14ac:dyDescent="0.3">
      <c r="A17" t="s">
        <v>168</v>
      </c>
      <c r="C17" t="str">
        <f t="shared" si="0"/>
        <v>2021</v>
      </c>
      <c r="D17" t="str">
        <f t="shared" si="1"/>
        <v>01</v>
      </c>
      <c r="E17" t="str">
        <f t="shared" si="2"/>
        <v>28</v>
      </c>
      <c r="F17" s="3">
        <f t="shared" si="3"/>
        <v>44224</v>
      </c>
      <c r="G17">
        <f t="shared" si="4"/>
        <v>2021</v>
      </c>
      <c r="H17">
        <f t="shared" si="5"/>
        <v>3</v>
      </c>
      <c r="I17">
        <f t="shared" si="6"/>
        <v>4</v>
      </c>
      <c r="J17" s="3">
        <f t="shared" si="7"/>
        <v>44259</v>
      </c>
      <c r="K17">
        <f t="shared" si="8"/>
        <v>35</v>
      </c>
      <c r="L17" t="str">
        <f t="shared" si="9"/>
        <v>19</v>
      </c>
      <c r="M17" t="str">
        <f t="shared" si="10"/>
        <v>23</v>
      </c>
      <c r="N17" t="str">
        <f t="shared" si="11"/>
        <v>31</v>
      </c>
      <c r="O17">
        <f t="shared" si="12"/>
        <v>19.391944444444444</v>
      </c>
      <c r="P17">
        <f t="shared" si="13"/>
        <v>0</v>
      </c>
      <c r="Q17">
        <f t="shared" si="14"/>
        <v>0</v>
      </c>
      <c r="R17">
        <f t="shared" si="15"/>
        <v>0</v>
      </c>
      <c r="S17">
        <f t="shared" si="16"/>
        <v>0</v>
      </c>
      <c r="T17">
        <f t="shared" si="17"/>
        <v>-19.391944444444444</v>
      </c>
      <c r="U17">
        <f t="shared" si="18"/>
        <v>820.60805555555555</v>
      </c>
    </row>
    <row r="18" spans="1:21" x14ac:dyDescent="0.3">
      <c r="A18" t="s">
        <v>172</v>
      </c>
      <c r="C18" t="str">
        <f t="shared" si="0"/>
        <v>2021</v>
      </c>
      <c r="D18" t="str">
        <f t="shared" si="1"/>
        <v>03</v>
      </c>
      <c r="E18" t="str">
        <f t="shared" si="2"/>
        <v>01</v>
      </c>
      <c r="F18" s="3">
        <f t="shared" si="3"/>
        <v>44256</v>
      </c>
      <c r="G18">
        <f t="shared" si="4"/>
        <v>2021</v>
      </c>
      <c r="H18">
        <f t="shared" si="5"/>
        <v>3</v>
      </c>
      <c r="I18">
        <f t="shared" si="6"/>
        <v>4</v>
      </c>
      <c r="J18" s="3">
        <f t="shared" si="7"/>
        <v>44259</v>
      </c>
      <c r="K18">
        <f t="shared" si="8"/>
        <v>3</v>
      </c>
      <c r="L18" t="str">
        <f t="shared" si="9"/>
        <v>18</v>
      </c>
      <c r="M18" t="str">
        <f t="shared" si="10"/>
        <v>51</v>
      </c>
      <c r="N18" t="str">
        <f t="shared" si="11"/>
        <v>06</v>
      </c>
      <c r="O18">
        <f t="shared" si="12"/>
        <v>18.851666666666667</v>
      </c>
      <c r="P18">
        <f t="shared" si="13"/>
        <v>0</v>
      </c>
      <c r="Q18">
        <f t="shared" si="14"/>
        <v>0</v>
      </c>
      <c r="R18">
        <f t="shared" si="15"/>
        <v>0</v>
      </c>
      <c r="S18">
        <f t="shared" si="16"/>
        <v>0</v>
      </c>
      <c r="T18">
        <f t="shared" si="17"/>
        <v>-18.851666666666667</v>
      </c>
      <c r="U18">
        <f t="shared" si="18"/>
        <v>53.148333333333333</v>
      </c>
    </row>
    <row r="19" spans="1:21" x14ac:dyDescent="0.3">
      <c r="A19" t="s">
        <v>176</v>
      </c>
      <c r="B19" t="s">
        <v>177</v>
      </c>
      <c r="C19" t="str">
        <f t="shared" si="0"/>
        <v>2021</v>
      </c>
      <c r="D19" t="str">
        <f t="shared" si="1"/>
        <v>02</v>
      </c>
      <c r="E19" t="str">
        <f t="shared" si="2"/>
        <v>01</v>
      </c>
      <c r="F19" s="3">
        <f t="shared" si="3"/>
        <v>44228</v>
      </c>
      <c r="G19" t="str">
        <f t="shared" si="4"/>
        <v>2021</v>
      </c>
      <c r="H19" t="str">
        <f t="shared" si="5"/>
        <v>02</v>
      </c>
      <c r="I19" t="str">
        <f t="shared" si="6"/>
        <v>14</v>
      </c>
      <c r="J19" s="3">
        <f t="shared" si="7"/>
        <v>44241</v>
      </c>
      <c r="K19">
        <f t="shared" si="8"/>
        <v>13</v>
      </c>
      <c r="L19" t="str">
        <f t="shared" si="9"/>
        <v>16</v>
      </c>
      <c r="M19" t="str">
        <f t="shared" si="10"/>
        <v>46</v>
      </c>
      <c r="N19" t="str">
        <f t="shared" si="11"/>
        <v>37</v>
      </c>
      <c r="O19">
        <f t="shared" si="12"/>
        <v>16.776944444444442</v>
      </c>
      <c r="P19" t="str">
        <f t="shared" si="13"/>
        <v>23</v>
      </c>
      <c r="Q19" t="str">
        <f t="shared" si="14"/>
        <v>59</v>
      </c>
      <c r="R19" t="str">
        <f t="shared" si="15"/>
        <v>37</v>
      </c>
      <c r="S19">
        <f t="shared" si="16"/>
        <v>23.993611111111111</v>
      </c>
      <c r="T19">
        <f t="shared" si="17"/>
        <v>7.2166666666666686</v>
      </c>
      <c r="U19">
        <f t="shared" si="18"/>
        <v>319.2166666666667</v>
      </c>
    </row>
    <row r="20" spans="1:21" x14ac:dyDescent="0.3">
      <c r="A20" t="s">
        <v>89</v>
      </c>
      <c r="C20" t="str">
        <f t="shared" si="0"/>
        <v>2021</v>
      </c>
      <c r="D20" t="str">
        <f t="shared" si="1"/>
        <v>01</v>
      </c>
      <c r="E20" t="str">
        <f t="shared" si="2"/>
        <v>22</v>
      </c>
      <c r="F20" s="3">
        <f t="shared" si="3"/>
        <v>44218</v>
      </c>
      <c r="G20">
        <f t="shared" si="4"/>
        <v>2021</v>
      </c>
      <c r="H20">
        <f t="shared" si="5"/>
        <v>3</v>
      </c>
      <c r="I20">
        <f t="shared" si="6"/>
        <v>4</v>
      </c>
      <c r="J20" s="3">
        <f t="shared" si="7"/>
        <v>44259</v>
      </c>
      <c r="K20">
        <f t="shared" si="8"/>
        <v>41</v>
      </c>
      <c r="L20" t="str">
        <f t="shared" si="9"/>
        <v>15</v>
      </c>
      <c r="M20" t="str">
        <f t="shared" si="10"/>
        <v>12</v>
      </c>
      <c r="N20" t="str">
        <f t="shared" si="11"/>
        <v>53</v>
      </c>
      <c r="O20">
        <f t="shared" si="12"/>
        <v>15.214722222222221</v>
      </c>
      <c r="P20">
        <f t="shared" si="13"/>
        <v>0</v>
      </c>
      <c r="Q20">
        <f t="shared" si="14"/>
        <v>0</v>
      </c>
      <c r="R20">
        <f t="shared" si="15"/>
        <v>0</v>
      </c>
      <c r="S20">
        <f t="shared" si="16"/>
        <v>0</v>
      </c>
      <c r="T20">
        <f t="shared" si="17"/>
        <v>-15.214722222222221</v>
      </c>
      <c r="U20">
        <f t="shared" si="18"/>
        <v>968.78527777777776</v>
      </c>
    </row>
    <row r="21" spans="1:21" x14ac:dyDescent="0.3">
      <c r="A21" t="s">
        <v>184</v>
      </c>
      <c r="B21" t="s">
        <v>185</v>
      </c>
      <c r="C21" t="str">
        <f t="shared" si="0"/>
        <v>2021</v>
      </c>
      <c r="D21" t="str">
        <f t="shared" si="1"/>
        <v>02</v>
      </c>
      <c r="E21" t="str">
        <f t="shared" si="2"/>
        <v>05</v>
      </c>
      <c r="F21" s="3">
        <f t="shared" si="3"/>
        <v>44232</v>
      </c>
      <c r="G21" t="str">
        <f t="shared" si="4"/>
        <v>2021</v>
      </c>
      <c r="H21" t="str">
        <f t="shared" si="5"/>
        <v>02</v>
      </c>
      <c r="I21" t="str">
        <f t="shared" si="6"/>
        <v>06</v>
      </c>
      <c r="J21" s="3">
        <f t="shared" si="7"/>
        <v>44233</v>
      </c>
      <c r="K21">
        <f t="shared" si="8"/>
        <v>1</v>
      </c>
      <c r="L21" t="str">
        <f t="shared" si="9"/>
        <v>16</v>
      </c>
      <c r="M21" t="str">
        <f t="shared" si="10"/>
        <v>54</v>
      </c>
      <c r="N21" t="str">
        <f t="shared" si="11"/>
        <v>58</v>
      </c>
      <c r="O21">
        <f t="shared" si="12"/>
        <v>16.91611111111111</v>
      </c>
      <c r="P21" t="str">
        <f t="shared" si="13"/>
        <v>18</v>
      </c>
      <c r="Q21" t="str">
        <f t="shared" si="14"/>
        <v>01</v>
      </c>
      <c r="R21" t="str">
        <f t="shared" si="15"/>
        <v>59</v>
      </c>
      <c r="S21">
        <f t="shared" si="16"/>
        <v>18.033055555555556</v>
      </c>
      <c r="T21">
        <f t="shared" si="17"/>
        <v>1.1169444444444458</v>
      </c>
      <c r="U21">
        <f t="shared" si="18"/>
        <v>25.116944444444446</v>
      </c>
    </row>
    <row r="22" spans="1:21" x14ac:dyDescent="0.3">
      <c r="A22" t="s">
        <v>194</v>
      </c>
      <c r="C22" t="str">
        <f t="shared" si="0"/>
        <v>2021</v>
      </c>
      <c r="D22" t="str">
        <f t="shared" si="1"/>
        <v>01</v>
      </c>
      <c r="E22" t="str">
        <f t="shared" si="2"/>
        <v>22</v>
      </c>
      <c r="F22" s="3">
        <f t="shared" si="3"/>
        <v>44218</v>
      </c>
      <c r="G22">
        <f t="shared" si="4"/>
        <v>2021</v>
      </c>
      <c r="H22">
        <f t="shared" si="5"/>
        <v>3</v>
      </c>
      <c r="I22">
        <f t="shared" si="6"/>
        <v>4</v>
      </c>
      <c r="J22" s="3">
        <f t="shared" si="7"/>
        <v>44259</v>
      </c>
      <c r="K22">
        <f t="shared" si="8"/>
        <v>41</v>
      </c>
      <c r="L22" t="str">
        <f t="shared" si="9"/>
        <v>19</v>
      </c>
      <c r="M22" t="str">
        <f t="shared" si="10"/>
        <v>35</v>
      </c>
      <c r="N22" t="str">
        <f t="shared" si="11"/>
        <v>39</v>
      </c>
      <c r="O22">
        <f t="shared" si="12"/>
        <v>19.594166666666666</v>
      </c>
      <c r="P22">
        <f t="shared" si="13"/>
        <v>0</v>
      </c>
      <c r="Q22">
        <f t="shared" si="14"/>
        <v>0</v>
      </c>
      <c r="R22">
        <f t="shared" si="15"/>
        <v>0</v>
      </c>
      <c r="S22">
        <f t="shared" si="16"/>
        <v>0</v>
      </c>
      <c r="T22">
        <f t="shared" si="17"/>
        <v>-19.594166666666666</v>
      </c>
      <c r="U22">
        <f t="shared" si="18"/>
        <v>964.40583333333336</v>
      </c>
    </row>
    <row r="23" spans="1:21" x14ac:dyDescent="0.3">
      <c r="A23" t="s">
        <v>199</v>
      </c>
      <c r="C23" t="str">
        <f t="shared" si="0"/>
        <v>2021</v>
      </c>
      <c r="D23" t="str">
        <f t="shared" si="1"/>
        <v>02</v>
      </c>
      <c r="E23" t="str">
        <f t="shared" si="2"/>
        <v>12</v>
      </c>
      <c r="F23" s="3">
        <f t="shared" si="3"/>
        <v>44239</v>
      </c>
      <c r="G23">
        <f t="shared" si="4"/>
        <v>2021</v>
      </c>
      <c r="H23">
        <f t="shared" si="5"/>
        <v>3</v>
      </c>
      <c r="I23">
        <f t="shared" si="6"/>
        <v>4</v>
      </c>
      <c r="J23" s="3">
        <f t="shared" si="7"/>
        <v>44259</v>
      </c>
      <c r="K23">
        <f t="shared" si="8"/>
        <v>20</v>
      </c>
      <c r="L23" t="str">
        <f t="shared" si="9"/>
        <v>00</v>
      </c>
      <c r="M23" t="str">
        <f t="shared" si="10"/>
        <v>45</v>
      </c>
      <c r="N23" t="str">
        <f t="shared" si="11"/>
        <v>23</v>
      </c>
      <c r="O23">
        <f t="shared" si="12"/>
        <v>0.75638888888888889</v>
      </c>
      <c r="P23">
        <f t="shared" si="13"/>
        <v>0</v>
      </c>
      <c r="Q23">
        <f t="shared" si="14"/>
        <v>0</v>
      </c>
      <c r="R23">
        <f t="shared" si="15"/>
        <v>0</v>
      </c>
      <c r="S23">
        <f t="shared" si="16"/>
        <v>0</v>
      </c>
      <c r="T23">
        <f t="shared" si="17"/>
        <v>-0.75638888888888889</v>
      </c>
      <c r="U23">
        <f t="shared" si="18"/>
        <v>479.24361111111114</v>
      </c>
    </row>
    <row r="24" spans="1:21" x14ac:dyDescent="0.3">
      <c r="A24" t="s">
        <v>205</v>
      </c>
      <c r="C24" t="str">
        <f t="shared" si="0"/>
        <v>2021</v>
      </c>
      <c r="D24" t="str">
        <f t="shared" si="1"/>
        <v>01</v>
      </c>
      <c r="E24" t="str">
        <f t="shared" si="2"/>
        <v>22</v>
      </c>
      <c r="F24" s="3">
        <f t="shared" si="3"/>
        <v>44218</v>
      </c>
      <c r="G24">
        <f t="shared" si="4"/>
        <v>2021</v>
      </c>
      <c r="H24">
        <f t="shared" si="5"/>
        <v>3</v>
      </c>
      <c r="I24">
        <f t="shared" si="6"/>
        <v>4</v>
      </c>
      <c r="J24" s="3">
        <f t="shared" si="7"/>
        <v>44259</v>
      </c>
      <c r="K24">
        <f t="shared" si="8"/>
        <v>41</v>
      </c>
      <c r="L24" t="str">
        <f t="shared" si="9"/>
        <v>20</v>
      </c>
      <c r="M24" t="str">
        <f t="shared" si="10"/>
        <v>06</v>
      </c>
      <c r="N24" t="str">
        <f t="shared" si="11"/>
        <v>31</v>
      </c>
      <c r="O24">
        <f t="shared" si="12"/>
        <v>20.108611111111113</v>
      </c>
      <c r="P24">
        <f t="shared" si="13"/>
        <v>0</v>
      </c>
      <c r="Q24">
        <f t="shared" si="14"/>
        <v>0</v>
      </c>
      <c r="R24">
        <f t="shared" si="15"/>
        <v>0</v>
      </c>
      <c r="S24">
        <f t="shared" si="16"/>
        <v>0</v>
      </c>
      <c r="T24">
        <f t="shared" si="17"/>
        <v>-20.108611111111113</v>
      </c>
      <c r="U24">
        <f t="shared" si="18"/>
        <v>963.89138888888886</v>
      </c>
    </row>
    <row r="25" spans="1:21" x14ac:dyDescent="0.3">
      <c r="A25" t="s">
        <v>209</v>
      </c>
      <c r="B25" t="s">
        <v>210</v>
      </c>
      <c r="C25" t="str">
        <f t="shared" si="0"/>
        <v>2021</v>
      </c>
      <c r="D25" t="str">
        <f t="shared" si="1"/>
        <v>01</v>
      </c>
      <c r="E25" t="str">
        <f t="shared" si="2"/>
        <v>22</v>
      </c>
      <c r="F25" s="3">
        <f t="shared" si="3"/>
        <v>44218</v>
      </c>
      <c r="G25" t="str">
        <f t="shared" si="4"/>
        <v>2021</v>
      </c>
      <c r="H25" t="str">
        <f t="shared" si="5"/>
        <v>02</v>
      </c>
      <c r="I25" t="str">
        <f t="shared" si="6"/>
        <v>01</v>
      </c>
      <c r="J25" s="3">
        <f t="shared" si="7"/>
        <v>44228</v>
      </c>
      <c r="K25">
        <f t="shared" si="8"/>
        <v>10</v>
      </c>
      <c r="L25" t="str">
        <f t="shared" si="9"/>
        <v>13</v>
      </c>
      <c r="M25" t="str">
        <f t="shared" si="10"/>
        <v>00</v>
      </c>
      <c r="N25" t="str">
        <f t="shared" si="11"/>
        <v>00</v>
      </c>
      <c r="O25">
        <f t="shared" si="12"/>
        <v>13</v>
      </c>
      <c r="P25" t="str">
        <f t="shared" si="13"/>
        <v>04</v>
      </c>
      <c r="Q25" t="str">
        <f t="shared" si="14"/>
        <v>59</v>
      </c>
      <c r="R25" t="str">
        <f t="shared" si="15"/>
        <v>59</v>
      </c>
      <c r="S25">
        <f t="shared" si="16"/>
        <v>4.9997222222222222</v>
      </c>
      <c r="T25">
        <f t="shared" si="17"/>
        <v>-8.0002777777777787</v>
      </c>
      <c r="U25">
        <f t="shared" si="18"/>
        <v>231.99972222222223</v>
      </c>
    </row>
    <row r="26" spans="1:21" x14ac:dyDescent="0.3">
      <c r="A26" t="s">
        <v>89</v>
      </c>
      <c r="C26" t="str">
        <f t="shared" si="0"/>
        <v>2021</v>
      </c>
      <c r="D26" t="str">
        <f t="shared" si="1"/>
        <v>01</v>
      </c>
      <c r="E26" t="str">
        <f t="shared" si="2"/>
        <v>22</v>
      </c>
      <c r="F26" s="3">
        <f t="shared" si="3"/>
        <v>44218</v>
      </c>
      <c r="G26">
        <f t="shared" si="4"/>
        <v>2021</v>
      </c>
      <c r="H26">
        <f t="shared" si="5"/>
        <v>3</v>
      </c>
      <c r="I26">
        <f t="shared" si="6"/>
        <v>4</v>
      </c>
      <c r="J26" s="3">
        <f t="shared" si="7"/>
        <v>44259</v>
      </c>
      <c r="K26">
        <f t="shared" si="8"/>
        <v>41</v>
      </c>
      <c r="L26" t="str">
        <f t="shared" si="9"/>
        <v>15</v>
      </c>
      <c r="M26" t="str">
        <f t="shared" si="10"/>
        <v>12</v>
      </c>
      <c r="N26" t="str">
        <f t="shared" si="11"/>
        <v>53</v>
      </c>
      <c r="O26">
        <f t="shared" si="12"/>
        <v>15.214722222222221</v>
      </c>
      <c r="P26">
        <f t="shared" si="13"/>
        <v>0</v>
      </c>
      <c r="Q26">
        <f t="shared" si="14"/>
        <v>0</v>
      </c>
      <c r="R26">
        <f t="shared" si="15"/>
        <v>0</v>
      </c>
      <c r="S26">
        <f t="shared" si="16"/>
        <v>0</v>
      </c>
      <c r="T26">
        <f t="shared" si="17"/>
        <v>-15.214722222222221</v>
      </c>
      <c r="U26">
        <f t="shared" si="18"/>
        <v>968.78527777777776</v>
      </c>
    </row>
    <row r="27" spans="1:21" x14ac:dyDescent="0.3">
      <c r="A27" t="s">
        <v>222</v>
      </c>
      <c r="C27" t="str">
        <f t="shared" si="0"/>
        <v>2021</v>
      </c>
      <c r="D27" t="str">
        <f t="shared" si="1"/>
        <v>01</v>
      </c>
      <c r="E27" t="str">
        <f t="shared" si="2"/>
        <v>21</v>
      </c>
      <c r="F27" s="3">
        <f t="shared" si="3"/>
        <v>44217</v>
      </c>
      <c r="G27">
        <f t="shared" si="4"/>
        <v>2021</v>
      </c>
      <c r="H27">
        <f t="shared" si="5"/>
        <v>3</v>
      </c>
      <c r="I27">
        <f t="shared" si="6"/>
        <v>4</v>
      </c>
      <c r="J27" s="3">
        <f t="shared" si="7"/>
        <v>44259</v>
      </c>
      <c r="K27">
        <f t="shared" si="8"/>
        <v>42</v>
      </c>
      <c r="L27" t="str">
        <f t="shared" si="9"/>
        <v>21</v>
      </c>
      <c r="M27" t="str">
        <f t="shared" si="10"/>
        <v>48</v>
      </c>
      <c r="N27" t="str">
        <f t="shared" si="11"/>
        <v>45</v>
      </c>
      <c r="O27">
        <f t="shared" si="12"/>
        <v>21.8125</v>
      </c>
      <c r="P27">
        <f t="shared" si="13"/>
        <v>0</v>
      </c>
      <c r="Q27">
        <f t="shared" si="14"/>
        <v>0</v>
      </c>
      <c r="R27">
        <f t="shared" si="15"/>
        <v>0</v>
      </c>
      <c r="S27">
        <f t="shared" si="16"/>
        <v>0</v>
      </c>
      <c r="T27">
        <f t="shared" si="17"/>
        <v>-21.8125</v>
      </c>
      <c r="U27">
        <f t="shared" si="18"/>
        <v>986.1875</v>
      </c>
    </row>
    <row r="28" spans="1:21" x14ac:dyDescent="0.3">
      <c r="A28" t="s">
        <v>124</v>
      </c>
      <c r="B28" t="s">
        <v>125</v>
      </c>
      <c r="C28" t="str">
        <f t="shared" si="0"/>
        <v>2021</v>
      </c>
      <c r="D28" t="str">
        <f t="shared" si="1"/>
        <v>03</v>
      </c>
      <c r="E28" t="str">
        <f t="shared" si="2"/>
        <v>02</v>
      </c>
      <c r="F28" s="3">
        <f t="shared" si="3"/>
        <v>44257</v>
      </c>
      <c r="G28" t="str">
        <f t="shared" si="4"/>
        <v>2021</v>
      </c>
      <c r="H28" t="str">
        <f t="shared" si="5"/>
        <v>04</v>
      </c>
      <c r="I28" t="str">
        <f t="shared" si="6"/>
        <v>13</v>
      </c>
      <c r="J28" s="3">
        <f t="shared" si="7"/>
        <v>44299</v>
      </c>
      <c r="K28">
        <f t="shared" si="8"/>
        <v>42</v>
      </c>
      <c r="L28" t="str">
        <f t="shared" si="9"/>
        <v>01</v>
      </c>
      <c r="M28" t="str">
        <f t="shared" si="10"/>
        <v>49</v>
      </c>
      <c r="N28" t="str">
        <f t="shared" si="11"/>
        <v>12</v>
      </c>
      <c r="O28">
        <f t="shared" si="12"/>
        <v>1.82</v>
      </c>
      <c r="P28" t="str">
        <f t="shared" si="13"/>
        <v>06</v>
      </c>
      <c r="Q28" t="str">
        <f t="shared" si="14"/>
        <v>59</v>
      </c>
      <c r="R28" t="str">
        <f t="shared" si="15"/>
        <v>59</v>
      </c>
      <c r="S28">
        <f t="shared" si="16"/>
        <v>6.9997222222222222</v>
      </c>
      <c r="T28">
        <f t="shared" si="17"/>
        <v>5.1797222222222219</v>
      </c>
      <c r="U28">
        <f t="shared" si="18"/>
        <v>1013.1797222222223</v>
      </c>
    </row>
    <row r="29" spans="1:21" x14ac:dyDescent="0.3">
      <c r="A29" t="s">
        <v>228</v>
      </c>
      <c r="B29" t="s">
        <v>229</v>
      </c>
      <c r="C29" t="str">
        <f t="shared" si="0"/>
        <v>2021</v>
      </c>
      <c r="D29" t="str">
        <f t="shared" si="1"/>
        <v>02</v>
      </c>
      <c r="E29" t="str">
        <f t="shared" si="2"/>
        <v>05</v>
      </c>
      <c r="F29" s="3">
        <f t="shared" si="3"/>
        <v>44232</v>
      </c>
      <c r="G29" t="str">
        <f t="shared" si="4"/>
        <v>2021</v>
      </c>
      <c r="H29" t="str">
        <f t="shared" si="5"/>
        <v>03</v>
      </c>
      <c r="I29" t="str">
        <f t="shared" si="6"/>
        <v>01</v>
      </c>
      <c r="J29" s="3">
        <f t="shared" si="7"/>
        <v>44256</v>
      </c>
      <c r="K29">
        <f t="shared" si="8"/>
        <v>24</v>
      </c>
      <c r="L29" t="str">
        <f t="shared" si="9"/>
        <v>21</v>
      </c>
      <c r="M29" t="str">
        <f t="shared" si="10"/>
        <v>53</v>
      </c>
      <c r="N29" t="str">
        <f t="shared" si="11"/>
        <v>45</v>
      </c>
      <c r="O29">
        <f t="shared" si="12"/>
        <v>21.895833333333332</v>
      </c>
      <c r="P29" t="str">
        <f t="shared" si="13"/>
        <v>04</v>
      </c>
      <c r="Q29" t="str">
        <f t="shared" si="14"/>
        <v>59</v>
      </c>
      <c r="R29" t="str">
        <f t="shared" si="15"/>
        <v>59</v>
      </c>
      <c r="S29">
        <f t="shared" si="16"/>
        <v>4.9997222222222222</v>
      </c>
      <c r="T29">
        <f t="shared" si="17"/>
        <v>-16.896111111111111</v>
      </c>
      <c r="U29">
        <f t="shared" si="18"/>
        <v>559.10388888888883</v>
      </c>
    </row>
    <row r="30" spans="1:21" x14ac:dyDescent="0.3">
      <c r="A30" t="s">
        <v>233</v>
      </c>
      <c r="C30" t="str">
        <f t="shared" si="0"/>
        <v>2021</v>
      </c>
      <c r="D30" t="str">
        <f t="shared" si="1"/>
        <v>01</v>
      </c>
      <c r="E30" t="str">
        <f t="shared" si="2"/>
        <v>04</v>
      </c>
      <c r="F30" s="3">
        <f t="shared" si="3"/>
        <v>44200</v>
      </c>
      <c r="G30">
        <f t="shared" si="4"/>
        <v>2021</v>
      </c>
      <c r="H30">
        <f t="shared" si="5"/>
        <v>3</v>
      </c>
      <c r="I30">
        <f t="shared" si="6"/>
        <v>4</v>
      </c>
      <c r="J30" s="3">
        <f t="shared" si="7"/>
        <v>44259</v>
      </c>
      <c r="K30">
        <f t="shared" si="8"/>
        <v>59</v>
      </c>
      <c r="L30" t="str">
        <f t="shared" si="9"/>
        <v>21</v>
      </c>
      <c r="M30" t="str">
        <f t="shared" si="10"/>
        <v>27</v>
      </c>
      <c r="N30" t="str">
        <f t="shared" si="11"/>
        <v>34</v>
      </c>
      <c r="O30">
        <f t="shared" si="12"/>
        <v>21.459444444444443</v>
      </c>
      <c r="P30">
        <f t="shared" si="13"/>
        <v>0</v>
      </c>
      <c r="Q30">
        <f t="shared" si="14"/>
        <v>0</v>
      </c>
      <c r="R30">
        <f t="shared" si="15"/>
        <v>0</v>
      </c>
      <c r="S30">
        <f t="shared" si="16"/>
        <v>0</v>
      </c>
      <c r="T30">
        <f t="shared" si="17"/>
        <v>-21.459444444444443</v>
      </c>
      <c r="U30">
        <f t="shared" si="18"/>
        <v>1394.5405555555556</v>
      </c>
    </row>
    <row r="31" spans="1:21" x14ac:dyDescent="0.3">
      <c r="A31" t="s">
        <v>222</v>
      </c>
      <c r="C31" t="str">
        <f t="shared" si="0"/>
        <v>2021</v>
      </c>
      <c r="D31" t="str">
        <f t="shared" si="1"/>
        <v>01</v>
      </c>
      <c r="E31" t="str">
        <f t="shared" si="2"/>
        <v>21</v>
      </c>
      <c r="F31" s="3">
        <f t="shared" si="3"/>
        <v>44217</v>
      </c>
      <c r="G31">
        <f t="shared" si="4"/>
        <v>2021</v>
      </c>
      <c r="H31">
        <f t="shared" si="5"/>
        <v>3</v>
      </c>
      <c r="I31">
        <f t="shared" si="6"/>
        <v>4</v>
      </c>
      <c r="J31" s="3">
        <f t="shared" si="7"/>
        <v>44259</v>
      </c>
      <c r="K31">
        <f t="shared" si="8"/>
        <v>42</v>
      </c>
      <c r="L31" t="str">
        <f t="shared" si="9"/>
        <v>21</v>
      </c>
      <c r="M31" t="str">
        <f t="shared" si="10"/>
        <v>48</v>
      </c>
      <c r="N31" t="str">
        <f t="shared" si="11"/>
        <v>45</v>
      </c>
      <c r="O31">
        <f t="shared" si="12"/>
        <v>21.8125</v>
      </c>
      <c r="P31">
        <f t="shared" si="13"/>
        <v>0</v>
      </c>
      <c r="Q31">
        <f t="shared" si="14"/>
        <v>0</v>
      </c>
      <c r="R31">
        <f t="shared" si="15"/>
        <v>0</v>
      </c>
      <c r="S31">
        <f t="shared" si="16"/>
        <v>0</v>
      </c>
      <c r="T31">
        <f t="shared" si="17"/>
        <v>-21.8125</v>
      </c>
      <c r="U31">
        <f t="shared" si="18"/>
        <v>986.1875</v>
      </c>
    </row>
    <row r="32" spans="1:21" x14ac:dyDescent="0.3">
      <c r="A32" t="s">
        <v>240</v>
      </c>
      <c r="B32" t="s">
        <v>241</v>
      </c>
      <c r="C32" t="str">
        <f t="shared" si="0"/>
        <v>2021</v>
      </c>
      <c r="D32" t="str">
        <f t="shared" si="1"/>
        <v>02</v>
      </c>
      <c r="E32" t="str">
        <f t="shared" si="2"/>
        <v>12</v>
      </c>
      <c r="F32" s="3">
        <f t="shared" si="3"/>
        <v>44239</v>
      </c>
      <c r="G32" t="str">
        <f t="shared" si="4"/>
        <v>2021</v>
      </c>
      <c r="H32" t="str">
        <f t="shared" si="5"/>
        <v>02</v>
      </c>
      <c r="I32" t="str">
        <f t="shared" si="6"/>
        <v>24</v>
      </c>
      <c r="J32" s="3">
        <f t="shared" si="7"/>
        <v>44251</v>
      </c>
      <c r="K32">
        <f t="shared" si="8"/>
        <v>12</v>
      </c>
      <c r="L32" t="str">
        <f t="shared" si="9"/>
        <v>22</v>
      </c>
      <c r="M32" t="str">
        <f t="shared" si="10"/>
        <v>48</v>
      </c>
      <c r="N32" t="str">
        <f t="shared" si="11"/>
        <v>29</v>
      </c>
      <c r="O32">
        <f t="shared" si="12"/>
        <v>22.808055555555555</v>
      </c>
      <c r="P32" t="str">
        <f t="shared" si="13"/>
        <v>07</v>
      </c>
      <c r="Q32" t="str">
        <f t="shared" si="14"/>
        <v>59</v>
      </c>
      <c r="R32" t="str">
        <f t="shared" si="15"/>
        <v>59</v>
      </c>
      <c r="S32">
        <f t="shared" si="16"/>
        <v>7.9997222222222222</v>
      </c>
      <c r="T32">
        <f t="shared" si="17"/>
        <v>-14.808333333333334</v>
      </c>
      <c r="U32">
        <f t="shared" si="18"/>
        <v>273.19166666666666</v>
      </c>
    </row>
    <row r="33" spans="1:21" x14ac:dyDescent="0.3">
      <c r="A33" t="s">
        <v>246</v>
      </c>
      <c r="B33" t="s">
        <v>247</v>
      </c>
      <c r="C33" t="str">
        <f t="shared" si="0"/>
        <v>2021</v>
      </c>
      <c r="D33" t="str">
        <f t="shared" si="1"/>
        <v>02</v>
      </c>
      <c r="E33" t="str">
        <f t="shared" si="2"/>
        <v>16</v>
      </c>
      <c r="F33" s="3">
        <f t="shared" si="3"/>
        <v>44243</v>
      </c>
      <c r="G33" t="str">
        <f t="shared" si="4"/>
        <v>2021</v>
      </c>
      <c r="H33" t="str">
        <f t="shared" si="5"/>
        <v>03</v>
      </c>
      <c r="I33" t="str">
        <f t="shared" si="6"/>
        <v>12</v>
      </c>
      <c r="J33" s="3">
        <f t="shared" si="7"/>
        <v>44267</v>
      </c>
      <c r="K33">
        <f t="shared" si="8"/>
        <v>24</v>
      </c>
      <c r="L33" t="str">
        <f t="shared" si="9"/>
        <v>21</v>
      </c>
      <c r="M33" t="str">
        <f t="shared" si="10"/>
        <v>50</v>
      </c>
      <c r="N33" t="str">
        <f t="shared" si="11"/>
        <v>10</v>
      </c>
      <c r="O33">
        <f t="shared" si="12"/>
        <v>21.836111111111109</v>
      </c>
      <c r="P33" t="str">
        <f t="shared" si="13"/>
        <v>06</v>
      </c>
      <c r="Q33" t="str">
        <f t="shared" si="14"/>
        <v>59</v>
      </c>
      <c r="R33" t="str">
        <f t="shared" si="15"/>
        <v>59</v>
      </c>
      <c r="S33">
        <f t="shared" si="16"/>
        <v>6.9997222222222222</v>
      </c>
      <c r="T33">
        <f t="shared" si="17"/>
        <v>-14.836388888888887</v>
      </c>
      <c r="U33">
        <f t="shared" si="18"/>
        <v>561.16361111111109</v>
      </c>
    </row>
    <row r="34" spans="1:21" x14ac:dyDescent="0.3">
      <c r="A34" t="s">
        <v>256</v>
      </c>
      <c r="B34" t="s">
        <v>257</v>
      </c>
      <c r="C34" t="str">
        <f t="shared" si="0"/>
        <v>2021</v>
      </c>
      <c r="D34" t="str">
        <f t="shared" si="1"/>
        <v>01</v>
      </c>
      <c r="E34" t="str">
        <f t="shared" si="2"/>
        <v>06</v>
      </c>
      <c r="F34" s="3">
        <f t="shared" si="3"/>
        <v>44202</v>
      </c>
      <c r="G34" t="str">
        <f t="shared" si="4"/>
        <v>2021</v>
      </c>
      <c r="H34" t="str">
        <f t="shared" si="5"/>
        <v>01</v>
      </c>
      <c r="I34" t="str">
        <f t="shared" si="6"/>
        <v>09</v>
      </c>
      <c r="J34" s="3">
        <f t="shared" si="7"/>
        <v>44205</v>
      </c>
      <c r="K34">
        <f t="shared" si="8"/>
        <v>3</v>
      </c>
      <c r="L34" t="str">
        <f t="shared" si="9"/>
        <v>00</v>
      </c>
      <c r="M34" t="str">
        <f t="shared" si="10"/>
        <v>00</v>
      </c>
      <c r="N34" t="str">
        <f t="shared" si="11"/>
        <v>00</v>
      </c>
      <c r="O34">
        <f t="shared" si="12"/>
        <v>0</v>
      </c>
      <c r="P34" t="str">
        <f t="shared" si="13"/>
        <v>04</v>
      </c>
      <c r="Q34" t="str">
        <f t="shared" si="14"/>
        <v>45</v>
      </c>
      <c r="R34" t="str">
        <f t="shared" si="15"/>
        <v>49</v>
      </c>
      <c r="S34">
        <f t="shared" si="16"/>
        <v>4.7636111111111115</v>
      </c>
      <c r="T34">
        <f t="shared" si="17"/>
        <v>4.7636111111111115</v>
      </c>
      <c r="U34">
        <f t="shared" si="18"/>
        <v>76.763611111111118</v>
      </c>
    </row>
    <row r="35" spans="1:21" x14ac:dyDescent="0.3">
      <c r="A35" t="s">
        <v>263</v>
      </c>
      <c r="B35" t="s">
        <v>264</v>
      </c>
      <c r="C35" t="str">
        <f t="shared" si="0"/>
        <v>2021</v>
      </c>
      <c r="D35" t="str">
        <f t="shared" si="1"/>
        <v>03</v>
      </c>
      <c r="E35" t="str">
        <f t="shared" si="2"/>
        <v>01</v>
      </c>
      <c r="F35" s="3">
        <f t="shared" si="3"/>
        <v>44256</v>
      </c>
      <c r="G35" t="str">
        <f t="shared" si="4"/>
        <v>2021</v>
      </c>
      <c r="H35" t="str">
        <f t="shared" si="5"/>
        <v>07</v>
      </c>
      <c r="I35" t="str">
        <f t="shared" si="6"/>
        <v>01</v>
      </c>
      <c r="J35" s="3">
        <f t="shared" si="7"/>
        <v>44378</v>
      </c>
      <c r="K35">
        <f t="shared" si="8"/>
        <v>122</v>
      </c>
      <c r="L35" t="str">
        <f t="shared" si="9"/>
        <v>16</v>
      </c>
      <c r="M35" t="str">
        <f t="shared" si="10"/>
        <v>00</v>
      </c>
      <c r="N35" t="str">
        <f t="shared" si="11"/>
        <v>00</v>
      </c>
      <c r="O35">
        <f t="shared" si="12"/>
        <v>16</v>
      </c>
      <c r="P35" t="str">
        <f t="shared" si="13"/>
        <v>03</v>
      </c>
      <c r="Q35" t="str">
        <f t="shared" si="14"/>
        <v>59</v>
      </c>
      <c r="R35" t="str">
        <f t="shared" si="15"/>
        <v>59</v>
      </c>
      <c r="S35">
        <f t="shared" si="16"/>
        <v>3.9997222222222222</v>
      </c>
      <c r="T35">
        <f t="shared" si="17"/>
        <v>-12.000277777777779</v>
      </c>
      <c r="U35">
        <f t="shared" si="18"/>
        <v>2915.9997222222223</v>
      </c>
    </row>
    <row r="36" spans="1:21" x14ac:dyDescent="0.3">
      <c r="A36" t="s">
        <v>209</v>
      </c>
      <c r="B36" t="s">
        <v>210</v>
      </c>
      <c r="C36" t="str">
        <f t="shared" si="0"/>
        <v>2021</v>
      </c>
      <c r="D36" t="str">
        <f t="shared" si="1"/>
        <v>01</v>
      </c>
      <c r="E36" t="str">
        <f t="shared" si="2"/>
        <v>22</v>
      </c>
      <c r="F36" s="3">
        <f t="shared" si="3"/>
        <v>44218</v>
      </c>
      <c r="G36" t="str">
        <f t="shared" si="4"/>
        <v>2021</v>
      </c>
      <c r="H36" t="str">
        <f t="shared" si="5"/>
        <v>02</v>
      </c>
      <c r="I36" t="str">
        <f t="shared" si="6"/>
        <v>01</v>
      </c>
      <c r="J36" s="3">
        <f t="shared" si="7"/>
        <v>44228</v>
      </c>
      <c r="K36">
        <f t="shared" si="8"/>
        <v>10</v>
      </c>
      <c r="L36" t="str">
        <f t="shared" si="9"/>
        <v>13</v>
      </c>
      <c r="M36" t="str">
        <f t="shared" si="10"/>
        <v>00</v>
      </c>
      <c r="N36" t="str">
        <f t="shared" si="11"/>
        <v>00</v>
      </c>
      <c r="O36">
        <f t="shared" si="12"/>
        <v>13</v>
      </c>
      <c r="P36" t="str">
        <f t="shared" si="13"/>
        <v>04</v>
      </c>
      <c r="Q36" t="str">
        <f t="shared" si="14"/>
        <v>59</v>
      </c>
      <c r="R36" t="str">
        <f t="shared" si="15"/>
        <v>59</v>
      </c>
      <c r="S36">
        <f t="shared" si="16"/>
        <v>4.9997222222222222</v>
      </c>
      <c r="T36">
        <f t="shared" si="17"/>
        <v>-8.0002777777777787</v>
      </c>
      <c r="U36">
        <f t="shared" si="18"/>
        <v>231.99972222222223</v>
      </c>
    </row>
    <row r="37" spans="1:21" x14ac:dyDescent="0.3">
      <c r="A37" t="s">
        <v>275</v>
      </c>
      <c r="B37" t="s">
        <v>276</v>
      </c>
      <c r="C37" t="str">
        <f t="shared" si="0"/>
        <v>2021</v>
      </c>
      <c r="D37" t="str">
        <f t="shared" si="1"/>
        <v>01</v>
      </c>
      <c r="E37" t="str">
        <f t="shared" si="2"/>
        <v>21</v>
      </c>
      <c r="F37" s="3">
        <f t="shared" si="3"/>
        <v>44217</v>
      </c>
      <c r="G37" t="str">
        <f t="shared" si="4"/>
        <v>2021</v>
      </c>
      <c r="H37" t="str">
        <f t="shared" si="5"/>
        <v>04</v>
      </c>
      <c r="I37" t="str">
        <f t="shared" si="6"/>
        <v>15</v>
      </c>
      <c r="J37" s="3">
        <f t="shared" si="7"/>
        <v>44301</v>
      </c>
      <c r="K37">
        <f t="shared" si="8"/>
        <v>84</v>
      </c>
      <c r="L37" t="str">
        <f t="shared" si="9"/>
        <v>18</v>
      </c>
      <c r="M37" t="str">
        <f t="shared" si="10"/>
        <v>45</v>
      </c>
      <c r="N37" t="str">
        <f t="shared" si="11"/>
        <v>53</v>
      </c>
      <c r="O37">
        <f t="shared" si="12"/>
        <v>18.764722222222222</v>
      </c>
      <c r="P37" t="str">
        <f t="shared" si="13"/>
        <v>21</v>
      </c>
      <c r="Q37" t="str">
        <f t="shared" si="14"/>
        <v>00</v>
      </c>
      <c r="R37" t="str">
        <f t="shared" si="15"/>
        <v>00</v>
      </c>
      <c r="S37">
        <f t="shared" si="16"/>
        <v>21</v>
      </c>
      <c r="T37">
        <f t="shared" si="17"/>
        <v>2.2352777777777781</v>
      </c>
      <c r="U37">
        <f t="shared" si="18"/>
        <v>2018.2352777777778</v>
      </c>
    </row>
    <row r="38" spans="1:21" x14ac:dyDescent="0.3">
      <c r="A38" t="s">
        <v>176</v>
      </c>
      <c r="B38" t="s">
        <v>177</v>
      </c>
      <c r="C38" t="str">
        <f t="shared" si="0"/>
        <v>2021</v>
      </c>
      <c r="D38" t="str">
        <f t="shared" si="1"/>
        <v>02</v>
      </c>
      <c r="E38" t="str">
        <f t="shared" si="2"/>
        <v>01</v>
      </c>
      <c r="F38" s="3">
        <f t="shared" si="3"/>
        <v>44228</v>
      </c>
      <c r="G38" t="str">
        <f t="shared" si="4"/>
        <v>2021</v>
      </c>
      <c r="H38" t="str">
        <f t="shared" si="5"/>
        <v>02</v>
      </c>
      <c r="I38" t="str">
        <f t="shared" si="6"/>
        <v>14</v>
      </c>
      <c r="J38" s="3">
        <f t="shared" si="7"/>
        <v>44241</v>
      </c>
      <c r="K38">
        <f t="shared" si="8"/>
        <v>13</v>
      </c>
      <c r="L38" t="str">
        <f t="shared" si="9"/>
        <v>16</v>
      </c>
      <c r="M38" t="str">
        <f t="shared" si="10"/>
        <v>46</v>
      </c>
      <c r="N38" t="str">
        <f t="shared" si="11"/>
        <v>37</v>
      </c>
      <c r="O38">
        <f t="shared" si="12"/>
        <v>16.776944444444442</v>
      </c>
      <c r="P38" t="str">
        <f t="shared" si="13"/>
        <v>23</v>
      </c>
      <c r="Q38" t="str">
        <f t="shared" si="14"/>
        <v>59</v>
      </c>
      <c r="R38" t="str">
        <f t="shared" si="15"/>
        <v>37</v>
      </c>
      <c r="S38">
        <f t="shared" si="16"/>
        <v>23.993611111111111</v>
      </c>
      <c r="T38">
        <f t="shared" si="17"/>
        <v>7.2166666666666686</v>
      </c>
      <c r="U38">
        <f t="shared" si="18"/>
        <v>319.2166666666667</v>
      </c>
    </row>
    <row r="39" spans="1:21" x14ac:dyDescent="0.3">
      <c r="A39" t="s">
        <v>284</v>
      </c>
      <c r="C39" t="str">
        <f t="shared" si="0"/>
        <v>2021</v>
      </c>
      <c r="D39" t="str">
        <f t="shared" si="1"/>
        <v>01</v>
      </c>
      <c r="E39" t="str">
        <f t="shared" si="2"/>
        <v>28</v>
      </c>
      <c r="F39" s="3">
        <f t="shared" si="3"/>
        <v>44224</v>
      </c>
      <c r="G39">
        <f t="shared" si="4"/>
        <v>2021</v>
      </c>
      <c r="H39">
        <f t="shared" si="5"/>
        <v>3</v>
      </c>
      <c r="I39">
        <f t="shared" si="6"/>
        <v>4</v>
      </c>
      <c r="J39" s="3">
        <f t="shared" si="7"/>
        <v>44259</v>
      </c>
      <c r="K39">
        <f t="shared" si="8"/>
        <v>35</v>
      </c>
      <c r="L39" t="str">
        <f t="shared" si="9"/>
        <v>19</v>
      </c>
      <c r="M39" t="str">
        <f t="shared" si="10"/>
        <v>15</v>
      </c>
      <c r="N39" t="str">
        <f t="shared" si="11"/>
        <v>58</v>
      </c>
      <c r="O39">
        <f t="shared" si="12"/>
        <v>19.266111111111112</v>
      </c>
      <c r="P39">
        <f t="shared" si="13"/>
        <v>0</v>
      </c>
      <c r="Q39">
        <f t="shared" si="14"/>
        <v>0</v>
      </c>
      <c r="R39">
        <f t="shared" si="15"/>
        <v>0</v>
      </c>
      <c r="S39">
        <f t="shared" si="16"/>
        <v>0</v>
      </c>
      <c r="T39">
        <f t="shared" si="17"/>
        <v>-19.266111111111112</v>
      </c>
      <c r="U39">
        <f t="shared" si="18"/>
        <v>820.73388888888894</v>
      </c>
    </row>
    <row r="40" spans="1:21" x14ac:dyDescent="0.3">
      <c r="A40" t="s">
        <v>288</v>
      </c>
      <c r="C40" t="str">
        <f t="shared" si="0"/>
        <v>2021</v>
      </c>
      <c r="D40" t="str">
        <f t="shared" si="1"/>
        <v>01</v>
      </c>
      <c r="E40" t="str">
        <f t="shared" si="2"/>
        <v>22</v>
      </c>
      <c r="F40" s="3">
        <f t="shared" si="3"/>
        <v>44218</v>
      </c>
      <c r="G40">
        <f t="shared" si="4"/>
        <v>2021</v>
      </c>
      <c r="H40">
        <f t="shared" si="5"/>
        <v>3</v>
      </c>
      <c r="I40">
        <f t="shared" si="6"/>
        <v>4</v>
      </c>
      <c r="J40" s="3">
        <f t="shared" si="7"/>
        <v>44259</v>
      </c>
      <c r="K40">
        <f t="shared" si="8"/>
        <v>41</v>
      </c>
      <c r="L40" t="str">
        <f t="shared" si="9"/>
        <v>19</v>
      </c>
      <c r="M40" t="str">
        <f t="shared" si="10"/>
        <v>47</v>
      </c>
      <c r="N40" t="str">
        <f t="shared" si="11"/>
        <v>07</v>
      </c>
      <c r="O40">
        <f t="shared" si="12"/>
        <v>19.785277777777779</v>
      </c>
      <c r="P40">
        <f t="shared" si="13"/>
        <v>0</v>
      </c>
      <c r="Q40">
        <f t="shared" si="14"/>
        <v>0</v>
      </c>
      <c r="R40">
        <f t="shared" si="15"/>
        <v>0</v>
      </c>
      <c r="S40">
        <f t="shared" si="16"/>
        <v>0</v>
      </c>
      <c r="T40">
        <f t="shared" si="17"/>
        <v>-19.785277777777779</v>
      </c>
      <c r="U40">
        <f t="shared" si="18"/>
        <v>964.21472222222224</v>
      </c>
    </row>
    <row r="41" spans="1:21" x14ac:dyDescent="0.3">
      <c r="A41" t="s">
        <v>292</v>
      </c>
      <c r="B41" t="s">
        <v>293</v>
      </c>
      <c r="C41" t="str">
        <f t="shared" si="0"/>
        <v>2021</v>
      </c>
      <c r="D41" t="str">
        <f t="shared" si="1"/>
        <v>02</v>
      </c>
      <c r="E41" t="str">
        <f t="shared" si="2"/>
        <v>23</v>
      </c>
      <c r="F41" s="3">
        <f t="shared" si="3"/>
        <v>44250</v>
      </c>
      <c r="G41" t="str">
        <f t="shared" si="4"/>
        <v>2021</v>
      </c>
      <c r="H41" t="str">
        <f t="shared" si="5"/>
        <v>03</v>
      </c>
      <c r="I41" t="str">
        <f t="shared" si="6"/>
        <v>02</v>
      </c>
      <c r="J41" s="3">
        <f t="shared" si="7"/>
        <v>44257</v>
      </c>
      <c r="K41">
        <f t="shared" si="8"/>
        <v>7</v>
      </c>
      <c r="L41" t="str">
        <f t="shared" si="9"/>
        <v>01</v>
      </c>
      <c r="M41" t="str">
        <f t="shared" si="10"/>
        <v>20</v>
      </c>
      <c r="N41" t="str">
        <f t="shared" si="11"/>
        <v>17</v>
      </c>
      <c r="O41">
        <f t="shared" si="12"/>
        <v>1.3380555555555556</v>
      </c>
      <c r="P41" t="str">
        <f t="shared" si="13"/>
        <v>00</v>
      </c>
      <c r="Q41" t="str">
        <f t="shared" si="14"/>
        <v>48</v>
      </c>
      <c r="R41" t="str">
        <f t="shared" si="15"/>
        <v>17</v>
      </c>
      <c r="S41">
        <f t="shared" si="16"/>
        <v>0.80472222222222223</v>
      </c>
      <c r="T41">
        <f t="shared" si="17"/>
        <v>-0.53333333333333333</v>
      </c>
      <c r="U41">
        <f t="shared" si="18"/>
        <v>167.46666666666667</v>
      </c>
    </row>
    <row r="42" spans="1:21" x14ac:dyDescent="0.3">
      <c r="A42" t="s">
        <v>240</v>
      </c>
      <c r="B42" t="s">
        <v>241</v>
      </c>
      <c r="C42" t="str">
        <f t="shared" si="0"/>
        <v>2021</v>
      </c>
      <c r="D42" t="str">
        <f t="shared" si="1"/>
        <v>02</v>
      </c>
      <c r="E42" t="str">
        <f t="shared" si="2"/>
        <v>12</v>
      </c>
      <c r="F42" s="3">
        <f t="shared" si="3"/>
        <v>44239</v>
      </c>
      <c r="G42" t="str">
        <f t="shared" si="4"/>
        <v>2021</v>
      </c>
      <c r="H42" t="str">
        <f t="shared" si="5"/>
        <v>02</v>
      </c>
      <c r="I42" t="str">
        <f t="shared" si="6"/>
        <v>24</v>
      </c>
      <c r="J42" s="3">
        <f t="shared" si="7"/>
        <v>44251</v>
      </c>
      <c r="K42">
        <f t="shared" si="8"/>
        <v>12</v>
      </c>
      <c r="L42" t="str">
        <f t="shared" si="9"/>
        <v>22</v>
      </c>
      <c r="M42" t="str">
        <f t="shared" si="10"/>
        <v>48</v>
      </c>
      <c r="N42" t="str">
        <f t="shared" si="11"/>
        <v>29</v>
      </c>
      <c r="O42">
        <f t="shared" si="12"/>
        <v>22.808055555555555</v>
      </c>
      <c r="P42" t="str">
        <f t="shared" si="13"/>
        <v>07</v>
      </c>
      <c r="Q42" t="str">
        <f t="shared" si="14"/>
        <v>59</v>
      </c>
      <c r="R42" t="str">
        <f t="shared" si="15"/>
        <v>59</v>
      </c>
      <c r="S42">
        <f t="shared" si="16"/>
        <v>7.9997222222222222</v>
      </c>
      <c r="T42">
        <f t="shared" si="17"/>
        <v>-14.808333333333334</v>
      </c>
      <c r="U42">
        <f t="shared" si="18"/>
        <v>273.19166666666666</v>
      </c>
    </row>
    <row r="43" spans="1:21" x14ac:dyDescent="0.3">
      <c r="A43" t="s">
        <v>301</v>
      </c>
      <c r="C43" t="str">
        <f t="shared" si="0"/>
        <v>2020</v>
      </c>
      <c r="D43" t="str">
        <f t="shared" si="1"/>
        <v>12</v>
      </c>
      <c r="E43" t="str">
        <f t="shared" si="2"/>
        <v>16</v>
      </c>
      <c r="F43" s="3">
        <f t="shared" si="3"/>
        <v>44181</v>
      </c>
      <c r="G43">
        <f t="shared" si="4"/>
        <v>2021</v>
      </c>
      <c r="H43">
        <f t="shared" si="5"/>
        <v>3</v>
      </c>
      <c r="I43">
        <f t="shared" si="6"/>
        <v>4</v>
      </c>
      <c r="J43" s="3">
        <f t="shared" si="7"/>
        <v>44259</v>
      </c>
      <c r="K43">
        <f t="shared" si="8"/>
        <v>78</v>
      </c>
      <c r="L43" t="str">
        <f t="shared" si="9"/>
        <v>16</v>
      </c>
      <c r="M43" t="str">
        <f t="shared" si="10"/>
        <v>25</v>
      </c>
      <c r="N43" t="str">
        <f t="shared" si="11"/>
        <v>46</v>
      </c>
      <c r="O43">
        <f t="shared" si="12"/>
        <v>16.429444444444446</v>
      </c>
      <c r="P43">
        <f t="shared" si="13"/>
        <v>0</v>
      </c>
      <c r="Q43">
        <f t="shared" si="14"/>
        <v>0</v>
      </c>
      <c r="R43">
        <f t="shared" si="15"/>
        <v>0</v>
      </c>
      <c r="S43">
        <f t="shared" si="16"/>
        <v>0</v>
      </c>
      <c r="T43">
        <f t="shared" si="17"/>
        <v>-16.429444444444446</v>
      </c>
      <c r="U43">
        <f t="shared" si="18"/>
        <v>1855.5705555555555</v>
      </c>
    </row>
    <row r="44" spans="1:21" x14ac:dyDescent="0.3">
      <c r="A44" t="s">
        <v>89</v>
      </c>
      <c r="C44" t="str">
        <f t="shared" si="0"/>
        <v>2021</v>
      </c>
      <c r="D44" t="str">
        <f t="shared" si="1"/>
        <v>01</v>
      </c>
      <c r="E44" t="str">
        <f t="shared" si="2"/>
        <v>22</v>
      </c>
      <c r="F44" s="3">
        <f t="shared" si="3"/>
        <v>44218</v>
      </c>
      <c r="G44">
        <f t="shared" si="4"/>
        <v>2021</v>
      </c>
      <c r="H44">
        <f t="shared" si="5"/>
        <v>3</v>
      </c>
      <c r="I44">
        <f t="shared" si="6"/>
        <v>4</v>
      </c>
      <c r="J44" s="3">
        <f t="shared" si="7"/>
        <v>44259</v>
      </c>
      <c r="K44">
        <f t="shared" si="8"/>
        <v>41</v>
      </c>
      <c r="L44" t="str">
        <f t="shared" si="9"/>
        <v>15</v>
      </c>
      <c r="M44" t="str">
        <f t="shared" si="10"/>
        <v>12</v>
      </c>
      <c r="N44" t="str">
        <f t="shared" si="11"/>
        <v>53</v>
      </c>
      <c r="O44">
        <f t="shared" si="12"/>
        <v>15.214722222222221</v>
      </c>
      <c r="P44">
        <f t="shared" si="13"/>
        <v>0</v>
      </c>
      <c r="Q44">
        <f t="shared" si="14"/>
        <v>0</v>
      </c>
      <c r="R44">
        <f t="shared" si="15"/>
        <v>0</v>
      </c>
      <c r="S44">
        <f t="shared" si="16"/>
        <v>0</v>
      </c>
      <c r="T44">
        <f t="shared" si="17"/>
        <v>-15.214722222222221</v>
      </c>
      <c r="U44">
        <f t="shared" si="18"/>
        <v>968.78527777777776</v>
      </c>
    </row>
    <row r="45" spans="1:21" x14ac:dyDescent="0.3">
      <c r="A45" t="s">
        <v>309</v>
      </c>
      <c r="B45" t="s">
        <v>310</v>
      </c>
      <c r="C45" t="str">
        <f t="shared" si="0"/>
        <v>2020</v>
      </c>
      <c r="D45" t="str">
        <f t="shared" si="1"/>
        <v>12</v>
      </c>
      <c r="E45" t="str">
        <f t="shared" si="2"/>
        <v>16</v>
      </c>
      <c r="F45" s="3">
        <f t="shared" si="3"/>
        <v>44181</v>
      </c>
      <c r="G45" t="str">
        <f t="shared" si="4"/>
        <v>2021</v>
      </c>
      <c r="H45" t="str">
        <f t="shared" si="5"/>
        <v>02</v>
      </c>
      <c r="I45" t="str">
        <f t="shared" si="6"/>
        <v>16</v>
      </c>
      <c r="J45" s="3">
        <f t="shared" si="7"/>
        <v>44243</v>
      </c>
      <c r="K45">
        <f t="shared" si="8"/>
        <v>62</v>
      </c>
      <c r="L45" t="str">
        <f t="shared" si="9"/>
        <v>18</v>
      </c>
      <c r="M45" t="str">
        <f t="shared" si="10"/>
        <v>17</v>
      </c>
      <c r="N45" t="str">
        <f t="shared" si="11"/>
        <v>48</v>
      </c>
      <c r="O45">
        <f t="shared" si="12"/>
        <v>18.296666666666667</v>
      </c>
      <c r="P45" t="str">
        <f t="shared" si="13"/>
        <v>04</v>
      </c>
      <c r="Q45" t="str">
        <f t="shared" si="14"/>
        <v>59</v>
      </c>
      <c r="R45" t="str">
        <f t="shared" si="15"/>
        <v>59</v>
      </c>
      <c r="S45">
        <f t="shared" si="16"/>
        <v>4.9997222222222222</v>
      </c>
      <c r="T45">
        <f t="shared" si="17"/>
        <v>-13.296944444444446</v>
      </c>
      <c r="U45">
        <f t="shared" si="18"/>
        <v>1474.7030555555555</v>
      </c>
    </row>
    <row r="46" spans="1:21" x14ac:dyDescent="0.3">
      <c r="A46" t="s">
        <v>99</v>
      </c>
      <c r="C46" t="str">
        <f t="shared" si="0"/>
        <v>2021</v>
      </c>
      <c r="D46" t="str">
        <f t="shared" si="1"/>
        <v>02</v>
      </c>
      <c r="E46" t="str">
        <f t="shared" si="2"/>
        <v>24</v>
      </c>
      <c r="F46" s="3">
        <f t="shared" si="3"/>
        <v>44251</v>
      </c>
      <c r="G46">
        <f t="shared" si="4"/>
        <v>2021</v>
      </c>
      <c r="H46">
        <f t="shared" si="5"/>
        <v>3</v>
      </c>
      <c r="I46">
        <f t="shared" si="6"/>
        <v>4</v>
      </c>
      <c r="J46" s="3">
        <f t="shared" si="7"/>
        <v>44259</v>
      </c>
      <c r="K46">
        <f t="shared" si="8"/>
        <v>8</v>
      </c>
      <c r="L46" t="str">
        <f t="shared" si="9"/>
        <v>23</v>
      </c>
      <c r="M46" t="str">
        <f t="shared" si="10"/>
        <v>46</v>
      </c>
      <c r="N46" t="str">
        <f t="shared" si="11"/>
        <v>18</v>
      </c>
      <c r="O46">
        <f t="shared" si="12"/>
        <v>23.771666666666665</v>
      </c>
      <c r="P46">
        <f t="shared" si="13"/>
        <v>0</v>
      </c>
      <c r="Q46">
        <f t="shared" si="14"/>
        <v>0</v>
      </c>
      <c r="R46">
        <f t="shared" si="15"/>
        <v>0</v>
      </c>
      <c r="S46">
        <f t="shared" si="16"/>
        <v>0</v>
      </c>
      <c r="T46">
        <f t="shared" si="17"/>
        <v>-23.771666666666665</v>
      </c>
      <c r="U46">
        <f t="shared" si="18"/>
        <v>168.22833333333332</v>
      </c>
    </row>
    <row r="47" spans="1:21" x14ac:dyDescent="0.3">
      <c r="A47" t="s">
        <v>318</v>
      </c>
      <c r="B47" t="s">
        <v>319</v>
      </c>
      <c r="C47" t="str">
        <f t="shared" si="0"/>
        <v>2021</v>
      </c>
      <c r="D47" t="str">
        <f t="shared" si="1"/>
        <v>02</v>
      </c>
      <c r="E47" t="str">
        <f t="shared" si="2"/>
        <v>09</v>
      </c>
      <c r="F47" s="3">
        <f t="shared" si="3"/>
        <v>44236</v>
      </c>
      <c r="G47" t="str">
        <f t="shared" si="4"/>
        <v>2021</v>
      </c>
      <c r="H47" t="str">
        <f t="shared" si="5"/>
        <v>03</v>
      </c>
      <c r="I47" t="str">
        <f t="shared" si="6"/>
        <v>05</v>
      </c>
      <c r="J47" s="3">
        <f t="shared" si="7"/>
        <v>44260</v>
      </c>
      <c r="K47">
        <f t="shared" si="8"/>
        <v>24</v>
      </c>
      <c r="L47" t="str">
        <f t="shared" si="9"/>
        <v>21</v>
      </c>
      <c r="M47" t="str">
        <f t="shared" si="10"/>
        <v>29</v>
      </c>
      <c r="N47" t="str">
        <f t="shared" si="11"/>
        <v>47</v>
      </c>
      <c r="O47">
        <f t="shared" si="12"/>
        <v>21.496388888888891</v>
      </c>
      <c r="P47" t="str">
        <f t="shared" si="13"/>
        <v>04</v>
      </c>
      <c r="Q47" t="str">
        <f t="shared" si="14"/>
        <v>59</v>
      </c>
      <c r="R47" t="str">
        <f t="shared" si="15"/>
        <v>59</v>
      </c>
      <c r="S47">
        <f t="shared" si="16"/>
        <v>4.9997222222222222</v>
      </c>
      <c r="T47">
        <f t="shared" si="17"/>
        <v>-16.49666666666667</v>
      </c>
      <c r="U47">
        <f t="shared" si="18"/>
        <v>559.50333333333333</v>
      </c>
    </row>
    <row r="48" spans="1:21" x14ac:dyDescent="0.3">
      <c r="A48" t="s">
        <v>323</v>
      </c>
      <c r="C48" t="str">
        <f t="shared" si="0"/>
        <v>2021</v>
      </c>
      <c r="D48" t="str">
        <f t="shared" si="1"/>
        <v>01</v>
      </c>
      <c r="E48" t="str">
        <f t="shared" si="2"/>
        <v>04</v>
      </c>
      <c r="F48" s="3">
        <f t="shared" si="3"/>
        <v>44200</v>
      </c>
      <c r="G48">
        <f t="shared" si="4"/>
        <v>2021</v>
      </c>
      <c r="H48">
        <f t="shared" si="5"/>
        <v>3</v>
      </c>
      <c r="I48">
        <f t="shared" si="6"/>
        <v>4</v>
      </c>
      <c r="J48" s="3">
        <f t="shared" si="7"/>
        <v>44259</v>
      </c>
      <c r="K48">
        <f t="shared" si="8"/>
        <v>59</v>
      </c>
      <c r="L48" t="str">
        <f t="shared" si="9"/>
        <v>21</v>
      </c>
      <c r="M48" t="str">
        <f t="shared" si="10"/>
        <v>37</v>
      </c>
      <c r="N48" t="str">
        <f t="shared" si="11"/>
        <v>45</v>
      </c>
      <c r="O48">
        <f t="shared" si="12"/>
        <v>21.629166666666666</v>
      </c>
      <c r="P48">
        <f t="shared" si="13"/>
        <v>0</v>
      </c>
      <c r="Q48">
        <f t="shared" si="14"/>
        <v>0</v>
      </c>
      <c r="R48">
        <f t="shared" si="15"/>
        <v>0</v>
      </c>
      <c r="S48">
        <f t="shared" si="16"/>
        <v>0</v>
      </c>
      <c r="T48">
        <f t="shared" si="17"/>
        <v>-21.629166666666666</v>
      </c>
      <c r="U48">
        <f t="shared" si="18"/>
        <v>1394.3708333333334</v>
      </c>
    </row>
    <row r="49" spans="1:21" x14ac:dyDescent="0.3">
      <c r="A49" t="s">
        <v>327</v>
      </c>
      <c r="B49" t="s">
        <v>229</v>
      </c>
      <c r="C49" t="str">
        <f t="shared" si="0"/>
        <v>2021</v>
      </c>
      <c r="D49" t="str">
        <f t="shared" si="1"/>
        <v>02</v>
      </c>
      <c r="E49" t="str">
        <f t="shared" si="2"/>
        <v>03</v>
      </c>
      <c r="F49" s="3">
        <f t="shared" si="3"/>
        <v>44230</v>
      </c>
      <c r="G49" t="str">
        <f t="shared" si="4"/>
        <v>2021</v>
      </c>
      <c r="H49" t="str">
        <f t="shared" si="5"/>
        <v>03</v>
      </c>
      <c r="I49" t="str">
        <f t="shared" si="6"/>
        <v>01</v>
      </c>
      <c r="J49" s="3">
        <f t="shared" si="7"/>
        <v>44256</v>
      </c>
      <c r="K49">
        <f t="shared" si="8"/>
        <v>26</v>
      </c>
      <c r="L49" t="str">
        <f t="shared" si="9"/>
        <v>17</v>
      </c>
      <c r="M49" t="str">
        <f t="shared" si="10"/>
        <v>36</v>
      </c>
      <c r="N49" t="str">
        <f t="shared" si="11"/>
        <v>27</v>
      </c>
      <c r="O49">
        <f t="shared" si="12"/>
        <v>17.607500000000002</v>
      </c>
      <c r="P49" t="str">
        <f t="shared" si="13"/>
        <v>04</v>
      </c>
      <c r="Q49" t="str">
        <f t="shared" si="14"/>
        <v>59</v>
      </c>
      <c r="R49" t="str">
        <f t="shared" si="15"/>
        <v>59</v>
      </c>
      <c r="S49">
        <f t="shared" si="16"/>
        <v>4.9997222222222222</v>
      </c>
      <c r="T49">
        <f t="shared" si="17"/>
        <v>-12.60777777777778</v>
      </c>
      <c r="U49">
        <f t="shared" si="18"/>
        <v>611.39222222222224</v>
      </c>
    </row>
    <row r="50" spans="1:21" x14ac:dyDescent="0.3">
      <c r="A50" t="s">
        <v>335</v>
      </c>
      <c r="B50" t="s">
        <v>336</v>
      </c>
      <c r="C50" t="str">
        <f t="shared" si="0"/>
        <v>2021</v>
      </c>
      <c r="D50" t="str">
        <f t="shared" si="1"/>
        <v>02</v>
      </c>
      <c r="E50" t="str">
        <f t="shared" si="2"/>
        <v>26</v>
      </c>
      <c r="F50" s="3">
        <f t="shared" si="3"/>
        <v>44253</v>
      </c>
      <c r="G50" t="str">
        <f t="shared" si="4"/>
        <v>2021</v>
      </c>
      <c r="H50" t="str">
        <f t="shared" si="5"/>
        <v>03</v>
      </c>
      <c r="I50" t="str">
        <f t="shared" si="6"/>
        <v>17</v>
      </c>
      <c r="J50" s="3">
        <f t="shared" si="7"/>
        <v>44272</v>
      </c>
      <c r="K50">
        <f t="shared" si="8"/>
        <v>19</v>
      </c>
      <c r="L50" t="str">
        <f t="shared" si="9"/>
        <v>18</v>
      </c>
      <c r="M50" t="str">
        <f t="shared" si="10"/>
        <v>00</v>
      </c>
      <c r="N50" t="str">
        <f t="shared" si="11"/>
        <v>48</v>
      </c>
      <c r="O50">
        <f t="shared" si="12"/>
        <v>18.013333333333332</v>
      </c>
      <c r="P50" t="str">
        <f t="shared" si="13"/>
        <v>22</v>
      </c>
      <c r="Q50" t="str">
        <f t="shared" si="14"/>
        <v>00</v>
      </c>
      <c r="R50" t="str">
        <f t="shared" si="15"/>
        <v>00</v>
      </c>
      <c r="S50">
        <f t="shared" si="16"/>
        <v>22</v>
      </c>
      <c r="T50">
        <f t="shared" si="17"/>
        <v>3.9866666666666681</v>
      </c>
      <c r="U50">
        <f t="shared" si="18"/>
        <v>459.98666666666668</v>
      </c>
    </row>
    <row r="51" spans="1:21" x14ac:dyDescent="0.3">
      <c r="A51" t="s">
        <v>344</v>
      </c>
      <c r="B51" t="s">
        <v>345</v>
      </c>
      <c r="C51" t="str">
        <f t="shared" si="0"/>
        <v>2021</v>
      </c>
      <c r="D51" t="str">
        <f t="shared" si="1"/>
        <v>01</v>
      </c>
      <c r="E51" t="str">
        <f t="shared" si="2"/>
        <v>18</v>
      </c>
      <c r="F51" s="3">
        <f t="shared" si="3"/>
        <v>44214</v>
      </c>
      <c r="G51" t="str">
        <f t="shared" si="4"/>
        <v>2021</v>
      </c>
      <c r="H51" t="str">
        <f t="shared" si="5"/>
        <v>02</v>
      </c>
      <c r="I51" t="str">
        <f t="shared" si="6"/>
        <v>05</v>
      </c>
      <c r="J51" s="3">
        <f t="shared" si="7"/>
        <v>44232</v>
      </c>
      <c r="K51">
        <f t="shared" si="8"/>
        <v>18</v>
      </c>
      <c r="L51" t="str">
        <f t="shared" si="9"/>
        <v>13</v>
      </c>
      <c r="M51" t="str">
        <f t="shared" si="10"/>
        <v>00</v>
      </c>
      <c r="N51" t="str">
        <f t="shared" si="11"/>
        <v>00</v>
      </c>
      <c r="O51">
        <f t="shared" si="12"/>
        <v>13</v>
      </c>
      <c r="P51" t="str">
        <f t="shared" si="13"/>
        <v>18</v>
      </c>
      <c r="Q51" t="str">
        <f t="shared" si="14"/>
        <v>00</v>
      </c>
      <c r="R51" t="str">
        <f t="shared" si="15"/>
        <v>00</v>
      </c>
      <c r="S51">
        <f t="shared" si="16"/>
        <v>18</v>
      </c>
      <c r="T51">
        <f t="shared" si="17"/>
        <v>5</v>
      </c>
      <c r="U51">
        <f t="shared" si="18"/>
        <v>437</v>
      </c>
    </row>
    <row r="52" spans="1:21" x14ac:dyDescent="0.3">
      <c r="A52" t="s">
        <v>335</v>
      </c>
      <c r="B52" t="s">
        <v>336</v>
      </c>
      <c r="C52" t="str">
        <f t="shared" si="0"/>
        <v>2021</v>
      </c>
      <c r="D52" t="str">
        <f t="shared" si="1"/>
        <v>02</v>
      </c>
      <c r="E52" t="str">
        <f t="shared" si="2"/>
        <v>26</v>
      </c>
      <c r="F52" s="3">
        <f t="shared" si="3"/>
        <v>44253</v>
      </c>
      <c r="G52" t="str">
        <f t="shared" si="4"/>
        <v>2021</v>
      </c>
      <c r="H52" t="str">
        <f t="shared" si="5"/>
        <v>03</v>
      </c>
      <c r="I52" t="str">
        <f t="shared" si="6"/>
        <v>17</v>
      </c>
      <c r="J52" s="3">
        <f t="shared" si="7"/>
        <v>44272</v>
      </c>
      <c r="K52">
        <f t="shared" si="8"/>
        <v>19</v>
      </c>
      <c r="L52" t="str">
        <f t="shared" si="9"/>
        <v>18</v>
      </c>
      <c r="M52" t="str">
        <f t="shared" si="10"/>
        <v>00</v>
      </c>
      <c r="N52" t="str">
        <f t="shared" si="11"/>
        <v>48</v>
      </c>
      <c r="O52">
        <f t="shared" si="12"/>
        <v>18.013333333333332</v>
      </c>
      <c r="P52" t="str">
        <f t="shared" si="13"/>
        <v>22</v>
      </c>
      <c r="Q52" t="str">
        <f t="shared" si="14"/>
        <v>00</v>
      </c>
      <c r="R52" t="str">
        <f t="shared" si="15"/>
        <v>00</v>
      </c>
      <c r="S52">
        <f t="shared" si="16"/>
        <v>22</v>
      </c>
      <c r="T52">
        <f t="shared" si="17"/>
        <v>3.9866666666666681</v>
      </c>
      <c r="U52">
        <f t="shared" si="18"/>
        <v>459.98666666666668</v>
      </c>
    </row>
    <row r="53" spans="1:21" x14ac:dyDescent="0.3">
      <c r="A53" t="s">
        <v>358</v>
      </c>
      <c r="B53" t="s">
        <v>359</v>
      </c>
      <c r="C53" t="str">
        <f t="shared" si="0"/>
        <v>2021</v>
      </c>
      <c r="D53" t="str">
        <f t="shared" si="1"/>
        <v>01</v>
      </c>
      <c r="E53" t="str">
        <f t="shared" si="2"/>
        <v>16</v>
      </c>
      <c r="F53" s="3">
        <f t="shared" si="3"/>
        <v>44212</v>
      </c>
      <c r="G53" t="str">
        <f t="shared" si="4"/>
        <v>2021</v>
      </c>
      <c r="H53" t="str">
        <f t="shared" si="5"/>
        <v>02</v>
      </c>
      <c r="I53" t="str">
        <f t="shared" si="6"/>
        <v>03</v>
      </c>
      <c r="J53" s="3">
        <f t="shared" si="7"/>
        <v>44230</v>
      </c>
      <c r="K53">
        <f t="shared" si="8"/>
        <v>18</v>
      </c>
      <c r="L53" t="str">
        <f t="shared" si="9"/>
        <v>18</v>
      </c>
      <c r="M53" t="str">
        <f t="shared" si="10"/>
        <v>31</v>
      </c>
      <c r="N53" t="str">
        <f t="shared" si="11"/>
        <v>07</v>
      </c>
      <c r="O53">
        <f t="shared" si="12"/>
        <v>18.51861111111111</v>
      </c>
      <c r="P53" t="str">
        <f t="shared" si="13"/>
        <v>06</v>
      </c>
      <c r="Q53" t="str">
        <f t="shared" si="14"/>
        <v>59</v>
      </c>
      <c r="R53" t="str">
        <f t="shared" si="15"/>
        <v>59</v>
      </c>
      <c r="S53">
        <f t="shared" si="16"/>
        <v>6.9997222222222222</v>
      </c>
      <c r="T53">
        <f t="shared" si="17"/>
        <v>-11.518888888888888</v>
      </c>
      <c r="U53">
        <f t="shared" si="18"/>
        <v>420.48111111111109</v>
      </c>
    </row>
    <row r="54" spans="1:21" x14ac:dyDescent="0.3">
      <c r="A54" t="s">
        <v>318</v>
      </c>
      <c r="B54" t="s">
        <v>319</v>
      </c>
      <c r="C54" t="str">
        <f t="shared" si="0"/>
        <v>2021</v>
      </c>
      <c r="D54" t="str">
        <f t="shared" si="1"/>
        <v>02</v>
      </c>
      <c r="E54" t="str">
        <f t="shared" si="2"/>
        <v>09</v>
      </c>
      <c r="F54" s="3">
        <f t="shared" si="3"/>
        <v>44236</v>
      </c>
      <c r="G54" t="str">
        <f t="shared" si="4"/>
        <v>2021</v>
      </c>
      <c r="H54" t="str">
        <f t="shared" si="5"/>
        <v>03</v>
      </c>
      <c r="I54" t="str">
        <f t="shared" si="6"/>
        <v>05</v>
      </c>
      <c r="J54" s="3">
        <f t="shared" si="7"/>
        <v>44260</v>
      </c>
      <c r="K54">
        <f t="shared" si="8"/>
        <v>24</v>
      </c>
      <c r="L54" t="str">
        <f t="shared" si="9"/>
        <v>21</v>
      </c>
      <c r="M54" t="str">
        <f t="shared" si="10"/>
        <v>29</v>
      </c>
      <c r="N54" t="str">
        <f t="shared" si="11"/>
        <v>47</v>
      </c>
      <c r="O54">
        <f t="shared" si="12"/>
        <v>21.496388888888891</v>
      </c>
      <c r="P54" t="str">
        <f t="shared" si="13"/>
        <v>04</v>
      </c>
      <c r="Q54" t="str">
        <f t="shared" si="14"/>
        <v>59</v>
      </c>
      <c r="R54" t="str">
        <f t="shared" si="15"/>
        <v>59</v>
      </c>
      <c r="S54">
        <f t="shared" si="16"/>
        <v>4.9997222222222222</v>
      </c>
      <c r="T54">
        <f t="shared" si="17"/>
        <v>-16.49666666666667</v>
      </c>
      <c r="U54">
        <f t="shared" si="18"/>
        <v>559.50333333333333</v>
      </c>
    </row>
    <row r="55" spans="1:21" x14ac:dyDescent="0.3">
      <c r="A55" t="s">
        <v>59</v>
      </c>
      <c r="C55" t="str">
        <f t="shared" si="0"/>
        <v>2021</v>
      </c>
      <c r="D55" t="str">
        <f t="shared" si="1"/>
        <v>01</v>
      </c>
      <c r="E55" t="str">
        <f t="shared" si="2"/>
        <v>22</v>
      </c>
      <c r="F55" s="3">
        <f t="shared" si="3"/>
        <v>44218</v>
      </c>
      <c r="G55">
        <f t="shared" si="4"/>
        <v>2021</v>
      </c>
      <c r="H55">
        <f t="shared" si="5"/>
        <v>3</v>
      </c>
      <c r="I55">
        <f t="shared" si="6"/>
        <v>4</v>
      </c>
      <c r="J55" s="3">
        <f t="shared" si="7"/>
        <v>44259</v>
      </c>
      <c r="K55">
        <f t="shared" si="8"/>
        <v>41</v>
      </c>
      <c r="L55" t="str">
        <f t="shared" si="9"/>
        <v>18</v>
      </c>
      <c r="M55" t="str">
        <f t="shared" si="10"/>
        <v>34</v>
      </c>
      <c r="N55" t="str">
        <f t="shared" si="11"/>
        <v>22</v>
      </c>
      <c r="O55">
        <f t="shared" si="12"/>
        <v>18.572777777777777</v>
      </c>
      <c r="P55">
        <f t="shared" si="13"/>
        <v>0</v>
      </c>
      <c r="Q55">
        <f t="shared" si="14"/>
        <v>0</v>
      </c>
      <c r="R55">
        <f t="shared" si="15"/>
        <v>0</v>
      </c>
      <c r="S55">
        <f t="shared" si="16"/>
        <v>0</v>
      </c>
      <c r="T55">
        <f t="shared" si="17"/>
        <v>-18.572777777777777</v>
      </c>
      <c r="U55">
        <f t="shared" si="18"/>
        <v>965.42722222222221</v>
      </c>
    </row>
    <row r="56" spans="1:21" x14ac:dyDescent="0.3">
      <c r="A56" t="s">
        <v>374</v>
      </c>
      <c r="B56" t="s">
        <v>70</v>
      </c>
      <c r="C56" t="str">
        <f t="shared" si="0"/>
        <v>2021</v>
      </c>
      <c r="D56" t="str">
        <f t="shared" si="1"/>
        <v>02</v>
      </c>
      <c r="E56" t="str">
        <f t="shared" si="2"/>
        <v>02</v>
      </c>
      <c r="F56" s="3">
        <f t="shared" si="3"/>
        <v>44229</v>
      </c>
      <c r="G56" t="str">
        <f t="shared" si="4"/>
        <v>2021</v>
      </c>
      <c r="H56" t="str">
        <f t="shared" si="5"/>
        <v>05</v>
      </c>
      <c r="I56" t="str">
        <f t="shared" si="6"/>
        <v>01</v>
      </c>
      <c r="J56" s="3">
        <f t="shared" si="7"/>
        <v>44317</v>
      </c>
      <c r="K56">
        <f t="shared" si="8"/>
        <v>88</v>
      </c>
      <c r="L56" t="str">
        <f t="shared" si="9"/>
        <v>21</v>
      </c>
      <c r="M56" t="str">
        <f t="shared" si="10"/>
        <v>04</v>
      </c>
      <c r="N56" t="str">
        <f t="shared" si="11"/>
        <v>02</v>
      </c>
      <c r="O56">
        <f t="shared" si="12"/>
        <v>21.06722222222222</v>
      </c>
      <c r="P56" t="str">
        <f t="shared" si="13"/>
        <v>03</v>
      </c>
      <c r="Q56" t="str">
        <f t="shared" si="14"/>
        <v>59</v>
      </c>
      <c r="R56" t="str">
        <f t="shared" si="15"/>
        <v>59</v>
      </c>
      <c r="S56">
        <f t="shared" si="16"/>
        <v>3.9997222222222222</v>
      </c>
      <c r="T56">
        <f t="shared" si="17"/>
        <v>-17.067499999999999</v>
      </c>
      <c r="U56">
        <f t="shared" si="18"/>
        <v>2094.9324999999999</v>
      </c>
    </row>
    <row r="57" spans="1:21" x14ac:dyDescent="0.3">
      <c r="A57" t="s">
        <v>379</v>
      </c>
      <c r="B57" t="s">
        <v>380</v>
      </c>
      <c r="C57" t="str">
        <f t="shared" si="0"/>
        <v>2021</v>
      </c>
      <c r="D57" t="str">
        <f t="shared" si="1"/>
        <v>01</v>
      </c>
      <c r="E57" t="str">
        <f t="shared" si="2"/>
        <v>05</v>
      </c>
      <c r="F57" s="3">
        <f t="shared" si="3"/>
        <v>44201</v>
      </c>
      <c r="G57" t="str">
        <f t="shared" si="4"/>
        <v>2021</v>
      </c>
      <c r="H57" t="str">
        <f t="shared" si="5"/>
        <v>01</v>
      </c>
      <c r="I57" t="str">
        <f t="shared" si="6"/>
        <v>05</v>
      </c>
      <c r="J57" s="3">
        <f t="shared" si="7"/>
        <v>44201</v>
      </c>
      <c r="K57">
        <f t="shared" si="8"/>
        <v>0</v>
      </c>
      <c r="L57" t="str">
        <f t="shared" si="9"/>
        <v>11</v>
      </c>
      <c r="M57" t="str">
        <f t="shared" si="10"/>
        <v>30</v>
      </c>
      <c r="N57" t="str">
        <f t="shared" si="11"/>
        <v>00</v>
      </c>
      <c r="O57">
        <f t="shared" si="12"/>
        <v>11.5</v>
      </c>
      <c r="P57" t="str">
        <f t="shared" si="13"/>
        <v>23</v>
      </c>
      <c r="Q57" t="str">
        <f t="shared" si="14"/>
        <v>45</v>
      </c>
      <c r="R57" t="str">
        <f t="shared" si="15"/>
        <v>00</v>
      </c>
      <c r="S57">
        <f t="shared" si="16"/>
        <v>23.75</v>
      </c>
      <c r="T57">
        <f t="shared" si="17"/>
        <v>12.25</v>
      </c>
      <c r="U57">
        <f t="shared" si="18"/>
        <v>12.25</v>
      </c>
    </row>
    <row r="58" spans="1:21" x14ac:dyDescent="0.3">
      <c r="A58" t="s">
        <v>89</v>
      </c>
      <c r="C58" t="str">
        <f t="shared" si="0"/>
        <v>2021</v>
      </c>
      <c r="D58" t="str">
        <f t="shared" si="1"/>
        <v>01</v>
      </c>
      <c r="E58" t="str">
        <f t="shared" si="2"/>
        <v>22</v>
      </c>
      <c r="F58" s="3">
        <f t="shared" si="3"/>
        <v>44218</v>
      </c>
      <c r="G58">
        <f t="shared" si="4"/>
        <v>2021</v>
      </c>
      <c r="H58">
        <f t="shared" si="5"/>
        <v>3</v>
      </c>
      <c r="I58">
        <f t="shared" si="6"/>
        <v>4</v>
      </c>
      <c r="J58" s="3">
        <f t="shared" si="7"/>
        <v>44259</v>
      </c>
      <c r="K58">
        <f t="shared" si="8"/>
        <v>41</v>
      </c>
      <c r="L58" t="str">
        <f t="shared" si="9"/>
        <v>15</v>
      </c>
      <c r="M58" t="str">
        <f t="shared" si="10"/>
        <v>12</v>
      </c>
      <c r="N58" t="str">
        <f t="shared" si="11"/>
        <v>53</v>
      </c>
      <c r="O58">
        <f t="shared" si="12"/>
        <v>15.214722222222221</v>
      </c>
      <c r="P58">
        <f t="shared" si="13"/>
        <v>0</v>
      </c>
      <c r="Q58">
        <f t="shared" si="14"/>
        <v>0</v>
      </c>
      <c r="R58">
        <f t="shared" si="15"/>
        <v>0</v>
      </c>
      <c r="S58">
        <f t="shared" si="16"/>
        <v>0</v>
      </c>
      <c r="T58">
        <f t="shared" si="17"/>
        <v>-15.214722222222221</v>
      </c>
      <c r="U58">
        <f t="shared" si="18"/>
        <v>968.78527777777776</v>
      </c>
    </row>
    <row r="59" spans="1:21" x14ac:dyDescent="0.3">
      <c r="A59" t="s">
        <v>389</v>
      </c>
      <c r="C59" t="str">
        <f t="shared" si="0"/>
        <v>2021</v>
      </c>
      <c r="D59" t="str">
        <f t="shared" si="1"/>
        <v>02</v>
      </c>
      <c r="E59" t="str">
        <f t="shared" si="2"/>
        <v>12</v>
      </c>
      <c r="F59" s="3">
        <f t="shared" si="3"/>
        <v>44239</v>
      </c>
      <c r="G59">
        <f t="shared" si="4"/>
        <v>2021</v>
      </c>
      <c r="H59">
        <f t="shared" si="5"/>
        <v>3</v>
      </c>
      <c r="I59">
        <f t="shared" si="6"/>
        <v>4</v>
      </c>
      <c r="J59" s="3">
        <f t="shared" si="7"/>
        <v>44259</v>
      </c>
      <c r="K59">
        <f t="shared" si="8"/>
        <v>20</v>
      </c>
      <c r="L59" t="str">
        <f t="shared" si="9"/>
        <v>00</v>
      </c>
      <c r="M59" t="str">
        <f t="shared" si="10"/>
        <v>50</v>
      </c>
      <c r="N59" t="str">
        <f t="shared" si="11"/>
        <v>36</v>
      </c>
      <c r="O59">
        <f t="shared" si="12"/>
        <v>0.84333333333333338</v>
      </c>
      <c r="P59">
        <f t="shared" si="13"/>
        <v>0</v>
      </c>
      <c r="Q59">
        <f t="shared" si="14"/>
        <v>0</v>
      </c>
      <c r="R59">
        <f t="shared" si="15"/>
        <v>0</v>
      </c>
      <c r="S59">
        <f t="shared" si="16"/>
        <v>0</v>
      </c>
      <c r="T59">
        <f t="shared" si="17"/>
        <v>-0.84333333333333338</v>
      </c>
      <c r="U59">
        <f t="shared" si="18"/>
        <v>479.15666666666669</v>
      </c>
    </row>
    <row r="60" spans="1:21" x14ac:dyDescent="0.3">
      <c r="A60" t="s">
        <v>392</v>
      </c>
      <c r="C60" t="str">
        <f t="shared" si="0"/>
        <v>2021</v>
      </c>
      <c r="D60" t="str">
        <f t="shared" si="1"/>
        <v>01</v>
      </c>
      <c r="E60" t="str">
        <f t="shared" si="2"/>
        <v>26</v>
      </c>
      <c r="F60" s="3">
        <f t="shared" si="3"/>
        <v>44222</v>
      </c>
      <c r="G60">
        <f t="shared" si="4"/>
        <v>2021</v>
      </c>
      <c r="H60">
        <f t="shared" si="5"/>
        <v>3</v>
      </c>
      <c r="I60">
        <f t="shared" si="6"/>
        <v>4</v>
      </c>
      <c r="J60" s="3">
        <f t="shared" si="7"/>
        <v>44259</v>
      </c>
      <c r="K60">
        <f t="shared" si="8"/>
        <v>37</v>
      </c>
      <c r="L60" t="str">
        <f t="shared" si="9"/>
        <v>04</v>
      </c>
      <c r="M60" t="str">
        <f t="shared" si="10"/>
        <v>48</v>
      </c>
      <c r="N60" t="str">
        <f t="shared" si="11"/>
        <v>14</v>
      </c>
      <c r="O60">
        <f t="shared" si="12"/>
        <v>4.8038888888888884</v>
      </c>
      <c r="P60">
        <f t="shared" si="13"/>
        <v>0</v>
      </c>
      <c r="Q60">
        <f t="shared" si="14"/>
        <v>0</v>
      </c>
      <c r="R60">
        <f t="shared" si="15"/>
        <v>0</v>
      </c>
      <c r="S60">
        <f t="shared" si="16"/>
        <v>0</v>
      </c>
      <c r="T60">
        <f t="shared" si="17"/>
        <v>-4.8038888888888884</v>
      </c>
      <c r="U60">
        <f t="shared" si="18"/>
        <v>883.19611111111112</v>
      </c>
    </row>
    <row r="61" spans="1:21" x14ac:dyDescent="0.3">
      <c r="A61" t="s">
        <v>396</v>
      </c>
      <c r="B61" t="s">
        <v>397</v>
      </c>
      <c r="C61" t="str">
        <f t="shared" si="0"/>
        <v>2021</v>
      </c>
      <c r="D61" t="str">
        <f t="shared" si="1"/>
        <v>02</v>
      </c>
      <c r="E61" t="str">
        <f t="shared" si="2"/>
        <v>03</v>
      </c>
      <c r="F61" s="3">
        <f t="shared" si="3"/>
        <v>44230</v>
      </c>
      <c r="G61" t="str">
        <f t="shared" si="4"/>
        <v>2021</v>
      </c>
      <c r="H61" t="str">
        <f t="shared" si="5"/>
        <v>02</v>
      </c>
      <c r="I61" t="str">
        <f t="shared" si="6"/>
        <v>09</v>
      </c>
      <c r="J61" s="3">
        <f t="shared" si="7"/>
        <v>44236</v>
      </c>
      <c r="K61">
        <f t="shared" si="8"/>
        <v>6</v>
      </c>
      <c r="L61" t="str">
        <f t="shared" si="9"/>
        <v>18</v>
      </c>
      <c r="M61" t="str">
        <f t="shared" si="10"/>
        <v>30</v>
      </c>
      <c r="N61" t="str">
        <f t="shared" si="11"/>
        <v>18</v>
      </c>
      <c r="O61">
        <f t="shared" si="12"/>
        <v>18.504999999999999</v>
      </c>
      <c r="P61" t="str">
        <f t="shared" si="13"/>
        <v>07</v>
      </c>
      <c r="Q61" t="str">
        <f t="shared" si="14"/>
        <v>59</v>
      </c>
      <c r="R61" t="str">
        <f t="shared" si="15"/>
        <v>59</v>
      </c>
      <c r="S61">
        <f t="shared" si="16"/>
        <v>7.9997222222222222</v>
      </c>
      <c r="T61">
        <f t="shared" si="17"/>
        <v>-10.505277777777778</v>
      </c>
      <c r="U61">
        <f t="shared" si="18"/>
        <v>133.49472222222221</v>
      </c>
    </row>
    <row r="62" spans="1:21" x14ac:dyDescent="0.3">
      <c r="A62" t="s">
        <v>323</v>
      </c>
      <c r="C62" t="str">
        <f t="shared" si="0"/>
        <v>2021</v>
      </c>
      <c r="D62" t="str">
        <f t="shared" si="1"/>
        <v>01</v>
      </c>
      <c r="E62" t="str">
        <f t="shared" si="2"/>
        <v>04</v>
      </c>
      <c r="F62" s="3">
        <f t="shared" si="3"/>
        <v>44200</v>
      </c>
      <c r="G62">
        <f t="shared" si="4"/>
        <v>2021</v>
      </c>
      <c r="H62">
        <f t="shared" si="5"/>
        <v>3</v>
      </c>
      <c r="I62">
        <f t="shared" si="6"/>
        <v>4</v>
      </c>
      <c r="J62" s="3">
        <f t="shared" si="7"/>
        <v>44259</v>
      </c>
      <c r="K62">
        <f t="shared" si="8"/>
        <v>59</v>
      </c>
      <c r="L62" t="str">
        <f t="shared" si="9"/>
        <v>21</v>
      </c>
      <c r="M62" t="str">
        <f t="shared" si="10"/>
        <v>37</v>
      </c>
      <c r="N62" t="str">
        <f t="shared" si="11"/>
        <v>45</v>
      </c>
      <c r="O62">
        <f t="shared" si="12"/>
        <v>21.629166666666666</v>
      </c>
      <c r="P62">
        <f t="shared" si="13"/>
        <v>0</v>
      </c>
      <c r="Q62">
        <f t="shared" si="14"/>
        <v>0</v>
      </c>
      <c r="R62">
        <f t="shared" si="15"/>
        <v>0</v>
      </c>
      <c r="S62">
        <f t="shared" si="16"/>
        <v>0</v>
      </c>
      <c r="T62">
        <f t="shared" si="17"/>
        <v>-21.629166666666666</v>
      </c>
      <c r="U62">
        <f t="shared" si="18"/>
        <v>1394.3708333333334</v>
      </c>
    </row>
    <row r="63" spans="1:21" x14ac:dyDescent="0.3">
      <c r="A63" t="s">
        <v>404</v>
      </c>
      <c r="B63" t="s">
        <v>405</v>
      </c>
      <c r="C63" t="str">
        <f t="shared" si="0"/>
        <v>2021</v>
      </c>
      <c r="D63" t="str">
        <f t="shared" si="1"/>
        <v>01</v>
      </c>
      <c r="E63" t="str">
        <f t="shared" si="2"/>
        <v>01</v>
      </c>
      <c r="F63" s="3">
        <f t="shared" si="3"/>
        <v>44197</v>
      </c>
      <c r="G63" t="str">
        <f t="shared" si="4"/>
        <v>2021</v>
      </c>
      <c r="H63" t="str">
        <f t="shared" si="5"/>
        <v>01</v>
      </c>
      <c r="I63" t="str">
        <f t="shared" si="6"/>
        <v>03</v>
      </c>
      <c r="J63" s="3">
        <f t="shared" si="7"/>
        <v>44199</v>
      </c>
      <c r="K63">
        <f t="shared" si="8"/>
        <v>2</v>
      </c>
      <c r="L63" t="str">
        <f t="shared" si="9"/>
        <v>14</v>
      </c>
      <c r="M63" t="str">
        <f t="shared" si="10"/>
        <v>00</v>
      </c>
      <c r="N63" t="str">
        <f t="shared" si="11"/>
        <v>17</v>
      </c>
      <c r="O63">
        <f t="shared" si="12"/>
        <v>14.004722222222222</v>
      </c>
      <c r="P63" t="str">
        <f t="shared" si="13"/>
        <v>08</v>
      </c>
      <c r="Q63" t="str">
        <f t="shared" si="14"/>
        <v>00</v>
      </c>
      <c r="R63" t="str">
        <f t="shared" si="15"/>
        <v>59</v>
      </c>
      <c r="S63">
        <f t="shared" si="16"/>
        <v>8.0163888888888888</v>
      </c>
      <c r="T63">
        <f t="shared" si="17"/>
        <v>-5.9883333333333333</v>
      </c>
      <c r="U63">
        <f t="shared" si="18"/>
        <v>42.01166666666667</v>
      </c>
    </row>
    <row r="64" spans="1:21" x14ac:dyDescent="0.3">
      <c r="A64" t="s">
        <v>379</v>
      </c>
      <c r="B64" t="s">
        <v>380</v>
      </c>
      <c r="C64" t="str">
        <f t="shared" si="0"/>
        <v>2021</v>
      </c>
      <c r="D64" t="str">
        <f t="shared" si="1"/>
        <v>01</v>
      </c>
      <c r="E64" t="str">
        <f t="shared" si="2"/>
        <v>05</v>
      </c>
      <c r="F64" s="3">
        <f t="shared" si="3"/>
        <v>44201</v>
      </c>
      <c r="G64" t="str">
        <f t="shared" si="4"/>
        <v>2021</v>
      </c>
      <c r="H64" t="str">
        <f t="shared" si="5"/>
        <v>01</v>
      </c>
      <c r="I64" t="str">
        <f t="shared" si="6"/>
        <v>05</v>
      </c>
      <c r="J64" s="3">
        <f t="shared" si="7"/>
        <v>44201</v>
      </c>
      <c r="K64">
        <f t="shared" si="8"/>
        <v>0</v>
      </c>
      <c r="L64" t="str">
        <f t="shared" si="9"/>
        <v>11</v>
      </c>
      <c r="M64" t="str">
        <f t="shared" si="10"/>
        <v>30</v>
      </c>
      <c r="N64" t="str">
        <f t="shared" si="11"/>
        <v>00</v>
      </c>
      <c r="O64">
        <f t="shared" si="12"/>
        <v>11.5</v>
      </c>
      <c r="P64" t="str">
        <f t="shared" si="13"/>
        <v>23</v>
      </c>
      <c r="Q64" t="str">
        <f t="shared" si="14"/>
        <v>45</v>
      </c>
      <c r="R64" t="str">
        <f t="shared" si="15"/>
        <v>00</v>
      </c>
      <c r="S64">
        <f t="shared" si="16"/>
        <v>23.75</v>
      </c>
      <c r="T64">
        <f t="shared" si="17"/>
        <v>12.25</v>
      </c>
      <c r="U64">
        <f t="shared" si="18"/>
        <v>12.25</v>
      </c>
    </row>
    <row r="65" spans="1:21" x14ac:dyDescent="0.3">
      <c r="A65" t="s">
        <v>184</v>
      </c>
      <c r="B65" t="s">
        <v>185</v>
      </c>
      <c r="C65" t="str">
        <f t="shared" si="0"/>
        <v>2021</v>
      </c>
      <c r="D65" t="str">
        <f t="shared" si="1"/>
        <v>02</v>
      </c>
      <c r="E65" t="str">
        <f t="shared" si="2"/>
        <v>05</v>
      </c>
      <c r="F65" s="3">
        <f t="shared" si="3"/>
        <v>44232</v>
      </c>
      <c r="G65" t="str">
        <f t="shared" si="4"/>
        <v>2021</v>
      </c>
      <c r="H65" t="str">
        <f t="shared" si="5"/>
        <v>02</v>
      </c>
      <c r="I65" t="str">
        <f t="shared" si="6"/>
        <v>06</v>
      </c>
      <c r="J65" s="3">
        <f t="shared" si="7"/>
        <v>44233</v>
      </c>
      <c r="K65">
        <f t="shared" si="8"/>
        <v>1</v>
      </c>
      <c r="L65" t="str">
        <f t="shared" si="9"/>
        <v>16</v>
      </c>
      <c r="M65" t="str">
        <f t="shared" si="10"/>
        <v>54</v>
      </c>
      <c r="N65" t="str">
        <f t="shared" si="11"/>
        <v>58</v>
      </c>
      <c r="O65">
        <f t="shared" si="12"/>
        <v>16.91611111111111</v>
      </c>
      <c r="P65" t="str">
        <f t="shared" si="13"/>
        <v>18</v>
      </c>
      <c r="Q65" t="str">
        <f t="shared" si="14"/>
        <v>01</v>
      </c>
      <c r="R65" t="str">
        <f t="shared" si="15"/>
        <v>59</v>
      </c>
      <c r="S65">
        <f t="shared" si="16"/>
        <v>18.033055555555556</v>
      </c>
      <c r="T65">
        <f t="shared" si="17"/>
        <v>1.1169444444444458</v>
      </c>
      <c r="U65">
        <f t="shared" si="18"/>
        <v>25.116944444444446</v>
      </c>
    </row>
    <row r="66" spans="1:21" x14ac:dyDescent="0.3">
      <c r="A66" t="s">
        <v>323</v>
      </c>
      <c r="C66" t="str">
        <f t="shared" si="0"/>
        <v>2021</v>
      </c>
      <c r="D66" t="str">
        <f t="shared" si="1"/>
        <v>01</v>
      </c>
      <c r="E66" t="str">
        <f t="shared" si="2"/>
        <v>04</v>
      </c>
      <c r="F66" s="3">
        <f t="shared" si="3"/>
        <v>44200</v>
      </c>
      <c r="G66">
        <f t="shared" si="4"/>
        <v>2021</v>
      </c>
      <c r="H66">
        <f t="shared" si="5"/>
        <v>3</v>
      </c>
      <c r="I66">
        <f t="shared" si="6"/>
        <v>4</v>
      </c>
      <c r="J66" s="3">
        <f t="shared" si="7"/>
        <v>44259</v>
      </c>
      <c r="K66">
        <f t="shared" si="8"/>
        <v>59</v>
      </c>
      <c r="L66" t="str">
        <f t="shared" si="9"/>
        <v>21</v>
      </c>
      <c r="M66" t="str">
        <f t="shared" si="10"/>
        <v>37</v>
      </c>
      <c r="N66" t="str">
        <f t="shared" si="11"/>
        <v>45</v>
      </c>
      <c r="O66">
        <f t="shared" si="12"/>
        <v>21.629166666666666</v>
      </c>
      <c r="P66">
        <f t="shared" si="13"/>
        <v>0</v>
      </c>
      <c r="Q66">
        <f t="shared" si="14"/>
        <v>0</v>
      </c>
      <c r="R66">
        <f t="shared" si="15"/>
        <v>0</v>
      </c>
      <c r="S66">
        <f t="shared" si="16"/>
        <v>0</v>
      </c>
      <c r="T66">
        <f t="shared" si="17"/>
        <v>-21.629166666666666</v>
      </c>
      <c r="U66">
        <f t="shared" si="18"/>
        <v>1394.3708333333334</v>
      </c>
    </row>
    <row r="67" spans="1:21" x14ac:dyDescent="0.3">
      <c r="A67" t="s">
        <v>379</v>
      </c>
      <c r="B67" t="s">
        <v>380</v>
      </c>
      <c r="C67" t="str">
        <f t="shared" ref="C67:C130" si="19">LEFT(A67,4)</f>
        <v>2021</v>
      </c>
      <c r="D67" t="str">
        <f t="shared" ref="D67:D130" si="20">RIGHT(LEFT(A67,7),2)</f>
        <v>01</v>
      </c>
      <c r="E67" t="str">
        <f t="shared" ref="E67:E130" si="21">RIGHT(LEFT(A67,10),2)</f>
        <v>05</v>
      </c>
      <c r="F67" s="3">
        <f t="shared" ref="F67:F130" si="22">DATE(C67,D67,E67)</f>
        <v>44201</v>
      </c>
      <c r="G67" t="str">
        <f t="shared" ref="G67:G130" si="23">IF(ISBLANK(B67),2021,LEFT(B67,4))</f>
        <v>2021</v>
      </c>
      <c r="H67" t="str">
        <f t="shared" ref="H67:H130" si="24">IF(ISBLANK(B67),3,RIGHT(LEFT(B67,7),2))</f>
        <v>01</v>
      </c>
      <c r="I67" t="str">
        <f t="shared" ref="I67:I130" si="25">IF(ISBLANK(B67),4,RIGHT(LEFT(B67,10),2))</f>
        <v>05</v>
      </c>
      <c r="J67" s="3">
        <f t="shared" ref="J67:J130" si="26">DATE(G67,H67,I67)</f>
        <v>44201</v>
      </c>
      <c r="K67">
        <f t="shared" ref="K67:K130" si="27">DATEDIF(F67,J67,"d")</f>
        <v>0</v>
      </c>
      <c r="L67" t="str">
        <f t="shared" ref="L67:L130" si="28">LEFT(RIGHT(A67,9),2)</f>
        <v>11</v>
      </c>
      <c r="M67" t="str">
        <f t="shared" ref="M67:M130" si="29">LEFT(RIGHT(A67,6),2)</f>
        <v>30</v>
      </c>
      <c r="N67" t="str">
        <f t="shared" ref="N67:N130" si="30">LEFT(RIGHT(A67,3),2)</f>
        <v>00</v>
      </c>
      <c r="O67">
        <f t="shared" ref="O67:O130" si="31">L67+(M67/60)+(N67/(60*60))</f>
        <v>11.5</v>
      </c>
      <c r="P67" t="str">
        <f t="shared" ref="P67:P130" si="32">IF(ISBLANK(B67),0,LEFT(RIGHT(B67,9),2))</f>
        <v>23</v>
      </c>
      <c r="Q67" t="str">
        <f t="shared" ref="Q67:Q130" si="33">IF(ISBLANK(B67),0,LEFT(RIGHT(B67,6),2))</f>
        <v>45</v>
      </c>
      <c r="R67" t="str">
        <f t="shared" ref="R67:R130" si="34">IF(ISBLANK(B67),0,LEFT(RIGHT(B67,3),2))</f>
        <v>00</v>
      </c>
      <c r="S67">
        <f t="shared" ref="S67:S130" si="35">P67+(Q67/60)+(R67/(60*60))</f>
        <v>23.75</v>
      </c>
      <c r="T67">
        <f t="shared" ref="T67:T130" si="36">S67-O67</f>
        <v>12.25</v>
      </c>
      <c r="U67">
        <f t="shared" ref="U67:U130" si="37">K67*24+T67</f>
        <v>12.25</v>
      </c>
    </row>
    <row r="68" spans="1:21" x14ac:dyDescent="0.3">
      <c r="A68" t="s">
        <v>418</v>
      </c>
      <c r="B68" t="s">
        <v>419</v>
      </c>
      <c r="C68" t="str">
        <f t="shared" si="19"/>
        <v>2021</v>
      </c>
      <c r="D68" t="str">
        <f t="shared" si="20"/>
        <v>03</v>
      </c>
      <c r="E68" t="str">
        <f t="shared" si="21"/>
        <v>01</v>
      </c>
      <c r="F68" s="3">
        <f t="shared" si="22"/>
        <v>44256</v>
      </c>
      <c r="G68" t="str">
        <f t="shared" si="23"/>
        <v>2021</v>
      </c>
      <c r="H68" t="str">
        <f t="shared" si="24"/>
        <v>03</v>
      </c>
      <c r="I68" t="str">
        <f t="shared" si="25"/>
        <v>15</v>
      </c>
      <c r="J68" s="3">
        <f t="shared" si="26"/>
        <v>44270</v>
      </c>
      <c r="K68">
        <f t="shared" si="27"/>
        <v>14</v>
      </c>
      <c r="L68" t="str">
        <f t="shared" si="28"/>
        <v>00</v>
      </c>
      <c r="M68" t="str">
        <f t="shared" si="29"/>
        <v>00</v>
      </c>
      <c r="N68" t="str">
        <f t="shared" si="30"/>
        <v>52</v>
      </c>
      <c r="O68">
        <f t="shared" si="31"/>
        <v>1.4444444444444444E-2</v>
      </c>
      <c r="P68" t="str">
        <f t="shared" si="32"/>
        <v>23</v>
      </c>
      <c r="Q68" t="str">
        <f t="shared" si="33"/>
        <v>59</v>
      </c>
      <c r="R68" t="str">
        <f t="shared" si="34"/>
        <v>52</v>
      </c>
      <c r="S68">
        <f t="shared" si="35"/>
        <v>23.997777777777777</v>
      </c>
      <c r="T68">
        <f t="shared" si="36"/>
        <v>23.983333333333334</v>
      </c>
      <c r="U68">
        <f t="shared" si="37"/>
        <v>359.98333333333335</v>
      </c>
    </row>
    <row r="69" spans="1:21" x14ac:dyDescent="0.3">
      <c r="A69" t="s">
        <v>89</v>
      </c>
      <c r="C69" t="str">
        <f t="shared" si="19"/>
        <v>2021</v>
      </c>
      <c r="D69" t="str">
        <f t="shared" si="20"/>
        <v>01</v>
      </c>
      <c r="E69" t="str">
        <f t="shared" si="21"/>
        <v>22</v>
      </c>
      <c r="F69" s="3">
        <f t="shared" si="22"/>
        <v>44218</v>
      </c>
      <c r="G69">
        <f t="shared" si="23"/>
        <v>2021</v>
      </c>
      <c r="H69">
        <f t="shared" si="24"/>
        <v>3</v>
      </c>
      <c r="I69">
        <f t="shared" si="25"/>
        <v>4</v>
      </c>
      <c r="J69" s="3">
        <f t="shared" si="26"/>
        <v>44259</v>
      </c>
      <c r="K69">
        <f t="shared" si="27"/>
        <v>41</v>
      </c>
      <c r="L69" t="str">
        <f t="shared" si="28"/>
        <v>15</v>
      </c>
      <c r="M69" t="str">
        <f t="shared" si="29"/>
        <v>12</v>
      </c>
      <c r="N69" t="str">
        <f t="shared" si="30"/>
        <v>53</v>
      </c>
      <c r="O69">
        <f t="shared" si="31"/>
        <v>15.214722222222221</v>
      </c>
      <c r="P69">
        <f t="shared" si="32"/>
        <v>0</v>
      </c>
      <c r="Q69">
        <f t="shared" si="33"/>
        <v>0</v>
      </c>
      <c r="R69">
        <f t="shared" si="34"/>
        <v>0</v>
      </c>
      <c r="S69">
        <f t="shared" si="35"/>
        <v>0</v>
      </c>
      <c r="T69">
        <f t="shared" si="36"/>
        <v>-15.214722222222221</v>
      </c>
      <c r="U69">
        <f t="shared" si="37"/>
        <v>968.78527777777776</v>
      </c>
    </row>
    <row r="70" spans="1:21" x14ac:dyDescent="0.3">
      <c r="A70" t="s">
        <v>427</v>
      </c>
      <c r="C70" t="str">
        <f t="shared" si="19"/>
        <v>2021</v>
      </c>
      <c r="D70" t="str">
        <f t="shared" si="20"/>
        <v>01</v>
      </c>
      <c r="E70" t="str">
        <f t="shared" si="21"/>
        <v>21</v>
      </c>
      <c r="F70" s="3">
        <f t="shared" si="22"/>
        <v>44217</v>
      </c>
      <c r="G70">
        <f t="shared" si="23"/>
        <v>2021</v>
      </c>
      <c r="H70">
        <f t="shared" si="24"/>
        <v>3</v>
      </c>
      <c r="I70">
        <f t="shared" si="25"/>
        <v>4</v>
      </c>
      <c r="J70" s="3">
        <f t="shared" si="26"/>
        <v>44259</v>
      </c>
      <c r="K70">
        <f t="shared" si="27"/>
        <v>42</v>
      </c>
      <c r="L70" t="str">
        <f t="shared" si="28"/>
        <v>22</v>
      </c>
      <c r="M70" t="str">
        <f t="shared" si="29"/>
        <v>56</v>
      </c>
      <c r="N70" t="str">
        <f t="shared" si="30"/>
        <v>36</v>
      </c>
      <c r="O70">
        <f t="shared" si="31"/>
        <v>22.943333333333335</v>
      </c>
      <c r="P70">
        <f t="shared" si="32"/>
        <v>0</v>
      </c>
      <c r="Q70">
        <f t="shared" si="33"/>
        <v>0</v>
      </c>
      <c r="R70">
        <f t="shared" si="34"/>
        <v>0</v>
      </c>
      <c r="S70">
        <f t="shared" si="35"/>
        <v>0</v>
      </c>
      <c r="T70">
        <f t="shared" si="36"/>
        <v>-22.943333333333335</v>
      </c>
      <c r="U70">
        <f t="shared" si="37"/>
        <v>985.05666666666662</v>
      </c>
    </row>
    <row r="71" spans="1:21" x14ac:dyDescent="0.3">
      <c r="A71" t="s">
        <v>431</v>
      </c>
      <c r="B71" t="s">
        <v>432</v>
      </c>
      <c r="C71" t="str">
        <f t="shared" si="19"/>
        <v>2021</v>
      </c>
      <c r="D71" t="str">
        <f t="shared" si="20"/>
        <v>02</v>
      </c>
      <c r="E71" t="str">
        <f t="shared" si="21"/>
        <v>15</v>
      </c>
      <c r="F71" s="3">
        <f t="shared" si="22"/>
        <v>44242</v>
      </c>
      <c r="G71" t="str">
        <f t="shared" si="23"/>
        <v>2021</v>
      </c>
      <c r="H71" t="str">
        <f t="shared" si="24"/>
        <v>02</v>
      </c>
      <c r="I71" t="str">
        <f t="shared" si="25"/>
        <v>21</v>
      </c>
      <c r="J71" s="3">
        <f t="shared" si="26"/>
        <v>44248</v>
      </c>
      <c r="K71">
        <f t="shared" si="27"/>
        <v>6</v>
      </c>
      <c r="L71" t="str">
        <f t="shared" si="28"/>
        <v>08</v>
      </c>
      <c r="M71" t="str">
        <f t="shared" si="29"/>
        <v>32</v>
      </c>
      <c r="N71" t="str">
        <f t="shared" si="30"/>
        <v>25</v>
      </c>
      <c r="O71">
        <f t="shared" si="31"/>
        <v>8.5402777777777779</v>
      </c>
      <c r="P71" t="str">
        <f t="shared" si="32"/>
        <v>22</v>
      </c>
      <c r="Q71" t="str">
        <f t="shared" si="33"/>
        <v>59</v>
      </c>
      <c r="R71" t="str">
        <f t="shared" si="34"/>
        <v>59</v>
      </c>
      <c r="S71">
        <f t="shared" si="35"/>
        <v>22.999722222222225</v>
      </c>
      <c r="T71">
        <f t="shared" si="36"/>
        <v>14.459444444444447</v>
      </c>
      <c r="U71">
        <f t="shared" si="37"/>
        <v>158.45944444444444</v>
      </c>
    </row>
    <row r="72" spans="1:21" x14ac:dyDescent="0.3">
      <c r="A72" t="s">
        <v>176</v>
      </c>
      <c r="B72" t="s">
        <v>177</v>
      </c>
      <c r="C72" t="str">
        <f t="shared" si="19"/>
        <v>2021</v>
      </c>
      <c r="D72" t="str">
        <f t="shared" si="20"/>
        <v>02</v>
      </c>
      <c r="E72" t="str">
        <f t="shared" si="21"/>
        <v>01</v>
      </c>
      <c r="F72" s="3">
        <f t="shared" si="22"/>
        <v>44228</v>
      </c>
      <c r="G72" t="str">
        <f t="shared" si="23"/>
        <v>2021</v>
      </c>
      <c r="H72" t="str">
        <f t="shared" si="24"/>
        <v>02</v>
      </c>
      <c r="I72" t="str">
        <f t="shared" si="25"/>
        <v>14</v>
      </c>
      <c r="J72" s="3">
        <f t="shared" si="26"/>
        <v>44241</v>
      </c>
      <c r="K72">
        <f t="shared" si="27"/>
        <v>13</v>
      </c>
      <c r="L72" t="str">
        <f t="shared" si="28"/>
        <v>16</v>
      </c>
      <c r="M72" t="str">
        <f t="shared" si="29"/>
        <v>46</v>
      </c>
      <c r="N72" t="str">
        <f t="shared" si="30"/>
        <v>37</v>
      </c>
      <c r="O72">
        <f t="shared" si="31"/>
        <v>16.776944444444442</v>
      </c>
      <c r="P72" t="str">
        <f t="shared" si="32"/>
        <v>23</v>
      </c>
      <c r="Q72" t="str">
        <f t="shared" si="33"/>
        <v>59</v>
      </c>
      <c r="R72" t="str">
        <f t="shared" si="34"/>
        <v>37</v>
      </c>
      <c r="S72">
        <f t="shared" si="35"/>
        <v>23.993611111111111</v>
      </c>
      <c r="T72">
        <f t="shared" si="36"/>
        <v>7.2166666666666686</v>
      </c>
      <c r="U72">
        <f t="shared" si="37"/>
        <v>319.2166666666667</v>
      </c>
    </row>
    <row r="73" spans="1:21" x14ac:dyDescent="0.3">
      <c r="A73" t="s">
        <v>439</v>
      </c>
      <c r="C73" t="str">
        <f t="shared" si="19"/>
        <v>2021</v>
      </c>
      <c r="D73" t="str">
        <f t="shared" si="20"/>
        <v>01</v>
      </c>
      <c r="E73" t="str">
        <f t="shared" si="21"/>
        <v>19</v>
      </c>
      <c r="F73" s="3">
        <f t="shared" si="22"/>
        <v>44215</v>
      </c>
      <c r="G73">
        <f t="shared" si="23"/>
        <v>2021</v>
      </c>
      <c r="H73">
        <f t="shared" si="24"/>
        <v>3</v>
      </c>
      <c r="I73">
        <f t="shared" si="25"/>
        <v>4</v>
      </c>
      <c r="J73" s="3">
        <f t="shared" si="26"/>
        <v>44259</v>
      </c>
      <c r="K73">
        <f t="shared" si="27"/>
        <v>44</v>
      </c>
      <c r="L73" t="str">
        <f t="shared" si="28"/>
        <v>03</v>
      </c>
      <c r="M73" t="str">
        <f t="shared" si="29"/>
        <v>33</v>
      </c>
      <c r="N73" t="str">
        <f t="shared" si="30"/>
        <v>38</v>
      </c>
      <c r="O73">
        <f t="shared" si="31"/>
        <v>3.5605555555555553</v>
      </c>
      <c r="P73">
        <f t="shared" si="32"/>
        <v>0</v>
      </c>
      <c r="Q73">
        <f t="shared" si="33"/>
        <v>0</v>
      </c>
      <c r="R73">
        <f t="shared" si="34"/>
        <v>0</v>
      </c>
      <c r="S73">
        <f t="shared" si="35"/>
        <v>0</v>
      </c>
      <c r="T73">
        <f t="shared" si="36"/>
        <v>-3.5605555555555553</v>
      </c>
      <c r="U73">
        <f t="shared" si="37"/>
        <v>1052.4394444444445</v>
      </c>
    </row>
    <row r="74" spans="1:21" x14ac:dyDescent="0.3">
      <c r="A74" t="s">
        <v>443</v>
      </c>
      <c r="B74" t="s">
        <v>444</v>
      </c>
      <c r="C74" t="str">
        <f t="shared" si="19"/>
        <v>2021</v>
      </c>
      <c r="D74" t="str">
        <f t="shared" si="20"/>
        <v>01</v>
      </c>
      <c r="E74" t="str">
        <f t="shared" si="21"/>
        <v>16</v>
      </c>
      <c r="F74" s="3">
        <f t="shared" si="22"/>
        <v>44212</v>
      </c>
      <c r="G74" t="str">
        <f t="shared" si="23"/>
        <v>2021</v>
      </c>
      <c r="H74" t="str">
        <f t="shared" si="24"/>
        <v>01</v>
      </c>
      <c r="I74" t="str">
        <f t="shared" si="25"/>
        <v>31</v>
      </c>
      <c r="J74" s="3">
        <f t="shared" si="26"/>
        <v>44227</v>
      </c>
      <c r="K74">
        <f t="shared" si="27"/>
        <v>15</v>
      </c>
      <c r="L74" t="str">
        <f t="shared" si="28"/>
        <v>21</v>
      </c>
      <c r="M74" t="str">
        <f t="shared" si="29"/>
        <v>25</v>
      </c>
      <c r="N74" t="str">
        <f t="shared" si="30"/>
        <v>25</v>
      </c>
      <c r="O74">
        <f t="shared" si="31"/>
        <v>21.423611111111111</v>
      </c>
      <c r="P74" t="str">
        <f t="shared" si="32"/>
        <v>21</v>
      </c>
      <c r="Q74" t="str">
        <f t="shared" si="33"/>
        <v>17</v>
      </c>
      <c r="R74" t="str">
        <f t="shared" si="34"/>
        <v>11</v>
      </c>
      <c r="S74">
        <f t="shared" si="35"/>
        <v>21.28638888888889</v>
      </c>
      <c r="T74">
        <f t="shared" si="36"/>
        <v>-0.13722222222222058</v>
      </c>
      <c r="U74">
        <f t="shared" si="37"/>
        <v>359.86277777777775</v>
      </c>
    </row>
    <row r="75" spans="1:21" x14ac:dyDescent="0.3">
      <c r="A75" t="s">
        <v>404</v>
      </c>
      <c r="B75" t="s">
        <v>405</v>
      </c>
      <c r="C75" t="str">
        <f t="shared" si="19"/>
        <v>2021</v>
      </c>
      <c r="D75" t="str">
        <f t="shared" si="20"/>
        <v>01</v>
      </c>
      <c r="E75" t="str">
        <f t="shared" si="21"/>
        <v>01</v>
      </c>
      <c r="F75" s="3">
        <f t="shared" si="22"/>
        <v>44197</v>
      </c>
      <c r="G75" t="str">
        <f t="shared" si="23"/>
        <v>2021</v>
      </c>
      <c r="H75" t="str">
        <f t="shared" si="24"/>
        <v>01</v>
      </c>
      <c r="I75" t="str">
        <f t="shared" si="25"/>
        <v>03</v>
      </c>
      <c r="J75" s="3">
        <f t="shared" si="26"/>
        <v>44199</v>
      </c>
      <c r="K75">
        <f t="shared" si="27"/>
        <v>2</v>
      </c>
      <c r="L75" t="str">
        <f t="shared" si="28"/>
        <v>14</v>
      </c>
      <c r="M75" t="str">
        <f t="shared" si="29"/>
        <v>00</v>
      </c>
      <c r="N75" t="str">
        <f t="shared" si="30"/>
        <v>17</v>
      </c>
      <c r="O75">
        <f t="shared" si="31"/>
        <v>14.004722222222222</v>
      </c>
      <c r="P75" t="str">
        <f t="shared" si="32"/>
        <v>08</v>
      </c>
      <c r="Q75" t="str">
        <f t="shared" si="33"/>
        <v>00</v>
      </c>
      <c r="R75" t="str">
        <f t="shared" si="34"/>
        <v>59</v>
      </c>
      <c r="S75">
        <f t="shared" si="35"/>
        <v>8.0163888888888888</v>
      </c>
      <c r="T75">
        <f t="shared" si="36"/>
        <v>-5.9883333333333333</v>
      </c>
      <c r="U75">
        <f t="shared" si="37"/>
        <v>42.01166666666667</v>
      </c>
    </row>
    <row r="76" spans="1:21" x14ac:dyDescent="0.3">
      <c r="A76" t="s">
        <v>453</v>
      </c>
      <c r="C76" t="str">
        <f t="shared" si="19"/>
        <v>2021</v>
      </c>
      <c r="D76" t="str">
        <f t="shared" si="20"/>
        <v>01</v>
      </c>
      <c r="E76" t="str">
        <f t="shared" si="21"/>
        <v>21</v>
      </c>
      <c r="F76" s="3">
        <f t="shared" si="22"/>
        <v>44217</v>
      </c>
      <c r="G76">
        <f t="shared" si="23"/>
        <v>2021</v>
      </c>
      <c r="H76">
        <f t="shared" si="24"/>
        <v>3</v>
      </c>
      <c r="I76">
        <f t="shared" si="25"/>
        <v>4</v>
      </c>
      <c r="J76" s="3">
        <f t="shared" si="26"/>
        <v>44259</v>
      </c>
      <c r="K76">
        <f t="shared" si="27"/>
        <v>42</v>
      </c>
      <c r="L76" t="str">
        <f t="shared" si="28"/>
        <v>22</v>
      </c>
      <c r="M76" t="str">
        <f t="shared" si="29"/>
        <v>14</v>
      </c>
      <c r="N76" t="str">
        <f t="shared" si="30"/>
        <v>48</v>
      </c>
      <c r="O76">
        <f t="shared" si="31"/>
        <v>22.246666666666666</v>
      </c>
      <c r="P76">
        <f t="shared" si="32"/>
        <v>0</v>
      </c>
      <c r="Q76">
        <f t="shared" si="33"/>
        <v>0</v>
      </c>
      <c r="R76">
        <f t="shared" si="34"/>
        <v>0</v>
      </c>
      <c r="S76">
        <f t="shared" si="35"/>
        <v>0</v>
      </c>
      <c r="T76">
        <f t="shared" si="36"/>
        <v>-22.246666666666666</v>
      </c>
      <c r="U76">
        <f t="shared" si="37"/>
        <v>985.75333333333333</v>
      </c>
    </row>
    <row r="77" spans="1:21" x14ac:dyDescent="0.3">
      <c r="A77" t="s">
        <v>457</v>
      </c>
      <c r="B77" t="s">
        <v>458</v>
      </c>
      <c r="C77" t="str">
        <f t="shared" si="19"/>
        <v>2021</v>
      </c>
      <c r="D77" t="str">
        <f t="shared" si="20"/>
        <v>01</v>
      </c>
      <c r="E77" t="str">
        <f t="shared" si="21"/>
        <v>29</v>
      </c>
      <c r="F77" s="3">
        <f t="shared" si="22"/>
        <v>44225</v>
      </c>
      <c r="G77" t="str">
        <f t="shared" si="23"/>
        <v>2021</v>
      </c>
      <c r="H77" t="str">
        <f t="shared" si="24"/>
        <v>01</v>
      </c>
      <c r="I77" t="str">
        <f t="shared" si="25"/>
        <v>31</v>
      </c>
      <c r="J77" s="3">
        <f t="shared" si="26"/>
        <v>44227</v>
      </c>
      <c r="K77">
        <f t="shared" si="27"/>
        <v>2</v>
      </c>
      <c r="L77" t="str">
        <f t="shared" si="28"/>
        <v>15</v>
      </c>
      <c r="M77" t="str">
        <f t="shared" si="29"/>
        <v>50</v>
      </c>
      <c r="N77" t="str">
        <f t="shared" si="30"/>
        <v>09</v>
      </c>
      <c r="O77">
        <f t="shared" si="31"/>
        <v>15.835833333333333</v>
      </c>
      <c r="P77" t="str">
        <f t="shared" si="32"/>
        <v>22</v>
      </c>
      <c r="Q77" t="str">
        <f t="shared" si="33"/>
        <v>48</v>
      </c>
      <c r="R77" t="str">
        <f t="shared" si="34"/>
        <v>09</v>
      </c>
      <c r="S77">
        <f t="shared" si="35"/>
        <v>22.802500000000002</v>
      </c>
      <c r="T77">
        <f t="shared" si="36"/>
        <v>6.9666666666666686</v>
      </c>
      <c r="U77">
        <f t="shared" si="37"/>
        <v>54.966666666666669</v>
      </c>
    </row>
    <row r="78" spans="1:21" x14ac:dyDescent="0.3">
      <c r="A78" t="s">
        <v>466</v>
      </c>
      <c r="C78" t="str">
        <f t="shared" si="19"/>
        <v>2021</v>
      </c>
      <c r="D78" t="str">
        <f t="shared" si="20"/>
        <v>01</v>
      </c>
      <c r="E78" t="str">
        <f t="shared" si="21"/>
        <v>26</v>
      </c>
      <c r="F78" s="3">
        <f t="shared" si="22"/>
        <v>44222</v>
      </c>
      <c r="G78">
        <f t="shared" si="23"/>
        <v>2021</v>
      </c>
      <c r="H78">
        <f t="shared" si="24"/>
        <v>3</v>
      </c>
      <c r="I78">
        <f t="shared" si="25"/>
        <v>4</v>
      </c>
      <c r="J78" s="3">
        <f t="shared" si="26"/>
        <v>44259</v>
      </c>
      <c r="K78">
        <f t="shared" si="27"/>
        <v>37</v>
      </c>
      <c r="L78" t="str">
        <f t="shared" si="28"/>
        <v>05</v>
      </c>
      <c r="M78" t="str">
        <f t="shared" si="29"/>
        <v>03</v>
      </c>
      <c r="N78" t="str">
        <f t="shared" si="30"/>
        <v>13</v>
      </c>
      <c r="O78">
        <f t="shared" si="31"/>
        <v>5.0536111111111106</v>
      </c>
      <c r="P78">
        <f t="shared" si="32"/>
        <v>0</v>
      </c>
      <c r="Q78">
        <f t="shared" si="33"/>
        <v>0</v>
      </c>
      <c r="R78">
        <f t="shared" si="34"/>
        <v>0</v>
      </c>
      <c r="S78">
        <f t="shared" si="35"/>
        <v>0</v>
      </c>
      <c r="T78">
        <f t="shared" si="36"/>
        <v>-5.0536111111111106</v>
      </c>
      <c r="U78">
        <f t="shared" si="37"/>
        <v>882.94638888888892</v>
      </c>
    </row>
    <row r="79" spans="1:21" x14ac:dyDescent="0.3">
      <c r="A79" t="s">
        <v>470</v>
      </c>
      <c r="B79" t="s">
        <v>210</v>
      </c>
      <c r="C79" t="str">
        <f t="shared" si="19"/>
        <v>2021</v>
      </c>
      <c r="D79" t="str">
        <f t="shared" si="20"/>
        <v>01</v>
      </c>
      <c r="E79" t="str">
        <f t="shared" si="21"/>
        <v>15</v>
      </c>
      <c r="F79" s="3">
        <f t="shared" si="22"/>
        <v>44211</v>
      </c>
      <c r="G79" t="str">
        <f t="shared" si="23"/>
        <v>2021</v>
      </c>
      <c r="H79" t="str">
        <f t="shared" si="24"/>
        <v>02</v>
      </c>
      <c r="I79" t="str">
        <f t="shared" si="25"/>
        <v>01</v>
      </c>
      <c r="J79" s="3">
        <f t="shared" si="26"/>
        <v>44228</v>
      </c>
      <c r="K79">
        <f t="shared" si="27"/>
        <v>17</v>
      </c>
      <c r="L79" t="str">
        <f t="shared" si="28"/>
        <v>20</v>
      </c>
      <c r="M79" t="str">
        <f t="shared" si="29"/>
        <v>10</v>
      </c>
      <c r="N79" t="str">
        <f t="shared" si="30"/>
        <v>03</v>
      </c>
      <c r="O79">
        <f t="shared" si="31"/>
        <v>20.1675</v>
      </c>
      <c r="P79" t="str">
        <f t="shared" si="32"/>
        <v>04</v>
      </c>
      <c r="Q79" t="str">
        <f t="shared" si="33"/>
        <v>59</v>
      </c>
      <c r="R79" t="str">
        <f t="shared" si="34"/>
        <v>59</v>
      </c>
      <c r="S79">
        <f t="shared" si="35"/>
        <v>4.9997222222222222</v>
      </c>
      <c r="T79">
        <f t="shared" si="36"/>
        <v>-15.167777777777779</v>
      </c>
      <c r="U79">
        <f t="shared" si="37"/>
        <v>392.83222222222224</v>
      </c>
    </row>
    <row r="80" spans="1:21" x14ac:dyDescent="0.3">
      <c r="A80" t="s">
        <v>474</v>
      </c>
      <c r="B80" t="s">
        <v>475</v>
      </c>
      <c r="C80" t="str">
        <f t="shared" si="19"/>
        <v>2021</v>
      </c>
      <c r="D80" t="str">
        <f t="shared" si="20"/>
        <v>02</v>
      </c>
      <c r="E80" t="str">
        <f t="shared" si="21"/>
        <v>16</v>
      </c>
      <c r="F80" s="3">
        <f t="shared" si="22"/>
        <v>44243</v>
      </c>
      <c r="G80" t="str">
        <f t="shared" si="23"/>
        <v>2021</v>
      </c>
      <c r="H80" t="str">
        <f t="shared" si="24"/>
        <v>02</v>
      </c>
      <c r="I80" t="str">
        <f t="shared" si="25"/>
        <v>28</v>
      </c>
      <c r="J80" s="3">
        <f t="shared" si="26"/>
        <v>44255</v>
      </c>
      <c r="K80">
        <f t="shared" si="27"/>
        <v>12</v>
      </c>
      <c r="L80" t="str">
        <f t="shared" si="28"/>
        <v>16</v>
      </c>
      <c r="M80" t="str">
        <f t="shared" si="29"/>
        <v>23</v>
      </c>
      <c r="N80" t="str">
        <f t="shared" si="30"/>
        <v>04</v>
      </c>
      <c r="O80">
        <f t="shared" si="31"/>
        <v>16.384444444444444</v>
      </c>
      <c r="P80" t="str">
        <f t="shared" si="32"/>
        <v>23</v>
      </c>
      <c r="Q80" t="str">
        <f t="shared" si="33"/>
        <v>59</v>
      </c>
      <c r="R80" t="str">
        <f t="shared" si="34"/>
        <v>09</v>
      </c>
      <c r="S80">
        <f t="shared" si="35"/>
        <v>23.985833333333336</v>
      </c>
      <c r="T80">
        <f t="shared" si="36"/>
        <v>7.6013888888888914</v>
      </c>
      <c r="U80">
        <f t="shared" si="37"/>
        <v>295.60138888888889</v>
      </c>
    </row>
    <row r="81" spans="1:21" x14ac:dyDescent="0.3">
      <c r="A81" t="s">
        <v>114</v>
      </c>
      <c r="B81" t="s">
        <v>115</v>
      </c>
      <c r="C81" t="str">
        <f t="shared" si="19"/>
        <v>2021</v>
      </c>
      <c r="D81" t="str">
        <f t="shared" si="20"/>
        <v>03</v>
      </c>
      <c r="E81" t="str">
        <f t="shared" si="21"/>
        <v>01</v>
      </c>
      <c r="F81" s="3">
        <f t="shared" si="22"/>
        <v>44256</v>
      </c>
      <c r="G81" t="str">
        <f t="shared" si="23"/>
        <v>2021</v>
      </c>
      <c r="H81" t="str">
        <f t="shared" si="24"/>
        <v>03</v>
      </c>
      <c r="I81" t="str">
        <f t="shared" si="25"/>
        <v>15</v>
      </c>
      <c r="J81" s="3">
        <f t="shared" si="26"/>
        <v>44270</v>
      </c>
      <c r="K81">
        <f t="shared" si="27"/>
        <v>14</v>
      </c>
      <c r="L81" t="str">
        <f t="shared" si="28"/>
        <v>00</v>
      </c>
      <c r="M81" t="str">
        <f t="shared" si="29"/>
        <v>00</v>
      </c>
      <c r="N81" t="str">
        <f t="shared" si="30"/>
        <v>41</v>
      </c>
      <c r="O81">
        <f t="shared" si="31"/>
        <v>1.1388888888888889E-2</v>
      </c>
      <c r="P81" t="str">
        <f t="shared" si="32"/>
        <v>23</v>
      </c>
      <c r="Q81" t="str">
        <f t="shared" si="33"/>
        <v>59</v>
      </c>
      <c r="R81" t="str">
        <f t="shared" si="34"/>
        <v>41</v>
      </c>
      <c r="S81">
        <f t="shared" si="35"/>
        <v>23.994722222222222</v>
      </c>
      <c r="T81">
        <f t="shared" si="36"/>
        <v>23.983333333333334</v>
      </c>
      <c r="U81">
        <f t="shared" si="37"/>
        <v>359.98333333333335</v>
      </c>
    </row>
    <row r="82" spans="1:21" x14ac:dyDescent="0.3">
      <c r="A82" t="s">
        <v>396</v>
      </c>
      <c r="B82" t="s">
        <v>397</v>
      </c>
      <c r="C82" t="str">
        <f t="shared" si="19"/>
        <v>2021</v>
      </c>
      <c r="D82" t="str">
        <f t="shared" si="20"/>
        <v>02</v>
      </c>
      <c r="E82" t="str">
        <f t="shared" si="21"/>
        <v>03</v>
      </c>
      <c r="F82" s="3">
        <f t="shared" si="22"/>
        <v>44230</v>
      </c>
      <c r="G82" t="str">
        <f t="shared" si="23"/>
        <v>2021</v>
      </c>
      <c r="H82" t="str">
        <f t="shared" si="24"/>
        <v>02</v>
      </c>
      <c r="I82" t="str">
        <f t="shared" si="25"/>
        <v>09</v>
      </c>
      <c r="J82" s="3">
        <f t="shared" si="26"/>
        <v>44236</v>
      </c>
      <c r="K82">
        <f t="shared" si="27"/>
        <v>6</v>
      </c>
      <c r="L82" t="str">
        <f t="shared" si="28"/>
        <v>18</v>
      </c>
      <c r="M82" t="str">
        <f t="shared" si="29"/>
        <v>30</v>
      </c>
      <c r="N82" t="str">
        <f t="shared" si="30"/>
        <v>18</v>
      </c>
      <c r="O82">
        <f t="shared" si="31"/>
        <v>18.504999999999999</v>
      </c>
      <c r="P82" t="str">
        <f t="shared" si="32"/>
        <v>07</v>
      </c>
      <c r="Q82" t="str">
        <f t="shared" si="33"/>
        <v>59</v>
      </c>
      <c r="R82" t="str">
        <f t="shared" si="34"/>
        <v>59</v>
      </c>
      <c r="S82">
        <f t="shared" si="35"/>
        <v>7.9997222222222222</v>
      </c>
      <c r="T82">
        <f t="shared" si="36"/>
        <v>-10.505277777777778</v>
      </c>
      <c r="U82">
        <f t="shared" si="37"/>
        <v>133.49472222222221</v>
      </c>
    </row>
    <row r="83" spans="1:21" x14ac:dyDescent="0.3">
      <c r="A83" t="s">
        <v>240</v>
      </c>
      <c r="B83" t="s">
        <v>241</v>
      </c>
      <c r="C83" t="str">
        <f t="shared" si="19"/>
        <v>2021</v>
      </c>
      <c r="D83" t="str">
        <f t="shared" si="20"/>
        <v>02</v>
      </c>
      <c r="E83" t="str">
        <f t="shared" si="21"/>
        <v>12</v>
      </c>
      <c r="F83" s="3">
        <f t="shared" si="22"/>
        <v>44239</v>
      </c>
      <c r="G83" t="str">
        <f t="shared" si="23"/>
        <v>2021</v>
      </c>
      <c r="H83" t="str">
        <f t="shared" si="24"/>
        <v>02</v>
      </c>
      <c r="I83" t="str">
        <f t="shared" si="25"/>
        <v>24</v>
      </c>
      <c r="J83" s="3">
        <f t="shared" si="26"/>
        <v>44251</v>
      </c>
      <c r="K83">
        <f t="shared" si="27"/>
        <v>12</v>
      </c>
      <c r="L83" t="str">
        <f t="shared" si="28"/>
        <v>22</v>
      </c>
      <c r="M83" t="str">
        <f t="shared" si="29"/>
        <v>48</v>
      </c>
      <c r="N83" t="str">
        <f t="shared" si="30"/>
        <v>29</v>
      </c>
      <c r="O83">
        <f t="shared" si="31"/>
        <v>22.808055555555555</v>
      </c>
      <c r="P83" t="str">
        <f t="shared" si="32"/>
        <v>07</v>
      </c>
      <c r="Q83" t="str">
        <f t="shared" si="33"/>
        <v>59</v>
      </c>
      <c r="R83" t="str">
        <f t="shared" si="34"/>
        <v>59</v>
      </c>
      <c r="S83">
        <f t="shared" si="35"/>
        <v>7.9997222222222222</v>
      </c>
      <c r="T83">
        <f t="shared" si="36"/>
        <v>-14.808333333333334</v>
      </c>
      <c r="U83">
        <f t="shared" si="37"/>
        <v>273.19166666666666</v>
      </c>
    </row>
    <row r="84" spans="1:21" x14ac:dyDescent="0.3">
      <c r="A84" t="s">
        <v>457</v>
      </c>
      <c r="B84" t="s">
        <v>458</v>
      </c>
      <c r="C84" t="str">
        <f t="shared" si="19"/>
        <v>2021</v>
      </c>
      <c r="D84" t="str">
        <f t="shared" si="20"/>
        <v>01</v>
      </c>
      <c r="E84" t="str">
        <f t="shared" si="21"/>
        <v>29</v>
      </c>
      <c r="F84" s="3">
        <f t="shared" si="22"/>
        <v>44225</v>
      </c>
      <c r="G84" t="str">
        <f t="shared" si="23"/>
        <v>2021</v>
      </c>
      <c r="H84" t="str">
        <f t="shared" si="24"/>
        <v>01</v>
      </c>
      <c r="I84" t="str">
        <f t="shared" si="25"/>
        <v>31</v>
      </c>
      <c r="J84" s="3">
        <f t="shared" si="26"/>
        <v>44227</v>
      </c>
      <c r="K84">
        <f t="shared" si="27"/>
        <v>2</v>
      </c>
      <c r="L84" t="str">
        <f t="shared" si="28"/>
        <v>15</v>
      </c>
      <c r="M84" t="str">
        <f t="shared" si="29"/>
        <v>50</v>
      </c>
      <c r="N84" t="str">
        <f t="shared" si="30"/>
        <v>09</v>
      </c>
      <c r="O84">
        <f t="shared" si="31"/>
        <v>15.835833333333333</v>
      </c>
      <c r="P84" t="str">
        <f t="shared" si="32"/>
        <v>22</v>
      </c>
      <c r="Q84" t="str">
        <f t="shared" si="33"/>
        <v>48</v>
      </c>
      <c r="R84" t="str">
        <f t="shared" si="34"/>
        <v>09</v>
      </c>
      <c r="S84">
        <f t="shared" si="35"/>
        <v>22.802500000000002</v>
      </c>
      <c r="T84">
        <f t="shared" si="36"/>
        <v>6.9666666666666686</v>
      </c>
      <c r="U84">
        <f t="shared" si="37"/>
        <v>54.966666666666669</v>
      </c>
    </row>
    <row r="85" spans="1:21" x14ac:dyDescent="0.3">
      <c r="A85" t="s">
        <v>89</v>
      </c>
      <c r="C85" t="str">
        <f t="shared" si="19"/>
        <v>2021</v>
      </c>
      <c r="D85" t="str">
        <f t="shared" si="20"/>
        <v>01</v>
      </c>
      <c r="E85" t="str">
        <f t="shared" si="21"/>
        <v>22</v>
      </c>
      <c r="F85" s="3">
        <f t="shared" si="22"/>
        <v>44218</v>
      </c>
      <c r="G85">
        <f t="shared" si="23"/>
        <v>2021</v>
      </c>
      <c r="H85">
        <f t="shared" si="24"/>
        <v>3</v>
      </c>
      <c r="I85">
        <f t="shared" si="25"/>
        <v>4</v>
      </c>
      <c r="J85" s="3">
        <f t="shared" si="26"/>
        <v>44259</v>
      </c>
      <c r="K85">
        <f t="shared" si="27"/>
        <v>41</v>
      </c>
      <c r="L85" t="str">
        <f t="shared" si="28"/>
        <v>15</v>
      </c>
      <c r="M85" t="str">
        <f t="shared" si="29"/>
        <v>12</v>
      </c>
      <c r="N85" t="str">
        <f t="shared" si="30"/>
        <v>53</v>
      </c>
      <c r="O85">
        <f t="shared" si="31"/>
        <v>15.214722222222221</v>
      </c>
      <c r="P85">
        <f t="shared" si="32"/>
        <v>0</v>
      </c>
      <c r="Q85">
        <f t="shared" si="33"/>
        <v>0</v>
      </c>
      <c r="R85">
        <f t="shared" si="34"/>
        <v>0</v>
      </c>
      <c r="S85">
        <f t="shared" si="35"/>
        <v>0</v>
      </c>
      <c r="T85">
        <f t="shared" si="36"/>
        <v>-15.214722222222221</v>
      </c>
      <c r="U85">
        <f t="shared" si="37"/>
        <v>968.78527777777776</v>
      </c>
    </row>
    <row r="86" spans="1:21" x14ac:dyDescent="0.3">
      <c r="A86" t="s">
        <v>487</v>
      </c>
      <c r="B86" t="s">
        <v>488</v>
      </c>
      <c r="C86" t="str">
        <f t="shared" si="19"/>
        <v>2021</v>
      </c>
      <c r="D86" t="str">
        <f t="shared" si="20"/>
        <v>02</v>
      </c>
      <c r="E86" t="str">
        <f t="shared" si="21"/>
        <v>01</v>
      </c>
      <c r="F86" s="3">
        <f t="shared" si="22"/>
        <v>44228</v>
      </c>
      <c r="G86" t="str">
        <f t="shared" si="23"/>
        <v>2021</v>
      </c>
      <c r="H86" t="str">
        <f t="shared" si="24"/>
        <v>04</v>
      </c>
      <c r="I86" t="str">
        <f t="shared" si="25"/>
        <v>01</v>
      </c>
      <c r="J86" s="3">
        <f t="shared" si="26"/>
        <v>44287</v>
      </c>
      <c r="K86">
        <f t="shared" si="27"/>
        <v>59</v>
      </c>
      <c r="L86" t="str">
        <f t="shared" si="28"/>
        <v>05</v>
      </c>
      <c r="M86" t="str">
        <f t="shared" si="29"/>
        <v>00</v>
      </c>
      <c r="N86" t="str">
        <f t="shared" si="30"/>
        <v>00</v>
      </c>
      <c r="O86">
        <f t="shared" si="31"/>
        <v>5</v>
      </c>
      <c r="P86" t="str">
        <f t="shared" si="32"/>
        <v>03</v>
      </c>
      <c r="Q86" t="str">
        <f t="shared" si="33"/>
        <v>59</v>
      </c>
      <c r="R86" t="str">
        <f t="shared" si="34"/>
        <v>59</v>
      </c>
      <c r="S86">
        <f t="shared" si="35"/>
        <v>3.9997222222222222</v>
      </c>
      <c r="T86">
        <f t="shared" si="36"/>
        <v>-1.0002777777777778</v>
      </c>
      <c r="U86">
        <f t="shared" si="37"/>
        <v>1414.9997222222223</v>
      </c>
    </row>
    <row r="87" spans="1:21" x14ac:dyDescent="0.3">
      <c r="A87" t="s">
        <v>453</v>
      </c>
      <c r="C87" t="str">
        <f t="shared" si="19"/>
        <v>2021</v>
      </c>
      <c r="D87" t="str">
        <f t="shared" si="20"/>
        <v>01</v>
      </c>
      <c r="E87" t="str">
        <f t="shared" si="21"/>
        <v>21</v>
      </c>
      <c r="F87" s="3">
        <f t="shared" si="22"/>
        <v>44217</v>
      </c>
      <c r="G87">
        <f t="shared" si="23"/>
        <v>2021</v>
      </c>
      <c r="H87">
        <f t="shared" si="24"/>
        <v>3</v>
      </c>
      <c r="I87">
        <f t="shared" si="25"/>
        <v>4</v>
      </c>
      <c r="J87" s="3">
        <f t="shared" si="26"/>
        <v>44259</v>
      </c>
      <c r="K87">
        <f t="shared" si="27"/>
        <v>42</v>
      </c>
      <c r="L87" t="str">
        <f t="shared" si="28"/>
        <v>22</v>
      </c>
      <c r="M87" t="str">
        <f t="shared" si="29"/>
        <v>14</v>
      </c>
      <c r="N87" t="str">
        <f t="shared" si="30"/>
        <v>48</v>
      </c>
      <c r="O87">
        <f t="shared" si="31"/>
        <v>22.246666666666666</v>
      </c>
      <c r="P87">
        <f t="shared" si="32"/>
        <v>0</v>
      </c>
      <c r="Q87">
        <f t="shared" si="33"/>
        <v>0</v>
      </c>
      <c r="R87">
        <f t="shared" si="34"/>
        <v>0</v>
      </c>
      <c r="S87">
        <f t="shared" si="35"/>
        <v>0</v>
      </c>
      <c r="T87">
        <f t="shared" si="36"/>
        <v>-22.246666666666666</v>
      </c>
      <c r="U87">
        <f t="shared" si="37"/>
        <v>985.75333333333333</v>
      </c>
    </row>
    <row r="88" spans="1:21" x14ac:dyDescent="0.3">
      <c r="A88" t="s">
        <v>240</v>
      </c>
      <c r="B88" t="s">
        <v>241</v>
      </c>
      <c r="C88" t="str">
        <f t="shared" si="19"/>
        <v>2021</v>
      </c>
      <c r="D88" t="str">
        <f t="shared" si="20"/>
        <v>02</v>
      </c>
      <c r="E88" t="str">
        <f t="shared" si="21"/>
        <v>12</v>
      </c>
      <c r="F88" s="3">
        <f t="shared" si="22"/>
        <v>44239</v>
      </c>
      <c r="G88" t="str">
        <f t="shared" si="23"/>
        <v>2021</v>
      </c>
      <c r="H88" t="str">
        <f t="shared" si="24"/>
        <v>02</v>
      </c>
      <c r="I88" t="str">
        <f t="shared" si="25"/>
        <v>24</v>
      </c>
      <c r="J88" s="3">
        <f t="shared" si="26"/>
        <v>44251</v>
      </c>
      <c r="K88">
        <f t="shared" si="27"/>
        <v>12</v>
      </c>
      <c r="L88" t="str">
        <f t="shared" si="28"/>
        <v>22</v>
      </c>
      <c r="M88" t="str">
        <f t="shared" si="29"/>
        <v>48</v>
      </c>
      <c r="N88" t="str">
        <f t="shared" si="30"/>
        <v>29</v>
      </c>
      <c r="O88">
        <f t="shared" si="31"/>
        <v>22.808055555555555</v>
      </c>
      <c r="P88" t="str">
        <f t="shared" si="32"/>
        <v>07</v>
      </c>
      <c r="Q88" t="str">
        <f t="shared" si="33"/>
        <v>59</v>
      </c>
      <c r="R88" t="str">
        <f t="shared" si="34"/>
        <v>59</v>
      </c>
      <c r="S88">
        <f t="shared" si="35"/>
        <v>7.9997222222222222</v>
      </c>
      <c r="T88">
        <f t="shared" si="36"/>
        <v>-14.808333333333334</v>
      </c>
      <c r="U88">
        <f t="shared" si="37"/>
        <v>273.19166666666666</v>
      </c>
    </row>
    <row r="89" spans="1:21" x14ac:dyDescent="0.3">
      <c r="A89" t="s">
        <v>89</v>
      </c>
      <c r="C89" t="str">
        <f t="shared" si="19"/>
        <v>2021</v>
      </c>
      <c r="D89" t="str">
        <f t="shared" si="20"/>
        <v>01</v>
      </c>
      <c r="E89" t="str">
        <f t="shared" si="21"/>
        <v>22</v>
      </c>
      <c r="F89" s="3">
        <f t="shared" si="22"/>
        <v>44218</v>
      </c>
      <c r="G89">
        <f t="shared" si="23"/>
        <v>2021</v>
      </c>
      <c r="H89">
        <f t="shared" si="24"/>
        <v>3</v>
      </c>
      <c r="I89">
        <f t="shared" si="25"/>
        <v>4</v>
      </c>
      <c r="J89" s="3">
        <f t="shared" si="26"/>
        <v>44259</v>
      </c>
      <c r="K89">
        <f t="shared" si="27"/>
        <v>41</v>
      </c>
      <c r="L89" t="str">
        <f t="shared" si="28"/>
        <v>15</v>
      </c>
      <c r="M89" t="str">
        <f t="shared" si="29"/>
        <v>12</v>
      </c>
      <c r="N89" t="str">
        <f t="shared" si="30"/>
        <v>53</v>
      </c>
      <c r="O89">
        <f t="shared" si="31"/>
        <v>15.214722222222221</v>
      </c>
      <c r="P89">
        <f t="shared" si="32"/>
        <v>0</v>
      </c>
      <c r="Q89">
        <f t="shared" si="33"/>
        <v>0</v>
      </c>
      <c r="R89">
        <f t="shared" si="34"/>
        <v>0</v>
      </c>
      <c r="S89">
        <f t="shared" si="35"/>
        <v>0</v>
      </c>
      <c r="T89">
        <f t="shared" si="36"/>
        <v>-15.214722222222221</v>
      </c>
      <c r="U89">
        <f t="shared" si="37"/>
        <v>968.78527777777776</v>
      </c>
    </row>
    <row r="90" spans="1:21" x14ac:dyDescent="0.3">
      <c r="A90" t="s">
        <v>323</v>
      </c>
      <c r="C90" t="str">
        <f t="shared" si="19"/>
        <v>2021</v>
      </c>
      <c r="D90" t="str">
        <f t="shared" si="20"/>
        <v>01</v>
      </c>
      <c r="E90" t="str">
        <f t="shared" si="21"/>
        <v>04</v>
      </c>
      <c r="F90" s="3">
        <f t="shared" si="22"/>
        <v>44200</v>
      </c>
      <c r="G90">
        <f t="shared" si="23"/>
        <v>2021</v>
      </c>
      <c r="H90">
        <f t="shared" si="24"/>
        <v>3</v>
      </c>
      <c r="I90">
        <f t="shared" si="25"/>
        <v>4</v>
      </c>
      <c r="J90" s="3">
        <f t="shared" si="26"/>
        <v>44259</v>
      </c>
      <c r="K90">
        <f t="shared" si="27"/>
        <v>59</v>
      </c>
      <c r="L90" t="str">
        <f t="shared" si="28"/>
        <v>21</v>
      </c>
      <c r="M90" t="str">
        <f t="shared" si="29"/>
        <v>37</v>
      </c>
      <c r="N90" t="str">
        <f t="shared" si="30"/>
        <v>45</v>
      </c>
      <c r="O90">
        <f t="shared" si="31"/>
        <v>21.629166666666666</v>
      </c>
      <c r="P90">
        <f t="shared" si="32"/>
        <v>0</v>
      </c>
      <c r="Q90">
        <f t="shared" si="33"/>
        <v>0</v>
      </c>
      <c r="R90">
        <f t="shared" si="34"/>
        <v>0</v>
      </c>
      <c r="S90">
        <f t="shared" si="35"/>
        <v>0</v>
      </c>
      <c r="T90">
        <f t="shared" si="36"/>
        <v>-21.629166666666666</v>
      </c>
      <c r="U90">
        <f t="shared" si="37"/>
        <v>1394.3708333333334</v>
      </c>
    </row>
    <row r="91" spans="1:21" x14ac:dyDescent="0.3">
      <c r="A91" t="s">
        <v>135</v>
      </c>
      <c r="B91" t="s">
        <v>136</v>
      </c>
      <c r="C91" t="str">
        <f t="shared" si="19"/>
        <v>2021</v>
      </c>
      <c r="D91" t="str">
        <f t="shared" si="20"/>
        <v>02</v>
      </c>
      <c r="E91" t="str">
        <f t="shared" si="21"/>
        <v>26</v>
      </c>
      <c r="F91" s="3">
        <f t="shared" si="22"/>
        <v>44253</v>
      </c>
      <c r="G91" t="str">
        <f t="shared" si="23"/>
        <v>2021</v>
      </c>
      <c r="H91" t="str">
        <f t="shared" si="24"/>
        <v>03</v>
      </c>
      <c r="I91" t="str">
        <f t="shared" si="25"/>
        <v>02</v>
      </c>
      <c r="J91" s="3">
        <f t="shared" si="26"/>
        <v>44257</v>
      </c>
      <c r="K91">
        <f t="shared" si="27"/>
        <v>4</v>
      </c>
      <c r="L91" t="str">
        <f t="shared" si="28"/>
        <v>22</v>
      </c>
      <c r="M91" t="str">
        <f t="shared" si="29"/>
        <v>03</v>
      </c>
      <c r="N91" t="str">
        <f t="shared" si="30"/>
        <v>00</v>
      </c>
      <c r="O91">
        <f t="shared" si="31"/>
        <v>22.05</v>
      </c>
      <c r="P91" t="str">
        <f t="shared" si="32"/>
        <v>19</v>
      </c>
      <c r="Q91" t="str">
        <f t="shared" si="33"/>
        <v>05</v>
      </c>
      <c r="R91" t="str">
        <f t="shared" si="34"/>
        <v>30</v>
      </c>
      <c r="S91">
        <f t="shared" si="35"/>
        <v>19.091666666666665</v>
      </c>
      <c r="T91">
        <f t="shared" si="36"/>
        <v>-2.9583333333333357</v>
      </c>
      <c r="U91">
        <f t="shared" si="37"/>
        <v>93.041666666666657</v>
      </c>
    </row>
    <row r="92" spans="1:21" x14ac:dyDescent="0.3">
      <c r="A92" t="s">
        <v>389</v>
      </c>
      <c r="C92" t="str">
        <f t="shared" si="19"/>
        <v>2021</v>
      </c>
      <c r="D92" t="str">
        <f t="shared" si="20"/>
        <v>02</v>
      </c>
      <c r="E92" t="str">
        <f t="shared" si="21"/>
        <v>12</v>
      </c>
      <c r="F92" s="3">
        <f t="shared" si="22"/>
        <v>44239</v>
      </c>
      <c r="G92">
        <f t="shared" si="23"/>
        <v>2021</v>
      </c>
      <c r="H92">
        <f t="shared" si="24"/>
        <v>3</v>
      </c>
      <c r="I92">
        <f t="shared" si="25"/>
        <v>4</v>
      </c>
      <c r="J92" s="3">
        <f t="shared" si="26"/>
        <v>44259</v>
      </c>
      <c r="K92">
        <f t="shared" si="27"/>
        <v>20</v>
      </c>
      <c r="L92" t="str">
        <f t="shared" si="28"/>
        <v>00</v>
      </c>
      <c r="M92" t="str">
        <f t="shared" si="29"/>
        <v>50</v>
      </c>
      <c r="N92" t="str">
        <f t="shared" si="30"/>
        <v>36</v>
      </c>
      <c r="O92">
        <f t="shared" si="31"/>
        <v>0.84333333333333338</v>
      </c>
      <c r="P92">
        <f t="shared" si="32"/>
        <v>0</v>
      </c>
      <c r="Q92">
        <f t="shared" si="33"/>
        <v>0</v>
      </c>
      <c r="R92">
        <f t="shared" si="34"/>
        <v>0</v>
      </c>
      <c r="S92">
        <f t="shared" si="35"/>
        <v>0</v>
      </c>
      <c r="T92">
        <f t="shared" si="36"/>
        <v>-0.84333333333333338</v>
      </c>
      <c r="U92">
        <f t="shared" si="37"/>
        <v>479.15666666666669</v>
      </c>
    </row>
    <row r="93" spans="1:21" x14ac:dyDescent="0.3">
      <c r="A93" t="s">
        <v>507</v>
      </c>
      <c r="C93" t="str">
        <f t="shared" si="19"/>
        <v>2021</v>
      </c>
      <c r="D93" t="str">
        <f t="shared" si="20"/>
        <v>02</v>
      </c>
      <c r="E93" t="str">
        <f t="shared" si="21"/>
        <v>12</v>
      </c>
      <c r="F93" s="3">
        <f t="shared" si="22"/>
        <v>44239</v>
      </c>
      <c r="G93">
        <f t="shared" si="23"/>
        <v>2021</v>
      </c>
      <c r="H93">
        <f t="shared" si="24"/>
        <v>3</v>
      </c>
      <c r="I93">
        <f t="shared" si="25"/>
        <v>4</v>
      </c>
      <c r="J93" s="3">
        <f t="shared" si="26"/>
        <v>44259</v>
      </c>
      <c r="K93">
        <f t="shared" si="27"/>
        <v>20</v>
      </c>
      <c r="L93" t="str">
        <f t="shared" si="28"/>
        <v>00</v>
      </c>
      <c r="M93" t="str">
        <f t="shared" si="29"/>
        <v>55</v>
      </c>
      <c r="N93" t="str">
        <f t="shared" si="30"/>
        <v>45</v>
      </c>
      <c r="O93">
        <f t="shared" si="31"/>
        <v>0.92916666666666659</v>
      </c>
      <c r="P93">
        <f t="shared" si="32"/>
        <v>0</v>
      </c>
      <c r="Q93">
        <f t="shared" si="33"/>
        <v>0</v>
      </c>
      <c r="R93">
        <f t="shared" si="34"/>
        <v>0</v>
      </c>
      <c r="S93">
        <f t="shared" si="35"/>
        <v>0</v>
      </c>
      <c r="T93">
        <f t="shared" si="36"/>
        <v>-0.92916666666666659</v>
      </c>
      <c r="U93">
        <f t="shared" si="37"/>
        <v>479.07083333333333</v>
      </c>
    </row>
    <row r="94" spans="1:21" x14ac:dyDescent="0.3">
      <c r="A94" t="s">
        <v>379</v>
      </c>
      <c r="B94" t="s">
        <v>380</v>
      </c>
      <c r="C94" t="str">
        <f t="shared" si="19"/>
        <v>2021</v>
      </c>
      <c r="D94" t="str">
        <f t="shared" si="20"/>
        <v>01</v>
      </c>
      <c r="E94" t="str">
        <f t="shared" si="21"/>
        <v>05</v>
      </c>
      <c r="F94" s="3">
        <f t="shared" si="22"/>
        <v>44201</v>
      </c>
      <c r="G94" t="str">
        <f t="shared" si="23"/>
        <v>2021</v>
      </c>
      <c r="H94" t="str">
        <f t="shared" si="24"/>
        <v>01</v>
      </c>
      <c r="I94" t="str">
        <f t="shared" si="25"/>
        <v>05</v>
      </c>
      <c r="J94" s="3">
        <f t="shared" si="26"/>
        <v>44201</v>
      </c>
      <c r="K94">
        <f t="shared" si="27"/>
        <v>0</v>
      </c>
      <c r="L94" t="str">
        <f t="shared" si="28"/>
        <v>11</v>
      </c>
      <c r="M94" t="str">
        <f t="shared" si="29"/>
        <v>30</v>
      </c>
      <c r="N94" t="str">
        <f t="shared" si="30"/>
        <v>00</v>
      </c>
      <c r="O94">
        <f t="shared" si="31"/>
        <v>11.5</v>
      </c>
      <c r="P94" t="str">
        <f t="shared" si="32"/>
        <v>23</v>
      </c>
      <c r="Q94" t="str">
        <f t="shared" si="33"/>
        <v>45</v>
      </c>
      <c r="R94" t="str">
        <f t="shared" si="34"/>
        <v>00</v>
      </c>
      <c r="S94">
        <f t="shared" si="35"/>
        <v>23.75</v>
      </c>
      <c r="T94">
        <f t="shared" si="36"/>
        <v>12.25</v>
      </c>
      <c r="U94">
        <f t="shared" si="37"/>
        <v>12.25</v>
      </c>
    </row>
    <row r="95" spans="1:21" x14ac:dyDescent="0.3">
      <c r="A95" t="s">
        <v>240</v>
      </c>
      <c r="B95" t="s">
        <v>241</v>
      </c>
      <c r="C95" t="str">
        <f t="shared" si="19"/>
        <v>2021</v>
      </c>
      <c r="D95" t="str">
        <f t="shared" si="20"/>
        <v>02</v>
      </c>
      <c r="E95" t="str">
        <f t="shared" si="21"/>
        <v>12</v>
      </c>
      <c r="F95" s="3">
        <f t="shared" si="22"/>
        <v>44239</v>
      </c>
      <c r="G95" t="str">
        <f t="shared" si="23"/>
        <v>2021</v>
      </c>
      <c r="H95" t="str">
        <f t="shared" si="24"/>
        <v>02</v>
      </c>
      <c r="I95" t="str">
        <f t="shared" si="25"/>
        <v>24</v>
      </c>
      <c r="J95" s="3">
        <f t="shared" si="26"/>
        <v>44251</v>
      </c>
      <c r="K95">
        <f t="shared" si="27"/>
        <v>12</v>
      </c>
      <c r="L95" t="str">
        <f t="shared" si="28"/>
        <v>22</v>
      </c>
      <c r="M95" t="str">
        <f t="shared" si="29"/>
        <v>48</v>
      </c>
      <c r="N95" t="str">
        <f t="shared" si="30"/>
        <v>29</v>
      </c>
      <c r="O95">
        <f t="shared" si="31"/>
        <v>22.808055555555555</v>
      </c>
      <c r="P95" t="str">
        <f t="shared" si="32"/>
        <v>07</v>
      </c>
      <c r="Q95" t="str">
        <f t="shared" si="33"/>
        <v>59</v>
      </c>
      <c r="R95" t="str">
        <f t="shared" si="34"/>
        <v>59</v>
      </c>
      <c r="S95">
        <f t="shared" si="35"/>
        <v>7.9997222222222222</v>
      </c>
      <c r="T95">
        <f t="shared" si="36"/>
        <v>-14.808333333333334</v>
      </c>
      <c r="U95">
        <f t="shared" si="37"/>
        <v>273.19166666666666</v>
      </c>
    </row>
    <row r="96" spans="1:21" x14ac:dyDescent="0.3">
      <c r="A96" t="s">
        <v>514</v>
      </c>
      <c r="B96" t="s">
        <v>515</v>
      </c>
      <c r="C96" t="str">
        <f t="shared" si="19"/>
        <v>2021</v>
      </c>
      <c r="D96" t="str">
        <f t="shared" si="20"/>
        <v>02</v>
      </c>
      <c r="E96" t="str">
        <f t="shared" si="21"/>
        <v>23</v>
      </c>
      <c r="F96" s="3">
        <f t="shared" si="22"/>
        <v>44250</v>
      </c>
      <c r="G96" t="str">
        <f t="shared" si="23"/>
        <v>2021</v>
      </c>
      <c r="H96" t="str">
        <f t="shared" si="24"/>
        <v>03</v>
      </c>
      <c r="I96" t="str">
        <f t="shared" si="25"/>
        <v>02</v>
      </c>
      <c r="J96" s="3">
        <f t="shared" si="26"/>
        <v>44257</v>
      </c>
      <c r="K96">
        <f t="shared" si="27"/>
        <v>7</v>
      </c>
      <c r="L96" t="str">
        <f t="shared" si="28"/>
        <v>16</v>
      </c>
      <c r="M96" t="str">
        <f t="shared" si="29"/>
        <v>30</v>
      </c>
      <c r="N96" t="str">
        <f t="shared" si="30"/>
        <v>42</v>
      </c>
      <c r="O96">
        <f t="shared" si="31"/>
        <v>16.511666666666667</v>
      </c>
      <c r="P96" t="str">
        <f t="shared" si="32"/>
        <v>01</v>
      </c>
      <c r="Q96" t="str">
        <f t="shared" si="33"/>
        <v>03</v>
      </c>
      <c r="R96" t="str">
        <f t="shared" si="34"/>
        <v>42</v>
      </c>
      <c r="S96">
        <f t="shared" si="35"/>
        <v>1.0616666666666668</v>
      </c>
      <c r="T96">
        <f t="shared" si="36"/>
        <v>-15.45</v>
      </c>
      <c r="U96">
        <f t="shared" si="37"/>
        <v>152.55000000000001</v>
      </c>
    </row>
    <row r="97" spans="1:21" x14ac:dyDescent="0.3">
      <c r="A97" t="s">
        <v>184</v>
      </c>
      <c r="B97" t="s">
        <v>185</v>
      </c>
      <c r="C97" t="str">
        <f t="shared" si="19"/>
        <v>2021</v>
      </c>
      <c r="D97" t="str">
        <f t="shared" si="20"/>
        <v>02</v>
      </c>
      <c r="E97" t="str">
        <f t="shared" si="21"/>
        <v>05</v>
      </c>
      <c r="F97" s="3">
        <f t="shared" si="22"/>
        <v>44232</v>
      </c>
      <c r="G97" t="str">
        <f t="shared" si="23"/>
        <v>2021</v>
      </c>
      <c r="H97" t="str">
        <f t="shared" si="24"/>
        <v>02</v>
      </c>
      <c r="I97" t="str">
        <f t="shared" si="25"/>
        <v>06</v>
      </c>
      <c r="J97" s="3">
        <f t="shared" si="26"/>
        <v>44233</v>
      </c>
      <c r="K97">
        <f t="shared" si="27"/>
        <v>1</v>
      </c>
      <c r="L97" t="str">
        <f t="shared" si="28"/>
        <v>16</v>
      </c>
      <c r="M97" t="str">
        <f t="shared" si="29"/>
        <v>54</v>
      </c>
      <c r="N97" t="str">
        <f t="shared" si="30"/>
        <v>58</v>
      </c>
      <c r="O97">
        <f t="shared" si="31"/>
        <v>16.91611111111111</v>
      </c>
      <c r="P97" t="str">
        <f t="shared" si="32"/>
        <v>18</v>
      </c>
      <c r="Q97" t="str">
        <f t="shared" si="33"/>
        <v>01</v>
      </c>
      <c r="R97" t="str">
        <f t="shared" si="34"/>
        <v>59</v>
      </c>
      <c r="S97">
        <f t="shared" si="35"/>
        <v>18.033055555555556</v>
      </c>
      <c r="T97">
        <f t="shared" si="36"/>
        <v>1.1169444444444458</v>
      </c>
      <c r="U97">
        <f t="shared" si="37"/>
        <v>25.116944444444446</v>
      </c>
    </row>
    <row r="98" spans="1:21" x14ac:dyDescent="0.3">
      <c r="A98" t="s">
        <v>335</v>
      </c>
      <c r="B98" t="s">
        <v>336</v>
      </c>
      <c r="C98" t="str">
        <f t="shared" si="19"/>
        <v>2021</v>
      </c>
      <c r="D98" t="str">
        <f t="shared" si="20"/>
        <v>02</v>
      </c>
      <c r="E98" t="str">
        <f t="shared" si="21"/>
        <v>26</v>
      </c>
      <c r="F98" s="3">
        <f t="shared" si="22"/>
        <v>44253</v>
      </c>
      <c r="G98" t="str">
        <f t="shared" si="23"/>
        <v>2021</v>
      </c>
      <c r="H98" t="str">
        <f t="shared" si="24"/>
        <v>03</v>
      </c>
      <c r="I98" t="str">
        <f t="shared" si="25"/>
        <v>17</v>
      </c>
      <c r="J98" s="3">
        <f t="shared" si="26"/>
        <v>44272</v>
      </c>
      <c r="K98">
        <f t="shared" si="27"/>
        <v>19</v>
      </c>
      <c r="L98" t="str">
        <f t="shared" si="28"/>
        <v>18</v>
      </c>
      <c r="M98" t="str">
        <f t="shared" si="29"/>
        <v>00</v>
      </c>
      <c r="N98" t="str">
        <f t="shared" si="30"/>
        <v>48</v>
      </c>
      <c r="O98">
        <f t="shared" si="31"/>
        <v>18.013333333333332</v>
      </c>
      <c r="P98" t="str">
        <f t="shared" si="32"/>
        <v>22</v>
      </c>
      <c r="Q98" t="str">
        <f t="shared" si="33"/>
        <v>00</v>
      </c>
      <c r="R98" t="str">
        <f t="shared" si="34"/>
        <v>00</v>
      </c>
      <c r="S98">
        <f t="shared" si="35"/>
        <v>22</v>
      </c>
      <c r="T98">
        <f t="shared" si="36"/>
        <v>3.9866666666666681</v>
      </c>
      <c r="U98">
        <f t="shared" si="37"/>
        <v>459.98666666666668</v>
      </c>
    </row>
    <row r="99" spans="1:21" x14ac:dyDescent="0.3">
      <c r="A99" t="s">
        <v>526</v>
      </c>
      <c r="B99" t="s">
        <v>527</v>
      </c>
      <c r="C99" t="str">
        <f t="shared" si="19"/>
        <v>2021</v>
      </c>
      <c r="D99" t="str">
        <f t="shared" si="20"/>
        <v>02</v>
      </c>
      <c r="E99" t="str">
        <f t="shared" si="21"/>
        <v>10</v>
      </c>
      <c r="F99" s="3">
        <f t="shared" si="22"/>
        <v>44237</v>
      </c>
      <c r="G99" t="str">
        <f t="shared" si="23"/>
        <v>2021</v>
      </c>
      <c r="H99" t="str">
        <f t="shared" si="24"/>
        <v>03</v>
      </c>
      <c r="I99" t="str">
        <f t="shared" si="25"/>
        <v>03</v>
      </c>
      <c r="J99" s="3">
        <f t="shared" si="26"/>
        <v>44258</v>
      </c>
      <c r="K99">
        <f t="shared" si="27"/>
        <v>21</v>
      </c>
      <c r="L99" t="str">
        <f t="shared" si="28"/>
        <v>16</v>
      </c>
      <c r="M99" t="str">
        <f t="shared" si="29"/>
        <v>59</v>
      </c>
      <c r="N99" t="str">
        <f t="shared" si="30"/>
        <v>34</v>
      </c>
      <c r="O99">
        <f t="shared" si="31"/>
        <v>16.992777777777778</v>
      </c>
      <c r="P99" t="str">
        <f t="shared" si="32"/>
        <v>04</v>
      </c>
      <c r="Q99" t="str">
        <f t="shared" si="33"/>
        <v>59</v>
      </c>
      <c r="R99" t="str">
        <f t="shared" si="34"/>
        <v>59</v>
      </c>
      <c r="S99">
        <f t="shared" si="35"/>
        <v>4.9997222222222222</v>
      </c>
      <c r="T99">
        <f t="shared" si="36"/>
        <v>-11.993055555555557</v>
      </c>
      <c r="U99">
        <f t="shared" si="37"/>
        <v>492.00694444444446</v>
      </c>
    </row>
    <row r="100" spans="1:21" x14ac:dyDescent="0.3">
      <c r="A100" t="s">
        <v>199</v>
      </c>
      <c r="C100" t="str">
        <f t="shared" si="19"/>
        <v>2021</v>
      </c>
      <c r="D100" t="str">
        <f t="shared" si="20"/>
        <v>02</v>
      </c>
      <c r="E100" t="str">
        <f t="shared" si="21"/>
        <v>12</v>
      </c>
      <c r="F100" s="3">
        <f t="shared" si="22"/>
        <v>44239</v>
      </c>
      <c r="G100">
        <f t="shared" si="23"/>
        <v>2021</v>
      </c>
      <c r="H100">
        <f t="shared" si="24"/>
        <v>3</v>
      </c>
      <c r="I100">
        <f t="shared" si="25"/>
        <v>4</v>
      </c>
      <c r="J100" s="3">
        <f t="shared" si="26"/>
        <v>44259</v>
      </c>
      <c r="K100">
        <f t="shared" si="27"/>
        <v>20</v>
      </c>
      <c r="L100" t="str">
        <f t="shared" si="28"/>
        <v>00</v>
      </c>
      <c r="M100" t="str">
        <f t="shared" si="29"/>
        <v>45</v>
      </c>
      <c r="N100" t="str">
        <f t="shared" si="30"/>
        <v>23</v>
      </c>
      <c r="O100">
        <f t="shared" si="31"/>
        <v>0.75638888888888889</v>
      </c>
      <c r="P100">
        <f t="shared" si="32"/>
        <v>0</v>
      </c>
      <c r="Q100">
        <f t="shared" si="33"/>
        <v>0</v>
      </c>
      <c r="R100">
        <f t="shared" si="34"/>
        <v>0</v>
      </c>
      <c r="S100">
        <f t="shared" si="35"/>
        <v>0</v>
      </c>
      <c r="T100">
        <f t="shared" si="36"/>
        <v>-0.75638888888888889</v>
      </c>
      <c r="U100">
        <f t="shared" si="37"/>
        <v>479.24361111111114</v>
      </c>
    </row>
    <row r="101" spans="1:21" x14ac:dyDescent="0.3">
      <c r="A101" t="s">
        <v>536</v>
      </c>
      <c r="B101" t="s">
        <v>537</v>
      </c>
      <c r="C101" t="str">
        <f t="shared" si="19"/>
        <v>2021</v>
      </c>
      <c r="D101" t="str">
        <f t="shared" si="20"/>
        <v>01</v>
      </c>
      <c r="E101" t="str">
        <f t="shared" si="21"/>
        <v>01</v>
      </c>
      <c r="F101" s="3">
        <f t="shared" si="22"/>
        <v>44197</v>
      </c>
      <c r="G101" t="str">
        <f t="shared" si="23"/>
        <v>2021</v>
      </c>
      <c r="H101" t="str">
        <f t="shared" si="24"/>
        <v>01</v>
      </c>
      <c r="I101" t="str">
        <f t="shared" si="25"/>
        <v>05</v>
      </c>
      <c r="J101" s="3">
        <f t="shared" si="26"/>
        <v>44201</v>
      </c>
      <c r="K101">
        <f t="shared" si="27"/>
        <v>4</v>
      </c>
      <c r="L101" t="str">
        <f t="shared" si="28"/>
        <v>05</v>
      </c>
      <c r="M101" t="str">
        <f t="shared" si="29"/>
        <v>00</v>
      </c>
      <c r="N101" t="str">
        <f t="shared" si="30"/>
        <v>54</v>
      </c>
      <c r="O101">
        <f t="shared" si="31"/>
        <v>5.0149999999999997</v>
      </c>
      <c r="P101" t="str">
        <f t="shared" si="32"/>
        <v>23</v>
      </c>
      <c r="Q101" t="str">
        <f t="shared" si="33"/>
        <v>30</v>
      </c>
      <c r="R101" t="str">
        <f t="shared" si="34"/>
        <v>00</v>
      </c>
      <c r="S101">
        <f t="shared" si="35"/>
        <v>23.5</v>
      </c>
      <c r="T101">
        <f t="shared" si="36"/>
        <v>18.484999999999999</v>
      </c>
      <c r="U101">
        <f t="shared" si="37"/>
        <v>114.485</v>
      </c>
    </row>
    <row r="102" spans="1:21" x14ac:dyDescent="0.3">
      <c r="A102" t="s">
        <v>542</v>
      </c>
      <c r="B102" t="s">
        <v>543</v>
      </c>
      <c r="C102" t="str">
        <f t="shared" si="19"/>
        <v>2021</v>
      </c>
      <c r="D102" t="str">
        <f t="shared" si="20"/>
        <v>02</v>
      </c>
      <c r="E102" t="str">
        <f t="shared" si="21"/>
        <v>23</v>
      </c>
      <c r="F102" s="3">
        <f t="shared" si="22"/>
        <v>44250</v>
      </c>
      <c r="G102" t="str">
        <f t="shared" si="23"/>
        <v>2021</v>
      </c>
      <c r="H102" t="str">
        <f t="shared" si="24"/>
        <v>03</v>
      </c>
      <c r="I102" t="str">
        <f t="shared" si="25"/>
        <v>04</v>
      </c>
      <c r="J102" s="3">
        <f t="shared" si="26"/>
        <v>44259</v>
      </c>
      <c r="K102">
        <f t="shared" si="27"/>
        <v>9</v>
      </c>
      <c r="L102" t="str">
        <f t="shared" si="28"/>
        <v>07</v>
      </c>
      <c r="M102" t="str">
        <f t="shared" si="29"/>
        <v>00</v>
      </c>
      <c r="N102" t="str">
        <f t="shared" si="30"/>
        <v>00</v>
      </c>
      <c r="O102">
        <f t="shared" si="31"/>
        <v>7</v>
      </c>
      <c r="P102" t="str">
        <f t="shared" si="32"/>
        <v>06</v>
      </c>
      <c r="Q102" t="str">
        <f t="shared" si="33"/>
        <v>59</v>
      </c>
      <c r="R102" t="str">
        <f t="shared" si="34"/>
        <v>59</v>
      </c>
      <c r="S102">
        <f t="shared" si="35"/>
        <v>6.9997222222222222</v>
      </c>
      <c r="T102">
        <f t="shared" si="36"/>
        <v>-2.777777777778212E-4</v>
      </c>
      <c r="U102">
        <f t="shared" si="37"/>
        <v>215.99972222222223</v>
      </c>
    </row>
    <row r="103" spans="1:21" x14ac:dyDescent="0.3">
      <c r="A103" t="s">
        <v>89</v>
      </c>
      <c r="C103" t="str">
        <f t="shared" si="19"/>
        <v>2021</v>
      </c>
      <c r="D103" t="str">
        <f t="shared" si="20"/>
        <v>01</v>
      </c>
      <c r="E103" t="str">
        <f t="shared" si="21"/>
        <v>22</v>
      </c>
      <c r="F103" s="3">
        <f t="shared" si="22"/>
        <v>44218</v>
      </c>
      <c r="G103">
        <f t="shared" si="23"/>
        <v>2021</v>
      </c>
      <c r="H103">
        <f t="shared" si="24"/>
        <v>3</v>
      </c>
      <c r="I103">
        <f t="shared" si="25"/>
        <v>4</v>
      </c>
      <c r="J103" s="3">
        <f t="shared" si="26"/>
        <v>44259</v>
      </c>
      <c r="K103">
        <f t="shared" si="27"/>
        <v>41</v>
      </c>
      <c r="L103" t="str">
        <f t="shared" si="28"/>
        <v>15</v>
      </c>
      <c r="M103" t="str">
        <f t="shared" si="29"/>
        <v>12</v>
      </c>
      <c r="N103" t="str">
        <f t="shared" si="30"/>
        <v>53</v>
      </c>
      <c r="O103">
        <f t="shared" si="31"/>
        <v>15.214722222222221</v>
      </c>
      <c r="P103">
        <f t="shared" si="32"/>
        <v>0</v>
      </c>
      <c r="Q103">
        <f t="shared" si="33"/>
        <v>0</v>
      </c>
      <c r="R103">
        <f t="shared" si="34"/>
        <v>0</v>
      </c>
      <c r="S103">
        <f t="shared" si="35"/>
        <v>0</v>
      </c>
      <c r="T103">
        <f t="shared" si="36"/>
        <v>-15.214722222222221</v>
      </c>
      <c r="U103">
        <f t="shared" si="37"/>
        <v>968.78527777777776</v>
      </c>
    </row>
    <row r="104" spans="1:21" x14ac:dyDescent="0.3">
      <c r="A104" t="s">
        <v>553</v>
      </c>
      <c r="B104" t="s">
        <v>554</v>
      </c>
      <c r="C104" t="str">
        <f t="shared" si="19"/>
        <v>2021</v>
      </c>
      <c r="D104" t="str">
        <f t="shared" si="20"/>
        <v>01</v>
      </c>
      <c r="E104" t="str">
        <f t="shared" si="21"/>
        <v>18</v>
      </c>
      <c r="F104" s="3">
        <f t="shared" si="22"/>
        <v>44214</v>
      </c>
      <c r="G104" t="str">
        <f t="shared" si="23"/>
        <v>2021</v>
      </c>
      <c r="H104" t="str">
        <f t="shared" si="24"/>
        <v>02</v>
      </c>
      <c r="I104" t="str">
        <f t="shared" si="25"/>
        <v>14</v>
      </c>
      <c r="J104" s="3">
        <f t="shared" si="26"/>
        <v>44241</v>
      </c>
      <c r="K104">
        <f t="shared" si="27"/>
        <v>27</v>
      </c>
      <c r="L104" t="str">
        <f t="shared" si="28"/>
        <v>12</v>
      </c>
      <c r="M104" t="str">
        <f t="shared" si="29"/>
        <v>33</v>
      </c>
      <c r="N104" t="str">
        <f t="shared" si="30"/>
        <v>39</v>
      </c>
      <c r="O104">
        <f t="shared" si="31"/>
        <v>12.560833333333335</v>
      </c>
      <c r="P104" t="str">
        <f t="shared" si="32"/>
        <v>11</v>
      </c>
      <c r="Q104" t="str">
        <f t="shared" si="33"/>
        <v>56</v>
      </c>
      <c r="R104" t="str">
        <f t="shared" si="34"/>
        <v>52</v>
      </c>
      <c r="S104">
        <f t="shared" si="35"/>
        <v>11.947777777777778</v>
      </c>
      <c r="T104">
        <f t="shared" si="36"/>
        <v>-0.61305555555555635</v>
      </c>
      <c r="U104">
        <f t="shared" si="37"/>
        <v>647.38694444444445</v>
      </c>
    </row>
    <row r="105" spans="1:21" x14ac:dyDescent="0.3">
      <c r="A105" t="s">
        <v>560</v>
      </c>
      <c r="B105" t="s">
        <v>537</v>
      </c>
      <c r="C105" t="str">
        <f t="shared" si="19"/>
        <v>2021</v>
      </c>
      <c r="D105" t="str">
        <f t="shared" si="20"/>
        <v>01</v>
      </c>
      <c r="E105" t="str">
        <f t="shared" si="21"/>
        <v>01</v>
      </c>
      <c r="F105" s="3">
        <f t="shared" si="22"/>
        <v>44197</v>
      </c>
      <c r="G105" t="str">
        <f t="shared" si="23"/>
        <v>2021</v>
      </c>
      <c r="H105" t="str">
        <f t="shared" si="24"/>
        <v>01</v>
      </c>
      <c r="I105" t="str">
        <f t="shared" si="25"/>
        <v>05</v>
      </c>
      <c r="J105" s="3">
        <f t="shared" si="26"/>
        <v>44201</v>
      </c>
      <c r="K105">
        <f t="shared" si="27"/>
        <v>4</v>
      </c>
      <c r="L105" t="str">
        <f t="shared" si="28"/>
        <v>05</v>
      </c>
      <c r="M105" t="str">
        <f t="shared" si="29"/>
        <v>00</v>
      </c>
      <c r="N105" t="str">
        <f t="shared" si="30"/>
        <v>52</v>
      </c>
      <c r="O105">
        <f t="shared" si="31"/>
        <v>5.014444444444444</v>
      </c>
      <c r="P105" t="str">
        <f t="shared" si="32"/>
        <v>23</v>
      </c>
      <c r="Q105" t="str">
        <f t="shared" si="33"/>
        <v>30</v>
      </c>
      <c r="R105" t="str">
        <f t="shared" si="34"/>
        <v>00</v>
      </c>
      <c r="S105">
        <f t="shared" si="35"/>
        <v>23.5</v>
      </c>
      <c r="T105">
        <f t="shared" si="36"/>
        <v>18.485555555555557</v>
      </c>
      <c r="U105">
        <f t="shared" si="37"/>
        <v>114.48555555555555</v>
      </c>
    </row>
    <row r="106" spans="1:21" x14ac:dyDescent="0.3">
      <c r="A106" t="s">
        <v>564</v>
      </c>
      <c r="B106" t="s">
        <v>565</v>
      </c>
      <c r="C106" t="str">
        <f t="shared" si="19"/>
        <v>2021</v>
      </c>
      <c r="D106" t="str">
        <f t="shared" si="20"/>
        <v>02</v>
      </c>
      <c r="E106" t="str">
        <f t="shared" si="21"/>
        <v>26</v>
      </c>
      <c r="F106" s="3">
        <f t="shared" si="22"/>
        <v>44253</v>
      </c>
      <c r="G106" t="str">
        <f t="shared" si="23"/>
        <v>2021</v>
      </c>
      <c r="H106" t="str">
        <f t="shared" si="24"/>
        <v>03</v>
      </c>
      <c r="I106" t="str">
        <f t="shared" si="25"/>
        <v>02</v>
      </c>
      <c r="J106" s="3">
        <f t="shared" si="26"/>
        <v>44257</v>
      </c>
      <c r="K106">
        <f t="shared" si="27"/>
        <v>4</v>
      </c>
      <c r="L106" t="str">
        <f t="shared" si="28"/>
        <v>13</v>
      </c>
      <c r="M106" t="str">
        <f t="shared" si="29"/>
        <v>36</v>
      </c>
      <c r="N106" t="str">
        <f t="shared" si="30"/>
        <v>35</v>
      </c>
      <c r="O106">
        <f t="shared" si="31"/>
        <v>13.609722222222222</v>
      </c>
      <c r="P106" t="str">
        <f t="shared" si="32"/>
        <v>13</v>
      </c>
      <c r="Q106" t="str">
        <f t="shared" si="33"/>
        <v>36</v>
      </c>
      <c r="R106" t="str">
        <f t="shared" si="34"/>
        <v>35</v>
      </c>
      <c r="S106">
        <f t="shared" si="35"/>
        <v>13.609722222222222</v>
      </c>
      <c r="T106">
        <f t="shared" si="36"/>
        <v>0</v>
      </c>
      <c r="U106">
        <f t="shared" si="37"/>
        <v>96</v>
      </c>
    </row>
    <row r="107" spans="1:21" x14ac:dyDescent="0.3">
      <c r="A107" t="s">
        <v>553</v>
      </c>
      <c r="B107" t="s">
        <v>554</v>
      </c>
      <c r="C107" t="str">
        <f t="shared" si="19"/>
        <v>2021</v>
      </c>
      <c r="D107" t="str">
        <f t="shared" si="20"/>
        <v>01</v>
      </c>
      <c r="E107" t="str">
        <f t="shared" si="21"/>
        <v>18</v>
      </c>
      <c r="F107" s="3">
        <f t="shared" si="22"/>
        <v>44214</v>
      </c>
      <c r="G107" t="str">
        <f t="shared" si="23"/>
        <v>2021</v>
      </c>
      <c r="H107" t="str">
        <f t="shared" si="24"/>
        <v>02</v>
      </c>
      <c r="I107" t="str">
        <f t="shared" si="25"/>
        <v>14</v>
      </c>
      <c r="J107" s="3">
        <f t="shared" si="26"/>
        <v>44241</v>
      </c>
      <c r="K107">
        <f t="shared" si="27"/>
        <v>27</v>
      </c>
      <c r="L107" t="str">
        <f t="shared" si="28"/>
        <v>12</v>
      </c>
      <c r="M107" t="str">
        <f t="shared" si="29"/>
        <v>33</v>
      </c>
      <c r="N107" t="str">
        <f t="shared" si="30"/>
        <v>39</v>
      </c>
      <c r="O107">
        <f t="shared" si="31"/>
        <v>12.560833333333335</v>
      </c>
      <c r="P107" t="str">
        <f t="shared" si="32"/>
        <v>11</v>
      </c>
      <c r="Q107" t="str">
        <f t="shared" si="33"/>
        <v>56</v>
      </c>
      <c r="R107" t="str">
        <f t="shared" si="34"/>
        <v>52</v>
      </c>
      <c r="S107">
        <f t="shared" si="35"/>
        <v>11.947777777777778</v>
      </c>
      <c r="T107">
        <f t="shared" si="36"/>
        <v>-0.61305555555555635</v>
      </c>
      <c r="U107">
        <f t="shared" si="37"/>
        <v>647.38694444444445</v>
      </c>
    </row>
    <row r="108" spans="1:21" x14ac:dyDescent="0.3">
      <c r="A108" t="s">
        <v>164</v>
      </c>
      <c r="B108" t="s">
        <v>165</v>
      </c>
      <c r="C108" t="str">
        <f t="shared" si="19"/>
        <v>2021</v>
      </c>
      <c r="D108" t="str">
        <f t="shared" si="20"/>
        <v>02</v>
      </c>
      <c r="E108" t="str">
        <f t="shared" si="21"/>
        <v>15</v>
      </c>
      <c r="F108" s="3">
        <f t="shared" si="22"/>
        <v>44242</v>
      </c>
      <c r="G108" t="str">
        <f t="shared" si="23"/>
        <v>2021</v>
      </c>
      <c r="H108" t="str">
        <f t="shared" si="24"/>
        <v>02</v>
      </c>
      <c r="I108" t="str">
        <f t="shared" si="25"/>
        <v>28</v>
      </c>
      <c r="J108" s="3">
        <f t="shared" si="26"/>
        <v>44255</v>
      </c>
      <c r="K108">
        <f t="shared" si="27"/>
        <v>13</v>
      </c>
      <c r="L108" t="str">
        <f t="shared" si="28"/>
        <v>00</v>
      </c>
      <c r="M108" t="str">
        <f t="shared" si="29"/>
        <v>00</v>
      </c>
      <c r="N108" t="str">
        <f t="shared" si="30"/>
        <v>34</v>
      </c>
      <c r="O108">
        <f t="shared" si="31"/>
        <v>9.4444444444444445E-3</v>
      </c>
      <c r="P108" t="str">
        <f t="shared" si="32"/>
        <v>23</v>
      </c>
      <c r="Q108" t="str">
        <f t="shared" si="33"/>
        <v>59</v>
      </c>
      <c r="R108" t="str">
        <f t="shared" si="34"/>
        <v>00</v>
      </c>
      <c r="S108">
        <f t="shared" si="35"/>
        <v>23.983333333333334</v>
      </c>
      <c r="T108">
        <f t="shared" si="36"/>
        <v>23.97388888888889</v>
      </c>
      <c r="U108">
        <f t="shared" si="37"/>
        <v>335.97388888888889</v>
      </c>
    </row>
    <row r="109" spans="1:21" x14ac:dyDescent="0.3">
      <c r="A109" t="s">
        <v>275</v>
      </c>
      <c r="B109" t="s">
        <v>276</v>
      </c>
      <c r="C109" t="str">
        <f t="shared" si="19"/>
        <v>2021</v>
      </c>
      <c r="D109" t="str">
        <f t="shared" si="20"/>
        <v>01</v>
      </c>
      <c r="E109" t="str">
        <f t="shared" si="21"/>
        <v>21</v>
      </c>
      <c r="F109" s="3">
        <f t="shared" si="22"/>
        <v>44217</v>
      </c>
      <c r="G109" t="str">
        <f t="shared" si="23"/>
        <v>2021</v>
      </c>
      <c r="H109" t="str">
        <f t="shared" si="24"/>
        <v>04</v>
      </c>
      <c r="I109" t="str">
        <f t="shared" si="25"/>
        <v>15</v>
      </c>
      <c r="J109" s="3">
        <f t="shared" si="26"/>
        <v>44301</v>
      </c>
      <c r="K109">
        <f t="shared" si="27"/>
        <v>84</v>
      </c>
      <c r="L109" t="str">
        <f t="shared" si="28"/>
        <v>18</v>
      </c>
      <c r="M109" t="str">
        <f t="shared" si="29"/>
        <v>45</v>
      </c>
      <c r="N109" t="str">
        <f t="shared" si="30"/>
        <v>53</v>
      </c>
      <c r="O109">
        <f t="shared" si="31"/>
        <v>18.764722222222222</v>
      </c>
      <c r="P109" t="str">
        <f t="shared" si="32"/>
        <v>21</v>
      </c>
      <c r="Q109" t="str">
        <f t="shared" si="33"/>
        <v>00</v>
      </c>
      <c r="R109" t="str">
        <f t="shared" si="34"/>
        <v>00</v>
      </c>
      <c r="S109">
        <f t="shared" si="35"/>
        <v>21</v>
      </c>
      <c r="T109">
        <f t="shared" si="36"/>
        <v>2.2352777777777781</v>
      </c>
      <c r="U109">
        <f t="shared" si="37"/>
        <v>2018.2352777777778</v>
      </c>
    </row>
    <row r="110" spans="1:21" x14ac:dyDescent="0.3">
      <c r="A110" t="s">
        <v>578</v>
      </c>
      <c r="C110" t="str">
        <f t="shared" si="19"/>
        <v>2021</v>
      </c>
      <c r="D110" t="str">
        <f t="shared" si="20"/>
        <v>01</v>
      </c>
      <c r="E110" t="str">
        <f t="shared" si="21"/>
        <v>28</v>
      </c>
      <c r="F110" s="3">
        <f t="shared" si="22"/>
        <v>44224</v>
      </c>
      <c r="G110">
        <f t="shared" si="23"/>
        <v>2021</v>
      </c>
      <c r="H110">
        <f t="shared" si="24"/>
        <v>3</v>
      </c>
      <c r="I110">
        <f t="shared" si="25"/>
        <v>4</v>
      </c>
      <c r="J110" s="3">
        <f t="shared" si="26"/>
        <v>44259</v>
      </c>
      <c r="K110">
        <f t="shared" si="27"/>
        <v>35</v>
      </c>
      <c r="L110" t="str">
        <f t="shared" si="28"/>
        <v>19</v>
      </c>
      <c r="M110" t="str">
        <f t="shared" si="29"/>
        <v>22</v>
      </c>
      <c r="N110" t="str">
        <f t="shared" si="30"/>
        <v>30</v>
      </c>
      <c r="O110">
        <f t="shared" si="31"/>
        <v>19.375</v>
      </c>
      <c r="P110">
        <f t="shared" si="32"/>
        <v>0</v>
      </c>
      <c r="Q110">
        <f t="shared" si="33"/>
        <v>0</v>
      </c>
      <c r="R110">
        <f t="shared" si="34"/>
        <v>0</v>
      </c>
      <c r="S110">
        <f t="shared" si="35"/>
        <v>0</v>
      </c>
      <c r="T110">
        <f t="shared" si="36"/>
        <v>-19.375</v>
      </c>
      <c r="U110">
        <f t="shared" si="37"/>
        <v>820.625</v>
      </c>
    </row>
    <row r="111" spans="1:21" x14ac:dyDescent="0.3">
      <c r="A111" t="s">
        <v>49</v>
      </c>
      <c r="B111" t="s">
        <v>50</v>
      </c>
      <c r="C111" t="str">
        <f t="shared" si="19"/>
        <v>2021</v>
      </c>
      <c r="D111" t="str">
        <f t="shared" si="20"/>
        <v>02</v>
      </c>
      <c r="E111" t="str">
        <f t="shared" si="21"/>
        <v>04</v>
      </c>
      <c r="F111" s="3">
        <f t="shared" si="22"/>
        <v>44231</v>
      </c>
      <c r="G111" t="str">
        <f t="shared" si="23"/>
        <v>2021</v>
      </c>
      <c r="H111" t="str">
        <f t="shared" si="24"/>
        <v>02</v>
      </c>
      <c r="I111" t="str">
        <f t="shared" si="25"/>
        <v>07</v>
      </c>
      <c r="J111" s="3">
        <f t="shared" si="26"/>
        <v>44234</v>
      </c>
      <c r="K111">
        <f t="shared" si="27"/>
        <v>3</v>
      </c>
      <c r="L111" t="str">
        <f t="shared" si="28"/>
        <v>08</v>
      </c>
      <c r="M111" t="str">
        <f t="shared" si="29"/>
        <v>25</v>
      </c>
      <c r="N111" t="str">
        <f t="shared" si="30"/>
        <v>38</v>
      </c>
      <c r="O111">
        <f t="shared" si="31"/>
        <v>8.4272222222222215</v>
      </c>
      <c r="P111" t="str">
        <f t="shared" si="32"/>
        <v>08</v>
      </c>
      <c r="Q111" t="str">
        <f t="shared" si="33"/>
        <v>25</v>
      </c>
      <c r="R111" t="str">
        <f t="shared" si="34"/>
        <v>38</v>
      </c>
      <c r="S111">
        <f t="shared" si="35"/>
        <v>8.4272222222222215</v>
      </c>
      <c r="T111">
        <f t="shared" si="36"/>
        <v>0</v>
      </c>
      <c r="U111">
        <f t="shared" si="37"/>
        <v>72</v>
      </c>
    </row>
    <row r="112" spans="1:21" x14ac:dyDescent="0.3">
      <c r="A112" t="s">
        <v>99</v>
      </c>
      <c r="C112" t="str">
        <f t="shared" si="19"/>
        <v>2021</v>
      </c>
      <c r="D112" t="str">
        <f t="shared" si="20"/>
        <v>02</v>
      </c>
      <c r="E112" t="str">
        <f t="shared" si="21"/>
        <v>24</v>
      </c>
      <c r="F112" s="3">
        <f t="shared" si="22"/>
        <v>44251</v>
      </c>
      <c r="G112">
        <f t="shared" si="23"/>
        <v>2021</v>
      </c>
      <c r="H112">
        <f t="shared" si="24"/>
        <v>3</v>
      </c>
      <c r="I112">
        <f t="shared" si="25"/>
        <v>4</v>
      </c>
      <c r="J112" s="3">
        <f t="shared" si="26"/>
        <v>44259</v>
      </c>
      <c r="K112">
        <f t="shared" si="27"/>
        <v>8</v>
      </c>
      <c r="L112" t="str">
        <f t="shared" si="28"/>
        <v>23</v>
      </c>
      <c r="M112" t="str">
        <f t="shared" si="29"/>
        <v>46</v>
      </c>
      <c r="N112" t="str">
        <f t="shared" si="30"/>
        <v>18</v>
      </c>
      <c r="O112">
        <f t="shared" si="31"/>
        <v>23.771666666666665</v>
      </c>
      <c r="P112">
        <f t="shared" si="32"/>
        <v>0</v>
      </c>
      <c r="Q112">
        <f t="shared" si="33"/>
        <v>0</v>
      </c>
      <c r="R112">
        <f t="shared" si="34"/>
        <v>0</v>
      </c>
      <c r="S112">
        <f t="shared" si="35"/>
        <v>0</v>
      </c>
      <c r="T112">
        <f t="shared" si="36"/>
        <v>-23.771666666666665</v>
      </c>
      <c r="U112">
        <f t="shared" si="37"/>
        <v>168.22833333333332</v>
      </c>
    </row>
    <row r="113" spans="1:21" x14ac:dyDescent="0.3">
      <c r="A113" t="s">
        <v>587</v>
      </c>
      <c r="B113" t="s">
        <v>588</v>
      </c>
      <c r="C113" t="str">
        <f t="shared" si="19"/>
        <v>2021</v>
      </c>
      <c r="D113" t="str">
        <f t="shared" si="20"/>
        <v>02</v>
      </c>
      <c r="E113" t="str">
        <f t="shared" si="21"/>
        <v>02</v>
      </c>
      <c r="F113" s="3">
        <f t="shared" si="22"/>
        <v>44229</v>
      </c>
      <c r="G113" t="str">
        <f t="shared" si="23"/>
        <v>2021</v>
      </c>
      <c r="H113" t="str">
        <f t="shared" si="24"/>
        <v>03</v>
      </c>
      <c r="I113" t="str">
        <f t="shared" si="25"/>
        <v>04</v>
      </c>
      <c r="J113" s="3">
        <f t="shared" si="26"/>
        <v>44259</v>
      </c>
      <c r="K113">
        <f t="shared" si="27"/>
        <v>30</v>
      </c>
      <c r="L113" t="str">
        <f t="shared" si="28"/>
        <v>18</v>
      </c>
      <c r="M113" t="str">
        <f t="shared" si="29"/>
        <v>42</v>
      </c>
      <c r="N113" t="str">
        <f t="shared" si="30"/>
        <v>56</v>
      </c>
      <c r="O113">
        <f t="shared" si="31"/>
        <v>18.715555555555554</v>
      </c>
      <c r="P113" t="str">
        <f t="shared" si="32"/>
        <v>04</v>
      </c>
      <c r="Q113" t="str">
        <f t="shared" si="33"/>
        <v>59</v>
      </c>
      <c r="R113" t="str">
        <f t="shared" si="34"/>
        <v>59</v>
      </c>
      <c r="S113">
        <f t="shared" si="35"/>
        <v>4.9997222222222222</v>
      </c>
      <c r="T113">
        <f t="shared" si="36"/>
        <v>-13.715833333333332</v>
      </c>
      <c r="U113">
        <f t="shared" si="37"/>
        <v>706.28416666666669</v>
      </c>
    </row>
    <row r="114" spans="1:21" x14ac:dyDescent="0.3">
      <c r="A114" t="s">
        <v>323</v>
      </c>
      <c r="C114" t="str">
        <f t="shared" si="19"/>
        <v>2021</v>
      </c>
      <c r="D114" t="str">
        <f t="shared" si="20"/>
        <v>01</v>
      </c>
      <c r="E114" t="str">
        <f t="shared" si="21"/>
        <v>04</v>
      </c>
      <c r="F114" s="3">
        <f t="shared" si="22"/>
        <v>44200</v>
      </c>
      <c r="G114">
        <f t="shared" si="23"/>
        <v>2021</v>
      </c>
      <c r="H114">
        <f t="shared" si="24"/>
        <v>3</v>
      </c>
      <c r="I114">
        <f t="shared" si="25"/>
        <v>4</v>
      </c>
      <c r="J114" s="3">
        <f t="shared" si="26"/>
        <v>44259</v>
      </c>
      <c r="K114">
        <f t="shared" si="27"/>
        <v>59</v>
      </c>
      <c r="L114" t="str">
        <f t="shared" si="28"/>
        <v>21</v>
      </c>
      <c r="M114" t="str">
        <f t="shared" si="29"/>
        <v>37</v>
      </c>
      <c r="N114" t="str">
        <f t="shared" si="30"/>
        <v>45</v>
      </c>
      <c r="O114">
        <f t="shared" si="31"/>
        <v>21.629166666666666</v>
      </c>
      <c r="P114">
        <f t="shared" si="32"/>
        <v>0</v>
      </c>
      <c r="Q114">
        <f t="shared" si="33"/>
        <v>0</v>
      </c>
      <c r="R114">
        <f t="shared" si="34"/>
        <v>0</v>
      </c>
      <c r="S114">
        <f t="shared" si="35"/>
        <v>0</v>
      </c>
      <c r="T114">
        <f t="shared" si="36"/>
        <v>-21.629166666666666</v>
      </c>
      <c r="U114">
        <f t="shared" si="37"/>
        <v>1394.3708333333334</v>
      </c>
    </row>
    <row r="115" spans="1:21" x14ac:dyDescent="0.3">
      <c r="A115" t="s">
        <v>240</v>
      </c>
      <c r="B115" t="s">
        <v>241</v>
      </c>
      <c r="C115" t="str">
        <f t="shared" si="19"/>
        <v>2021</v>
      </c>
      <c r="D115" t="str">
        <f t="shared" si="20"/>
        <v>02</v>
      </c>
      <c r="E115" t="str">
        <f t="shared" si="21"/>
        <v>12</v>
      </c>
      <c r="F115" s="3">
        <f t="shared" si="22"/>
        <v>44239</v>
      </c>
      <c r="G115" t="str">
        <f t="shared" si="23"/>
        <v>2021</v>
      </c>
      <c r="H115" t="str">
        <f t="shared" si="24"/>
        <v>02</v>
      </c>
      <c r="I115" t="str">
        <f t="shared" si="25"/>
        <v>24</v>
      </c>
      <c r="J115" s="3">
        <f t="shared" si="26"/>
        <v>44251</v>
      </c>
      <c r="K115">
        <f t="shared" si="27"/>
        <v>12</v>
      </c>
      <c r="L115" t="str">
        <f t="shared" si="28"/>
        <v>22</v>
      </c>
      <c r="M115" t="str">
        <f t="shared" si="29"/>
        <v>48</v>
      </c>
      <c r="N115" t="str">
        <f t="shared" si="30"/>
        <v>29</v>
      </c>
      <c r="O115">
        <f t="shared" si="31"/>
        <v>22.808055555555555</v>
      </c>
      <c r="P115" t="str">
        <f t="shared" si="32"/>
        <v>07</v>
      </c>
      <c r="Q115" t="str">
        <f t="shared" si="33"/>
        <v>59</v>
      </c>
      <c r="R115" t="str">
        <f t="shared" si="34"/>
        <v>59</v>
      </c>
      <c r="S115">
        <f t="shared" si="35"/>
        <v>7.9997222222222222</v>
      </c>
      <c r="T115">
        <f t="shared" si="36"/>
        <v>-14.808333333333334</v>
      </c>
      <c r="U115">
        <f t="shared" si="37"/>
        <v>273.19166666666666</v>
      </c>
    </row>
    <row r="116" spans="1:21" x14ac:dyDescent="0.3">
      <c r="A116" t="s">
        <v>593</v>
      </c>
      <c r="B116" t="s">
        <v>70</v>
      </c>
      <c r="C116" t="str">
        <f t="shared" si="19"/>
        <v>2021</v>
      </c>
      <c r="D116" t="str">
        <f t="shared" si="20"/>
        <v>02</v>
      </c>
      <c r="E116" t="str">
        <f t="shared" si="21"/>
        <v>03</v>
      </c>
      <c r="F116" s="3">
        <f t="shared" si="22"/>
        <v>44230</v>
      </c>
      <c r="G116" t="str">
        <f t="shared" si="23"/>
        <v>2021</v>
      </c>
      <c r="H116" t="str">
        <f t="shared" si="24"/>
        <v>05</v>
      </c>
      <c r="I116" t="str">
        <f t="shared" si="25"/>
        <v>01</v>
      </c>
      <c r="J116" s="3">
        <f t="shared" si="26"/>
        <v>44317</v>
      </c>
      <c r="K116">
        <f t="shared" si="27"/>
        <v>87</v>
      </c>
      <c r="L116" t="str">
        <f t="shared" si="28"/>
        <v>21</v>
      </c>
      <c r="M116" t="str">
        <f t="shared" si="29"/>
        <v>04</v>
      </c>
      <c r="N116" t="str">
        <f t="shared" si="30"/>
        <v>06</v>
      </c>
      <c r="O116">
        <f t="shared" si="31"/>
        <v>21.068333333333332</v>
      </c>
      <c r="P116" t="str">
        <f t="shared" si="32"/>
        <v>03</v>
      </c>
      <c r="Q116" t="str">
        <f t="shared" si="33"/>
        <v>59</v>
      </c>
      <c r="R116" t="str">
        <f t="shared" si="34"/>
        <v>59</v>
      </c>
      <c r="S116">
        <f t="shared" si="35"/>
        <v>3.9997222222222222</v>
      </c>
      <c r="T116">
        <f t="shared" si="36"/>
        <v>-17.06861111111111</v>
      </c>
      <c r="U116">
        <f t="shared" si="37"/>
        <v>2070.9313888888887</v>
      </c>
    </row>
    <row r="117" spans="1:21" x14ac:dyDescent="0.3">
      <c r="A117" t="s">
        <v>164</v>
      </c>
      <c r="B117" t="s">
        <v>165</v>
      </c>
      <c r="C117" t="str">
        <f t="shared" si="19"/>
        <v>2021</v>
      </c>
      <c r="D117" t="str">
        <f t="shared" si="20"/>
        <v>02</v>
      </c>
      <c r="E117" t="str">
        <f t="shared" si="21"/>
        <v>15</v>
      </c>
      <c r="F117" s="3">
        <f t="shared" si="22"/>
        <v>44242</v>
      </c>
      <c r="G117" t="str">
        <f t="shared" si="23"/>
        <v>2021</v>
      </c>
      <c r="H117" t="str">
        <f t="shared" si="24"/>
        <v>02</v>
      </c>
      <c r="I117" t="str">
        <f t="shared" si="25"/>
        <v>28</v>
      </c>
      <c r="J117" s="3">
        <f t="shared" si="26"/>
        <v>44255</v>
      </c>
      <c r="K117">
        <f t="shared" si="27"/>
        <v>13</v>
      </c>
      <c r="L117" t="str">
        <f t="shared" si="28"/>
        <v>00</v>
      </c>
      <c r="M117" t="str">
        <f t="shared" si="29"/>
        <v>00</v>
      </c>
      <c r="N117" t="str">
        <f t="shared" si="30"/>
        <v>34</v>
      </c>
      <c r="O117">
        <f t="shared" si="31"/>
        <v>9.4444444444444445E-3</v>
      </c>
      <c r="P117" t="str">
        <f t="shared" si="32"/>
        <v>23</v>
      </c>
      <c r="Q117" t="str">
        <f t="shared" si="33"/>
        <v>59</v>
      </c>
      <c r="R117" t="str">
        <f t="shared" si="34"/>
        <v>00</v>
      </c>
      <c r="S117">
        <f t="shared" si="35"/>
        <v>23.983333333333334</v>
      </c>
      <c r="T117">
        <f t="shared" si="36"/>
        <v>23.97388888888889</v>
      </c>
      <c r="U117">
        <f t="shared" si="37"/>
        <v>335.97388888888889</v>
      </c>
    </row>
    <row r="118" spans="1:21" x14ac:dyDescent="0.3">
      <c r="A118" t="s">
        <v>335</v>
      </c>
      <c r="B118" t="s">
        <v>336</v>
      </c>
      <c r="C118" t="str">
        <f t="shared" si="19"/>
        <v>2021</v>
      </c>
      <c r="D118" t="str">
        <f t="shared" si="20"/>
        <v>02</v>
      </c>
      <c r="E118" t="str">
        <f t="shared" si="21"/>
        <v>26</v>
      </c>
      <c r="F118" s="3">
        <f t="shared" si="22"/>
        <v>44253</v>
      </c>
      <c r="G118" t="str">
        <f t="shared" si="23"/>
        <v>2021</v>
      </c>
      <c r="H118" t="str">
        <f t="shared" si="24"/>
        <v>03</v>
      </c>
      <c r="I118" t="str">
        <f t="shared" si="25"/>
        <v>17</v>
      </c>
      <c r="J118" s="3">
        <f t="shared" si="26"/>
        <v>44272</v>
      </c>
      <c r="K118">
        <f t="shared" si="27"/>
        <v>19</v>
      </c>
      <c r="L118" t="str">
        <f t="shared" si="28"/>
        <v>18</v>
      </c>
      <c r="M118" t="str">
        <f t="shared" si="29"/>
        <v>00</v>
      </c>
      <c r="N118" t="str">
        <f t="shared" si="30"/>
        <v>48</v>
      </c>
      <c r="O118">
        <f t="shared" si="31"/>
        <v>18.013333333333332</v>
      </c>
      <c r="P118" t="str">
        <f t="shared" si="32"/>
        <v>22</v>
      </c>
      <c r="Q118" t="str">
        <f t="shared" si="33"/>
        <v>00</v>
      </c>
      <c r="R118" t="str">
        <f t="shared" si="34"/>
        <v>00</v>
      </c>
      <c r="S118">
        <f t="shared" si="35"/>
        <v>22</v>
      </c>
      <c r="T118">
        <f t="shared" si="36"/>
        <v>3.9866666666666681</v>
      </c>
      <c r="U118">
        <f t="shared" si="37"/>
        <v>459.98666666666668</v>
      </c>
    </row>
    <row r="119" spans="1:21" x14ac:dyDescent="0.3">
      <c r="A119" t="s">
        <v>228</v>
      </c>
      <c r="B119" t="s">
        <v>229</v>
      </c>
      <c r="C119" t="str">
        <f t="shared" si="19"/>
        <v>2021</v>
      </c>
      <c r="D119" t="str">
        <f t="shared" si="20"/>
        <v>02</v>
      </c>
      <c r="E119" t="str">
        <f t="shared" si="21"/>
        <v>05</v>
      </c>
      <c r="F119" s="3">
        <f t="shared" si="22"/>
        <v>44232</v>
      </c>
      <c r="G119" t="str">
        <f t="shared" si="23"/>
        <v>2021</v>
      </c>
      <c r="H119" t="str">
        <f t="shared" si="24"/>
        <v>03</v>
      </c>
      <c r="I119" t="str">
        <f t="shared" si="25"/>
        <v>01</v>
      </c>
      <c r="J119" s="3">
        <f t="shared" si="26"/>
        <v>44256</v>
      </c>
      <c r="K119">
        <f t="shared" si="27"/>
        <v>24</v>
      </c>
      <c r="L119" t="str">
        <f t="shared" si="28"/>
        <v>21</v>
      </c>
      <c r="M119" t="str">
        <f t="shared" si="29"/>
        <v>53</v>
      </c>
      <c r="N119" t="str">
        <f t="shared" si="30"/>
        <v>45</v>
      </c>
      <c r="O119">
        <f t="shared" si="31"/>
        <v>21.895833333333332</v>
      </c>
      <c r="P119" t="str">
        <f t="shared" si="32"/>
        <v>04</v>
      </c>
      <c r="Q119" t="str">
        <f t="shared" si="33"/>
        <v>59</v>
      </c>
      <c r="R119" t="str">
        <f t="shared" si="34"/>
        <v>59</v>
      </c>
      <c r="S119">
        <f t="shared" si="35"/>
        <v>4.9997222222222222</v>
      </c>
      <c r="T119">
        <f t="shared" si="36"/>
        <v>-16.896111111111111</v>
      </c>
      <c r="U119">
        <f t="shared" si="37"/>
        <v>559.10388888888883</v>
      </c>
    </row>
    <row r="120" spans="1:21" x14ac:dyDescent="0.3">
      <c r="A120" t="s">
        <v>89</v>
      </c>
      <c r="C120" t="str">
        <f t="shared" si="19"/>
        <v>2021</v>
      </c>
      <c r="D120" t="str">
        <f t="shared" si="20"/>
        <v>01</v>
      </c>
      <c r="E120" t="str">
        <f t="shared" si="21"/>
        <v>22</v>
      </c>
      <c r="F120" s="3">
        <f t="shared" si="22"/>
        <v>44218</v>
      </c>
      <c r="G120">
        <f t="shared" si="23"/>
        <v>2021</v>
      </c>
      <c r="H120">
        <f t="shared" si="24"/>
        <v>3</v>
      </c>
      <c r="I120">
        <f t="shared" si="25"/>
        <v>4</v>
      </c>
      <c r="J120" s="3">
        <f t="shared" si="26"/>
        <v>44259</v>
      </c>
      <c r="K120">
        <f t="shared" si="27"/>
        <v>41</v>
      </c>
      <c r="L120" t="str">
        <f t="shared" si="28"/>
        <v>15</v>
      </c>
      <c r="M120" t="str">
        <f t="shared" si="29"/>
        <v>12</v>
      </c>
      <c r="N120" t="str">
        <f t="shared" si="30"/>
        <v>53</v>
      </c>
      <c r="O120">
        <f t="shared" si="31"/>
        <v>15.214722222222221</v>
      </c>
      <c r="P120">
        <f t="shared" si="32"/>
        <v>0</v>
      </c>
      <c r="Q120">
        <f t="shared" si="33"/>
        <v>0</v>
      </c>
      <c r="R120">
        <f t="shared" si="34"/>
        <v>0</v>
      </c>
      <c r="S120">
        <f t="shared" si="35"/>
        <v>0</v>
      </c>
      <c r="T120">
        <f t="shared" si="36"/>
        <v>-15.214722222222221</v>
      </c>
      <c r="U120">
        <f t="shared" si="37"/>
        <v>968.78527777777776</v>
      </c>
    </row>
    <row r="121" spans="1:21" x14ac:dyDescent="0.3">
      <c r="A121" t="s">
        <v>427</v>
      </c>
      <c r="C121" t="str">
        <f t="shared" si="19"/>
        <v>2021</v>
      </c>
      <c r="D121" t="str">
        <f t="shared" si="20"/>
        <v>01</v>
      </c>
      <c r="E121" t="str">
        <f t="shared" si="21"/>
        <v>21</v>
      </c>
      <c r="F121" s="3">
        <f t="shared" si="22"/>
        <v>44217</v>
      </c>
      <c r="G121">
        <f t="shared" si="23"/>
        <v>2021</v>
      </c>
      <c r="H121">
        <f t="shared" si="24"/>
        <v>3</v>
      </c>
      <c r="I121">
        <f t="shared" si="25"/>
        <v>4</v>
      </c>
      <c r="J121" s="3">
        <f t="shared" si="26"/>
        <v>44259</v>
      </c>
      <c r="K121">
        <f t="shared" si="27"/>
        <v>42</v>
      </c>
      <c r="L121" t="str">
        <f t="shared" si="28"/>
        <v>22</v>
      </c>
      <c r="M121" t="str">
        <f t="shared" si="29"/>
        <v>56</v>
      </c>
      <c r="N121" t="str">
        <f t="shared" si="30"/>
        <v>36</v>
      </c>
      <c r="O121">
        <f t="shared" si="31"/>
        <v>22.943333333333335</v>
      </c>
      <c r="P121">
        <f t="shared" si="32"/>
        <v>0</v>
      </c>
      <c r="Q121">
        <f t="shared" si="33"/>
        <v>0</v>
      </c>
      <c r="R121">
        <f t="shared" si="34"/>
        <v>0</v>
      </c>
      <c r="S121">
        <f t="shared" si="35"/>
        <v>0</v>
      </c>
      <c r="T121">
        <f t="shared" si="36"/>
        <v>-22.943333333333335</v>
      </c>
      <c r="U121">
        <f t="shared" si="37"/>
        <v>985.05666666666662</v>
      </c>
    </row>
    <row r="122" spans="1:21" x14ac:dyDescent="0.3">
      <c r="A122" t="s">
        <v>606</v>
      </c>
      <c r="B122" t="s">
        <v>229</v>
      </c>
      <c r="C122" t="str">
        <f t="shared" si="19"/>
        <v>2021</v>
      </c>
      <c r="D122" t="str">
        <f t="shared" si="20"/>
        <v>02</v>
      </c>
      <c r="E122" t="str">
        <f t="shared" si="21"/>
        <v>05</v>
      </c>
      <c r="F122" s="3">
        <f t="shared" si="22"/>
        <v>44232</v>
      </c>
      <c r="G122" t="str">
        <f t="shared" si="23"/>
        <v>2021</v>
      </c>
      <c r="H122" t="str">
        <f t="shared" si="24"/>
        <v>03</v>
      </c>
      <c r="I122" t="str">
        <f t="shared" si="25"/>
        <v>01</v>
      </c>
      <c r="J122" s="3">
        <f t="shared" si="26"/>
        <v>44256</v>
      </c>
      <c r="K122">
        <f t="shared" si="27"/>
        <v>24</v>
      </c>
      <c r="L122" t="str">
        <f t="shared" si="28"/>
        <v>23</v>
      </c>
      <c r="M122" t="str">
        <f t="shared" si="29"/>
        <v>15</v>
      </c>
      <c r="N122" t="str">
        <f t="shared" si="30"/>
        <v>27</v>
      </c>
      <c r="O122">
        <f t="shared" si="31"/>
        <v>23.2575</v>
      </c>
      <c r="P122" t="str">
        <f t="shared" si="32"/>
        <v>04</v>
      </c>
      <c r="Q122" t="str">
        <f t="shared" si="33"/>
        <v>59</v>
      </c>
      <c r="R122" t="str">
        <f t="shared" si="34"/>
        <v>59</v>
      </c>
      <c r="S122">
        <f t="shared" si="35"/>
        <v>4.9997222222222222</v>
      </c>
      <c r="T122">
        <f t="shared" si="36"/>
        <v>-18.257777777777779</v>
      </c>
      <c r="U122">
        <f t="shared" si="37"/>
        <v>557.74222222222227</v>
      </c>
    </row>
    <row r="123" spans="1:21" x14ac:dyDescent="0.3">
      <c r="A123" t="s">
        <v>610</v>
      </c>
      <c r="B123" t="s">
        <v>611</v>
      </c>
      <c r="C123" t="str">
        <f t="shared" si="19"/>
        <v>2021</v>
      </c>
      <c r="D123" t="str">
        <f t="shared" si="20"/>
        <v>02</v>
      </c>
      <c r="E123" t="str">
        <f t="shared" si="21"/>
        <v>05</v>
      </c>
      <c r="F123" s="3">
        <f t="shared" si="22"/>
        <v>44232</v>
      </c>
      <c r="G123" t="str">
        <f t="shared" si="23"/>
        <v>2021</v>
      </c>
      <c r="H123" t="str">
        <f t="shared" si="24"/>
        <v>03</v>
      </c>
      <c r="I123" t="str">
        <f t="shared" si="25"/>
        <v>10</v>
      </c>
      <c r="J123" s="3">
        <f t="shared" si="26"/>
        <v>44265</v>
      </c>
      <c r="K123">
        <f t="shared" si="27"/>
        <v>33</v>
      </c>
      <c r="L123" t="str">
        <f t="shared" si="28"/>
        <v>20</v>
      </c>
      <c r="M123" t="str">
        <f t="shared" si="29"/>
        <v>28</v>
      </c>
      <c r="N123" t="str">
        <f t="shared" si="30"/>
        <v>40</v>
      </c>
      <c r="O123">
        <f t="shared" si="31"/>
        <v>20.477777777777778</v>
      </c>
      <c r="P123" t="str">
        <f t="shared" si="32"/>
        <v>02</v>
      </c>
      <c r="Q123" t="str">
        <f t="shared" si="33"/>
        <v>00</v>
      </c>
      <c r="R123" t="str">
        <f t="shared" si="34"/>
        <v>00</v>
      </c>
      <c r="S123">
        <f t="shared" si="35"/>
        <v>2</v>
      </c>
      <c r="T123">
        <f t="shared" si="36"/>
        <v>-18.477777777777778</v>
      </c>
      <c r="U123">
        <f t="shared" si="37"/>
        <v>773.52222222222224</v>
      </c>
    </row>
    <row r="124" spans="1:21" x14ac:dyDescent="0.3">
      <c r="A124" t="s">
        <v>617</v>
      </c>
      <c r="C124" t="str">
        <f t="shared" si="19"/>
        <v>2021</v>
      </c>
      <c r="D124" t="str">
        <f t="shared" si="20"/>
        <v>02</v>
      </c>
      <c r="E124" t="str">
        <f t="shared" si="21"/>
        <v>12</v>
      </c>
      <c r="F124" s="3">
        <f t="shared" si="22"/>
        <v>44239</v>
      </c>
      <c r="G124">
        <f t="shared" si="23"/>
        <v>2021</v>
      </c>
      <c r="H124">
        <f t="shared" si="24"/>
        <v>3</v>
      </c>
      <c r="I124">
        <f t="shared" si="25"/>
        <v>4</v>
      </c>
      <c r="J124" s="3">
        <f t="shared" si="26"/>
        <v>44259</v>
      </c>
      <c r="K124">
        <f t="shared" si="27"/>
        <v>20</v>
      </c>
      <c r="L124" t="str">
        <f t="shared" si="28"/>
        <v>00</v>
      </c>
      <c r="M124" t="str">
        <f t="shared" si="29"/>
        <v>06</v>
      </c>
      <c r="N124" t="str">
        <f t="shared" si="30"/>
        <v>50</v>
      </c>
      <c r="O124">
        <f t="shared" si="31"/>
        <v>0.1138888888888889</v>
      </c>
      <c r="P124">
        <f t="shared" si="32"/>
        <v>0</v>
      </c>
      <c r="Q124">
        <f t="shared" si="33"/>
        <v>0</v>
      </c>
      <c r="R124">
        <f t="shared" si="34"/>
        <v>0</v>
      </c>
      <c r="S124">
        <f t="shared" si="35"/>
        <v>0</v>
      </c>
      <c r="T124">
        <f t="shared" si="36"/>
        <v>-0.1138888888888889</v>
      </c>
      <c r="U124">
        <f t="shared" si="37"/>
        <v>479.88611111111112</v>
      </c>
    </row>
    <row r="125" spans="1:21" x14ac:dyDescent="0.3">
      <c r="A125" t="s">
        <v>164</v>
      </c>
      <c r="B125" t="s">
        <v>165</v>
      </c>
      <c r="C125" t="str">
        <f t="shared" si="19"/>
        <v>2021</v>
      </c>
      <c r="D125" t="str">
        <f t="shared" si="20"/>
        <v>02</v>
      </c>
      <c r="E125" t="str">
        <f t="shared" si="21"/>
        <v>15</v>
      </c>
      <c r="F125" s="3">
        <f t="shared" si="22"/>
        <v>44242</v>
      </c>
      <c r="G125" t="str">
        <f t="shared" si="23"/>
        <v>2021</v>
      </c>
      <c r="H125" t="str">
        <f t="shared" si="24"/>
        <v>02</v>
      </c>
      <c r="I125" t="str">
        <f t="shared" si="25"/>
        <v>28</v>
      </c>
      <c r="J125" s="3">
        <f t="shared" si="26"/>
        <v>44255</v>
      </c>
      <c r="K125">
        <f t="shared" si="27"/>
        <v>13</v>
      </c>
      <c r="L125" t="str">
        <f t="shared" si="28"/>
        <v>00</v>
      </c>
      <c r="M125" t="str">
        <f t="shared" si="29"/>
        <v>00</v>
      </c>
      <c r="N125" t="str">
        <f t="shared" si="30"/>
        <v>34</v>
      </c>
      <c r="O125">
        <f t="shared" si="31"/>
        <v>9.4444444444444445E-3</v>
      </c>
      <c r="P125" t="str">
        <f t="shared" si="32"/>
        <v>23</v>
      </c>
      <c r="Q125" t="str">
        <f t="shared" si="33"/>
        <v>59</v>
      </c>
      <c r="R125" t="str">
        <f t="shared" si="34"/>
        <v>00</v>
      </c>
      <c r="S125">
        <f t="shared" si="35"/>
        <v>23.983333333333334</v>
      </c>
      <c r="T125">
        <f t="shared" si="36"/>
        <v>23.97388888888889</v>
      </c>
      <c r="U125">
        <f t="shared" si="37"/>
        <v>335.97388888888889</v>
      </c>
    </row>
    <row r="126" spans="1:21" x14ac:dyDescent="0.3">
      <c r="A126" t="s">
        <v>168</v>
      </c>
      <c r="C126" t="str">
        <f t="shared" si="19"/>
        <v>2021</v>
      </c>
      <c r="D126" t="str">
        <f t="shared" si="20"/>
        <v>01</v>
      </c>
      <c r="E126" t="str">
        <f t="shared" si="21"/>
        <v>28</v>
      </c>
      <c r="F126" s="3">
        <f t="shared" si="22"/>
        <v>44224</v>
      </c>
      <c r="G126">
        <f t="shared" si="23"/>
        <v>2021</v>
      </c>
      <c r="H126">
        <f t="shared" si="24"/>
        <v>3</v>
      </c>
      <c r="I126">
        <f t="shared" si="25"/>
        <v>4</v>
      </c>
      <c r="J126" s="3">
        <f t="shared" si="26"/>
        <v>44259</v>
      </c>
      <c r="K126">
        <f t="shared" si="27"/>
        <v>35</v>
      </c>
      <c r="L126" t="str">
        <f t="shared" si="28"/>
        <v>19</v>
      </c>
      <c r="M126" t="str">
        <f t="shared" si="29"/>
        <v>23</v>
      </c>
      <c r="N126" t="str">
        <f t="shared" si="30"/>
        <v>31</v>
      </c>
      <c r="O126">
        <f t="shared" si="31"/>
        <v>19.391944444444444</v>
      </c>
      <c r="P126">
        <f t="shared" si="32"/>
        <v>0</v>
      </c>
      <c r="Q126">
        <f t="shared" si="33"/>
        <v>0</v>
      </c>
      <c r="R126">
        <f t="shared" si="34"/>
        <v>0</v>
      </c>
      <c r="S126">
        <f t="shared" si="35"/>
        <v>0</v>
      </c>
      <c r="T126">
        <f t="shared" si="36"/>
        <v>-19.391944444444444</v>
      </c>
      <c r="U126">
        <f t="shared" si="37"/>
        <v>820.60805555555555</v>
      </c>
    </row>
    <row r="127" spans="1:21" x14ac:dyDescent="0.3">
      <c r="A127" t="s">
        <v>301</v>
      </c>
      <c r="C127" t="str">
        <f t="shared" si="19"/>
        <v>2020</v>
      </c>
      <c r="D127" t="str">
        <f t="shared" si="20"/>
        <v>12</v>
      </c>
      <c r="E127" t="str">
        <f t="shared" si="21"/>
        <v>16</v>
      </c>
      <c r="F127" s="3">
        <f t="shared" si="22"/>
        <v>44181</v>
      </c>
      <c r="G127">
        <f t="shared" si="23"/>
        <v>2021</v>
      </c>
      <c r="H127">
        <f t="shared" si="24"/>
        <v>3</v>
      </c>
      <c r="I127">
        <f t="shared" si="25"/>
        <v>4</v>
      </c>
      <c r="J127" s="3">
        <f t="shared" si="26"/>
        <v>44259</v>
      </c>
      <c r="K127">
        <f t="shared" si="27"/>
        <v>78</v>
      </c>
      <c r="L127" t="str">
        <f t="shared" si="28"/>
        <v>16</v>
      </c>
      <c r="M127" t="str">
        <f t="shared" si="29"/>
        <v>25</v>
      </c>
      <c r="N127" t="str">
        <f t="shared" si="30"/>
        <v>46</v>
      </c>
      <c r="O127">
        <f t="shared" si="31"/>
        <v>16.429444444444446</v>
      </c>
      <c r="P127">
        <f t="shared" si="32"/>
        <v>0</v>
      </c>
      <c r="Q127">
        <f t="shared" si="33"/>
        <v>0</v>
      </c>
      <c r="R127">
        <f t="shared" si="34"/>
        <v>0</v>
      </c>
      <c r="S127">
        <f t="shared" si="35"/>
        <v>0</v>
      </c>
      <c r="T127">
        <f t="shared" si="36"/>
        <v>-16.429444444444446</v>
      </c>
      <c r="U127">
        <f t="shared" si="37"/>
        <v>1855.5705555555555</v>
      </c>
    </row>
    <row r="128" spans="1:21" x14ac:dyDescent="0.3">
      <c r="A128" t="s">
        <v>124</v>
      </c>
      <c r="B128" t="s">
        <v>125</v>
      </c>
      <c r="C128" t="str">
        <f t="shared" si="19"/>
        <v>2021</v>
      </c>
      <c r="D128" t="str">
        <f t="shared" si="20"/>
        <v>03</v>
      </c>
      <c r="E128" t="str">
        <f t="shared" si="21"/>
        <v>02</v>
      </c>
      <c r="F128" s="3">
        <f t="shared" si="22"/>
        <v>44257</v>
      </c>
      <c r="G128" t="str">
        <f t="shared" si="23"/>
        <v>2021</v>
      </c>
      <c r="H128" t="str">
        <f t="shared" si="24"/>
        <v>04</v>
      </c>
      <c r="I128" t="str">
        <f t="shared" si="25"/>
        <v>13</v>
      </c>
      <c r="J128" s="3">
        <f t="shared" si="26"/>
        <v>44299</v>
      </c>
      <c r="K128">
        <f t="shared" si="27"/>
        <v>42</v>
      </c>
      <c r="L128" t="str">
        <f t="shared" si="28"/>
        <v>01</v>
      </c>
      <c r="M128" t="str">
        <f t="shared" si="29"/>
        <v>49</v>
      </c>
      <c r="N128" t="str">
        <f t="shared" si="30"/>
        <v>12</v>
      </c>
      <c r="O128">
        <f t="shared" si="31"/>
        <v>1.82</v>
      </c>
      <c r="P128" t="str">
        <f t="shared" si="32"/>
        <v>06</v>
      </c>
      <c r="Q128" t="str">
        <f t="shared" si="33"/>
        <v>59</v>
      </c>
      <c r="R128" t="str">
        <f t="shared" si="34"/>
        <v>59</v>
      </c>
      <c r="S128">
        <f t="shared" si="35"/>
        <v>6.9997222222222222</v>
      </c>
      <c r="T128">
        <f t="shared" si="36"/>
        <v>5.1797222222222219</v>
      </c>
      <c r="U128">
        <f t="shared" si="37"/>
        <v>1013.1797222222223</v>
      </c>
    </row>
    <row r="129" spans="1:21" x14ac:dyDescent="0.3">
      <c r="A129" t="s">
        <v>627</v>
      </c>
      <c r="B129" t="s">
        <v>628</v>
      </c>
      <c r="C129" t="str">
        <f t="shared" si="19"/>
        <v>2021</v>
      </c>
      <c r="D129" t="str">
        <f t="shared" si="20"/>
        <v>02</v>
      </c>
      <c r="E129" t="str">
        <f t="shared" si="21"/>
        <v>02</v>
      </c>
      <c r="F129" s="3">
        <f t="shared" si="22"/>
        <v>44229</v>
      </c>
      <c r="G129" t="str">
        <f t="shared" si="23"/>
        <v>2021</v>
      </c>
      <c r="H129" t="str">
        <f t="shared" si="24"/>
        <v>05</v>
      </c>
      <c r="I129" t="str">
        <f t="shared" si="25"/>
        <v>31</v>
      </c>
      <c r="J129" s="3">
        <f t="shared" si="26"/>
        <v>44347</v>
      </c>
      <c r="K129">
        <f t="shared" si="27"/>
        <v>118</v>
      </c>
      <c r="L129" t="str">
        <f t="shared" si="28"/>
        <v>14</v>
      </c>
      <c r="M129" t="str">
        <f t="shared" si="29"/>
        <v>58</v>
      </c>
      <c r="N129" t="str">
        <f t="shared" si="30"/>
        <v>58</v>
      </c>
      <c r="O129">
        <f t="shared" si="31"/>
        <v>14.982777777777779</v>
      </c>
      <c r="P129" t="str">
        <f t="shared" si="32"/>
        <v>20</v>
      </c>
      <c r="Q129" t="str">
        <f t="shared" si="33"/>
        <v>59</v>
      </c>
      <c r="R129" t="str">
        <f t="shared" si="34"/>
        <v>59</v>
      </c>
      <c r="S129">
        <f t="shared" si="35"/>
        <v>20.999722222222225</v>
      </c>
      <c r="T129">
        <f t="shared" si="36"/>
        <v>6.0169444444444462</v>
      </c>
      <c r="U129">
        <f t="shared" si="37"/>
        <v>2838.0169444444446</v>
      </c>
    </row>
    <row r="130" spans="1:21" x14ac:dyDescent="0.3">
      <c r="A130" t="s">
        <v>114</v>
      </c>
      <c r="B130" t="s">
        <v>115</v>
      </c>
      <c r="C130" t="str">
        <f t="shared" si="19"/>
        <v>2021</v>
      </c>
      <c r="D130" t="str">
        <f t="shared" si="20"/>
        <v>03</v>
      </c>
      <c r="E130" t="str">
        <f t="shared" si="21"/>
        <v>01</v>
      </c>
      <c r="F130" s="3">
        <f t="shared" si="22"/>
        <v>44256</v>
      </c>
      <c r="G130" t="str">
        <f t="shared" si="23"/>
        <v>2021</v>
      </c>
      <c r="H130" t="str">
        <f t="shared" si="24"/>
        <v>03</v>
      </c>
      <c r="I130" t="str">
        <f t="shared" si="25"/>
        <v>15</v>
      </c>
      <c r="J130" s="3">
        <f t="shared" si="26"/>
        <v>44270</v>
      </c>
      <c r="K130">
        <f t="shared" si="27"/>
        <v>14</v>
      </c>
      <c r="L130" t="str">
        <f t="shared" si="28"/>
        <v>00</v>
      </c>
      <c r="M130" t="str">
        <f t="shared" si="29"/>
        <v>00</v>
      </c>
      <c r="N130" t="str">
        <f t="shared" si="30"/>
        <v>41</v>
      </c>
      <c r="O130">
        <f t="shared" si="31"/>
        <v>1.1388888888888889E-2</v>
      </c>
      <c r="P130" t="str">
        <f t="shared" si="32"/>
        <v>23</v>
      </c>
      <c r="Q130" t="str">
        <f t="shared" si="33"/>
        <v>59</v>
      </c>
      <c r="R130" t="str">
        <f t="shared" si="34"/>
        <v>41</v>
      </c>
      <c r="S130">
        <f t="shared" si="35"/>
        <v>23.994722222222222</v>
      </c>
      <c r="T130">
        <f t="shared" si="36"/>
        <v>23.983333333333334</v>
      </c>
      <c r="U130">
        <f t="shared" si="37"/>
        <v>359.98333333333335</v>
      </c>
    </row>
    <row r="131" spans="1:21" x14ac:dyDescent="0.3">
      <c r="A131" t="s">
        <v>164</v>
      </c>
      <c r="B131" t="s">
        <v>165</v>
      </c>
      <c r="C131" t="str">
        <f t="shared" ref="C131:C194" si="38">LEFT(A131,4)</f>
        <v>2021</v>
      </c>
      <c r="D131" t="str">
        <f t="shared" ref="D131:D194" si="39">RIGHT(LEFT(A131,7),2)</f>
        <v>02</v>
      </c>
      <c r="E131" t="str">
        <f t="shared" ref="E131:E194" si="40">RIGHT(LEFT(A131,10),2)</f>
        <v>15</v>
      </c>
      <c r="F131" s="3">
        <f t="shared" ref="F131:F194" si="41">DATE(C131,D131,E131)</f>
        <v>44242</v>
      </c>
      <c r="G131" t="str">
        <f t="shared" ref="G131:G194" si="42">IF(ISBLANK(B131),2021,LEFT(B131,4))</f>
        <v>2021</v>
      </c>
      <c r="H131" t="str">
        <f t="shared" ref="H131:H194" si="43">IF(ISBLANK(B131),3,RIGHT(LEFT(B131,7),2))</f>
        <v>02</v>
      </c>
      <c r="I131" t="str">
        <f t="shared" ref="I131:I194" si="44">IF(ISBLANK(B131),4,RIGHT(LEFT(B131,10),2))</f>
        <v>28</v>
      </c>
      <c r="J131" s="3">
        <f t="shared" ref="J131:J194" si="45">DATE(G131,H131,I131)</f>
        <v>44255</v>
      </c>
      <c r="K131">
        <f t="shared" ref="K131:K194" si="46">DATEDIF(F131,J131,"d")</f>
        <v>13</v>
      </c>
      <c r="L131" t="str">
        <f t="shared" ref="L131:L194" si="47">LEFT(RIGHT(A131,9),2)</f>
        <v>00</v>
      </c>
      <c r="M131" t="str">
        <f t="shared" ref="M131:M194" si="48">LEFT(RIGHT(A131,6),2)</f>
        <v>00</v>
      </c>
      <c r="N131" t="str">
        <f t="shared" ref="N131:N194" si="49">LEFT(RIGHT(A131,3),2)</f>
        <v>34</v>
      </c>
      <c r="O131">
        <f t="shared" ref="O131:O194" si="50">L131+(M131/60)+(N131/(60*60))</f>
        <v>9.4444444444444445E-3</v>
      </c>
      <c r="P131" t="str">
        <f t="shared" ref="P131:P194" si="51">IF(ISBLANK(B131),0,LEFT(RIGHT(B131,9),2))</f>
        <v>23</v>
      </c>
      <c r="Q131" t="str">
        <f t="shared" ref="Q131:Q194" si="52">IF(ISBLANK(B131),0,LEFT(RIGHT(B131,6),2))</f>
        <v>59</v>
      </c>
      <c r="R131" t="str">
        <f t="shared" ref="R131:R194" si="53">IF(ISBLANK(B131),0,LEFT(RIGHT(B131,3),2))</f>
        <v>00</v>
      </c>
      <c r="S131">
        <f t="shared" ref="S131:S194" si="54">P131+(Q131/60)+(R131/(60*60))</f>
        <v>23.983333333333334</v>
      </c>
      <c r="T131">
        <f t="shared" ref="T131:T194" si="55">S131-O131</f>
        <v>23.97388888888889</v>
      </c>
      <c r="U131">
        <f t="shared" ref="U131:U194" si="56">K131*24+T131</f>
        <v>335.97388888888889</v>
      </c>
    </row>
    <row r="132" spans="1:21" x14ac:dyDescent="0.3">
      <c r="A132" t="s">
        <v>168</v>
      </c>
      <c r="C132" t="str">
        <f t="shared" si="38"/>
        <v>2021</v>
      </c>
      <c r="D132" t="str">
        <f t="shared" si="39"/>
        <v>01</v>
      </c>
      <c r="E132" t="str">
        <f t="shared" si="40"/>
        <v>28</v>
      </c>
      <c r="F132" s="3">
        <f t="shared" si="41"/>
        <v>44224</v>
      </c>
      <c r="G132">
        <f t="shared" si="42"/>
        <v>2021</v>
      </c>
      <c r="H132">
        <f t="shared" si="43"/>
        <v>3</v>
      </c>
      <c r="I132">
        <f t="shared" si="44"/>
        <v>4</v>
      </c>
      <c r="J132" s="3">
        <f t="shared" si="45"/>
        <v>44259</v>
      </c>
      <c r="K132">
        <f t="shared" si="46"/>
        <v>35</v>
      </c>
      <c r="L132" t="str">
        <f t="shared" si="47"/>
        <v>19</v>
      </c>
      <c r="M132" t="str">
        <f t="shared" si="48"/>
        <v>23</v>
      </c>
      <c r="N132" t="str">
        <f t="shared" si="49"/>
        <v>31</v>
      </c>
      <c r="O132">
        <f t="shared" si="50"/>
        <v>19.391944444444444</v>
      </c>
      <c r="P132">
        <f t="shared" si="51"/>
        <v>0</v>
      </c>
      <c r="Q132">
        <f t="shared" si="52"/>
        <v>0</v>
      </c>
      <c r="R132">
        <f t="shared" si="53"/>
        <v>0</v>
      </c>
      <c r="S132">
        <f t="shared" si="54"/>
        <v>0</v>
      </c>
      <c r="T132">
        <f t="shared" si="55"/>
        <v>-19.391944444444444</v>
      </c>
      <c r="U132">
        <f t="shared" si="56"/>
        <v>820.60805555555555</v>
      </c>
    </row>
    <row r="133" spans="1:21" x14ac:dyDescent="0.3">
      <c r="A133" t="s">
        <v>222</v>
      </c>
      <c r="C133" t="str">
        <f t="shared" si="38"/>
        <v>2021</v>
      </c>
      <c r="D133" t="str">
        <f t="shared" si="39"/>
        <v>01</v>
      </c>
      <c r="E133" t="str">
        <f t="shared" si="40"/>
        <v>21</v>
      </c>
      <c r="F133" s="3">
        <f t="shared" si="41"/>
        <v>44217</v>
      </c>
      <c r="G133">
        <f t="shared" si="42"/>
        <v>2021</v>
      </c>
      <c r="H133">
        <f t="shared" si="43"/>
        <v>3</v>
      </c>
      <c r="I133">
        <f t="shared" si="44"/>
        <v>4</v>
      </c>
      <c r="J133" s="3">
        <f t="shared" si="45"/>
        <v>44259</v>
      </c>
      <c r="K133">
        <f t="shared" si="46"/>
        <v>42</v>
      </c>
      <c r="L133" t="str">
        <f t="shared" si="47"/>
        <v>21</v>
      </c>
      <c r="M133" t="str">
        <f t="shared" si="48"/>
        <v>48</v>
      </c>
      <c r="N133" t="str">
        <f t="shared" si="49"/>
        <v>45</v>
      </c>
      <c r="O133">
        <f t="shared" si="50"/>
        <v>21.8125</v>
      </c>
      <c r="P133">
        <f t="shared" si="51"/>
        <v>0</v>
      </c>
      <c r="Q133">
        <f t="shared" si="52"/>
        <v>0</v>
      </c>
      <c r="R133">
        <f t="shared" si="53"/>
        <v>0</v>
      </c>
      <c r="S133">
        <f t="shared" si="54"/>
        <v>0</v>
      </c>
      <c r="T133">
        <f t="shared" si="55"/>
        <v>-21.8125</v>
      </c>
      <c r="U133">
        <f t="shared" si="56"/>
        <v>986.1875</v>
      </c>
    </row>
    <row r="134" spans="1:21" x14ac:dyDescent="0.3">
      <c r="A134" t="s">
        <v>89</v>
      </c>
      <c r="C134" t="str">
        <f t="shared" si="38"/>
        <v>2021</v>
      </c>
      <c r="D134" t="str">
        <f t="shared" si="39"/>
        <v>01</v>
      </c>
      <c r="E134" t="str">
        <f t="shared" si="40"/>
        <v>22</v>
      </c>
      <c r="F134" s="3">
        <f t="shared" si="41"/>
        <v>44218</v>
      </c>
      <c r="G134">
        <f t="shared" si="42"/>
        <v>2021</v>
      </c>
      <c r="H134">
        <f t="shared" si="43"/>
        <v>3</v>
      </c>
      <c r="I134">
        <f t="shared" si="44"/>
        <v>4</v>
      </c>
      <c r="J134" s="3">
        <f t="shared" si="45"/>
        <v>44259</v>
      </c>
      <c r="K134">
        <f t="shared" si="46"/>
        <v>41</v>
      </c>
      <c r="L134" t="str">
        <f t="shared" si="47"/>
        <v>15</v>
      </c>
      <c r="M134" t="str">
        <f t="shared" si="48"/>
        <v>12</v>
      </c>
      <c r="N134" t="str">
        <f t="shared" si="49"/>
        <v>53</v>
      </c>
      <c r="O134">
        <f t="shared" si="50"/>
        <v>15.214722222222221</v>
      </c>
      <c r="P134">
        <f t="shared" si="51"/>
        <v>0</v>
      </c>
      <c r="Q134">
        <f t="shared" si="52"/>
        <v>0</v>
      </c>
      <c r="R134">
        <f t="shared" si="53"/>
        <v>0</v>
      </c>
      <c r="S134">
        <f t="shared" si="54"/>
        <v>0</v>
      </c>
      <c r="T134">
        <f t="shared" si="55"/>
        <v>-15.214722222222221</v>
      </c>
      <c r="U134">
        <f t="shared" si="56"/>
        <v>968.78527777777776</v>
      </c>
    </row>
    <row r="135" spans="1:21" x14ac:dyDescent="0.3">
      <c r="A135" t="s">
        <v>644</v>
      </c>
      <c r="B135" t="s">
        <v>645</v>
      </c>
      <c r="C135" t="str">
        <f t="shared" si="38"/>
        <v>2021</v>
      </c>
      <c r="D135" t="str">
        <f t="shared" si="39"/>
        <v>01</v>
      </c>
      <c r="E135" t="str">
        <f t="shared" si="40"/>
        <v>11</v>
      </c>
      <c r="F135" s="3">
        <f t="shared" si="41"/>
        <v>44207</v>
      </c>
      <c r="G135" t="str">
        <f t="shared" si="42"/>
        <v>2021</v>
      </c>
      <c r="H135" t="str">
        <f t="shared" si="43"/>
        <v>01</v>
      </c>
      <c r="I135" t="str">
        <f t="shared" si="44"/>
        <v>14</v>
      </c>
      <c r="J135" s="3">
        <f t="shared" si="45"/>
        <v>44210</v>
      </c>
      <c r="K135">
        <f t="shared" si="46"/>
        <v>3</v>
      </c>
      <c r="L135" t="str">
        <f t="shared" si="47"/>
        <v>18</v>
      </c>
      <c r="M135" t="str">
        <f t="shared" si="48"/>
        <v>44</v>
      </c>
      <c r="N135" t="str">
        <f t="shared" si="49"/>
        <v>57</v>
      </c>
      <c r="O135">
        <f t="shared" si="50"/>
        <v>18.749166666666667</v>
      </c>
      <c r="P135" t="str">
        <f t="shared" si="51"/>
        <v>23</v>
      </c>
      <c r="Q135" t="str">
        <f t="shared" si="52"/>
        <v>45</v>
      </c>
      <c r="R135" t="str">
        <f t="shared" si="53"/>
        <v>00</v>
      </c>
      <c r="S135">
        <f t="shared" si="54"/>
        <v>23.75</v>
      </c>
      <c r="T135">
        <f t="shared" si="55"/>
        <v>5.0008333333333326</v>
      </c>
      <c r="U135">
        <f t="shared" si="56"/>
        <v>77.000833333333333</v>
      </c>
    </row>
    <row r="136" spans="1:21" x14ac:dyDescent="0.3">
      <c r="A136" t="s">
        <v>651</v>
      </c>
      <c r="B136" t="s">
        <v>652</v>
      </c>
      <c r="C136" t="str">
        <f t="shared" si="38"/>
        <v>2021</v>
      </c>
      <c r="D136" t="str">
        <f t="shared" si="39"/>
        <v>01</v>
      </c>
      <c r="E136" t="str">
        <f t="shared" si="40"/>
        <v>07</v>
      </c>
      <c r="F136" s="3">
        <f t="shared" si="41"/>
        <v>44203</v>
      </c>
      <c r="G136" t="str">
        <f t="shared" si="42"/>
        <v>2021</v>
      </c>
      <c r="H136" t="str">
        <f t="shared" si="43"/>
        <v>01</v>
      </c>
      <c r="I136" t="str">
        <f t="shared" si="44"/>
        <v>14</v>
      </c>
      <c r="J136" s="3">
        <f t="shared" si="45"/>
        <v>44210</v>
      </c>
      <c r="K136">
        <f t="shared" si="46"/>
        <v>7</v>
      </c>
      <c r="L136" t="str">
        <f t="shared" si="47"/>
        <v>21</v>
      </c>
      <c r="M136" t="str">
        <f t="shared" si="48"/>
        <v>54</v>
      </c>
      <c r="N136" t="str">
        <f t="shared" si="49"/>
        <v>50</v>
      </c>
      <c r="O136">
        <f t="shared" si="50"/>
        <v>21.913888888888888</v>
      </c>
      <c r="P136" t="str">
        <f t="shared" si="51"/>
        <v>20</v>
      </c>
      <c r="Q136" t="str">
        <f t="shared" si="52"/>
        <v>28</v>
      </c>
      <c r="R136" t="str">
        <f t="shared" si="53"/>
        <v>29</v>
      </c>
      <c r="S136">
        <f t="shared" si="54"/>
        <v>20.474722222222219</v>
      </c>
      <c r="T136">
        <f t="shared" si="55"/>
        <v>-1.4391666666666687</v>
      </c>
      <c r="U136">
        <f t="shared" si="56"/>
        <v>166.56083333333333</v>
      </c>
    </row>
    <row r="137" spans="1:21" x14ac:dyDescent="0.3">
      <c r="A137" t="s">
        <v>655</v>
      </c>
      <c r="B137" t="s">
        <v>488</v>
      </c>
      <c r="C137" t="str">
        <f t="shared" si="38"/>
        <v>2021</v>
      </c>
      <c r="D137" t="str">
        <f t="shared" si="39"/>
        <v>02</v>
      </c>
      <c r="E137" t="str">
        <f t="shared" si="40"/>
        <v>18</v>
      </c>
      <c r="F137" s="3">
        <f t="shared" si="41"/>
        <v>44245</v>
      </c>
      <c r="G137" t="str">
        <f t="shared" si="42"/>
        <v>2021</v>
      </c>
      <c r="H137" t="str">
        <f t="shared" si="43"/>
        <v>04</v>
      </c>
      <c r="I137" t="str">
        <f t="shared" si="44"/>
        <v>01</v>
      </c>
      <c r="J137" s="3">
        <f t="shared" si="45"/>
        <v>44287</v>
      </c>
      <c r="K137">
        <f t="shared" si="46"/>
        <v>42</v>
      </c>
      <c r="L137" t="str">
        <f t="shared" si="47"/>
        <v>21</v>
      </c>
      <c r="M137" t="str">
        <f t="shared" si="48"/>
        <v>37</v>
      </c>
      <c r="N137" t="str">
        <f t="shared" si="49"/>
        <v>13</v>
      </c>
      <c r="O137">
        <f t="shared" si="50"/>
        <v>21.62027777777778</v>
      </c>
      <c r="P137" t="str">
        <f t="shared" si="51"/>
        <v>03</v>
      </c>
      <c r="Q137" t="str">
        <f t="shared" si="52"/>
        <v>59</v>
      </c>
      <c r="R137" t="str">
        <f t="shared" si="53"/>
        <v>59</v>
      </c>
      <c r="S137">
        <f t="shared" si="54"/>
        <v>3.9997222222222222</v>
      </c>
      <c r="T137">
        <f t="shared" si="55"/>
        <v>-17.620555555555558</v>
      </c>
      <c r="U137">
        <f t="shared" si="56"/>
        <v>990.3794444444444</v>
      </c>
    </row>
    <row r="138" spans="1:21" x14ac:dyDescent="0.3">
      <c r="A138" t="s">
        <v>69</v>
      </c>
      <c r="B138" t="s">
        <v>70</v>
      </c>
      <c r="C138" t="str">
        <f t="shared" si="38"/>
        <v>2021</v>
      </c>
      <c r="D138" t="str">
        <f t="shared" si="39"/>
        <v>02</v>
      </c>
      <c r="E138" t="str">
        <f t="shared" si="40"/>
        <v>26</v>
      </c>
      <c r="F138" s="3">
        <f t="shared" si="41"/>
        <v>44253</v>
      </c>
      <c r="G138" t="str">
        <f t="shared" si="42"/>
        <v>2021</v>
      </c>
      <c r="H138" t="str">
        <f t="shared" si="43"/>
        <v>05</v>
      </c>
      <c r="I138" t="str">
        <f t="shared" si="44"/>
        <v>01</v>
      </c>
      <c r="J138" s="3">
        <f t="shared" si="45"/>
        <v>44317</v>
      </c>
      <c r="K138">
        <f t="shared" si="46"/>
        <v>64</v>
      </c>
      <c r="L138" t="str">
        <f t="shared" si="47"/>
        <v>21</v>
      </c>
      <c r="M138" t="str">
        <f t="shared" si="48"/>
        <v>26</v>
      </c>
      <c r="N138" t="str">
        <f t="shared" si="49"/>
        <v>27</v>
      </c>
      <c r="O138">
        <f t="shared" si="50"/>
        <v>21.440833333333334</v>
      </c>
      <c r="P138" t="str">
        <f t="shared" si="51"/>
        <v>03</v>
      </c>
      <c r="Q138" t="str">
        <f t="shared" si="52"/>
        <v>59</v>
      </c>
      <c r="R138" t="str">
        <f t="shared" si="53"/>
        <v>59</v>
      </c>
      <c r="S138">
        <f t="shared" si="54"/>
        <v>3.9997222222222222</v>
      </c>
      <c r="T138">
        <f t="shared" si="55"/>
        <v>-17.441111111111113</v>
      </c>
      <c r="U138">
        <f t="shared" si="56"/>
        <v>1518.558888888889</v>
      </c>
    </row>
    <row r="139" spans="1:21" x14ac:dyDescent="0.3">
      <c r="A139" t="s">
        <v>660</v>
      </c>
      <c r="B139" t="s">
        <v>661</v>
      </c>
      <c r="C139" t="str">
        <f t="shared" si="38"/>
        <v>2021</v>
      </c>
      <c r="D139" t="str">
        <f t="shared" si="39"/>
        <v>01</v>
      </c>
      <c r="E139" t="str">
        <f t="shared" si="40"/>
        <v>03</v>
      </c>
      <c r="F139" s="3">
        <f t="shared" si="41"/>
        <v>44199</v>
      </c>
      <c r="G139" t="str">
        <f t="shared" si="42"/>
        <v>2021</v>
      </c>
      <c r="H139" t="str">
        <f t="shared" si="43"/>
        <v>01</v>
      </c>
      <c r="I139" t="str">
        <f t="shared" si="44"/>
        <v>05</v>
      </c>
      <c r="J139" s="3">
        <f t="shared" si="45"/>
        <v>44201</v>
      </c>
      <c r="K139">
        <f t="shared" si="46"/>
        <v>2</v>
      </c>
      <c r="L139" t="str">
        <f t="shared" si="47"/>
        <v>13</v>
      </c>
      <c r="M139" t="str">
        <f t="shared" si="48"/>
        <v>54</v>
      </c>
      <c r="N139" t="str">
        <f t="shared" si="49"/>
        <v>48</v>
      </c>
      <c r="O139">
        <f t="shared" si="50"/>
        <v>13.913333333333334</v>
      </c>
      <c r="P139" t="str">
        <f t="shared" si="51"/>
        <v>22</v>
      </c>
      <c r="Q139" t="str">
        <f t="shared" si="52"/>
        <v>00</v>
      </c>
      <c r="R139" t="str">
        <f t="shared" si="53"/>
        <v>00</v>
      </c>
      <c r="S139">
        <f t="shared" si="54"/>
        <v>22</v>
      </c>
      <c r="T139">
        <f t="shared" si="55"/>
        <v>8.086666666666666</v>
      </c>
      <c r="U139">
        <f t="shared" si="56"/>
        <v>56.086666666666666</v>
      </c>
    </row>
    <row r="140" spans="1:21" x14ac:dyDescent="0.3">
      <c r="A140" t="s">
        <v>667</v>
      </c>
      <c r="C140" t="str">
        <f t="shared" si="38"/>
        <v>2021</v>
      </c>
      <c r="D140" t="str">
        <f t="shared" si="39"/>
        <v>01</v>
      </c>
      <c r="E140" t="str">
        <f t="shared" si="40"/>
        <v>07</v>
      </c>
      <c r="F140" s="3">
        <f t="shared" si="41"/>
        <v>44203</v>
      </c>
      <c r="G140">
        <f t="shared" si="42"/>
        <v>2021</v>
      </c>
      <c r="H140">
        <f t="shared" si="43"/>
        <v>3</v>
      </c>
      <c r="I140">
        <f t="shared" si="44"/>
        <v>4</v>
      </c>
      <c r="J140" s="3">
        <f t="shared" si="45"/>
        <v>44259</v>
      </c>
      <c r="K140">
        <f t="shared" si="46"/>
        <v>56</v>
      </c>
      <c r="L140" t="str">
        <f t="shared" si="47"/>
        <v>21</v>
      </c>
      <c r="M140" t="str">
        <f t="shared" si="48"/>
        <v>37</v>
      </c>
      <c r="N140" t="str">
        <f t="shared" si="49"/>
        <v>24</v>
      </c>
      <c r="O140">
        <f t="shared" si="50"/>
        <v>21.623333333333335</v>
      </c>
      <c r="P140">
        <f t="shared" si="51"/>
        <v>0</v>
      </c>
      <c r="Q140">
        <f t="shared" si="52"/>
        <v>0</v>
      </c>
      <c r="R140">
        <f t="shared" si="53"/>
        <v>0</v>
      </c>
      <c r="S140">
        <f t="shared" si="54"/>
        <v>0</v>
      </c>
      <c r="T140">
        <f t="shared" si="55"/>
        <v>-21.623333333333335</v>
      </c>
      <c r="U140">
        <f t="shared" si="56"/>
        <v>1322.3766666666666</v>
      </c>
    </row>
    <row r="141" spans="1:21" x14ac:dyDescent="0.3">
      <c r="A141" t="s">
        <v>672</v>
      </c>
      <c r="B141" t="s">
        <v>673</v>
      </c>
      <c r="C141" t="str">
        <f t="shared" si="38"/>
        <v>2021</v>
      </c>
      <c r="D141" t="str">
        <f t="shared" si="39"/>
        <v>03</v>
      </c>
      <c r="E141" t="str">
        <f t="shared" si="40"/>
        <v>02</v>
      </c>
      <c r="F141" s="3">
        <f t="shared" si="41"/>
        <v>44257</v>
      </c>
      <c r="G141" t="str">
        <f t="shared" si="42"/>
        <v>2021</v>
      </c>
      <c r="H141" t="str">
        <f t="shared" si="43"/>
        <v>03</v>
      </c>
      <c r="I141" t="str">
        <f t="shared" si="44"/>
        <v>05</v>
      </c>
      <c r="J141" s="3">
        <f t="shared" si="45"/>
        <v>44260</v>
      </c>
      <c r="K141">
        <f t="shared" si="46"/>
        <v>3</v>
      </c>
      <c r="L141" t="str">
        <f t="shared" si="47"/>
        <v>17</v>
      </c>
      <c r="M141" t="str">
        <f t="shared" si="48"/>
        <v>00</v>
      </c>
      <c r="N141" t="str">
        <f t="shared" si="49"/>
        <v>00</v>
      </c>
      <c r="O141">
        <f t="shared" si="50"/>
        <v>17</v>
      </c>
      <c r="P141" t="str">
        <f t="shared" si="51"/>
        <v>17</v>
      </c>
      <c r="Q141" t="str">
        <f t="shared" si="52"/>
        <v>00</v>
      </c>
      <c r="R141" t="str">
        <f t="shared" si="53"/>
        <v>00</v>
      </c>
      <c r="S141">
        <f t="shared" si="54"/>
        <v>17</v>
      </c>
      <c r="T141">
        <f t="shared" si="55"/>
        <v>0</v>
      </c>
      <c r="U141">
        <f t="shared" si="56"/>
        <v>72</v>
      </c>
    </row>
    <row r="142" spans="1:21" x14ac:dyDescent="0.3">
      <c r="A142" t="s">
        <v>679</v>
      </c>
      <c r="C142" t="str">
        <f t="shared" si="38"/>
        <v>2021</v>
      </c>
      <c r="D142" t="str">
        <f t="shared" si="39"/>
        <v>02</v>
      </c>
      <c r="E142" t="str">
        <f t="shared" si="40"/>
        <v>23</v>
      </c>
      <c r="F142" s="3">
        <f t="shared" si="41"/>
        <v>44250</v>
      </c>
      <c r="G142">
        <f t="shared" si="42"/>
        <v>2021</v>
      </c>
      <c r="H142">
        <f t="shared" si="43"/>
        <v>3</v>
      </c>
      <c r="I142">
        <f t="shared" si="44"/>
        <v>4</v>
      </c>
      <c r="J142" s="3">
        <f t="shared" si="45"/>
        <v>44259</v>
      </c>
      <c r="K142">
        <f t="shared" si="46"/>
        <v>9</v>
      </c>
      <c r="L142" t="str">
        <f t="shared" si="47"/>
        <v>22</v>
      </c>
      <c r="M142" t="str">
        <f t="shared" si="48"/>
        <v>51</v>
      </c>
      <c r="N142" t="str">
        <f t="shared" si="49"/>
        <v>27</v>
      </c>
      <c r="O142">
        <f t="shared" si="50"/>
        <v>22.857500000000002</v>
      </c>
      <c r="P142">
        <f t="shared" si="51"/>
        <v>0</v>
      </c>
      <c r="Q142">
        <f t="shared" si="52"/>
        <v>0</v>
      </c>
      <c r="R142">
        <f t="shared" si="53"/>
        <v>0</v>
      </c>
      <c r="S142">
        <f t="shared" si="54"/>
        <v>0</v>
      </c>
      <c r="T142">
        <f t="shared" si="55"/>
        <v>-22.857500000000002</v>
      </c>
      <c r="U142">
        <f t="shared" si="56"/>
        <v>193.14249999999998</v>
      </c>
    </row>
    <row r="143" spans="1:21" x14ac:dyDescent="0.3">
      <c r="A143" t="s">
        <v>684</v>
      </c>
      <c r="B143" t="s">
        <v>685</v>
      </c>
      <c r="C143" t="str">
        <f t="shared" si="38"/>
        <v>2021</v>
      </c>
      <c r="D143" t="str">
        <f t="shared" si="39"/>
        <v>02</v>
      </c>
      <c r="E143" t="str">
        <f t="shared" si="40"/>
        <v>11</v>
      </c>
      <c r="F143" s="3">
        <f t="shared" si="41"/>
        <v>44238</v>
      </c>
      <c r="G143" t="str">
        <f t="shared" si="42"/>
        <v>2021</v>
      </c>
      <c r="H143" t="str">
        <f t="shared" si="43"/>
        <v>03</v>
      </c>
      <c r="I143" t="str">
        <f t="shared" si="44"/>
        <v>08</v>
      </c>
      <c r="J143" s="3">
        <f t="shared" si="45"/>
        <v>44263</v>
      </c>
      <c r="K143">
        <f t="shared" si="46"/>
        <v>25</v>
      </c>
      <c r="L143" t="str">
        <f t="shared" si="47"/>
        <v>21</v>
      </c>
      <c r="M143" t="str">
        <f t="shared" si="48"/>
        <v>22</v>
      </c>
      <c r="N143" t="str">
        <f t="shared" si="49"/>
        <v>56</v>
      </c>
      <c r="O143">
        <f t="shared" si="50"/>
        <v>21.382222222222222</v>
      </c>
      <c r="P143" t="str">
        <f t="shared" si="51"/>
        <v>19</v>
      </c>
      <c r="Q143" t="str">
        <f t="shared" si="52"/>
        <v>59</v>
      </c>
      <c r="R143" t="str">
        <f t="shared" si="53"/>
        <v>59</v>
      </c>
      <c r="S143">
        <f t="shared" si="54"/>
        <v>19.999722222222225</v>
      </c>
      <c r="T143">
        <f t="shared" si="55"/>
        <v>-1.3824999999999967</v>
      </c>
      <c r="U143">
        <f t="shared" si="56"/>
        <v>598.61749999999995</v>
      </c>
    </row>
    <row r="144" spans="1:21" x14ac:dyDescent="0.3">
      <c r="A144" t="s">
        <v>335</v>
      </c>
      <c r="B144" t="s">
        <v>336</v>
      </c>
      <c r="C144" t="str">
        <f t="shared" si="38"/>
        <v>2021</v>
      </c>
      <c r="D144" t="str">
        <f t="shared" si="39"/>
        <v>02</v>
      </c>
      <c r="E144" t="str">
        <f t="shared" si="40"/>
        <v>26</v>
      </c>
      <c r="F144" s="3">
        <f t="shared" si="41"/>
        <v>44253</v>
      </c>
      <c r="G144" t="str">
        <f t="shared" si="42"/>
        <v>2021</v>
      </c>
      <c r="H144" t="str">
        <f t="shared" si="43"/>
        <v>03</v>
      </c>
      <c r="I144" t="str">
        <f t="shared" si="44"/>
        <v>17</v>
      </c>
      <c r="J144" s="3">
        <f t="shared" si="45"/>
        <v>44272</v>
      </c>
      <c r="K144">
        <f t="shared" si="46"/>
        <v>19</v>
      </c>
      <c r="L144" t="str">
        <f t="shared" si="47"/>
        <v>18</v>
      </c>
      <c r="M144" t="str">
        <f t="shared" si="48"/>
        <v>00</v>
      </c>
      <c r="N144" t="str">
        <f t="shared" si="49"/>
        <v>48</v>
      </c>
      <c r="O144">
        <f t="shared" si="50"/>
        <v>18.013333333333332</v>
      </c>
      <c r="P144" t="str">
        <f t="shared" si="51"/>
        <v>22</v>
      </c>
      <c r="Q144" t="str">
        <f t="shared" si="52"/>
        <v>00</v>
      </c>
      <c r="R144" t="str">
        <f t="shared" si="53"/>
        <v>00</v>
      </c>
      <c r="S144">
        <f t="shared" si="54"/>
        <v>22</v>
      </c>
      <c r="T144">
        <f t="shared" si="55"/>
        <v>3.9866666666666681</v>
      </c>
      <c r="U144">
        <f t="shared" si="56"/>
        <v>459.98666666666668</v>
      </c>
    </row>
    <row r="145" spans="1:21" x14ac:dyDescent="0.3">
      <c r="A145" t="s">
        <v>222</v>
      </c>
      <c r="C145" t="str">
        <f t="shared" si="38"/>
        <v>2021</v>
      </c>
      <c r="D145" t="str">
        <f t="shared" si="39"/>
        <v>01</v>
      </c>
      <c r="E145" t="str">
        <f t="shared" si="40"/>
        <v>21</v>
      </c>
      <c r="F145" s="3">
        <f t="shared" si="41"/>
        <v>44217</v>
      </c>
      <c r="G145">
        <f t="shared" si="42"/>
        <v>2021</v>
      </c>
      <c r="H145">
        <f t="shared" si="43"/>
        <v>3</v>
      </c>
      <c r="I145">
        <f t="shared" si="44"/>
        <v>4</v>
      </c>
      <c r="J145" s="3">
        <f t="shared" si="45"/>
        <v>44259</v>
      </c>
      <c r="K145">
        <f t="shared" si="46"/>
        <v>42</v>
      </c>
      <c r="L145" t="str">
        <f t="shared" si="47"/>
        <v>21</v>
      </c>
      <c r="M145" t="str">
        <f t="shared" si="48"/>
        <v>48</v>
      </c>
      <c r="N145" t="str">
        <f t="shared" si="49"/>
        <v>45</v>
      </c>
      <c r="O145">
        <f t="shared" si="50"/>
        <v>21.8125</v>
      </c>
      <c r="P145">
        <f t="shared" si="51"/>
        <v>0</v>
      </c>
      <c r="Q145">
        <f t="shared" si="52"/>
        <v>0</v>
      </c>
      <c r="R145">
        <f t="shared" si="53"/>
        <v>0</v>
      </c>
      <c r="S145">
        <f t="shared" si="54"/>
        <v>0</v>
      </c>
      <c r="T145">
        <f t="shared" si="55"/>
        <v>-21.8125</v>
      </c>
      <c r="U145">
        <f t="shared" si="56"/>
        <v>986.1875</v>
      </c>
    </row>
    <row r="146" spans="1:21" x14ac:dyDescent="0.3">
      <c r="A146" t="s">
        <v>194</v>
      </c>
      <c r="C146" t="str">
        <f t="shared" si="38"/>
        <v>2021</v>
      </c>
      <c r="D146" t="str">
        <f t="shared" si="39"/>
        <v>01</v>
      </c>
      <c r="E146" t="str">
        <f t="shared" si="40"/>
        <v>22</v>
      </c>
      <c r="F146" s="3">
        <f t="shared" si="41"/>
        <v>44218</v>
      </c>
      <c r="G146">
        <f t="shared" si="42"/>
        <v>2021</v>
      </c>
      <c r="H146">
        <f t="shared" si="43"/>
        <v>3</v>
      </c>
      <c r="I146">
        <f t="shared" si="44"/>
        <v>4</v>
      </c>
      <c r="J146" s="3">
        <f t="shared" si="45"/>
        <v>44259</v>
      </c>
      <c r="K146">
        <f t="shared" si="46"/>
        <v>41</v>
      </c>
      <c r="L146" t="str">
        <f t="shared" si="47"/>
        <v>19</v>
      </c>
      <c r="M146" t="str">
        <f t="shared" si="48"/>
        <v>35</v>
      </c>
      <c r="N146" t="str">
        <f t="shared" si="49"/>
        <v>39</v>
      </c>
      <c r="O146">
        <f t="shared" si="50"/>
        <v>19.594166666666666</v>
      </c>
      <c r="P146">
        <f t="shared" si="51"/>
        <v>0</v>
      </c>
      <c r="Q146">
        <f t="shared" si="52"/>
        <v>0</v>
      </c>
      <c r="R146">
        <f t="shared" si="53"/>
        <v>0</v>
      </c>
      <c r="S146">
        <f t="shared" si="54"/>
        <v>0</v>
      </c>
      <c r="T146">
        <f t="shared" si="55"/>
        <v>-19.594166666666666</v>
      </c>
      <c r="U146">
        <f t="shared" si="56"/>
        <v>964.40583333333336</v>
      </c>
    </row>
    <row r="147" spans="1:21" x14ac:dyDescent="0.3">
      <c r="A147" t="s">
        <v>696</v>
      </c>
      <c r="B147" t="s">
        <v>256</v>
      </c>
      <c r="C147" t="str">
        <f t="shared" si="38"/>
        <v>2020</v>
      </c>
      <c r="D147" t="str">
        <f t="shared" si="39"/>
        <v>12</v>
      </c>
      <c r="E147" t="str">
        <f t="shared" si="40"/>
        <v>08</v>
      </c>
      <c r="F147" s="3">
        <f t="shared" si="41"/>
        <v>44173</v>
      </c>
      <c r="G147" t="str">
        <f t="shared" si="42"/>
        <v>2021</v>
      </c>
      <c r="H147" t="str">
        <f t="shared" si="43"/>
        <v>01</v>
      </c>
      <c r="I147" t="str">
        <f t="shared" si="44"/>
        <v>06</v>
      </c>
      <c r="J147" s="3">
        <f t="shared" si="45"/>
        <v>44202</v>
      </c>
      <c r="K147">
        <f t="shared" si="46"/>
        <v>29</v>
      </c>
      <c r="L147" t="str">
        <f t="shared" si="47"/>
        <v>05</v>
      </c>
      <c r="M147" t="str">
        <f t="shared" si="48"/>
        <v>00</v>
      </c>
      <c r="N147" t="str">
        <f t="shared" si="49"/>
        <v>52</v>
      </c>
      <c r="O147">
        <f t="shared" si="50"/>
        <v>5.014444444444444</v>
      </c>
      <c r="P147" t="str">
        <f t="shared" si="51"/>
        <v>00</v>
      </c>
      <c r="Q147" t="str">
        <f t="shared" si="52"/>
        <v>00</v>
      </c>
      <c r="R147" t="str">
        <f t="shared" si="53"/>
        <v>00</v>
      </c>
      <c r="S147">
        <f t="shared" si="54"/>
        <v>0</v>
      </c>
      <c r="T147">
        <f t="shared" si="55"/>
        <v>-5.014444444444444</v>
      </c>
      <c r="U147">
        <f t="shared" si="56"/>
        <v>690.98555555555561</v>
      </c>
    </row>
    <row r="148" spans="1:21" x14ac:dyDescent="0.3">
      <c r="A148" t="s">
        <v>275</v>
      </c>
      <c r="B148" t="s">
        <v>276</v>
      </c>
      <c r="C148" t="str">
        <f t="shared" si="38"/>
        <v>2021</v>
      </c>
      <c r="D148" t="str">
        <f t="shared" si="39"/>
        <v>01</v>
      </c>
      <c r="E148" t="str">
        <f t="shared" si="40"/>
        <v>21</v>
      </c>
      <c r="F148" s="3">
        <f t="shared" si="41"/>
        <v>44217</v>
      </c>
      <c r="G148" t="str">
        <f t="shared" si="42"/>
        <v>2021</v>
      </c>
      <c r="H148" t="str">
        <f t="shared" si="43"/>
        <v>04</v>
      </c>
      <c r="I148" t="str">
        <f t="shared" si="44"/>
        <v>15</v>
      </c>
      <c r="J148" s="3">
        <f t="shared" si="45"/>
        <v>44301</v>
      </c>
      <c r="K148">
        <f t="shared" si="46"/>
        <v>84</v>
      </c>
      <c r="L148" t="str">
        <f t="shared" si="47"/>
        <v>18</v>
      </c>
      <c r="M148" t="str">
        <f t="shared" si="48"/>
        <v>45</v>
      </c>
      <c r="N148" t="str">
        <f t="shared" si="49"/>
        <v>53</v>
      </c>
      <c r="O148">
        <f t="shared" si="50"/>
        <v>18.764722222222222</v>
      </c>
      <c r="P148" t="str">
        <f t="shared" si="51"/>
        <v>21</v>
      </c>
      <c r="Q148" t="str">
        <f t="shared" si="52"/>
        <v>00</v>
      </c>
      <c r="R148" t="str">
        <f t="shared" si="53"/>
        <v>00</v>
      </c>
      <c r="S148">
        <f t="shared" si="54"/>
        <v>21</v>
      </c>
      <c r="T148">
        <f t="shared" si="55"/>
        <v>2.2352777777777781</v>
      </c>
      <c r="U148">
        <f t="shared" si="56"/>
        <v>2018.2352777777778</v>
      </c>
    </row>
    <row r="149" spans="1:21" x14ac:dyDescent="0.3">
      <c r="A149" t="s">
        <v>703</v>
      </c>
      <c r="B149" t="s">
        <v>704</v>
      </c>
      <c r="C149" t="str">
        <f t="shared" si="38"/>
        <v>2021</v>
      </c>
      <c r="D149" t="str">
        <f t="shared" si="39"/>
        <v>02</v>
      </c>
      <c r="E149" t="str">
        <f t="shared" si="40"/>
        <v>10</v>
      </c>
      <c r="F149" s="3">
        <f t="shared" si="41"/>
        <v>44237</v>
      </c>
      <c r="G149" t="str">
        <f t="shared" si="42"/>
        <v>2021</v>
      </c>
      <c r="H149" t="str">
        <f t="shared" si="43"/>
        <v>02</v>
      </c>
      <c r="I149" t="str">
        <f t="shared" si="44"/>
        <v>16</v>
      </c>
      <c r="J149" s="3">
        <f t="shared" si="45"/>
        <v>44243</v>
      </c>
      <c r="K149">
        <f t="shared" si="46"/>
        <v>6</v>
      </c>
      <c r="L149" t="str">
        <f t="shared" si="47"/>
        <v>23</v>
      </c>
      <c r="M149" t="str">
        <f t="shared" si="48"/>
        <v>39</v>
      </c>
      <c r="N149" t="str">
        <f t="shared" si="49"/>
        <v>53</v>
      </c>
      <c r="O149">
        <f t="shared" si="50"/>
        <v>23.66472222222222</v>
      </c>
      <c r="P149" t="str">
        <f t="shared" si="51"/>
        <v>22</v>
      </c>
      <c r="Q149" t="str">
        <f t="shared" si="52"/>
        <v>00</v>
      </c>
      <c r="R149" t="str">
        <f t="shared" si="53"/>
        <v>00</v>
      </c>
      <c r="S149">
        <f t="shared" si="54"/>
        <v>22</v>
      </c>
      <c r="T149">
        <f t="shared" si="55"/>
        <v>-1.6647222222222204</v>
      </c>
      <c r="U149">
        <f t="shared" si="56"/>
        <v>142.33527777777778</v>
      </c>
    </row>
    <row r="150" spans="1:21" x14ac:dyDescent="0.3">
      <c r="A150" t="s">
        <v>713</v>
      </c>
      <c r="B150" t="s">
        <v>488</v>
      </c>
      <c r="C150" t="str">
        <f t="shared" si="38"/>
        <v>2021</v>
      </c>
      <c r="D150" t="str">
        <f t="shared" si="39"/>
        <v>02</v>
      </c>
      <c r="E150" t="str">
        <f t="shared" si="40"/>
        <v>17</v>
      </c>
      <c r="F150" s="3">
        <f t="shared" si="41"/>
        <v>44244</v>
      </c>
      <c r="G150" t="str">
        <f t="shared" si="42"/>
        <v>2021</v>
      </c>
      <c r="H150" t="str">
        <f t="shared" si="43"/>
        <v>04</v>
      </c>
      <c r="I150" t="str">
        <f t="shared" si="44"/>
        <v>01</v>
      </c>
      <c r="J150" s="3">
        <f t="shared" si="45"/>
        <v>44287</v>
      </c>
      <c r="K150">
        <f t="shared" si="46"/>
        <v>43</v>
      </c>
      <c r="L150" t="str">
        <f t="shared" si="47"/>
        <v>21</v>
      </c>
      <c r="M150" t="str">
        <f t="shared" si="48"/>
        <v>17</v>
      </c>
      <c r="N150" t="str">
        <f t="shared" si="49"/>
        <v>09</v>
      </c>
      <c r="O150">
        <f t="shared" si="50"/>
        <v>21.285833333333336</v>
      </c>
      <c r="P150" t="str">
        <f t="shared" si="51"/>
        <v>03</v>
      </c>
      <c r="Q150" t="str">
        <f t="shared" si="52"/>
        <v>59</v>
      </c>
      <c r="R150" t="str">
        <f t="shared" si="53"/>
        <v>59</v>
      </c>
      <c r="S150">
        <f t="shared" si="54"/>
        <v>3.9997222222222222</v>
      </c>
      <c r="T150">
        <f t="shared" si="55"/>
        <v>-17.286111111111115</v>
      </c>
      <c r="U150">
        <f t="shared" si="56"/>
        <v>1014.7138888888888</v>
      </c>
    </row>
    <row r="151" spans="1:21" x14ac:dyDescent="0.3">
      <c r="A151" t="s">
        <v>660</v>
      </c>
      <c r="B151" t="s">
        <v>661</v>
      </c>
      <c r="C151" t="str">
        <f t="shared" si="38"/>
        <v>2021</v>
      </c>
      <c r="D151" t="str">
        <f t="shared" si="39"/>
        <v>01</v>
      </c>
      <c r="E151" t="str">
        <f t="shared" si="40"/>
        <v>03</v>
      </c>
      <c r="F151" s="3">
        <f t="shared" si="41"/>
        <v>44199</v>
      </c>
      <c r="G151" t="str">
        <f t="shared" si="42"/>
        <v>2021</v>
      </c>
      <c r="H151" t="str">
        <f t="shared" si="43"/>
        <v>01</v>
      </c>
      <c r="I151" t="str">
        <f t="shared" si="44"/>
        <v>05</v>
      </c>
      <c r="J151" s="3">
        <f t="shared" si="45"/>
        <v>44201</v>
      </c>
      <c r="K151">
        <f t="shared" si="46"/>
        <v>2</v>
      </c>
      <c r="L151" t="str">
        <f t="shared" si="47"/>
        <v>13</v>
      </c>
      <c r="M151" t="str">
        <f t="shared" si="48"/>
        <v>54</v>
      </c>
      <c r="N151" t="str">
        <f t="shared" si="49"/>
        <v>48</v>
      </c>
      <c r="O151">
        <f t="shared" si="50"/>
        <v>13.913333333333334</v>
      </c>
      <c r="P151" t="str">
        <f t="shared" si="51"/>
        <v>22</v>
      </c>
      <c r="Q151" t="str">
        <f t="shared" si="52"/>
        <v>00</v>
      </c>
      <c r="R151" t="str">
        <f t="shared" si="53"/>
        <v>00</v>
      </c>
      <c r="S151">
        <f t="shared" si="54"/>
        <v>22</v>
      </c>
      <c r="T151">
        <f t="shared" si="55"/>
        <v>8.086666666666666</v>
      </c>
      <c r="U151">
        <f t="shared" si="56"/>
        <v>56.086666666666666</v>
      </c>
    </row>
    <row r="152" spans="1:21" x14ac:dyDescent="0.3">
      <c r="A152" t="s">
        <v>89</v>
      </c>
      <c r="C152" t="str">
        <f t="shared" si="38"/>
        <v>2021</v>
      </c>
      <c r="D152" t="str">
        <f t="shared" si="39"/>
        <v>01</v>
      </c>
      <c r="E152" t="str">
        <f t="shared" si="40"/>
        <v>22</v>
      </c>
      <c r="F152" s="3">
        <f t="shared" si="41"/>
        <v>44218</v>
      </c>
      <c r="G152">
        <f t="shared" si="42"/>
        <v>2021</v>
      </c>
      <c r="H152">
        <f t="shared" si="43"/>
        <v>3</v>
      </c>
      <c r="I152">
        <f t="shared" si="44"/>
        <v>4</v>
      </c>
      <c r="J152" s="3">
        <f t="shared" si="45"/>
        <v>44259</v>
      </c>
      <c r="K152">
        <f t="shared" si="46"/>
        <v>41</v>
      </c>
      <c r="L152" t="str">
        <f t="shared" si="47"/>
        <v>15</v>
      </c>
      <c r="M152" t="str">
        <f t="shared" si="48"/>
        <v>12</v>
      </c>
      <c r="N152" t="str">
        <f t="shared" si="49"/>
        <v>53</v>
      </c>
      <c r="O152">
        <f t="shared" si="50"/>
        <v>15.214722222222221</v>
      </c>
      <c r="P152">
        <f t="shared" si="51"/>
        <v>0</v>
      </c>
      <c r="Q152">
        <f t="shared" si="52"/>
        <v>0</v>
      </c>
      <c r="R152">
        <f t="shared" si="53"/>
        <v>0</v>
      </c>
      <c r="S152">
        <f t="shared" si="54"/>
        <v>0</v>
      </c>
      <c r="T152">
        <f t="shared" si="55"/>
        <v>-15.214722222222221</v>
      </c>
      <c r="U152">
        <f t="shared" si="56"/>
        <v>968.78527777777776</v>
      </c>
    </row>
    <row r="153" spans="1:21" x14ac:dyDescent="0.3">
      <c r="A153" t="s">
        <v>427</v>
      </c>
      <c r="C153" t="str">
        <f t="shared" si="38"/>
        <v>2021</v>
      </c>
      <c r="D153" t="str">
        <f t="shared" si="39"/>
        <v>01</v>
      </c>
      <c r="E153" t="str">
        <f t="shared" si="40"/>
        <v>21</v>
      </c>
      <c r="F153" s="3">
        <f t="shared" si="41"/>
        <v>44217</v>
      </c>
      <c r="G153">
        <f t="shared" si="42"/>
        <v>2021</v>
      </c>
      <c r="H153">
        <f t="shared" si="43"/>
        <v>3</v>
      </c>
      <c r="I153">
        <f t="shared" si="44"/>
        <v>4</v>
      </c>
      <c r="J153" s="3">
        <f t="shared" si="45"/>
        <v>44259</v>
      </c>
      <c r="K153">
        <f t="shared" si="46"/>
        <v>42</v>
      </c>
      <c r="L153" t="str">
        <f t="shared" si="47"/>
        <v>22</v>
      </c>
      <c r="M153" t="str">
        <f t="shared" si="48"/>
        <v>56</v>
      </c>
      <c r="N153" t="str">
        <f t="shared" si="49"/>
        <v>36</v>
      </c>
      <c r="O153">
        <f t="shared" si="50"/>
        <v>22.943333333333335</v>
      </c>
      <c r="P153">
        <f t="shared" si="51"/>
        <v>0</v>
      </c>
      <c r="Q153">
        <f t="shared" si="52"/>
        <v>0</v>
      </c>
      <c r="R153">
        <f t="shared" si="53"/>
        <v>0</v>
      </c>
      <c r="S153">
        <f t="shared" si="54"/>
        <v>0</v>
      </c>
      <c r="T153">
        <f t="shared" si="55"/>
        <v>-22.943333333333335</v>
      </c>
      <c r="U153">
        <f t="shared" si="56"/>
        <v>985.05666666666662</v>
      </c>
    </row>
    <row r="154" spans="1:21" x14ac:dyDescent="0.3">
      <c r="A154" t="s">
        <v>466</v>
      </c>
      <c r="C154" t="str">
        <f t="shared" si="38"/>
        <v>2021</v>
      </c>
      <c r="D154" t="str">
        <f t="shared" si="39"/>
        <v>01</v>
      </c>
      <c r="E154" t="str">
        <f t="shared" si="40"/>
        <v>26</v>
      </c>
      <c r="F154" s="3">
        <f t="shared" si="41"/>
        <v>44222</v>
      </c>
      <c r="G154">
        <f t="shared" si="42"/>
        <v>2021</v>
      </c>
      <c r="H154">
        <f t="shared" si="43"/>
        <v>3</v>
      </c>
      <c r="I154">
        <f t="shared" si="44"/>
        <v>4</v>
      </c>
      <c r="J154" s="3">
        <f t="shared" si="45"/>
        <v>44259</v>
      </c>
      <c r="K154">
        <f t="shared" si="46"/>
        <v>37</v>
      </c>
      <c r="L154" t="str">
        <f t="shared" si="47"/>
        <v>05</v>
      </c>
      <c r="M154" t="str">
        <f t="shared" si="48"/>
        <v>03</v>
      </c>
      <c r="N154" t="str">
        <f t="shared" si="49"/>
        <v>13</v>
      </c>
      <c r="O154">
        <f t="shared" si="50"/>
        <v>5.0536111111111106</v>
      </c>
      <c r="P154">
        <f t="shared" si="51"/>
        <v>0</v>
      </c>
      <c r="Q154">
        <f t="shared" si="52"/>
        <v>0</v>
      </c>
      <c r="R154">
        <f t="shared" si="53"/>
        <v>0</v>
      </c>
      <c r="S154">
        <f t="shared" si="54"/>
        <v>0</v>
      </c>
      <c r="T154">
        <f t="shared" si="55"/>
        <v>-5.0536111111111106</v>
      </c>
      <c r="U154">
        <f t="shared" si="56"/>
        <v>882.94638888888892</v>
      </c>
    </row>
    <row r="155" spans="1:21" x14ac:dyDescent="0.3">
      <c r="A155" t="s">
        <v>309</v>
      </c>
      <c r="B155" t="s">
        <v>310</v>
      </c>
      <c r="C155" t="str">
        <f t="shared" si="38"/>
        <v>2020</v>
      </c>
      <c r="D155" t="str">
        <f t="shared" si="39"/>
        <v>12</v>
      </c>
      <c r="E155" t="str">
        <f t="shared" si="40"/>
        <v>16</v>
      </c>
      <c r="F155" s="3">
        <f t="shared" si="41"/>
        <v>44181</v>
      </c>
      <c r="G155" t="str">
        <f t="shared" si="42"/>
        <v>2021</v>
      </c>
      <c r="H155" t="str">
        <f t="shared" si="43"/>
        <v>02</v>
      </c>
      <c r="I155" t="str">
        <f t="shared" si="44"/>
        <v>16</v>
      </c>
      <c r="J155" s="3">
        <f t="shared" si="45"/>
        <v>44243</v>
      </c>
      <c r="K155">
        <f t="shared" si="46"/>
        <v>62</v>
      </c>
      <c r="L155" t="str">
        <f t="shared" si="47"/>
        <v>18</v>
      </c>
      <c r="M155" t="str">
        <f t="shared" si="48"/>
        <v>17</v>
      </c>
      <c r="N155" t="str">
        <f t="shared" si="49"/>
        <v>48</v>
      </c>
      <c r="O155">
        <f t="shared" si="50"/>
        <v>18.296666666666667</v>
      </c>
      <c r="P155" t="str">
        <f t="shared" si="51"/>
        <v>04</v>
      </c>
      <c r="Q155" t="str">
        <f t="shared" si="52"/>
        <v>59</v>
      </c>
      <c r="R155" t="str">
        <f t="shared" si="53"/>
        <v>59</v>
      </c>
      <c r="S155">
        <f t="shared" si="54"/>
        <v>4.9997222222222222</v>
      </c>
      <c r="T155">
        <f t="shared" si="55"/>
        <v>-13.296944444444446</v>
      </c>
      <c r="U155">
        <f t="shared" si="56"/>
        <v>1474.7030555555555</v>
      </c>
    </row>
    <row r="156" spans="1:21" x14ac:dyDescent="0.3">
      <c r="A156" t="s">
        <v>726</v>
      </c>
      <c r="B156" t="s">
        <v>727</v>
      </c>
      <c r="C156" t="str">
        <f t="shared" si="38"/>
        <v>2021</v>
      </c>
      <c r="D156" t="str">
        <f t="shared" si="39"/>
        <v>02</v>
      </c>
      <c r="E156" t="str">
        <f t="shared" si="40"/>
        <v>08</v>
      </c>
      <c r="F156" s="3">
        <f t="shared" si="41"/>
        <v>44235</v>
      </c>
      <c r="G156" t="str">
        <f t="shared" si="42"/>
        <v>2021</v>
      </c>
      <c r="H156" t="str">
        <f t="shared" si="43"/>
        <v>02</v>
      </c>
      <c r="I156" t="str">
        <f t="shared" si="44"/>
        <v>15</v>
      </c>
      <c r="J156" s="3">
        <f t="shared" si="45"/>
        <v>44242</v>
      </c>
      <c r="K156">
        <f t="shared" si="46"/>
        <v>7</v>
      </c>
      <c r="L156" t="str">
        <f t="shared" si="47"/>
        <v>22</v>
      </c>
      <c r="M156" t="str">
        <f t="shared" si="48"/>
        <v>30</v>
      </c>
      <c r="N156" t="str">
        <f t="shared" si="49"/>
        <v>40</v>
      </c>
      <c r="O156">
        <f t="shared" si="50"/>
        <v>22.511111111111113</v>
      </c>
      <c r="P156" t="str">
        <f t="shared" si="51"/>
        <v>22</v>
      </c>
      <c r="Q156" t="str">
        <f t="shared" si="52"/>
        <v>16</v>
      </c>
      <c r="R156" t="str">
        <f t="shared" si="53"/>
        <v>03</v>
      </c>
      <c r="S156">
        <f t="shared" si="54"/>
        <v>22.267499999999998</v>
      </c>
      <c r="T156">
        <f t="shared" si="55"/>
        <v>-0.24361111111111455</v>
      </c>
      <c r="U156">
        <f t="shared" si="56"/>
        <v>167.75638888888889</v>
      </c>
    </row>
    <row r="157" spans="1:21" x14ac:dyDescent="0.3">
      <c r="A157" t="s">
        <v>275</v>
      </c>
      <c r="B157" t="s">
        <v>276</v>
      </c>
      <c r="C157" t="str">
        <f t="shared" si="38"/>
        <v>2021</v>
      </c>
      <c r="D157" t="str">
        <f t="shared" si="39"/>
        <v>01</v>
      </c>
      <c r="E157" t="str">
        <f t="shared" si="40"/>
        <v>21</v>
      </c>
      <c r="F157" s="3">
        <f t="shared" si="41"/>
        <v>44217</v>
      </c>
      <c r="G157" t="str">
        <f t="shared" si="42"/>
        <v>2021</v>
      </c>
      <c r="H157" t="str">
        <f t="shared" si="43"/>
        <v>04</v>
      </c>
      <c r="I157" t="str">
        <f t="shared" si="44"/>
        <v>15</v>
      </c>
      <c r="J157" s="3">
        <f t="shared" si="45"/>
        <v>44301</v>
      </c>
      <c r="K157">
        <f t="shared" si="46"/>
        <v>84</v>
      </c>
      <c r="L157" t="str">
        <f t="shared" si="47"/>
        <v>18</v>
      </c>
      <c r="M157" t="str">
        <f t="shared" si="48"/>
        <v>45</v>
      </c>
      <c r="N157" t="str">
        <f t="shared" si="49"/>
        <v>53</v>
      </c>
      <c r="O157">
        <f t="shared" si="50"/>
        <v>18.764722222222222</v>
      </c>
      <c r="P157" t="str">
        <f t="shared" si="51"/>
        <v>21</v>
      </c>
      <c r="Q157" t="str">
        <f t="shared" si="52"/>
        <v>00</v>
      </c>
      <c r="R157" t="str">
        <f t="shared" si="53"/>
        <v>00</v>
      </c>
      <c r="S157">
        <f t="shared" si="54"/>
        <v>21</v>
      </c>
      <c r="T157">
        <f t="shared" si="55"/>
        <v>2.2352777777777781</v>
      </c>
      <c r="U157">
        <f t="shared" si="56"/>
        <v>2018.2352777777778</v>
      </c>
    </row>
    <row r="158" spans="1:21" x14ac:dyDescent="0.3">
      <c r="A158" t="s">
        <v>738</v>
      </c>
      <c r="B158" t="s">
        <v>739</v>
      </c>
      <c r="C158" t="str">
        <f t="shared" si="38"/>
        <v>2021</v>
      </c>
      <c r="D158" t="str">
        <f t="shared" si="39"/>
        <v>02</v>
      </c>
      <c r="E158" t="str">
        <f t="shared" si="40"/>
        <v>08</v>
      </c>
      <c r="F158" s="3">
        <f t="shared" si="41"/>
        <v>44235</v>
      </c>
      <c r="G158" t="str">
        <f t="shared" si="42"/>
        <v>2021</v>
      </c>
      <c r="H158" t="str">
        <f t="shared" si="43"/>
        <v>02</v>
      </c>
      <c r="I158" t="str">
        <f t="shared" si="44"/>
        <v>27</v>
      </c>
      <c r="J158" s="3">
        <f t="shared" si="45"/>
        <v>44254</v>
      </c>
      <c r="K158">
        <f t="shared" si="46"/>
        <v>19</v>
      </c>
      <c r="L158" t="str">
        <f t="shared" si="47"/>
        <v>19</v>
      </c>
      <c r="M158" t="str">
        <f t="shared" si="48"/>
        <v>35</v>
      </c>
      <c r="N158" t="str">
        <f t="shared" si="49"/>
        <v>33</v>
      </c>
      <c r="O158">
        <f t="shared" si="50"/>
        <v>19.592499999999998</v>
      </c>
      <c r="P158" t="str">
        <f t="shared" si="51"/>
        <v>04</v>
      </c>
      <c r="Q158" t="str">
        <f t="shared" si="52"/>
        <v>59</v>
      </c>
      <c r="R158" t="str">
        <f t="shared" si="53"/>
        <v>59</v>
      </c>
      <c r="S158">
        <f t="shared" si="54"/>
        <v>4.9997222222222222</v>
      </c>
      <c r="T158">
        <f t="shared" si="55"/>
        <v>-14.592777777777776</v>
      </c>
      <c r="U158">
        <f t="shared" si="56"/>
        <v>441.40722222222223</v>
      </c>
    </row>
    <row r="159" spans="1:21" x14ac:dyDescent="0.3">
      <c r="A159" t="s">
        <v>745</v>
      </c>
      <c r="B159" t="s">
        <v>746</v>
      </c>
      <c r="C159" t="str">
        <f t="shared" si="38"/>
        <v>2021</v>
      </c>
      <c r="D159" t="str">
        <f t="shared" si="39"/>
        <v>03</v>
      </c>
      <c r="E159" t="str">
        <f t="shared" si="40"/>
        <v>01</v>
      </c>
      <c r="F159" s="3">
        <f t="shared" si="41"/>
        <v>44256</v>
      </c>
      <c r="G159" t="str">
        <f t="shared" si="42"/>
        <v>2021</v>
      </c>
      <c r="H159" t="str">
        <f t="shared" si="43"/>
        <v>03</v>
      </c>
      <c r="I159" t="str">
        <f t="shared" si="44"/>
        <v>15</v>
      </c>
      <c r="J159" s="3">
        <f t="shared" si="45"/>
        <v>44270</v>
      </c>
      <c r="K159">
        <f t="shared" si="46"/>
        <v>14</v>
      </c>
      <c r="L159" t="str">
        <f t="shared" si="47"/>
        <v>00</v>
      </c>
      <c r="M159" t="str">
        <f t="shared" si="48"/>
        <v>00</v>
      </c>
      <c r="N159" t="str">
        <f t="shared" si="49"/>
        <v>30</v>
      </c>
      <c r="O159">
        <f t="shared" si="50"/>
        <v>8.3333333333333332E-3</v>
      </c>
      <c r="P159" t="str">
        <f t="shared" si="51"/>
        <v>11</v>
      </c>
      <c r="Q159" t="str">
        <f t="shared" si="52"/>
        <v>59</v>
      </c>
      <c r="R159" t="str">
        <f t="shared" si="53"/>
        <v>17</v>
      </c>
      <c r="S159">
        <f t="shared" si="54"/>
        <v>11.988055555555555</v>
      </c>
      <c r="T159">
        <f t="shared" si="55"/>
        <v>11.979722222222222</v>
      </c>
      <c r="U159">
        <f t="shared" si="56"/>
        <v>347.97972222222222</v>
      </c>
    </row>
    <row r="160" spans="1:21" x14ac:dyDescent="0.3">
      <c r="A160" t="s">
        <v>713</v>
      </c>
      <c r="B160" t="s">
        <v>488</v>
      </c>
      <c r="C160" t="str">
        <f t="shared" si="38"/>
        <v>2021</v>
      </c>
      <c r="D160" t="str">
        <f t="shared" si="39"/>
        <v>02</v>
      </c>
      <c r="E160" t="str">
        <f t="shared" si="40"/>
        <v>17</v>
      </c>
      <c r="F160" s="3">
        <f t="shared" si="41"/>
        <v>44244</v>
      </c>
      <c r="G160" t="str">
        <f t="shared" si="42"/>
        <v>2021</v>
      </c>
      <c r="H160" t="str">
        <f t="shared" si="43"/>
        <v>04</v>
      </c>
      <c r="I160" t="str">
        <f t="shared" si="44"/>
        <v>01</v>
      </c>
      <c r="J160" s="3">
        <f t="shared" si="45"/>
        <v>44287</v>
      </c>
      <c r="K160">
        <f t="shared" si="46"/>
        <v>43</v>
      </c>
      <c r="L160" t="str">
        <f t="shared" si="47"/>
        <v>21</v>
      </c>
      <c r="M160" t="str">
        <f t="shared" si="48"/>
        <v>17</v>
      </c>
      <c r="N160" t="str">
        <f t="shared" si="49"/>
        <v>09</v>
      </c>
      <c r="O160">
        <f t="shared" si="50"/>
        <v>21.285833333333336</v>
      </c>
      <c r="P160" t="str">
        <f t="shared" si="51"/>
        <v>03</v>
      </c>
      <c r="Q160" t="str">
        <f t="shared" si="52"/>
        <v>59</v>
      </c>
      <c r="R160" t="str">
        <f t="shared" si="53"/>
        <v>59</v>
      </c>
      <c r="S160">
        <f t="shared" si="54"/>
        <v>3.9997222222222222</v>
      </c>
      <c r="T160">
        <f t="shared" si="55"/>
        <v>-17.286111111111115</v>
      </c>
      <c r="U160">
        <f t="shared" si="56"/>
        <v>1014.7138888888888</v>
      </c>
    </row>
    <row r="161" spans="1:21" x14ac:dyDescent="0.3">
      <c r="A161" t="s">
        <v>751</v>
      </c>
      <c r="B161" t="s">
        <v>752</v>
      </c>
      <c r="C161" t="str">
        <f t="shared" si="38"/>
        <v>2021</v>
      </c>
      <c r="D161" t="str">
        <f t="shared" si="39"/>
        <v>01</v>
      </c>
      <c r="E161" t="str">
        <f t="shared" si="40"/>
        <v>04</v>
      </c>
      <c r="F161" s="3">
        <f t="shared" si="41"/>
        <v>44200</v>
      </c>
      <c r="G161" t="str">
        <f t="shared" si="42"/>
        <v>2021</v>
      </c>
      <c r="H161" t="str">
        <f t="shared" si="43"/>
        <v>02</v>
      </c>
      <c r="I161" t="str">
        <f t="shared" si="44"/>
        <v>08</v>
      </c>
      <c r="J161" s="3">
        <f t="shared" si="45"/>
        <v>44235</v>
      </c>
      <c r="K161">
        <f t="shared" si="46"/>
        <v>35</v>
      </c>
      <c r="L161" t="str">
        <f t="shared" si="47"/>
        <v>05</v>
      </c>
      <c r="M161" t="str">
        <f t="shared" si="48"/>
        <v>00</v>
      </c>
      <c r="N161" t="str">
        <f t="shared" si="49"/>
        <v>00</v>
      </c>
      <c r="O161">
        <f t="shared" si="50"/>
        <v>5</v>
      </c>
      <c r="P161" t="str">
        <f t="shared" si="51"/>
        <v>04</v>
      </c>
      <c r="Q161" t="str">
        <f t="shared" si="52"/>
        <v>59</v>
      </c>
      <c r="R161" t="str">
        <f t="shared" si="53"/>
        <v>59</v>
      </c>
      <c r="S161">
        <f t="shared" si="54"/>
        <v>4.9997222222222222</v>
      </c>
      <c r="T161">
        <f t="shared" si="55"/>
        <v>-2.777777777778212E-4</v>
      </c>
      <c r="U161">
        <f t="shared" si="56"/>
        <v>839.9997222222222</v>
      </c>
    </row>
    <row r="162" spans="1:21" x14ac:dyDescent="0.3">
      <c r="A162" t="s">
        <v>760</v>
      </c>
      <c r="B162" t="s">
        <v>761</v>
      </c>
      <c r="C162" t="str">
        <f t="shared" si="38"/>
        <v>2021</v>
      </c>
      <c r="D162" t="str">
        <f t="shared" si="39"/>
        <v>02</v>
      </c>
      <c r="E162" t="str">
        <f t="shared" si="40"/>
        <v>09</v>
      </c>
      <c r="F162" s="3">
        <f t="shared" si="41"/>
        <v>44236</v>
      </c>
      <c r="G162" t="str">
        <f t="shared" si="42"/>
        <v>2021</v>
      </c>
      <c r="H162" t="str">
        <f t="shared" si="43"/>
        <v>02</v>
      </c>
      <c r="I162" t="str">
        <f t="shared" si="44"/>
        <v>23</v>
      </c>
      <c r="J162" s="3">
        <f t="shared" si="45"/>
        <v>44250</v>
      </c>
      <c r="K162">
        <f t="shared" si="46"/>
        <v>14</v>
      </c>
      <c r="L162" t="str">
        <f t="shared" si="47"/>
        <v>18</v>
      </c>
      <c r="M162" t="str">
        <f t="shared" si="48"/>
        <v>24</v>
      </c>
      <c r="N162" t="str">
        <f t="shared" si="49"/>
        <v>21</v>
      </c>
      <c r="O162">
        <f t="shared" si="50"/>
        <v>18.40583333333333</v>
      </c>
      <c r="P162" t="str">
        <f t="shared" si="51"/>
        <v>08</v>
      </c>
      <c r="Q162" t="str">
        <f t="shared" si="52"/>
        <v>00</v>
      </c>
      <c r="R162" t="str">
        <f t="shared" si="53"/>
        <v>00</v>
      </c>
      <c r="S162">
        <f t="shared" si="54"/>
        <v>8</v>
      </c>
      <c r="T162">
        <f t="shared" si="55"/>
        <v>-10.40583333333333</v>
      </c>
      <c r="U162">
        <f t="shared" si="56"/>
        <v>325.59416666666669</v>
      </c>
    </row>
    <row r="163" spans="1:21" x14ac:dyDescent="0.3">
      <c r="A163" t="s">
        <v>684</v>
      </c>
      <c r="B163" t="s">
        <v>767</v>
      </c>
      <c r="C163" t="str">
        <f t="shared" si="38"/>
        <v>2021</v>
      </c>
      <c r="D163" t="str">
        <f t="shared" si="39"/>
        <v>02</v>
      </c>
      <c r="E163" t="str">
        <f t="shared" si="40"/>
        <v>11</v>
      </c>
      <c r="F163" s="3">
        <f t="shared" si="41"/>
        <v>44238</v>
      </c>
      <c r="G163" t="str">
        <f t="shared" si="42"/>
        <v>2021</v>
      </c>
      <c r="H163" t="str">
        <f t="shared" si="43"/>
        <v>02</v>
      </c>
      <c r="I163" t="str">
        <f t="shared" si="44"/>
        <v>22</v>
      </c>
      <c r="J163" s="3">
        <f t="shared" si="45"/>
        <v>44249</v>
      </c>
      <c r="K163">
        <f t="shared" si="46"/>
        <v>11</v>
      </c>
      <c r="L163" t="str">
        <f t="shared" si="47"/>
        <v>21</v>
      </c>
      <c r="M163" t="str">
        <f t="shared" si="48"/>
        <v>22</v>
      </c>
      <c r="N163" t="str">
        <f t="shared" si="49"/>
        <v>56</v>
      </c>
      <c r="O163">
        <f t="shared" si="50"/>
        <v>21.382222222222222</v>
      </c>
      <c r="P163" t="str">
        <f t="shared" si="51"/>
        <v>19</v>
      </c>
      <c r="Q163" t="str">
        <f t="shared" si="52"/>
        <v>59</v>
      </c>
      <c r="R163" t="str">
        <f t="shared" si="53"/>
        <v>59</v>
      </c>
      <c r="S163">
        <f t="shared" si="54"/>
        <v>19.999722222222225</v>
      </c>
      <c r="T163">
        <f t="shared" si="55"/>
        <v>-1.3824999999999967</v>
      </c>
      <c r="U163">
        <f t="shared" si="56"/>
        <v>262.61750000000001</v>
      </c>
    </row>
    <row r="164" spans="1:21" x14ac:dyDescent="0.3">
      <c r="A164" t="s">
        <v>89</v>
      </c>
      <c r="C164" t="str">
        <f t="shared" si="38"/>
        <v>2021</v>
      </c>
      <c r="D164" t="str">
        <f t="shared" si="39"/>
        <v>01</v>
      </c>
      <c r="E164" t="str">
        <f t="shared" si="40"/>
        <v>22</v>
      </c>
      <c r="F164" s="3">
        <f t="shared" si="41"/>
        <v>44218</v>
      </c>
      <c r="G164">
        <f t="shared" si="42"/>
        <v>2021</v>
      </c>
      <c r="H164">
        <f t="shared" si="43"/>
        <v>3</v>
      </c>
      <c r="I164">
        <f t="shared" si="44"/>
        <v>4</v>
      </c>
      <c r="J164" s="3">
        <f t="shared" si="45"/>
        <v>44259</v>
      </c>
      <c r="K164">
        <f t="shared" si="46"/>
        <v>41</v>
      </c>
      <c r="L164" t="str">
        <f t="shared" si="47"/>
        <v>15</v>
      </c>
      <c r="M164" t="str">
        <f t="shared" si="48"/>
        <v>12</v>
      </c>
      <c r="N164" t="str">
        <f t="shared" si="49"/>
        <v>53</v>
      </c>
      <c r="O164">
        <f t="shared" si="50"/>
        <v>15.214722222222221</v>
      </c>
      <c r="P164">
        <f t="shared" si="51"/>
        <v>0</v>
      </c>
      <c r="Q164">
        <f t="shared" si="52"/>
        <v>0</v>
      </c>
      <c r="R164">
        <f t="shared" si="53"/>
        <v>0</v>
      </c>
      <c r="S164">
        <f t="shared" si="54"/>
        <v>0</v>
      </c>
      <c r="T164">
        <f t="shared" si="55"/>
        <v>-15.214722222222221</v>
      </c>
      <c r="U164">
        <f t="shared" si="56"/>
        <v>968.78527777777776</v>
      </c>
    </row>
    <row r="165" spans="1:21" x14ac:dyDescent="0.3">
      <c r="A165" t="s">
        <v>772</v>
      </c>
      <c r="B165" t="s">
        <v>773</v>
      </c>
      <c r="C165" t="str">
        <f t="shared" si="38"/>
        <v>2021</v>
      </c>
      <c r="D165" t="str">
        <f t="shared" si="39"/>
        <v>02</v>
      </c>
      <c r="E165" t="str">
        <f t="shared" si="40"/>
        <v>17</v>
      </c>
      <c r="F165" s="3">
        <f t="shared" si="41"/>
        <v>44244</v>
      </c>
      <c r="G165" t="str">
        <f t="shared" si="42"/>
        <v>2021</v>
      </c>
      <c r="H165" t="str">
        <f t="shared" si="43"/>
        <v>03</v>
      </c>
      <c r="I165" t="str">
        <f t="shared" si="44"/>
        <v>12</v>
      </c>
      <c r="J165" s="3">
        <f t="shared" si="45"/>
        <v>44267</v>
      </c>
      <c r="K165">
        <f t="shared" si="46"/>
        <v>23</v>
      </c>
      <c r="L165" t="str">
        <f t="shared" si="47"/>
        <v>15</v>
      </c>
      <c r="M165" t="str">
        <f t="shared" si="48"/>
        <v>00</v>
      </c>
      <c r="N165" t="str">
        <f t="shared" si="49"/>
        <v>00</v>
      </c>
      <c r="O165">
        <f t="shared" si="50"/>
        <v>15</v>
      </c>
      <c r="P165" t="str">
        <f t="shared" si="51"/>
        <v>04</v>
      </c>
      <c r="Q165" t="str">
        <f t="shared" si="52"/>
        <v>59</v>
      </c>
      <c r="R165" t="str">
        <f t="shared" si="53"/>
        <v>00</v>
      </c>
      <c r="S165">
        <f t="shared" si="54"/>
        <v>4.9833333333333334</v>
      </c>
      <c r="T165">
        <f t="shared" si="55"/>
        <v>-10.016666666666666</v>
      </c>
      <c r="U165">
        <f t="shared" si="56"/>
        <v>541.98333333333335</v>
      </c>
    </row>
    <row r="166" spans="1:21" x14ac:dyDescent="0.3">
      <c r="A166" t="s">
        <v>780</v>
      </c>
      <c r="B166" t="s">
        <v>125</v>
      </c>
      <c r="C166" t="str">
        <f t="shared" si="38"/>
        <v>2021</v>
      </c>
      <c r="D166" t="str">
        <f t="shared" si="39"/>
        <v>03</v>
      </c>
      <c r="E166" t="str">
        <f t="shared" si="40"/>
        <v>02</v>
      </c>
      <c r="F166" s="3">
        <f t="shared" si="41"/>
        <v>44257</v>
      </c>
      <c r="G166" t="str">
        <f t="shared" si="42"/>
        <v>2021</v>
      </c>
      <c r="H166" t="str">
        <f t="shared" si="43"/>
        <v>04</v>
      </c>
      <c r="I166" t="str">
        <f t="shared" si="44"/>
        <v>13</v>
      </c>
      <c r="J166" s="3">
        <f t="shared" si="45"/>
        <v>44299</v>
      </c>
      <c r="K166">
        <f t="shared" si="46"/>
        <v>42</v>
      </c>
      <c r="L166" t="str">
        <f t="shared" si="47"/>
        <v>00</v>
      </c>
      <c r="M166" t="str">
        <f t="shared" si="48"/>
        <v>42</v>
      </c>
      <c r="N166" t="str">
        <f t="shared" si="49"/>
        <v>04</v>
      </c>
      <c r="O166">
        <f t="shared" si="50"/>
        <v>0.70111111111111102</v>
      </c>
      <c r="P166" t="str">
        <f t="shared" si="51"/>
        <v>06</v>
      </c>
      <c r="Q166" t="str">
        <f t="shared" si="52"/>
        <v>59</v>
      </c>
      <c r="R166" t="str">
        <f t="shared" si="53"/>
        <v>59</v>
      </c>
      <c r="S166">
        <f t="shared" si="54"/>
        <v>6.9997222222222222</v>
      </c>
      <c r="T166">
        <f t="shared" si="55"/>
        <v>6.2986111111111107</v>
      </c>
      <c r="U166">
        <f t="shared" si="56"/>
        <v>1014.2986111111111</v>
      </c>
    </row>
    <row r="167" spans="1:21" x14ac:dyDescent="0.3">
      <c r="A167" t="s">
        <v>783</v>
      </c>
      <c r="B167" t="s">
        <v>784</v>
      </c>
      <c r="C167" t="str">
        <f t="shared" si="38"/>
        <v>2021</v>
      </c>
      <c r="D167" t="str">
        <f t="shared" si="39"/>
        <v>02</v>
      </c>
      <c r="E167" t="str">
        <f t="shared" si="40"/>
        <v>26</v>
      </c>
      <c r="F167" s="3">
        <f t="shared" si="41"/>
        <v>44253</v>
      </c>
      <c r="G167" t="str">
        <f t="shared" si="42"/>
        <v>2021</v>
      </c>
      <c r="H167" t="str">
        <f t="shared" si="43"/>
        <v>03</v>
      </c>
      <c r="I167" t="str">
        <f t="shared" si="44"/>
        <v>02</v>
      </c>
      <c r="J167" s="3">
        <f t="shared" si="45"/>
        <v>44257</v>
      </c>
      <c r="K167">
        <f t="shared" si="46"/>
        <v>4</v>
      </c>
      <c r="L167" t="str">
        <f t="shared" si="47"/>
        <v>16</v>
      </c>
      <c r="M167" t="str">
        <f t="shared" si="48"/>
        <v>30</v>
      </c>
      <c r="N167" t="str">
        <f t="shared" si="49"/>
        <v>39</v>
      </c>
      <c r="O167">
        <f t="shared" si="50"/>
        <v>16.510833333333334</v>
      </c>
      <c r="P167" t="str">
        <f t="shared" si="51"/>
        <v>21</v>
      </c>
      <c r="Q167" t="str">
        <f t="shared" si="52"/>
        <v>33</v>
      </c>
      <c r="R167" t="str">
        <f t="shared" si="53"/>
        <v>39</v>
      </c>
      <c r="S167">
        <f t="shared" si="54"/>
        <v>21.560833333333335</v>
      </c>
      <c r="T167">
        <f t="shared" si="55"/>
        <v>5.0500000000000007</v>
      </c>
      <c r="U167">
        <f t="shared" si="56"/>
        <v>101.05</v>
      </c>
    </row>
    <row r="168" spans="1:21" x14ac:dyDescent="0.3">
      <c r="A168" t="s">
        <v>789</v>
      </c>
      <c r="B168" t="s">
        <v>790</v>
      </c>
      <c r="C168" t="str">
        <f t="shared" si="38"/>
        <v>2021</v>
      </c>
      <c r="D168" t="str">
        <f t="shared" si="39"/>
        <v>03</v>
      </c>
      <c r="E168" t="str">
        <f t="shared" si="40"/>
        <v>02</v>
      </c>
      <c r="F168" s="3">
        <f t="shared" si="41"/>
        <v>44257</v>
      </c>
      <c r="G168" t="str">
        <f t="shared" si="42"/>
        <v>2021</v>
      </c>
      <c r="H168" t="str">
        <f t="shared" si="43"/>
        <v>03</v>
      </c>
      <c r="I168" t="str">
        <f t="shared" si="44"/>
        <v>04</v>
      </c>
      <c r="J168" s="3">
        <f t="shared" si="45"/>
        <v>44259</v>
      </c>
      <c r="K168">
        <f t="shared" si="46"/>
        <v>2</v>
      </c>
      <c r="L168" t="str">
        <f t="shared" si="47"/>
        <v>17</v>
      </c>
      <c r="M168" t="str">
        <f t="shared" si="48"/>
        <v>07</v>
      </c>
      <c r="N168" t="str">
        <f t="shared" si="49"/>
        <v>29</v>
      </c>
      <c r="O168">
        <f t="shared" si="50"/>
        <v>17.124722222222221</v>
      </c>
      <c r="P168" t="str">
        <f t="shared" si="51"/>
        <v>07</v>
      </c>
      <c r="Q168" t="str">
        <f t="shared" si="52"/>
        <v>59</v>
      </c>
      <c r="R168" t="str">
        <f t="shared" si="53"/>
        <v>59</v>
      </c>
      <c r="S168">
        <f t="shared" si="54"/>
        <v>7.9997222222222222</v>
      </c>
      <c r="T168">
        <f t="shared" si="55"/>
        <v>-9.125</v>
      </c>
      <c r="U168">
        <f t="shared" si="56"/>
        <v>38.875</v>
      </c>
    </row>
    <row r="169" spans="1:21" x14ac:dyDescent="0.3">
      <c r="A169" t="s">
        <v>487</v>
      </c>
      <c r="B169" t="s">
        <v>488</v>
      </c>
      <c r="C169" t="str">
        <f t="shared" si="38"/>
        <v>2021</v>
      </c>
      <c r="D169" t="str">
        <f t="shared" si="39"/>
        <v>02</v>
      </c>
      <c r="E169" t="str">
        <f t="shared" si="40"/>
        <v>01</v>
      </c>
      <c r="F169" s="3">
        <f t="shared" si="41"/>
        <v>44228</v>
      </c>
      <c r="G169" t="str">
        <f t="shared" si="42"/>
        <v>2021</v>
      </c>
      <c r="H169" t="str">
        <f t="shared" si="43"/>
        <v>04</v>
      </c>
      <c r="I169" t="str">
        <f t="shared" si="44"/>
        <v>01</v>
      </c>
      <c r="J169" s="3">
        <f t="shared" si="45"/>
        <v>44287</v>
      </c>
      <c r="K169">
        <f t="shared" si="46"/>
        <v>59</v>
      </c>
      <c r="L169" t="str">
        <f t="shared" si="47"/>
        <v>05</v>
      </c>
      <c r="M169" t="str">
        <f t="shared" si="48"/>
        <v>00</v>
      </c>
      <c r="N169" t="str">
        <f t="shared" si="49"/>
        <v>00</v>
      </c>
      <c r="O169">
        <f t="shared" si="50"/>
        <v>5</v>
      </c>
      <c r="P169" t="str">
        <f t="shared" si="51"/>
        <v>03</v>
      </c>
      <c r="Q169" t="str">
        <f t="shared" si="52"/>
        <v>59</v>
      </c>
      <c r="R169" t="str">
        <f t="shared" si="53"/>
        <v>59</v>
      </c>
      <c r="S169">
        <f t="shared" si="54"/>
        <v>3.9997222222222222</v>
      </c>
      <c r="T169">
        <f t="shared" si="55"/>
        <v>-1.0002777777777778</v>
      </c>
      <c r="U169">
        <f t="shared" si="56"/>
        <v>1414.9997222222223</v>
      </c>
    </row>
    <row r="170" spans="1:21" x14ac:dyDescent="0.3">
      <c r="A170" t="s">
        <v>439</v>
      </c>
      <c r="C170" t="str">
        <f t="shared" si="38"/>
        <v>2021</v>
      </c>
      <c r="D170" t="str">
        <f t="shared" si="39"/>
        <v>01</v>
      </c>
      <c r="E170" t="str">
        <f t="shared" si="40"/>
        <v>19</v>
      </c>
      <c r="F170" s="3">
        <f t="shared" si="41"/>
        <v>44215</v>
      </c>
      <c r="G170">
        <f t="shared" si="42"/>
        <v>2021</v>
      </c>
      <c r="H170">
        <f t="shared" si="43"/>
        <v>3</v>
      </c>
      <c r="I170">
        <f t="shared" si="44"/>
        <v>4</v>
      </c>
      <c r="J170" s="3">
        <f t="shared" si="45"/>
        <v>44259</v>
      </c>
      <c r="K170">
        <f t="shared" si="46"/>
        <v>44</v>
      </c>
      <c r="L170" t="str">
        <f t="shared" si="47"/>
        <v>03</v>
      </c>
      <c r="M170" t="str">
        <f t="shared" si="48"/>
        <v>33</v>
      </c>
      <c r="N170" t="str">
        <f t="shared" si="49"/>
        <v>38</v>
      </c>
      <c r="O170">
        <f t="shared" si="50"/>
        <v>3.5605555555555553</v>
      </c>
      <c r="P170">
        <f t="shared" si="51"/>
        <v>0</v>
      </c>
      <c r="Q170">
        <f t="shared" si="52"/>
        <v>0</v>
      </c>
      <c r="R170">
        <f t="shared" si="53"/>
        <v>0</v>
      </c>
      <c r="S170">
        <f t="shared" si="54"/>
        <v>0</v>
      </c>
      <c r="T170">
        <f t="shared" si="55"/>
        <v>-3.5605555555555553</v>
      </c>
      <c r="U170">
        <f t="shared" si="56"/>
        <v>1052.4394444444445</v>
      </c>
    </row>
    <row r="171" spans="1:21" x14ac:dyDescent="0.3">
      <c r="A171" t="s">
        <v>327</v>
      </c>
      <c r="B171" t="s">
        <v>229</v>
      </c>
      <c r="C171" t="str">
        <f t="shared" si="38"/>
        <v>2021</v>
      </c>
      <c r="D171" t="str">
        <f t="shared" si="39"/>
        <v>02</v>
      </c>
      <c r="E171" t="str">
        <f t="shared" si="40"/>
        <v>03</v>
      </c>
      <c r="F171" s="3">
        <f t="shared" si="41"/>
        <v>44230</v>
      </c>
      <c r="G171" t="str">
        <f t="shared" si="42"/>
        <v>2021</v>
      </c>
      <c r="H171" t="str">
        <f t="shared" si="43"/>
        <v>03</v>
      </c>
      <c r="I171" t="str">
        <f t="shared" si="44"/>
        <v>01</v>
      </c>
      <c r="J171" s="3">
        <f t="shared" si="45"/>
        <v>44256</v>
      </c>
      <c r="K171">
        <f t="shared" si="46"/>
        <v>26</v>
      </c>
      <c r="L171" t="str">
        <f t="shared" si="47"/>
        <v>17</v>
      </c>
      <c r="M171" t="str">
        <f t="shared" si="48"/>
        <v>36</v>
      </c>
      <c r="N171" t="str">
        <f t="shared" si="49"/>
        <v>27</v>
      </c>
      <c r="O171">
        <f t="shared" si="50"/>
        <v>17.607500000000002</v>
      </c>
      <c r="P171" t="str">
        <f t="shared" si="51"/>
        <v>04</v>
      </c>
      <c r="Q171" t="str">
        <f t="shared" si="52"/>
        <v>59</v>
      </c>
      <c r="R171" t="str">
        <f t="shared" si="53"/>
        <v>59</v>
      </c>
      <c r="S171">
        <f t="shared" si="54"/>
        <v>4.9997222222222222</v>
      </c>
      <c r="T171">
        <f t="shared" si="55"/>
        <v>-12.60777777777778</v>
      </c>
      <c r="U171">
        <f t="shared" si="56"/>
        <v>611.39222222222224</v>
      </c>
    </row>
    <row r="172" spans="1:21" x14ac:dyDescent="0.3">
      <c r="A172" t="s">
        <v>789</v>
      </c>
      <c r="B172" t="s">
        <v>790</v>
      </c>
      <c r="C172" t="str">
        <f t="shared" si="38"/>
        <v>2021</v>
      </c>
      <c r="D172" t="str">
        <f t="shared" si="39"/>
        <v>03</v>
      </c>
      <c r="E172" t="str">
        <f t="shared" si="40"/>
        <v>02</v>
      </c>
      <c r="F172" s="3">
        <f t="shared" si="41"/>
        <v>44257</v>
      </c>
      <c r="G172" t="str">
        <f t="shared" si="42"/>
        <v>2021</v>
      </c>
      <c r="H172" t="str">
        <f t="shared" si="43"/>
        <v>03</v>
      </c>
      <c r="I172" t="str">
        <f t="shared" si="44"/>
        <v>04</v>
      </c>
      <c r="J172" s="3">
        <f t="shared" si="45"/>
        <v>44259</v>
      </c>
      <c r="K172">
        <f t="shared" si="46"/>
        <v>2</v>
      </c>
      <c r="L172" t="str">
        <f t="shared" si="47"/>
        <v>17</v>
      </c>
      <c r="M172" t="str">
        <f t="shared" si="48"/>
        <v>07</v>
      </c>
      <c r="N172" t="str">
        <f t="shared" si="49"/>
        <v>29</v>
      </c>
      <c r="O172">
        <f t="shared" si="50"/>
        <v>17.124722222222221</v>
      </c>
      <c r="P172" t="str">
        <f t="shared" si="51"/>
        <v>07</v>
      </c>
      <c r="Q172" t="str">
        <f t="shared" si="52"/>
        <v>59</v>
      </c>
      <c r="R172" t="str">
        <f t="shared" si="53"/>
        <v>59</v>
      </c>
      <c r="S172">
        <f t="shared" si="54"/>
        <v>7.9997222222222222</v>
      </c>
      <c r="T172">
        <f t="shared" si="55"/>
        <v>-9.125</v>
      </c>
      <c r="U172">
        <f t="shared" si="56"/>
        <v>38.875</v>
      </c>
    </row>
    <row r="173" spans="1:21" x14ac:dyDescent="0.3">
      <c r="A173" t="s">
        <v>738</v>
      </c>
      <c r="B173" t="s">
        <v>739</v>
      </c>
      <c r="C173" t="str">
        <f t="shared" si="38"/>
        <v>2021</v>
      </c>
      <c r="D173" t="str">
        <f t="shared" si="39"/>
        <v>02</v>
      </c>
      <c r="E173" t="str">
        <f t="shared" si="40"/>
        <v>08</v>
      </c>
      <c r="F173" s="3">
        <f t="shared" si="41"/>
        <v>44235</v>
      </c>
      <c r="G173" t="str">
        <f t="shared" si="42"/>
        <v>2021</v>
      </c>
      <c r="H173" t="str">
        <f t="shared" si="43"/>
        <v>02</v>
      </c>
      <c r="I173" t="str">
        <f t="shared" si="44"/>
        <v>27</v>
      </c>
      <c r="J173" s="3">
        <f t="shared" si="45"/>
        <v>44254</v>
      </c>
      <c r="K173">
        <f t="shared" si="46"/>
        <v>19</v>
      </c>
      <c r="L173" t="str">
        <f t="shared" si="47"/>
        <v>19</v>
      </c>
      <c r="M173" t="str">
        <f t="shared" si="48"/>
        <v>35</v>
      </c>
      <c r="N173" t="str">
        <f t="shared" si="49"/>
        <v>33</v>
      </c>
      <c r="O173">
        <f t="shared" si="50"/>
        <v>19.592499999999998</v>
      </c>
      <c r="P173" t="str">
        <f t="shared" si="51"/>
        <v>04</v>
      </c>
      <c r="Q173" t="str">
        <f t="shared" si="52"/>
        <v>59</v>
      </c>
      <c r="R173" t="str">
        <f t="shared" si="53"/>
        <v>59</v>
      </c>
      <c r="S173">
        <f t="shared" si="54"/>
        <v>4.9997222222222222</v>
      </c>
      <c r="T173">
        <f t="shared" si="55"/>
        <v>-14.592777777777776</v>
      </c>
      <c r="U173">
        <f t="shared" si="56"/>
        <v>441.40722222222223</v>
      </c>
    </row>
    <row r="174" spans="1:21" x14ac:dyDescent="0.3">
      <c r="A174" t="s">
        <v>813</v>
      </c>
      <c r="B174" t="s">
        <v>814</v>
      </c>
      <c r="C174" t="str">
        <f t="shared" si="38"/>
        <v>2021</v>
      </c>
      <c r="D174" t="str">
        <f t="shared" si="39"/>
        <v>02</v>
      </c>
      <c r="E174" t="str">
        <f t="shared" si="40"/>
        <v>08</v>
      </c>
      <c r="F174" s="3">
        <f t="shared" si="41"/>
        <v>44235</v>
      </c>
      <c r="G174" t="str">
        <f t="shared" si="42"/>
        <v>2021</v>
      </c>
      <c r="H174" t="str">
        <f t="shared" si="43"/>
        <v>03</v>
      </c>
      <c r="I174" t="str">
        <f t="shared" si="44"/>
        <v>16</v>
      </c>
      <c r="J174" s="3">
        <f t="shared" si="45"/>
        <v>44271</v>
      </c>
      <c r="K174">
        <f t="shared" si="46"/>
        <v>36</v>
      </c>
      <c r="L174" t="str">
        <f t="shared" si="47"/>
        <v>14</v>
      </c>
      <c r="M174" t="str">
        <f t="shared" si="48"/>
        <v>00</v>
      </c>
      <c r="N174" t="str">
        <f t="shared" si="49"/>
        <v>00</v>
      </c>
      <c r="O174">
        <f t="shared" si="50"/>
        <v>14</v>
      </c>
      <c r="P174" t="str">
        <f t="shared" si="51"/>
        <v>06</v>
      </c>
      <c r="Q174" t="str">
        <f t="shared" si="52"/>
        <v>59</v>
      </c>
      <c r="R174" t="str">
        <f t="shared" si="53"/>
        <v>59</v>
      </c>
      <c r="S174">
        <f t="shared" si="54"/>
        <v>6.9997222222222222</v>
      </c>
      <c r="T174">
        <f t="shared" si="55"/>
        <v>-7.0002777777777778</v>
      </c>
      <c r="U174">
        <f t="shared" si="56"/>
        <v>856.9997222222222</v>
      </c>
    </row>
    <row r="175" spans="1:21" x14ac:dyDescent="0.3">
      <c r="A175" t="s">
        <v>684</v>
      </c>
      <c r="B175" t="s">
        <v>685</v>
      </c>
      <c r="C175" t="str">
        <f t="shared" si="38"/>
        <v>2021</v>
      </c>
      <c r="D175" t="str">
        <f t="shared" si="39"/>
        <v>02</v>
      </c>
      <c r="E175" t="str">
        <f t="shared" si="40"/>
        <v>11</v>
      </c>
      <c r="F175" s="3">
        <f t="shared" si="41"/>
        <v>44238</v>
      </c>
      <c r="G175" t="str">
        <f t="shared" si="42"/>
        <v>2021</v>
      </c>
      <c r="H175" t="str">
        <f t="shared" si="43"/>
        <v>03</v>
      </c>
      <c r="I175" t="str">
        <f t="shared" si="44"/>
        <v>08</v>
      </c>
      <c r="J175" s="3">
        <f t="shared" si="45"/>
        <v>44263</v>
      </c>
      <c r="K175">
        <f t="shared" si="46"/>
        <v>25</v>
      </c>
      <c r="L175" t="str">
        <f t="shared" si="47"/>
        <v>21</v>
      </c>
      <c r="M175" t="str">
        <f t="shared" si="48"/>
        <v>22</v>
      </c>
      <c r="N175" t="str">
        <f t="shared" si="49"/>
        <v>56</v>
      </c>
      <c r="O175">
        <f t="shared" si="50"/>
        <v>21.382222222222222</v>
      </c>
      <c r="P175" t="str">
        <f t="shared" si="51"/>
        <v>19</v>
      </c>
      <c r="Q175" t="str">
        <f t="shared" si="52"/>
        <v>59</v>
      </c>
      <c r="R175" t="str">
        <f t="shared" si="53"/>
        <v>59</v>
      </c>
      <c r="S175">
        <f t="shared" si="54"/>
        <v>19.999722222222225</v>
      </c>
      <c r="T175">
        <f t="shared" si="55"/>
        <v>-1.3824999999999967</v>
      </c>
      <c r="U175">
        <f t="shared" si="56"/>
        <v>598.61749999999995</v>
      </c>
    </row>
    <row r="176" spans="1:21" x14ac:dyDescent="0.3">
      <c r="A176" t="s">
        <v>89</v>
      </c>
      <c r="C176" t="str">
        <f t="shared" si="38"/>
        <v>2021</v>
      </c>
      <c r="D176" t="str">
        <f t="shared" si="39"/>
        <v>01</v>
      </c>
      <c r="E176" t="str">
        <f t="shared" si="40"/>
        <v>22</v>
      </c>
      <c r="F176" s="3">
        <f t="shared" si="41"/>
        <v>44218</v>
      </c>
      <c r="G176">
        <f t="shared" si="42"/>
        <v>2021</v>
      </c>
      <c r="H176">
        <f t="shared" si="43"/>
        <v>3</v>
      </c>
      <c r="I176">
        <f t="shared" si="44"/>
        <v>4</v>
      </c>
      <c r="J176" s="3">
        <f t="shared" si="45"/>
        <v>44259</v>
      </c>
      <c r="K176">
        <f t="shared" si="46"/>
        <v>41</v>
      </c>
      <c r="L176" t="str">
        <f t="shared" si="47"/>
        <v>15</v>
      </c>
      <c r="M176" t="str">
        <f t="shared" si="48"/>
        <v>12</v>
      </c>
      <c r="N176" t="str">
        <f t="shared" si="49"/>
        <v>53</v>
      </c>
      <c r="O176">
        <f t="shared" si="50"/>
        <v>15.214722222222221</v>
      </c>
      <c r="P176">
        <f t="shared" si="51"/>
        <v>0</v>
      </c>
      <c r="Q176">
        <f t="shared" si="52"/>
        <v>0</v>
      </c>
      <c r="R176">
        <f t="shared" si="53"/>
        <v>0</v>
      </c>
      <c r="S176">
        <f t="shared" si="54"/>
        <v>0</v>
      </c>
      <c r="T176">
        <f t="shared" si="55"/>
        <v>-15.214722222222221</v>
      </c>
      <c r="U176">
        <f t="shared" si="56"/>
        <v>968.78527777777776</v>
      </c>
    </row>
    <row r="177" spans="1:21" x14ac:dyDescent="0.3">
      <c r="A177" t="s">
        <v>194</v>
      </c>
      <c r="C177" t="str">
        <f t="shared" si="38"/>
        <v>2021</v>
      </c>
      <c r="D177" t="str">
        <f t="shared" si="39"/>
        <v>01</v>
      </c>
      <c r="E177" t="str">
        <f t="shared" si="40"/>
        <v>22</v>
      </c>
      <c r="F177" s="3">
        <f t="shared" si="41"/>
        <v>44218</v>
      </c>
      <c r="G177">
        <f t="shared" si="42"/>
        <v>2021</v>
      </c>
      <c r="H177">
        <f t="shared" si="43"/>
        <v>3</v>
      </c>
      <c r="I177">
        <f t="shared" si="44"/>
        <v>4</v>
      </c>
      <c r="J177" s="3">
        <f t="shared" si="45"/>
        <v>44259</v>
      </c>
      <c r="K177">
        <f t="shared" si="46"/>
        <v>41</v>
      </c>
      <c r="L177" t="str">
        <f t="shared" si="47"/>
        <v>19</v>
      </c>
      <c r="M177" t="str">
        <f t="shared" si="48"/>
        <v>35</v>
      </c>
      <c r="N177" t="str">
        <f t="shared" si="49"/>
        <v>39</v>
      </c>
      <c r="O177">
        <f t="shared" si="50"/>
        <v>19.594166666666666</v>
      </c>
      <c r="P177">
        <f t="shared" si="51"/>
        <v>0</v>
      </c>
      <c r="Q177">
        <f t="shared" si="52"/>
        <v>0</v>
      </c>
      <c r="R177">
        <f t="shared" si="53"/>
        <v>0</v>
      </c>
      <c r="S177">
        <f t="shared" si="54"/>
        <v>0</v>
      </c>
      <c r="T177">
        <f t="shared" si="55"/>
        <v>-19.594166666666666</v>
      </c>
      <c r="U177">
        <f t="shared" si="56"/>
        <v>964.40583333333336</v>
      </c>
    </row>
    <row r="178" spans="1:21" x14ac:dyDescent="0.3">
      <c r="A178" t="s">
        <v>828</v>
      </c>
      <c r="B178" t="s">
        <v>829</v>
      </c>
      <c r="C178" t="str">
        <f t="shared" si="38"/>
        <v>2021</v>
      </c>
      <c r="D178" t="str">
        <f t="shared" si="39"/>
        <v>01</v>
      </c>
      <c r="E178" t="str">
        <f t="shared" si="40"/>
        <v>09</v>
      </c>
      <c r="F178" s="3">
        <f t="shared" si="41"/>
        <v>44205</v>
      </c>
      <c r="G178" t="str">
        <f t="shared" si="42"/>
        <v>2021</v>
      </c>
      <c r="H178" t="str">
        <f t="shared" si="43"/>
        <v>01</v>
      </c>
      <c r="I178" t="str">
        <f t="shared" si="44"/>
        <v>15</v>
      </c>
      <c r="J178" s="3">
        <f t="shared" si="45"/>
        <v>44211</v>
      </c>
      <c r="K178">
        <f t="shared" si="46"/>
        <v>6</v>
      </c>
      <c r="L178" t="str">
        <f t="shared" si="47"/>
        <v>00</v>
      </c>
      <c r="M178" t="str">
        <f t="shared" si="48"/>
        <v>15</v>
      </c>
      <c r="N178" t="str">
        <f t="shared" si="49"/>
        <v>44</v>
      </c>
      <c r="O178">
        <f t="shared" si="50"/>
        <v>0.26222222222222225</v>
      </c>
      <c r="P178" t="str">
        <f t="shared" si="51"/>
        <v>21</v>
      </c>
      <c r="Q178" t="str">
        <f t="shared" si="52"/>
        <v>16</v>
      </c>
      <c r="R178" t="str">
        <f t="shared" si="53"/>
        <v>59</v>
      </c>
      <c r="S178">
        <f t="shared" si="54"/>
        <v>21.283055555555556</v>
      </c>
      <c r="T178">
        <f t="shared" si="55"/>
        <v>21.020833333333336</v>
      </c>
      <c r="U178">
        <f t="shared" si="56"/>
        <v>165.02083333333334</v>
      </c>
    </row>
    <row r="179" spans="1:21" x14ac:dyDescent="0.3">
      <c r="A179" t="s">
        <v>164</v>
      </c>
      <c r="B179" t="s">
        <v>165</v>
      </c>
      <c r="C179" t="str">
        <f t="shared" si="38"/>
        <v>2021</v>
      </c>
      <c r="D179" t="str">
        <f t="shared" si="39"/>
        <v>02</v>
      </c>
      <c r="E179" t="str">
        <f t="shared" si="40"/>
        <v>15</v>
      </c>
      <c r="F179" s="3">
        <f t="shared" si="41"/>
        <v>44242</v>
      </c>
      <c r="G179" t="str">
        <f t="shared" si="42"/>
        <v>2021</v>
      </c>
      <c r="H179" t="str">
        <f t="shared" si="43"/>
        <v>02</v>
      </c>
      <c r="I179" t="str">
        <f t="shared" si="44"/>
        <v>28</v>
      </c>
      <c r="J179" s="3">
        <f t="shared" si="45"/>
        <v>44255</v>
      </c>
      <c r="K179">
        <f t="shared" si="46"/>
        <v>13</v>
      </c>
      <c r="L179" t="str">
        <f t="shared" si="47"/>
        <v>00</v>
      </c>
      <c r="M179" t="str">
        <f t="shared" si="48"/>
        <v>00</v>
      </c>
      <c r="N179" t="str">
        <f t="shared" si="49"/>
        <v>34</v>
      </c>
      <c r="O179">
        <f t="shared" si="50"/>
        <v>9.4444444444444445E-3</v>
      </c>
      <c r="P179" t="str">
        <f t="shared" si="51"/>
        <v>23</v>
      </c>
      <c r="Q179" t="str">
        <f t="shared" si="52"/>
        <v>59</v>
      </c>
      <c r="R179" t="str">
        <f t="shared" si="53"/>
        <v>00</v>
      </c>
      <c r="S179">
        <f t="shared" si="54"/>
        <v>23.983333333333334</v>
      </c>
      <c r="T179">
        <f t="shared" si="55"/>
        <v>23.97388888888889</v>
      </c>
      <c r="U179">
        <f t="shared" si="56"/>
        <v>335.97388888888889</v>
      </c>
    </row>
    <row r="180" spans="1:21" x14ac:dyDescent="0.3">
      <c r="A180" t="s">
        <v>837</v>
      </c>
      <c r="B180" t="s">
        <v>838</v>
      </c>
      <c r="C180" t="str">
        <f t="shared" si="38"/>
        <v>2021</v>
      </c>
      <c r="D180" t="str">
        <f t="shared" si="39"/>
        <v>03</v>
      </c>
      <c r="E180" t="str">
        <f t="shared" si="40"/>
        <v>03</v>
      </c>
      <c r="F180" s="3">
        <f t="shared" si="41"/>
        <v>44258</v>
      </c>
      <c r="G180" t="str">
        <f t="shared" si="42"/>
        <v>2021</v>
      </c>
      <c r="H180" t="str">
        <f t="shared" si="43"/>
        <v>04</v>
      </c>
      <c r="I180" t="str">
        <f t="shared" si="44"/>
        <v>01</v>
      </c>
      <c r="J180" s="3">
        <f t="shared" si="45"/>
        <v>44287</v>
      </c>
      <c r="K180">
        <f t="shared" si="46"/>
        <v>29</v>
      </c>
      <c r="L180" t="str">
        <f t="shared" si="47"/>
        <v>03</v>
      </c>
      <c r="M180" t="str">
        <f t="shared" si="48"/>
        <v>38</v>
      </c>
      <c r="N180" t="str">
        <f t="shared" si="49"/>
        <v>12</v>
      </c>
      <c r="O180">
        <f t="shared" si="50"/>
        <v>3.6366666666666667</v>
      </c>
      <c r="P180" t="str">
        <f t="shared" si="51"/>
        <v>02</v>
      </c>
      <c r="Q180" t="str">
        <f t="shared" si="52"/>
        <v>38</v>
      </c>
      <c r="R180" t="str">
        <f t="shared" si="53"/>
        <v>12</v>
      </c>
      <c r="S180">
        <f t="shared" si="54"/>
        <v>2.6366666666666667</v>
      </c>
      <c r="T180">
        <f t="shared" si="55"/>
        <v>-1</v>
      </c>
      <c r="U180">
        <f t="shared" si="56"/>
        <v>695</v>
      </c>
    </row>
    <row r="181" spans="1:21" x14ac:dyDescent="0.3">
      <c r="A181" t="s">
        <v>89</v>
      </c>
      <c r="C181" t="str">
        <f t="shared" si="38"/>
        <v>2021</v>
      </c>
      <c r="D181" t="str">
        <f t="shared" si="39"/>
        <v>01</v>
      </c>
      <c r="E181" t="str">
        <f t="shared" si="40"/>
        <v>22</v>
      </c>
      <c r="F181" s="3">
        <f t="shared" si="41"/>
        <v>44218</v>
      </c>
      <c r="G181">
        <f t="shared" si="42"/>
        <v>2021</v>
      </c>
      <c r="H181">
        <f t="shared" si="43"/>
        <v>3</v>
      </c>
      <c r="I181">
        <f t="shared" si="44"/>
        <v>4</v>
      </c>
      <c r="J181" s="3">
        <f t="shared" si="45"/>
        <v>44259</v>
      </c>
      <c r="K181">
        <f t="shared" si="46"/>
        <v>41</v>
      </c>
      <c r="L181" t="str">
        <f t="shared" si="47"/>
        <v>15</v>
      </c>
      <c r="M181" t="str">
        <f t="shared" si="48"/>
        <v>12</v>
      </c>
      <c r="N181" t="str">
        <f t="shared" si="49"/>
        <v>53</v>
      </c>
      <c r="O181">
        <f t="shared" si="50"/>
        <v>15.214722222222221</v>
      </c>
      <c r="P181">
        <f t="shared" si="51"/>
        <v>0</v>
      </c>
      <c r="Q181">
        <f t="shared" si="52"/>
        <v>0</v>
      </c>
      <c r="R181">
        <f t="shared" si="53"/>
        <v>0</v>
      </c>
      <c r="S181">
        <f t="shared" si="54"/>
        <v>0</v>
      </c>
      <c r="T181">
        <f t="shared" si="55"/>
        <v>-15.214722222222221</v>
      </c>
      <c r="U181">
        <f t="shared" si="56"/>
        <v>968.78527777777776</v>
      </c>
    </row>
    <row r="182" spans="1:21" x14ac:dyDescent="0.3">
      <c r="A182" t="s">
        <v>848</v>
      </c>
      <c r="B182" t="s">
        <v>177</v>
      </c>
      <c r="C182" t="str">
        <f t="shared" si="38"/>
        <v>2021</v>
      </c>
      <c r="D182" t="str">
        <f t="shared" si="39"/>
        <v>02</v>
      </c>
      <c r="E182" t="str">
        <f t="shared" si="40"/>
        <v>01</v>
      </c>
      <c r="F182" s="3">
        <f t="shared" si="41"/>
        <v>44228</v>
      </c>
      <c r="G182" t="str">
        <f t="shared" si="42"/>
        <v>2021</v>
      </c>
      <c r="H182" t="str">
        <f t="shared" si="43"/>
        <v>02</v>
      </c>
      <c r="I182" t="str">
        <f t="shared" si="44"/>
        <v>14</v>
      </c>
      <c r="J182" s="3">
        <f t="shared" si="45"/>
        <v>44241</v>
      </c>
      <c r="K182">
        <f t="shared" si="46"/>
        <v>13</v>
      </c>
      <c r="L182" t="str">
        <f t="shared" si="47"/>
        <v>16</v>
      </c>
      <c r="M182" t="str">
        <f t="shared" si="48"/>
        <v>50</v>
      </c>
      <c r="N182" t="str">
        <f t="shared" si="49"/>
        <v>37</v>
      </c>
      <c r="O182">
        <f t="shared" si="50"/>
        <v>16.843611111111109</v>
      </c>
      <c r="P182" t="str">
        <f t="shared" si="51"/>
        <v>23</v>
      </c>
      <c r="Q182" t="str">
        <f t="shared" si="52"/>
        <v>59</v>
      </c>
      <c r="R182" t="str">
        <f t="shared" si="53"/>
        <v>37</v>
      </c>
      <c r="S182">
        <f t="shared" si="54"/>
        <v>23.993611111111111</v>
      </c>
      <c r="T182">
        <f t="shared" si="55"/>
        <v>7.1500000000000021</v>
      </c>
      <c r="U182">
        <f t="shared" si="56"/>
        <v>319.14999999999998</v>
      </c>
    </row>
    <row r="183" spans="1:21" x14ac:dyDescent="0.3">
      <c r="A183" t="s">
        <v>851</v>
      </c>
      <c r="C183" t="str">
        <f t="shared" si="38"/>
        <v>2021</v>
      </c>
      <c r="D183" t="str">
        <f t="shared" si="39"/>
        <v>01</v>
      </c>
      <c r="E183" t="str">
        <f t="shared" si="40"/>
        <v>26</v>
      </c>
      <c r="F183" s="3">
        <f t="shared" si="41"/>
        <v>44222</v>
      </c>
      <c r="G183">
        <f t="shared" si="42"/>
        <v>2021</v>
      </c>
      <c r="H183">
        <f t="shared" si="43"/>
        <v>3</v>
      </c>
      <c r="I183">
        <f t="shared" si="44"/>
        <v>4</v>
      </c>
      <c r="J183" s="3">
        <f t="shared" si="45"/>
        <v>44259</v>
      </c>
      <c r="K183">
        <f t="shared" si="46"/>
        <v>37</v>
      </c>
      <c r="L183" t="str">
        <f t="shared" si="47"/>
        <v>22</v>
      </c>
      <c r="M183" t="str">
        <f t="shared" si="48"/>
        <v>28</v>
      </c>
      <c r="N183" t="str">
        <f t="shared" si="49"/>
        <v>02</v>
      </c>
      <c r="O183">
        <f t="shared" si="50"/>
        <v>22.467222222222219</v>
      </c>
      <c r="P183">
        <f t="shared" si="51"/>
        <v>0</v>
      </c>
      <c r="Q183">
        <f t="shared" si="52"/>
        <v>0</v>
      </c>
      <c r="R183">
        <f t="shared" si="53"/>
        <v>0</v>
      </c>
      <c r="S183">
        <f t="shared" si="54"/>
        <v>0</v>
      </c>
      <c r="T183">
        <f t="shared" si="55"/>
        <v>-22.467222222222219</v>
      </c>
      <c r="U183">
        <f t="shared" si="56"/>
        <v>865.53277777777782</v>
      </c>
    </row>
    <row r="184" spans="1:21" x14ac:dyDescent="0.3">
      <c r="A184" t="s">
        <v>184</v>
      </c>
      <c r="B184" t="s">
        <v>185</v>
      </c>
      <c r="C184" t="str">
        <f t="shared" si="38"/>
        <v>2021</v>
      </c>
      <c r="D184" t="str">
        <f t="shared" si="39"/>
        <v>02</v>
      </c>
      <c r="E184" t="str">
        <f t="shared" si="40"/>
        <v>05</v>
      </c>
      <c r="F184" s="3">
        <f t="shared" si="41"/>
        <v>44232</v>
      </c>
      <c r="G184" t="str">
        <f t="shared" si="42"/>
        <v>2021</v>
      </c>
      <c r="H184" t="str">
        <f t="shared" si="43"/>
        <v>02</v>
      </c>
      <c r="I184" t="str">
        <f t="shared" si="44"/>
        <v>06</v>
      </c>
      <c r="J184" s="3">
        <f t="shared" si="45"/>
        <v>44233</v>
      </c>
      <c r="K184">
        <f t="shared" si="46"/>
        <v>1</v>
      </c>
      <c r="L184" t="str">
        <f t="shared" si="47"/>
        <v>16</v>
      </c>
      <c r="M184" t="str">
        <f t="shared" si="48"/>
        <v>54</v>
      </c>
      <c r="N184" t="str">
        <f t="shared" si="49"/>
        <v>58</v>
      </c>
      <c r="O184">
        <f t="shared" si="50"/>
        <v>16.91611111111111</v>
      </c>
      <c r="P184" t="str">
        <f t="shared" si="51"/>
        <v>18</v>
      </c>
      <c r="Q184" t="str">
        <f t="shared" si="52"/>
        <v>01</v>
      </c>
      <c r="R184" t="str">
        <f t="shared" si="53"/>
        <v>59</v>
      </c>
      <c r="S184">
        <f t="shared" si="54"/>
        <v>18.033055555555556</v>
      </c>
      <c r="T184">
        <f t="shared" si="55"/>
        <v>1.1169444444444458</v>
      </c>
      <c r="U184">
        <f t="shared" si="56"/>
        <v>25.116944444444446</v>
      </c>
    </row>
    <row r="185" spans="1:21" x14ac:dyDescent="0.3">
      <c r="A185" t="s">
        <v>99</v>
      </c>
      <c r="C185" t="str">
        <f t="shared" si="38"/>
        <v>2021</v>
      </c>
      <c r="D185" t="str">
        <f t="shared" si="39"/>
        <v>02</v>
      </c>
      <c r="E185" t="str">
        <f t="shared" si="40"/>
        <v>24</v>
      </c>
      <c r="F185" s="3">
        <f t="shared" si="41"/>
        <v>44251</v>
      </c>
      <c r="G185">
        <f t="shared" si="42"/>
        <v>2021</v>
      </c>
      <c r="H185">
        <f t="shared" si="43"/>
        <v>3</v>
      </c>
      <c r="I185">
        <f t="shared" si="44"/>
        <v>4</v>
      </c>
      <c r="J185" s="3">
        <f t="shared" si="45"/>
        <v>44259</v>
      </c>
      <c r="K185">
        <f t="shared" si="46"/>
        <v>8</v>
      </c>
      <c r="L185" t="str">
        <f t="shared" si="47"/>
        <v>23</v>
      </c>
      <c r="M185" t="str">
        <f t="shared" si="48"/>
        <v>46</v>
      </c>
      <c r="N185" t="str">
        <f t="shared" si="49"/>
        <v>18</v>
      </c>
      <c r="O185">
        <f t="shared" si="50"/>
        <v>23.771666666666665</v>
      </c>
      <c r="P185">
        <f t="shared" si="51"/>
        <v>0</v>
      </c>
      <c r="Q185">
        <f t="shared" si="52"/>
        <v>0</v>
      </c>
      <c r="R185">
        <f t="shared" si="53"/>
        <v>0</v>
      </c>
      <c r="S185">
        <f t="shared" si="54"/>
        <v>0</v>
      </c>
      <c r="T185">
        <f t="shared" si="55"/>
        <v>-23.771666666666665</v>
      </c>
      <c r="U185">
        <f t="shared" si="56"/>
        <v>168.22833333333332</v>
      </c>
    </row>
    <row r="186" spans="1:21" x14ac:dyDescent="0.3">
      <c r="A186" t="s">
        <v>859</v>
      </c>
      <c r="B186" t="s">
        <v>860</v>
      </c>
      <c r="C186" t="str">
        <f t="shared" si="38"/>
        <v>2021</v>
      </c>
      <c r="D186" t="str">
        <f t="shared" si="39"/>
        <v>01</v>
      </c>
      <c r="E186" t="str">
        <f t="shared" si="40"/>
        <v>28</v>
      </c>
      <c r="F186" s="3">
        <f t="shared" si="41"/>
        <v>44224</v>
      </c>
      <c r="G186" t="str">
        <f t="shared" si="42"/>
        <v>2021</v>
      </c>
      <c r="H186" t="str">
        <f t="shared" si="43"/>
        <v>02</v>
      </c>
      <c r="I186" t="str">
        <f t="shared" si="44"/>
        <v>11</v>
      </c>
      <c r="J186" s="3">
        <f t="shared" si="45"/>
        <v>44238</v>
      </c>
      <c r="K186">
        <f t="shared" si="46"/>
        <v>14</v>
      </c>
      <c r="L186" t="str">
        <f t="shared" si="47"/>
        <v>22</v>
      </c>
      <c r="M186" t="str">
        <f t="shared" si="48"/>
        <v>16</v>
      </c>
      <c r="N186" t="str">
        <f t="shared" si="49"/>
        <v>02</v>
      </c>
      <c r="O186">
        <f t="shared" si="50"/>
        <v>22.26722222222222</v>
      </c>
      <c r="P186" t="str">
        <f t="shared" si="51"/>
        <v>06</v>
      </c>
      <c r="Q186" t="str">
        <f t="shared" si="52"/>
        <v>59</v>
      </c>
      <c r="R186" t="str">
        <f t="shared" si="53"/>
        <v>59</v>
      </c>
      <c r="S186">
        <f t="shared" si="54"/>
        <v>6.9997222222222222</v>
      </c>
      <c r="T186">
        <f t="shared" si="55"/>
        <v>-15.267499999999998</v>
      </c>
      <c r="U186">
        <f t="shared" si="56"/>
        <v>320.73250000000002</v>
      </c>
    </row>
    <row r="187" spans="1:21" x14ac:dyDescent="0.3">
      <c r="A187" t="s">
        <v>284</v>
      </c>
      <c r="C187" t="str">
        <f t="shared" si="38"/>
        <v>2021</v>
      </c>
      <c r="D187" t="str">
        <f t="shared" si="39"/>
        <v>01</v>
      </c>
      <c r="E187" t="str">
        <f t="shared" si="40"/>
        <v>28</v>
      </c>
      <c r="F187" s="3">
        <f t="shared" si="41"/>
        <v>44224</v>
      </c>
      <c r="G187">
        <f t="shared" si="42"/>
        <v>2021</v>
      </c>
      <c r="H187">
        <f t="shared" si="43"/>
        <v>3</v>
      </c>
      <c r="I187">
        <f t="shared" si="44"/>
        <v>4</v>
      </c>
      <c r="J187" s="3">
        <f t="shared" si="45"/>
        <v>44259</v>
      </c>
      <c r="K187">
        <f t="shared" si="46"/>
        <v>35</v>
      </c>
      <c r="L187" t="str">
        <f t="shared" si="47"/>
        <v>19</v>
      </c>
      <c r="M187" t="str">
        <f t="shared" si="48"/>
        <v>15</v>
      </c>
      <c r="N187" t="str">
        <f t="shared" si="49"/>
        <v>58</v>
      </c>
      <c r="O187">
        <f t="shared" si="50"/>
        <v>19.266111111111112</v>
      </c>
      <c r="P187">
        <f t="shared" si="51"/>
        <v>0</v>
      </c>
      <c r="Q187">
        <f t="shared" si="52"/>
        <v>0</v>
      </c>
      <c r="R187">
        <f t="shared" si="53"/>
        <v>0</v>
      </c>
      <c r="S187">
        <f t="shared" si="54"/>
        <v>0</v>
      </c>
      <c r="T187">
        <f t="shared" si="55"/>
        <v>-19.266111111111112</v>
      </c>
      <c r="U187">
        <f t="shared" si="56"/>
        <v>820.73388888888894</v>
      </c>
    </row>
    <row r="188" spans="1:21" x14ac:dyDescent="0.3">
      <c r="A188" t="s">
        <v>871</v>
      </c>
      <c r="B188" t="s">
        <v>872</v>
      </c>
      <c r="C188" t="str">
        <f t="shared" si="38"/>
        <v>2021</v>
      </c>
      <c r="D188" t="str">
        <f t="shared" si="39"/>
        <v>01</v>
      </c>
      <c r="E188" t="str">
        <f t="shared" si="40"/>
        <v>21</v>
      </c>
      <c r="F188" s="3">
        <f t="shared" si="41"/>
        <v>44217</v>
      </c>
      <c r="G188" t="str">
        <f t="shared" si="42"/>
        <v>2021</v>
      </c>
      <c r="H188" t="str">
        <f t="shared" si="43"/>
        <v>01</v>
      </c>
      <c r="I188" t="str">
        <f t="shared" si="44"/>
        <v>29</v>
      </c>
      <c r="J188" s="3">
        <f t="shared" si="45"/>
        <v>44225</v>
      </c>
      <c r="K188">
        <f t="shared" si="46"/>
        <v>8</v>
      </c>
      <c r="L188" t="str">
        <f t="shared" si="47"/>
        <v>20</v>
      </c>
      <c r="M188" t="str">
        <f t="shared" si="48"/>
        <v>18</v>
      </c>
      <c r="N188" t="str">
        <f t="shared" si="49"/>
        <v>53</v>
      </c>
      <c r="O188">
        <f t="shared" si="50"/>
        <v>20.314722222222223</v>
      </c>
      <c r="P188" t="str">
        <f t="shared" si="51"/>
        <v>04</v>
      </c>
      <c r="Q188" t="str">
        <f t="shared" si="52"/>
        <v>59</v>
      </c>
      <c r="R188" t="str">
        <f t="shared" si="53"/>
        <v>59</v>
      </c>
      <c r="S188">
        <f t="shared" si="54"/>
        <v>4.9997222222222222</v>
      </c>
      <c r="T188">
        <f t="shared" si="55"/>
        <v>-15.315000000000001</v>
      </c>
      <c r="U188">
        <f t="shared" si="56"/>
        <v>176.685</v>
      </c>
    </row>
    <row r="189" spans="1:21" x14ac:dyDescent="0.3">
      <c r="A189" t="s">
        <v>738</v>
      </c>
      <c r="B189" t="s">
        <v>739</v>
      </c>
      <c r="C189" t="str">
        <f t="shared" si="38"/>
        <v>2021</v>
      </c>
      <c r="D189" t="str">
        <f t="shared" si="39"/>
        <v>02</v>
      </c>
      <c r="E189" t="str">
        <f t="shared" si="40"/>
        <v>08</v>
      </c>
      <c r="F189" s="3">
        <f t="shared" si="41"/>
        <v>44235</v>
      </c>
      <c r="G189" t="str">
        <f t="shared" si="42"/>
        <v>2021</v>
      </c>
      <c r="H189" t="str">
        <f t="shared" si="43"/>
        <v>02</v>
      </c>
      <c r="I189" t="str">
        <f t="shared" si="44"/>
        <v>27</v>
      </c>
      <c r="J189" s="3">
        <f t="shared" si="45"/>
        <v>44254</v>
      </c>
      <c r="K189">
        <f t="shared" si="46"/>
        <v>19</v>
      </c>
      <c r="L189" t="str">
        <f t="shared" si="47"/>
        <v>19</v>
      </c>
      <c r="M189" t="str">
        <f t="shared" si="48"/>
        <v>35</v>
      </c>
      <c r="N189" t="str">
        <f t="shared" si="49"/>
        <v>33</v>
      </c>
      <c r="O189">
        <f t="shared" si="50"/>
        <v>19.592499999999998</v>
      </c>
      <c r="P189" t="str">
        <f t="shared" si="51"/>
        <v>04</v>
      </c>
      <c r="Q189" t="str">
        <f t="shared" si="52"/>
        <v>59</v>
      </c>
      <c r="R189" t="str">
        <f t="shared" si="53"/>
        <v>59</v>
      </c>
      <c r="S189">
        <f t="shared" si="54"/>
        <v>4.9997222222222222</v>
      </c>
      <c r="T189">
        <f t="shared" si="55"/>
        <v>-14.592777777777776</v>
      </c>
      <c r="U189">
        <f t="shared" si="56"/>
        <v>441.40722222222223</v>
      </c>
    </row>
    <row r="190" spans="1:21" x14ac:dyDescent="0.3">
      <c r="A190" t="s">
        <v>466</v>
      </c>
      <c r="C190" t="str">
        <f t="shared" si="38"/>
        <v>2021</v>
      </c>
      <c r="D190" t="str">
        <f t="shared" si="39"/>
        <v>01</v>
      </c>
      <c r="E190" t="str">
        <f t="shared" si="40"/>
        <v>26</v>
      </c>
      <c r="F190" s="3">
        <f t="shared" si="41"/>
        <v>44222</v>
      </c>
      <c r="G190">
        <f t="shared" si="42"/>
        <v>2021</v>
      </c>
      <c r="H190">
        <f t="shared" si="43"/>
        <v>3</v>
      </c>
      <c r="I190">
        <f t="shared" si="44"/>
        <v>4</v>
      </c>
      <c r="J190" s="3">
        <f t="shared" si="45"/>
        <v>44259</v>
      </c>
      <c r="K190">
        <f t="shared" si="46"/>
        <v>37</v>
      </c>
      <c r="L190" t="str">
        <f t="shared" si="47"/>
        <v>05</v>
      </c>
      <c r="M190" t="str">
        <f t="shared" si="48"/>
        <v>03</v>
      </c>
      <c r="N190" t="str">
        <f t="shared" si="49"/>
        <v>13</v>
      </c>
      <c r="O190">
        <f t="shared" si="50"/>
        <v>5.0536111111111106</v>
      </c>
      <c r="P190">
        <f t="shared" si="51"/>
        <v>0</v>
      </c>
      <c r="Q190">
        <f t="shared" si="52"/>
        <v>0</v>
      </c>
      <c r="R190">
        <f t="shared" si="53"/>
        <v>0</v>
      </c>
      <c r="S190">
        <f t="shared" si="54"/>
        <v>0</v>
      </c>
      <c r="T190">
        <f t="shared" si="55"/>
        <v>-5.0536111111111106</v>
      </c>
      <c r="U190">
        <f t="shared" si="56"/>
        <v>882.94638888888892</v>
      </c>
    </row>
    <row r="191" spans="1:21" x14ac:dyDescent="0.3">
      <c r="A191" t="s">
        <v>578</v>
      </c>
      <c r="C191" t="str">
        <f t="shared" si="38"/>
        <v>2021</v>
      </c>
      <c r="D191" t="str">
        <f t="shared" si="39"/>
        <v>01</v>
      </c>
      <c r="E191" t="str">
        <f t="shared" si="40"/>
        <v>28</v>
      </c>
      <c r="F191" s="3">
        <f t="shared" si="41"/>
        <v>44224</v>
      </c>
      <c r="G191">
        <f t="shared" si="42"/>
        <v>2021</v>
      </c>
      <c r="H191">
        <f t="shared" si="43"/>
        <v>3</v>
      </c>
      <c r="I191">
        <f t="shared" si="44"/>
        <v>4</v>
      </c>
      <c r="J191" s="3">
        <f t="shared" si="45"/>
        <v>44259</v>
      </c>
      <c r="K191">
        <f t="shared" si="46"/>
        <v>35</v>
      </c>
      <c r="L191" t="str">
        <f t="shared" si="47"/>
        <v>19</v>
      </c>
      <c r="M191" t="str">
        <f t="shared" si="48"/>
        <v>22</v>
      </c>
      <c r="N191" t="str">
        <f t="shared" si="49"/>
        <v>30</v>
      </c>
      <c r="O191">
        <f t="shared" si="50"/>
        <v>19.375</v>
      </c>
      <c r="P191">
        <f t="shared" si="51"/>
        <v>0</v>
      </c>
      <c r="Q191">
        <f t="shared" si="52"/>
        <v>0</v>
      </c>
      <c r="R191">
        <f t="shared" si="53"/>
        <v>0</v>
      </c>
      <c r="S191">
        <f t="shared" si="54"/>
        <v>0</v>
      </c>
      <c r="T191">
        <f t="shared" si="55"/>
        <v>-19.375</v>
      </c>
      <c r="U191">
        <f t="shared" si="56"/>
        <v>820.625</v>
      </c>
    </row>
    <row r="192" spans="1:21" x14ac:dyDescent="0.3">
      <c r="A192" t="s">
        <v>745</v>
      </c>
      <c r="B192" t="s">
        <v>746</v>
      </c>
      <c r="C192" t="str">
        <f t="shared" si="38"/>
        <v>2021</v>
      </c>
      <c r="D192" t="str">
        <f t="shared" si="39"/>
        <v>03</v>
      </c>
      <c r="E192" t="str">
        <f t="shared" si="40"/>
        <v>01</v>
      </c>
      <c r="F192" s="3">
        <f t="shared" si="41"/>
        <v>44256</v>
      </c>
      <c r="G192" t="str">
        <f t="shared" si="42"/>
        <v>2021</v>
      </c>
      <c r="H192" t="str">
        <f t="shared" si="43"/>
        <v>03</v>
      </c>
      <c r="I192" t="str">
        <f t="shared" si="44"/>
        <v>15</v>
      </c>
      <c r="J192" s="3">
        <f t="shared" si="45"/>
        <v>44270</v>
      </c>
      <c r="K192">
        <f t="shared" si="46"/>
        <v>14</v>
      </c>
      <c r="L192" t="str">
        <f t="shared" si="47"/>
        <v>00</v>
      </c>
      <c r="M192" t="str">
        <f t="shared" si="48"/>
        <v>00</v>
      </c>
      <c r="N192" t="str">
        <f t="shared" si="49"/>
        <v>30</v>
      </c>
      <c r="O192">
        <f t="shared" si="50"/>
        <v>8.3333333333333332E-3</v>
      </c>
      <c r="P192" t="str">
        <f t="shared" si="51"/>
        <v>11</v>
      </c>
      <c r="Q192" t="str">
        <f t="shared" si="52"/>
        <v>59</v>
      </c>
      <c r="R192" t="str">
        <f t="shared" si="53"/>
        <v>17</v>
      </c>
      <c r="S192">
        <f t="shared" si="54"/>
        <v>11.988055555555555</v>
      </c>
      <c r="T192">
        <f t="shared" si="55"/>
        <v>11.979722222222222</v>
      </c>
      <c r="U192">
        <f t="shared" si="56"/>
        <v>347.97972222222222</v>
      </c>
    </row>
    <row r="193" spans="1:21" x14ac:dyDescent="0.3">
      <c r="A193" t="s">
        <v>284</v>
      </c>
      <c r="C193" t="str">
        <f t="shared" si="38"/>
        <v>2021</v>
      </c>
      <c r="D193" t="str">
        <f t="shared" si="39"/>
        <v>01</v>
      </c>
      <c r="E193" t="str">
        <f t="shared" si="40"/>
        <v>28</v>
      </c>
      <c r="F193" s="3">
        <f t="shared" si="41"/>
        <v>44224</v>
      </c>
      <c r="G193">
        <f t="shared" si="42"/>
        <v>2021</v>
      </c>
      <c r="H193">
        <f t="shared" si="43"/>
        <v>3</v>
      </c>
      <c r="I193">
        <f t="shared" si="44"/>
        <v>4</v>
      </c>
      <c r="J193" s="3">
        <f t="shared" si="45"/>
        <v>44259</v>
      </c>
      <c r="K193">
        <f t="shared" si="46"/>
        <v>35</v>
      </c>
      <c r="L193" t="str">
        <f t="shared" si="47"/>
        <v>19</v>
      </c>
      <c r="M193" t="str">
        <f t="shared" si="48"/>
        <v>15</v>
      </c>
      <c r="N193" t="str">
        <f t="shared" si="49"/>
        <v>58</v>
      </c>
      <c r="O193">
        <f t="shared" si="50"/>
        <v>19.266111111111112</v>
      </c>
      <c r="P193">
        <f t="shared" si="51"/>
        <v>0</v>
      </c>
      <c r="Q193">
        <f t="shared" si="52"/>
        <v>0</v>
      </c>
      <c r="R193">
        <f t="shared" si="53"/>
        <v>0</v>
      </c>
      <c r="S193">
        <f t="shared" si="54"/>
        <v>0</v>
      </c>
      <c r="T193">
        <f t="shared" si="55"/>
        <v>-19.266111111111112</v>
      </c>
      <c r="U193">
        <f t="shared" si="56"/>
        <v>820.73388888888894</v>
      </c>
    </row>
    <row r="194" spans="1:21" x14ac:dyDescent="0.3">
      <c r="A194" t="s">
        <v>335</v>
      </c>
      <c r="B194" t="s">
        <v>336</v>
      </c>
      <c r="C194" t="str">
        <f t="shared" si="38"/>
        <v>2021</v>
      </c>
      <c r="D194" t="str">
        <f t="shared" si="39"/>
        <v>02</v>
      </c>
      <c r="E194" t="str">
        <f t="shared" si="40"/>
        <v>26</v>
      </c>
      <c r="F194" s="3">
        <f t="shared" si="41"/>
        <v>44253</v>
      </c>
      <c r="G194" t="str">
        <f t="shared" si="42"/>
        <v>2021</v>
      </c>
      <c r="H194" t="str">
        <f t="shared" si="43"/>
        <v>03</v>
      </c>
      <c r="I194" t="str">
        <f t="shared" si="44"/>
        <v>17</v>
      </c>
      <c r="J194" s="3">
        <f t="shared" si="45"/>
        <v>44272</v>
      </c>
      <c r="K194">
        <f t="shared" si="46"/>
        <v>19</v>
      </c>
      <c r="L194" t="str">
        <f t="shared" si="47"/>
        <v>18</v>
      </c>
      <c r="M194" t="str">
        <f t="shared" si="48"/>
        <v>00</v>
      </c>
      <c r="N194" t="str">
        <f t="shared" si="49"/>
        <v>48</v>
      </c>
      <c r="O194">
        <f t="shared" si="50"/>
        <v>18.013333333333332</v>
      </c>
      <c r="P194" t="str">
        <f t="shared" si="51"/>
        <v>22</v>
      </c>
      <c r="Q194" t="str">
        <f t="shared" si="52"/>
        <v>00</v>
      </c>
      <c r="R194" t="str">
        <f t="shared" si="53"/>
        <v>00</v>
      </c>
      <c r="S194">
        <f t="shared" si="54"/>
        <v>22</v>
      </c>
      <c r="T194">
        <f t="shared" si="55"/>
        <v>3.9866666666666681</v>
      </c>
      <c r="U194">
        <f t="shared" si="56"/>
        <v>459.98666666666668</v>
      </c>
    </row>
    <row r="195" spans="1:21" x14ac:dyDescent="0.3">
      <c r="A195" t="s">
        <v>284</v>
      </c>
      <c r="C195" t="str">
        <f t="shared" ref="C195:C258" si="57">LEFT(A195,4)</f>
        <v>2021</v>
      </c>
      <c r="D195" t="str">
        <f t="shared" ref="D195:D258" si="58">RIGHT(LEFT(A195,7),2)</f>
        <v>01</v>
      </c>
      <c r="E195" t="str">
        <f t="shared" ref="E195:E258" si="59">RIGHT(LEFT(A195,10),2)</f>
        <v>28</v>
      </c>
      <c r="F195" s="3">
        <f t="shared" ref="F195:F258" si="60">DATE(C195,D195,E195)</f>
        <v>44224</v>
      </c>
      <c r="G195">
        <f t="shared" ref="G195:G258" si="61">IF(ISBLANK(B195),2021,LEFT(B195,4))</f>
        <v>2021</v>
      </c>
      <c r="H195">
        <f t="shared" ref="H195:H258" si="62">IF(ISBLANK(B195),3,RIGHT(LEFT(B195,7),2))</f>
        <v>3</v>
      </c>
      <c r="I195">
        <f t="shared" ref="I195:I258" si="63">IF(ISBLANK(B195),4,RIGHT(LEFT(B195,10),2))</f>
        <v>4</v>
      </c>
      <c r="J195" s="3">
        <f t="shared" ref="J195:J258" si="64">DATE(G195,H195,I195)</f>
        <v>44259</v>
      </c>
      <c r="K195">
        <f t="shared" ref="K195:K258" si="65">DATEDIF(F195,J195,"d")</f>
        <v>35</v>
      </c>
      <c r="L195" t="str">
        <f t="shared" ref="L195:L258" si="66">LEFT(RIGHT(A195,9),2)</f>
        <v>19</v>
      </c>
      <c r="M195" t="str">
        <f t="shared" ref="M195:M258" si="67">LEFT(RIGHT(A195,6),2)</f>
        <v>15</v>
      </c>
      <c r="N195" t="str">
        <f t="shared" ref="N195:N258" si="68">LEFT(RIGHT(A195,3),2)</f>
        <v>58</v>
      </c>
      <c r="O195">
        <f t="shared" ref="O195:O258" si="69">L195+(M195/60)+(N195/(60*60))</f>
        <v>19.266111111111112</v>
      </c>
      <c r="P195">
        <f t="shared" ref="P195:P258" si="70">IF(ISBLANK(B195),0,LEFT(RIGHT(B195,9),2))</f>
        <v>0</v>
      </c>
      <c r="Q195">
        <f t="shared" ref="Q195:Q258" si="71">IF(ISBLANK(B195),0,LEFT(RIGHT(B195,6),2))</f>
        <v>0</v>
      </c>
      <c r="R195">
        <f t="shared" ref="R195:R258" si="72">IF(ISBLANK(B195),0,LEFT(RIGHT(B195,3),2))</f>
        <v>0</v>
      </c>
      <c r="S195">
        <f t="shared" ref="S195:S258" si="73">P195+(Q195/60)+(R195/(60*60))</f>
        <v>0</v>
      </c>
      <c r="T195">
        <f t="shared" ref="T195:T258" si="74">S195-O195</f>
        <v>-19.266111111111112</v>
      </c>
      <c r="U195">
        <f t="shared" ref="U195:U258" si="75">K195*24+T195</f>
        <v>820.73388888888894</v>
      </c>
    </row>
    <row r="196" spans="1:21" x14ac:dyDescent="0.3">
      <c r="A196" t="s">
        <v>89</v>
      </c>
      <c r="C196" t="str">
        <f t="shared" si="57"/>
        <v>2021</v>
      </c>
      <c r="D196" t="str">
        <f t="shared" si="58"/>
        <v>01</v>
      </c>
      <c r="E196" t="str">
        <f t="shared" si="59"/>
        <v>22</v>
      </c>
      <c r="F196" s="3">
        <f t="shared" si="60"/>
        <v>44218</v>
      </c>
      <c r="G196">
        <f t="shared" si="61"/>
        <v>2021</v>
      </c>
      <c r="H196">
        <f t="shared" si="62"/>
        <v>3</v>
      </c>
      <c r="I196">
        <f t="shared" si="63"/>
        <v>4</v>
      </c>
      <c r="J196" s="3">
        <f t="shared" si="64"/>
        <v>44259</v>
      </c>
      <c r="K196">
        <f t="shared" si="65"/>
        <v>41</v>
      </c>
      <c r="L196" t="str">
        <f t="shared" si="66"/>
        <v>15</v>
      </c>
      <c r="M196" t="str">
        <f t="shared" si="67"/>
        <v>12</v>
      </c>
      <c r="N196" t="str">
        <f t="shared" si="68"/>
        <v>53</v>
      </c>
      <c r="O196">
        <f t="shared" si="69"/>
        <v>15.214722222222221</v>
      </c>
      <c r="P196">
        <f t="shared" si="70"/>
        <v>0</v>
      </c>
      <c r="Q196">
        <f t="shared" si="71"/>
        <v>0</v>
      </c>
      <c r="R196">
        <f t="shared" si="72"/>
        <v>0</v>
      </c>
      <c r="S196">
        <f t="shared" si="73"/>
        <v>0</v>
      </c>
      <c r="T196">
        <f t="shared" si="74"/>
        <v>-15.214722222222221</v>
      </c>
      <c r="U196">
        <f t="shared" si="75"/>
        <v>968.78527777777776</v>
      </c>
    </row>
    <row r="197" spans="1:21" x14ac:dyDescent="0.3">
      <c r="A197" t="s">
        <v>684</v>
      </c>
      <c r="B197" t="s">
        <v>685</v>
      </c>
      <c r="C197" t="str">
        <f t="shared" si="57"/>
        <v>2021</v>
      </c>
      <c r="D197" t="str">
        <f t="shared" si="58"/>
        <v>02</v>
      </c>
      <c r="E197" t="str">
        <f t="shared" si="59"/>
        <v>11</v>
      </c>
      <c r="F197" s="3">
        <f t="shared" si="60"/>
        <v>44238</v>
      </c>
      <c r="G197" t="str">
        <f t="shared" si="61"/>
        <v>2021</v>
      </c>
      <c r="H197" t="str">
        <f t="shared" si="62"/>
        <v>03</v>
      </c>
      <c r="I197" t="str">
        <f t="shared" si="63"/>
        <v>08</v>
      </c>
      <c r="J197" s="3">
        <f t="shared" si="64"/>
        <v>44263</v>
      </c>
      <c r="K197">
        <f t="shared" si="65"/>
        <v>25</v>
      </c>
      <c r="L197" t="str">
        <f t="shared" si="66"/>
        <v>21</v>
      </c>
      <c r="M197" t="str">
        <f t="shared" si="67"/>
        <v>22</v>
      </c>
      <c r="N197" t="str">
        <f t="shared" si="68"/>
        <v>56</v>
      </c>
      <c r="O197">
        <f t="shared" si="69"/>
        <v>21.382222222222222</v>
      </c>
      <c r="P197" t="str">
        <f t="shared" si="70"/>
        <v>19</v>
      </c>
      <c r="Q197" t="str">
        <f t="shared" si="71"/>
        <v>59</v>
      </c>
      <c r="R197" t="str">
        <f t="shared" si="72"/>
        <v>59</v>
      </c>
      <c r="S197">
        <f t="shared" si="73"/>
        <v>19.999722222222225</v>
      </c>
      <c r="T197">
        <f t="shared" si="74"/>
        <v>-1.3824999999999967</v>
      </c>
      <c r="U197">
        <f t="shared" si="75"/>
        <v>598.61749999999995</v>
      </c>
    </row>
    <row r="198" spans="1:21" x14ac:dyDescent="0.3">
      <c r="A198" t="s">
        <v>679</v>
      </c>
      <c r="C198" t="str">
        <f t="shared" si="57"/>
        <v>2021</v>
      </c>
      <c r="D198" t="str">
        <f t="shared" si="58"/>
        <v>02</v>
      </c>
      <c r="E198" t="str">
        <f t="shared" si="59"/>
        <v>23</v>
      </c>
      <c r="F198" s="3">
        <f t="shared" si="60"/>
        <v>44250</v>
      </c>
      <c r="G198">
        <f t="shared" si="61"/>
        <v>2021</v>
      </c>
      <c r="H198">
        <f t="shared" si="62"/>
        <v>3</v>
      </c>
      <c r="I198">
        <f t="shared" si="63"/>
        <v>4</v>
      </c>
      <c r="J198" s="3">
        <f t="shared" si="64"/>
        <v>44259</v>
      </c>
      <c r="K198">
        <f t="shared" si="65"/>
        <v>9</v>
      </c>
      <c r="L198" t="str">
        <f t="shared" si="66"/>
        <v>22</v>
      </c>
      <c r="M198" t="str">
        <f t="shared" si="67"/>
        <v>51</v>
      </c>
      <c r="N198" t="str">
        <f t="shared" si="68"/>
        <v>27</v>
      </c>
      <c r="O198">
        <f t="shared" si="69"/>
        <v>22.857500000000002</v>
      </c>
      <c r="P198">
        <f t="shared" si="70"/>
        <v>0</v>
      </c>
      <c r="Q198">
        <f t="shared" si="71"/>
        <v>0</v>
      </c>
      <c r="R198">
        <f t="shared" si="72"/>
        <v>0</v>
      </c>
      <c r="S198">
        <f t="shared" si="73"/>
        <v>0</v>
      </c>
      <c r="T198">
        <f t="shared" si="74"/>
        <v>-22.857500000000002</v>
      </c>
      <c r="U198">
        <f t="shared" si="75"/>
        <v>193.14249999999998</v>
      </c>
    </row>
    <row r="199" spans="1:21" x14ac:dyDescent="0.3">
      <c r="A199" t="s">
        <v>672</v>
      </c>
      <c r="B199" t="s">
        <v>673</v>
      </c>
      <c r="C199" t="str">
        <f t="shared" si="57"/>
        <v>2021</v>
      </c>
      <c r="D199" t="str">
        <f t="shared" si="58"/>
        <v>03</v>
      </c>
      <c r="E199" t="str">
        <f t="shared" si="59"/>
        <v>02</v>
      </c>
      <c r="F199" s="3">
        <f t="shared" si="60"/>
        <v>44257</v>
      </c>
      <c r="G199" t="str">
        <f t="shared" si="61"/>
        <v>2021</v>
      </c>
      <c r="H199" t="str">
        <f t="shared" si="62"/>
        <v>03</v>
      </c>
      <c r="I199" t="str">
        <f t="shared" si="63"/>
        <v>05</v>
      </c>
      <c r="J199" s="3">
        <f t="shared" si="64"/>
        <v>44260</v>
      </c>
      <c r="K199">
        <f t="shared" si="65"/>
        <v>3</v>
      </c>
      <c r="L199" t="str">
        <f t="shared" si="66"/>
        <v>17</v>
      </c>
      <c r="M199" t="str">
        <f t="shared" si="67"/>
        <v>00</v>
      </c>
      <c r="N199" t="str">
        <f t="shared" si="68"/>
        <v>00</v>
      </c>
      <c r="O199">
        <f t="shared" si="69"/>
        <v>17</v>
      </c>
      <c r="P199" t="str">
        <f t="shared" si="70"/>
        <v>17</v>
      </c>
      <c r="Q199" t="str">
        <f t="shared" si="71"/>
        <v>00</v>
      </c>
      <c r="R199" t="str">
        <f t="shared" si="72"/>
        <v>00</v>
      </c>
      <c r="S199">
        <f t="shared" si="73"/>
        <v>17</v>
      </c>
      <c r="T199">
        <f t="shared" si="74"/>
        <v>0</v>
      </c>
      <c r="U199">
        <f t="shared" si="75"/>
        <v>72</v>
      </c>
    </row>
    <row r="200" spans="1:21" x14ac:dyDescent="0.3">
      <c r="A200" t="s">
        <v>240</v>
      </c>
      <c r="B200" t="s">
        <v>241</v>
      </c>
      <c r="C200" t="str">
        <f t="shared" si="57"/>
        <v>2021</v>
      </c>
      <c r="D200" t="str">
        <f t="shared" si="58"/>
        <v>02</v>
      </c>
      <c r="E200" t="str">
        <f t="shared" si="59"/>
        <v>12</v>
      </c>
      <c r="F200" s="3">
        <f t="shared" si="60"/>
        <v>44239</v>
      </c>
      <c r="G200" t="str">
        <f t="shared" si="61"/>
        <v>2021</v>
      </c>
      <c r="H200" t="str">
        <f t="shared" si="62"/>
        <v>02</v>
      </c>
      <c r="I200" t="str">
        <f t="shared" si="63"/>
        <v>24</v>
      </c>
      <c r="J200" s="3">
        <f t="shared" si="64"/>
        <v>44251</v>
      </c>
      <c r="K200">
        <f t="shared" si="65"/>
        <v>12</v>
      </c>
      <c r="L200" t="str">
        <f t="shared" si="66"/>
        <v>22</v>
      </c>
      <c r="M200" t="str">
        <f t="shared" si="67"/>
        <v>48</v>
      </c>
      <c r="N200" t="str">
        <f t="shared" si="68"/>
        <v>29</v>
      </c>
      <c r="O200">
        <f t="shared" si="69"/>
        <v>22.808055555555555</v>
      </c>
      <c r="P200" t="str">
        <f t="shared" si="70"/>
        <v>07</v>
      </c>
      <c r="Q200" t="str">
        <f t="shared" si="71"/>
        <v>59</v>
      </c>
      <c r="R200" t="str">
        <f t="shared" si="72"/>
        <v>59</v>
      </c>
      <c r="S200">
        <f t="shared" si="73"/>
        <v>7.9997222222222222</v>
      </c>
      <c r="T200">
        <f t="shared" si="74"/>
        <v>-14.808333333333334</v>
      </c>
      <c r="U200">
        <f t="shared" si="75"/>
        <v>273.19166666666666</v>
      </c>
    </row>
    <row r="201" spans="1:21" x14ac:dyDescent="0.3">
      <c r="A201" t="s">
        <v>89</v>
      </c>
      <c r="C201" t="str">
        <f t="shared" si="57"/>
        <v>2021</v>
      </c>
      <c r="D201" t="str">
        <f t="shared" si="58"/>
        <v>01</v>
      </c>
      <c r="E201" t="str">
        <f t="shared" si="59"/>
        <v>22</v>
      </c>
      <c r="F201" s="3">
        <f t="shared" si="60"/>
        <v>44218</v>
      </c>
      <c r="G201">
        <f t="shared" si="61"/>
        <v>2021</v>
      </c>
      <c r="H201">
        <f t="shared" si="62"/>
        <v>3</v>
      </c>
      <c r="I201">
        <f t="shared" si="63"/>
        <v>4</v>
      </c>
      <c r="J201" s="3">
        <f t="shared" si="64"/>
        <v>44259</v>
      </c>
      <c r="K201">
        <f t="shared" si="65"/>
        <v>41</v>
      </c>
      <c r="L201" t="str">
        <f t="shared" si="66"/>
        <v>15</v>
      </c>
      <c r="M201" t="str">
        <f t="shared" si="67"/>
        <v>12</v>
      </c>
      <c r="N201" t="str">
        <f t="shared" si="68"/>
        <v>53</v>
      </c>
      <c r="O201">
        <f t="shared" si="69"/>
        <v>15.214722222222221</v>
      </c>
      <c r="P201">
        <f t="shared" si="70"/>
        <v>0</v>
      </c>
      <c r="Q201">
        <f t="shared" si="71"/>
        <v>0</v>
      </c>
      <c r="R201">
        <f t="shared" si="72"/>
        <v>0</v>
      </c>
      <c r="S201">
        <f t="shared" si="73"/>
        <v>0</v>
      </c>
      <c r="T201">
        <f t="shared" si="74"/>
        <v>-15.214722222222221</v>
      </c>
      <c r="U201">
        <f t="shared" si="75"/>
        <v>968.78527777777776</v>
      </c>
    </row>
    <row r="202" spans="1:21" x14ac:dyDescent="0.3">
      <c r="A202" t="s">
        <v>738</v>
      </c>
      <c r="B202" t="s">
        <v>739</v>
      </c>
      <c r="C202" t="str">
        <f t="shared" si="57"/>
        <v>2021</v>
      </c>
      <c r="D202" t="str">
        <f t="shared" si="58"/>
        <v>02</v>
      </c>
      <c r="E202" t="str">
        <f t="shared" si="59"/>
        <v>08</v>
      </c>
      <c r="F202" s="3">
        <f t="shared" si="60"/>
        <v>44235</v>
      </c>
      <c r="G202" t="str">
        <f t="shared" si="61"/>
        <v>2021</v>
      </c>
      <c r="H202" t="str">
        <f t="shared" si="62"/>
        <v>02</v>
      </c>
      <c r="I202" t="str">
        <f t="shared" si="63"/>
        <v>27</v>
      </c>
      <c r="J202" s="3">
        <f t="shared" si="64"/>
        <v>44254</v>
      </c>
      <c r="K202">
        <f t="shared" si="65"/>
        <v>19</v>
      </c>
      <c r="L202" t="str">
        <f t="shared" si="66"/>
        <v>19</v>
      </c>
      <c r="M202" t="str">
        <f t="shared" si="67"/>
        <v>35</v>
      </c>
      <c r="N202" t="str">
        <f t="shared" si="68"/>
        <v>33</v>
      </c>
      <c r="O202">
        <f t="shared" si="69"/>
        <v>19.592499999999998</v>
      </c>
      <c r="P202" t="str">
        <f t="shared" si="70"/>
        <v>04</v>
      </c>
      <c r="Q202" t="str">
        <f t="shared" si="71"/>
        <v>59</v>
      </c>
      <c r="R202" t="str">
        <f t="shared" si="72"/>
        <v>59</v>
      </c>
      <c r="S202">
        <f t="shared" si="73"/>
        <v>4.9997222222222222</v>
      </c>
      <c r="T202">
        <f t="shared" si="74"/>
        <v>-14.592777777777776</v>
      </c>
      <c r="U202">
        <f t="shared" si="75"/>
        <v>441.40722222222223</v>
      </c>
    </row>
    <row r="203" spans="1:21" x14ac:dyDescent="0.3">
      <c r="A203" t="s">
        <v>184</v>
      </c>
      <c r="B203" t="s">
        <v>185</v>
      </c>
      <c r="C203" t="str">
        <f t="shared" si="57"/>
        <v>2021</v>
      </c>
      <c r="D203" t="str">
        <f t="shared" si="58"/>
        <v>02</v>
      </c>
      <c r="E203" t="str">
        <f t="shared" si="59"/>
        <v>05</v>
      </c>
      <c r="F203" s="3">
        <f t="shared" si="60"/>
        <v>44232</v>
      </c>
      <c r="G203" t="str">
        <f t="shared" si="61"/>
        <v>2021</v>
      </c>
      <c r="H203" t="str">
        <f t="shared" si="62"/>
        <v>02</v>
      </c>
      <c r="I203" t="str">
        <f t="shared" si="63"/>
        <v>06</v>
      </c>
      <c r="J203" s="3">
        <f t="shared" si="64"/>
        <v>44233</v>
      </c>
      <c r="K203">
        <f t="shared" si="65"/>
        <v>1</v>
      </c>
      <c r="L203" t="str">
        <f t="shared" si="66"/>
        <v>16</v>
      </c>
      <c r="M203" t="str">
        <f t="shared" si="67"/>
        <v>54</v>
      </c>
      <c r="N203" t="str">
        <f t="shared" si="68"/>
        <v>58</v>
      </c>
      <c r="O203">
        <f t="shared" si="69"/>
        <v>16.91611111111111</v>
      </c>
      <c r="P203" t="str">
        <f t="shared" si="70"/>
        <v>18</v>
      </c>
      <c r="Q203" t="str">
        <f t="shared" si="71"/>
        <v>01</v>
      </c>
      <c r="R203" t="str">
        <f t="shared" si="72"/>
        <v>59</v>
      </c>
      <c r="S203">
        <f t="shared" si="73"/>
        <v>18.033055555555556</v>
      </c>
      <c r="T203">
        <f t="shared" si="74"/>
        <v>1.1169444444444458</v>
      </c>
      <c r="U203">
        <f t="shared" si="75"/>
        <v>25.116944444444446</v>
      </c>
    </row>
    <row r="204" spans="1:21" x14ac:dyDescent="0.3">
      <c r="A204" t="s">
        <v>168</v>
      </c>
      <c r="C204" t="str">
        <f t="shared" si="57"/>
        <v>2021</v>
      </c>
      <c r="D204" t="str">
        <f t="shared" si="58"/>
        <v>01</v>
      </c>
      <c r="E204" t="str">
        <f t="shared" si="59"/>
        <v>28</v>
      </c>
      <c r="F204" s="3">
        <f t="shared" si="60"/>
        <v>44224</v>
      </c>
      <c r="G204">
        <f t="shared" si="61"/>
        <v>2021</v>
      </c>
      <c r="H204">
        <f t="shared" si="62"/>
        <v>3</v>
      </c>
      <c r="I204">
        <f t="shared" si="63"/>
        <v>4</v>
      </c>
      <c r="J204" s="3">
        <f t="shared" si="64"/>
        <v>44259</v>
      </c>
      <c r="K204">
        <f t="shared" si="65"/>
        <v>35</v>
      </c>
      <c r="L204" t="str">
        <f t="shared" si="66"/>
        <v>19</v>
      </c>
      <c r="M204" t="str">
        <f t="shared" si="67"/>
        <v>23</v>
      </c>
      <c r="N204" t="str">
        <f t="shared" si="68"/>
        <v>31</v>
      </c>
      <c r="O204">
        <f t="shared" si="69"/>
        <v>19.391944444444444</v>
      </c>
      <c r="P204">
        <f t="shared" si="70"/>
        <v>0</v>
      </c>
      <c r="Q204">
        <f t="shared" si="71"/>
        <v>0</v>
      </c>
      <c r="R204">
        <f t="shared" si="72"/>
        <v>0</v>
      </c>
      <c r="S204">
        <f t="shared" si="73"/>
        <v>0</v>
      </c>
      <c r="T204">
        <f t="shared" si="74"/>
        <v>-19.391944444444444</v>
      </c>
      <c r="U204">
        <f t="shared" si="75"/>
        <v>820.60805555555555</v>
      </c>
    </row>
    <row r="205" spans="1:21" x14ac:dyDescent="0.3">
      <c r="A205" t="s">
        <v>323</v>
      </c>
      <c r="C205" t="str">
        <f t="shared" si="57"/>
        <v>2021</v>
      </c>
      <c r="D205" t="str">
        <f t="shared" si="58"/>
        <v>01</v>
      </c>
      <c r="E205" t="str">
        <f t="shared" si="59"/>
        <v>04</v>
      </c>
      <c r="F205" s="3">
        <f t="shared" si="60"/>
        <v>44200</v>
      </c>
      <c r="G205">
        <f t="shared" si="61"/>
        <v>2021</v>
      </c>
      <c r="H205">
        <f t="shared" si="62"/>
        <v>3</v>
      </c>
      <c r="I205">
        <f t="shared" si="63"/>
        <v>4</v>
      </c>
      <c r="J205" s="3">
        <f t="shared" si="64"/>
        <v>44259</v>
      </c>
      <c r="K205">
        <f t="shared" si="65"/>
        <v>59</v>
      </c>
      <c r="L205" t="str">
        <f t="shared" si="66"/>
        <v>21</v>
      </c>
      <c r="M205" t="str">
        <f t="shared" si="67"/>
        <v>37</v>
      </c>
      <c r="N205" t="str">
        <f t="shared" si="68"/>
        <v>45</v>
      </c>
      <c r="O205">
        <f t="shared" si="69"/>
        <v>21.629166666666666</v>
      </c>
      <c r="P205">
        <f t="shared" si="70"/>
        <v>0</v>
      </c>
      <c r="Q205">
        <f t="shared" si="71"/>
        <v>0</v>
      </c>
      <c r="R205">
        <f t="shared" si="72"/>
        <v>0</v>
      </c>
      <c r="S205">
        <f t="shared" si="73"/>
        <v>0</v>
      </c>
      <c r="T205">
        <f t="shared" si="74"/>
        <v>-21.629166666666666</v>
      </c>
      <c r="U205">
        <f t="shared" si="75"/>
        <v>1394.3708333333334</v>
      </c>
    </row>
    <row r="206" spans="1:21" x14ac:dyDescent="0.3">
      <c r="A206" t="s">
        <v>772</v>
      </c>
      <c r="B206" t="s">
        <v>773</v>
      </c>
      <c r="C206" t="str">
        <f t="shared" si="57"/>
        <v>2021</v>
      </c>
      <c r="D206" t="str">
        <f t="shared" si="58"/>
        <v>02</v>
      </c>
      <c r="E206" t="str">
        <f t="shared" si="59"/>
        <v>17</v>
      </c>
      <c r="F206" s="3">
        <f t="shared" si="60"/>
        <v>44244</v>
      </c>
      <c r="G206" t="str">
        <f t="shared" si="61"/>
        <v>2021</v>
      </c>
      <c r="H206" t="str">
        <f t="shared" si="62"/>
        <v>03</v>
      </c>
      <c r="I206" t="str">
        <f t="shared" si="63"/>
        <v>12</v>
      </c>
      <c r="J206" s="3">
        <f t="shared" si="64"/>
        <v>44267</v>
      </c>
      <c r="K206">
        <f t="shared" si="65"/>
        <v>23</v>
      </c>
      <c r="L206" t="str">
        <f t="shared" si="66"/>
        <v>15</v>
      </c>
      <c r="M206" t="str">
        <f t="shared" si="67"/>
        <v>00</v>
      </c>
      <c r="N206" t="str">
        <f t="shared" si="68"/>
        <v>00</v>
      </c>
      <c r="O206">
        <f t="shared" si="69"/>
        <v>15</v>
      </c>
      <c r="P206" t="str">
        <f t="shared" si="70"/>
        <v>04</v>
      </c>
      <c r="Q206" t="str">
        <f t="shared" si="71"/>
        <v>59</v>
      </c>
      <c r="R206" t="str">
        <f t="shared" si="72"/>
        <v>00</v>
      </c>
      <c r="S206">
        <f t="shared" si="73"/>
        <v>4.9833333333333334</v>
      </c>
      <c r="T206">
        <f t="shared" si="74"/>
        <v>-10.016666666666666</v>
      </c>
      <c r="U206">
        <f t="shared" si="75"/>
        <v>541.98333333333335</v>
      </c>
    </row>
    <row r="207" spans="1:21" x14ac:dyDescent="0.3">
      <c r="A207" t="s">
        <v>327</v>
      </c>
      <c r="B207" t="s">
        <v>229</v>
      </c>
      <c r="C207" t="str">
        <f t="shared" si="57"/>
        <v>2021</v>
      </c>
      <c r="D207" t="str">
        <f t="shared" si="58"/>
        <v>02</v>
      </c>
      <c r="E207" t="str">
        <f t="shared" si="59"/>
        <v>03</v>
      </c>
      <c r="F207" s="3">
        <f t="shared" si="60"/>
        <v>44230</v>
      </c>
      <c r="G207" t="str">
        <f t="shared" si="61"/>
        <v>2021</v>
      </c>
      <c r="H207" t="str">
        <f t="shared" si="62"/>
        <v>03</v>
      </c>
      <c r="I207" t="str">
        <f t="shared" si="63"/>
        <v>01</v>
      </c>
      <c r="J207" s="3">
        <f t="shared" si="64"/>
        <v>44256</v>
      </c>
      <c r="K207">
        <f t="shared" si="65"/>
        <v>26</v>
      </c>
      <c r="L207" t="str">
        <f t="shared" si="66"/>
        <v>17</v>
      </c>
      <c r="M207" t="str">
        <f t="shared" si="67"/>
        <v>36</v>
      </c>
      <c r="N207" t="str">
        <f t="shared" si="68"/>
        <v>27</v>
      </c>
      <c r="O207">
        <f t="shared" si="69"/>
        <v>17.607500000000002</v>
      </c>
      <c r="P207" t="str">
        <f t="shared" si="70"/>
        <v>04</v>
      </c>
      <c r="Q207" t="str">
        <f t="shared" si="71"/>
        <v>59</v>
      </c>
      <c r="R207" t="str">
        <f t="shared" si="72"/>
        <v>59</v>
      </c>
      <c r="S207">
        <f t="shared" si="73"/>
        <v>4.9997222222222222</v>
      </c>
      <c r="T207">
        <f t="shared" si="74"/>
        <v>-12.60777777777778</v>
      </c>
      <c r="U207">
        <f t="shared" si="75"/>
        <v>611.39222222222224</v>
      </c>
    </row>
    <row r="208" spans="1:21" x14ac:dyDescent="0.3">
      <c r="A208" t="s">
        <v>184</v>
      </c>
      <c r="B208" t="s">
        <v>185</v>
      </c>
      <c r="C208" t="str">
        <f t="shared" si="57"/>
        <v>2021</v>
      </c>
      <c r="D208" t="str">
        <f t="shared" si="58"/>
        <v>02</v>
      </c>
      <c r="E208" t="str">
        <f t="shared" si="59"/>
        <v>05</v>
      </c>
      <c r="F208" s="3">
        <f t="shared" si="60"/>
        <v>44232</v>
      </c>
      <c r="G208" t="str">
        <f t="shared" si="61"/>
        <v>2021</v>
      </c>
      <c r="H208" t="str">
        <f t="shared" si="62"/>
        <v>02</v>
      </c>
      <c r="I208" t="str">
        <f t="shared" si="63"/>
        <v>06</v>
      </c>
      <c r="J208" s="3">
        <f t="shared" si="64"/>
        <v>44233</v>
      </c>
      <c r="K208">
        <f t="shared" si="65"/>
        <v>1</v>
      </c>
      <c r="L208" t="str">
        <f t="shared" si="66"/>
        <v>16</v>
      </c>
      <c r="M208" t="str">
        <f t="shared" si="67"/>
        <v>54</v>
      </c>
      <c r="N208" t="str">
        <f t="shared" si="68"/>
        <v>58</v>
      </c>
      <c r="O208">
        <f t="shared" si="69"/>
        <v>16.91611111111111</v>
      </c>
      <c r="P208" t="str">
        <f t="shared" si="70"/>
        <v>18</v>
      </c>
      <c r="Q208" t="str">
        <f t="shared" si="71"/>
        <v>01</v>
      </c>
      <c r="R208" t="str">
        <f t="shared" si="72"/>
        <v>59</v>
      </c>
      <c r="S208">
        <f t="shared" si="73"/>
        <v>18.033055555555556</v>
      </c>
      <c r="T208">
        <f t="shared" si="74"/>
        <v>1.1169444444444458</v>
      </c>
      <c r="U208">
        <f t="shared" si="75"/>
        <v>25.116944444444446</v>
      </c>
    </row>
    <row r="209" spans="1:21" x14ac:dyDescent="0.3">
      <c r="A209" t="s">
        <v>738</v>
      </c>
      <c r="B209" t="s">
        <v>739</v>
      </c>
      <c r="C209" t="str">
        <f t="shared" si="57"/>
        <v>2021</v>
      </c>
      <c r="D209" t="str">
        <f t="shared" si="58"/>
        <v>02</v>
      </c>
      <c r="E209" t="str">
        <f t="shared" si="59"/>
        <v>08</v>
      </c>
      <c r="F209" s="3">
        <f t="shared" si="60"/>
        <v>44235</v>
      </c>
      <c r="G209" t="str">
        <f t="shared" si="61"/>
        <v>2021</v>
      </c>
      <c r="H209" t="str">
        <f t="shared" si="62"/>
        <v>02</v>
      </c>
      <c r="I209" t="str">
        <f t="shared" si="63"/>
        <v>27</v>
      </c>
      <c r="J209" s="3">
        <f t="shared" si="64"/>
        <v>44254</v>
      </c>
      <c r="K209">
        <f t="shared" si="65"/>
        <v>19</v>
      </c>
      <c r="L209" t="str">
        <f t="shared" si="66"/>
        <v>19</v>
      </c>
      <c r="M209" t="str">
        <f t="shared" si="67"/>
        <v>35</v>
      </c>
      <c r="N209" t="str">
        <f t="shared" si="68"/>
        <v>33</v>
      </c>
      <c r="O209">
        <f t="shared" si="69"/>
        <v>19.592499999999998</v>
      </c>
      <c r="P209" t="str">
        <f t="shared" si="70"/>
        <v>04</v>
      </c>
      <c r="Q209" t="str">
        <f t="shared" si="71"/>
        <v>59</v>
      </c>
      <c r="R209" t="str">
        <f t="shared" si="72"/>
        <v>59</v>
      </c>
      <c r="S209">
        <f t="shared" si="73"/>
        <v>4.9997222222222222</v>
      </c>
      <c r="T209">
        <f t="shared" si="74"/>
        <v>-14.592777777777776</v>
      </c>
      <c r="U209">
        <f t="shared" si="75"/>
        <v>441.40722222222223</v>
      </c>
    </row>
    <row r="210" spans="1:21" x14ac:dyDescent="0.3">
      <c r="A210" t="s">
        <v>240</v>
      </c>
      <c r="B210" t="s">
        <v>241</v>
      </c>
      <c r="C210" t="str">
        <f t="shared" si="57"/>
        <v>2021</v>
      </c>
      <c r="D210" t="str">
        <f t="shared" si="58"/>
        <v>02</v>
      </c>
      <c r="E210" t="str">
        <f t="shared" si="59"/>
        <v>12</v>
      </c>
      <c r="F210" s="3">
        <f t="shared" si="60"/>
        <v>44239</v>
      </c>
      <c r="G210" t="str">
        <f t="shared" si="61"/>
        <v>2021</v>
      </c>
      <c r="H210" t="str">
        <f t="shared" si="62"/>
        <v>02</v>
      </c>
      <c r="I210" t="str">
        <f t="shared" si="63"/>
        <v>24</v>
      </c>
      <c r="J210" s="3">
        <f t="shared" si="64"/>
        <v>44251</v>
      </c>
      <c r="K210">
        <f t="shared" si="65"/>
        <v>12</v>
      </c>
      <c r="L210" t="str">
        <f t="shared" si="66"/>
        <v>22</v>
      </c>
      <c r="M210" t="str">
        <f t="shared" si="67"/>
        <v>48</v>
      </c>
      <c r="N210" t="str">
        <f t="shared" si="68"/>
        <v>29</v>
      </c>
      <c r="O210">
        <f t="shared" si="69"/>
        <v>22.808055555555555</v>
      </c>
      <c r="P210" t="str">
        <f t="shared" si="70"/>
        <v>07</v>
      </c>
      <c r="Q210" t="str">
        <f t="shared" si="71"/>
        <v>59</v>
      </c>
      <c r="R210" t="str">
        <f t="shared" si="72"/>
        <v>59</v>
      </c>
      <c r="S210">
        <f t="shared" si="73"/>
        <v>7.9997222222222222</v>
      </c>
      <c r="T210">
        <f t="shared" si="74"/>
        <v>-14.808333333333334</v>
      </c>
      <c r="U210">
        <f t="shared" si="75"/>
        <v>273.19166666666666</v>
      </c>
    </row>
    <row r="211" spans="1:21" x14ac:dyDescent="0.3">
      <c r="A211" t="s">
        <v>587</v>
      </c>
      <c r="B211" t="s">
        <v>588</v>
      </c>
      <c r="C211" t="str">
        <f t="shared" si="57"/>
        <v>2021</v>
      </c>
      <c r="D211" t="str">
        <f t="shared" si="58"/>
        <v>02</v>
      </c>
      <c r="E211" t="str">
        <f t="shared" si="59"/>
        <v>02</v>
      </c>
      <c r="F211" s="3">
        <f t="shared" si="60"/>
        <v>44229</v>
      </c>
      <c r="G211" t="str">
        <f t="shared" si="61"/>
        <v>2021</v>
      </c>
      <c r="H211" t="str">
        <f t="shared" si="62"/>
        <v>03</v>
      </c>
      <c r="I211" t="str">
        <f t="shared" si="63"/>
        <v>04</v>
      </c>
      <c r="J211" s="3">
        <f t="shared" si="64"/>
        <v>44259</v>
      </c>
      <c r="K211">
        <f t="shared" si="65"/>
        <v>30</v>
      </c>
      <c r="L211" t="str">
        <f t="shared" si="66"/>
        <v>18</v>
      </c>
      <c r="M211" t="str">
        <f t="shared" si="67"/>
        <v>42</v>
      </c>
      <c r="N211" t="str">
        <f t="shared" si="68"/>
        <v>56</v>
      </c>
      <c r="O211">
        <f t="shared" si="69"/>
        <v>18.715555555555554</v>
      </c>
      <c r="P211" t="str">
        <f t="shared" si="70"/>
        <v>04</v>
      </c>
      <c r="Q211" t="str">
        <f t="shared" si="71"/>
        <v>59</v>
      </c>
      <c r="R211" t="str">
        <f t="shared" si="72"/>
        <v>59</v>
      </c>
      <c r="S211">
        <f t="shared" si="73"/>
        <v>4.9997222222222222</v>
      </c>
      <c r="T211">
        <f t="shared" si="74"/>
        <v>-13.715833333333332</v>
      </c>
      <c r="U211">
        <f t="shared" si="75"/>
        <v>706.28416666666669</v>
      </c>
    </row>
    <row r="212" spans="1:21" x14ac:dyDescent="0.3">
      <c r="A212" t="s">
        <v>240</v>
      </c>
      <c r="B212" t="s">
        <v>241</v>
      </c>
      <c r="C212" t="str">
        <f t="shared" si="57"/>
        <v>2021</v>
      </c>
      <c r="D212" t="str">
        <f t="shared" si="58"/>
        <v>02</v>
      </c>
      <c r="E212" t="str">
        <f t="shared" si="59"/>
        <v>12</v>
      </c>
      <c r="F212" s="3">
        <f t="shared" si="60"/>
        <v>44239</v>
      </c>
      <c r="G212" t="str">
        <f t="shared" si="61"/>
        <v>2021</v>
      </c>
      <c r="H212" t="str">
        <f t="shared" si="62"/>
        <v>02</v>
      </c>
      <c r="I212" t="str">
        <f t="shared" si="63"/>
        <v>24</v>
      </c>
      <c r="J212" s="3">
        <f t="shared" si="64"/>
        <v>44251</v>
      </c>
      <c r="K212">
        <f t="shared" si="65"/>
        <v>12</v>
      </c>
      <c r="L212" t="str">
        <f t="shared" si="66"/>
        <v>22</v>
      </c>
      <c r="M212" t="str">
        <f t="shared" si="67"/>
        <v>48</v>
      </c>
      <c r="N212" t="str">
        <f t="shared" si="68"/>
        <v>29</v>
      </c>
      <c r="O212">
        <f t="shared" si="69"/>
        <v>22.808055555555555</v>
      </c>
      <c r="P212" t="str">
        <f t="shared" si="70"/>
        <v>07</v>
      </c>
      <c r="Q212" t="str">
        <f t="shared" si="71"/>
        <v>59</v>
      </c>
      <c r="R212" t="str">
        <f t="shared" si="72"/>
        <v>59</v>
      </c>
      <c r="S212">
        <f t="shared" si="73"/>
        <v>7.9997222222222222</v>
      </c>
      <c r="T212">
        <f t="shared" si="74"/>
        <v>-14.808333333333334</v>
      </c>
      <c r="U212">
        <f t="shared" si="75"/>
        <v>273.19166666666666</v>
      </c>
    </row>
    <row r="213" spans="1:21" x14ac:dyDescent="0.3">
      <c r="A213" t="s">
        <v>924</v>
      </c>
      <c r="C213" t="str">
        <f t="shared" si="57"/>
        <v>2021</v>
      </c>
      <c r="D213" t="str">
        <f t="shared" si="58"/>
        <v>02</v>
      </c>
      <c r="E213" t="str">
        <f t="shared" si="59"/>
        <v>12</v>
      </c>
      <c r="F213" s="3">
        <f t="shared" si="60"/>
        <v>44239</v>
      </c>
      <c r="G213">
        <f t="shared" si="61"/>
        <v>2021</v>
      </c>
      <c r="H213">
        <f t="shared" si="62"/>
        <v>3</v>
      </c>
      <c r="I213">
        <f t="shared" si="63"/>
        <v>4</v>
      </c>
      <c r="J213" s="3">
        <f t="shared" si="64"/>
        <v>44259</v>
      </c>
      <c r="K213">
        <f t="shared" si="65"/>
        <v>20</v>
      </c>
      <c r="L213" t="str">
        <f t="shared" si="66"/>
        <v>00</v>
      </c>
      <c r="M213" t="str">
        <f t="shared" si="67"/>
        <v>06</v>
      </c>
      <c r="N213" t="str">
        <f t="shared" si="68"/>
        <v>47</v>
      </c>
      <c r="O213">
        <f t="shared" si="69"/>
        <v>0.11305555555555556</v>
      </c>
      <c r="P213">
        <f t="shared" si="70"/>
        <v>0</v>
      </c>
      <c r="Q213">
        <f t="shared" si="71"/>
        <v>0</v>
      </c>
      <c r="R213">
        <f t="shared" si="72"/>
        <v>0</v>
      </c>
      <c r="S213">
        <f t="shared" si="73"/>
        <v>0</v>
      </c>
      <c r="T213">
        <f t="shared" si="74"/>
        <v>-0.11305555555555556</v>
      </c>
      <c r="U213">
        <f t="shared" si="75"/>
        <v>479.88694444444445</v>
      </c>
    </row>
    <row r="214" spans="1:21" x14ac:dyDescent="0.3">
      <c r="A214" t="s">
        <v>335</v>
      </c>
      <c r="B214" t="s">
        <v>336</v>
      </c>
      <c r="C214" t="str">
        <f t="shared" si="57"/>
        <v>2021</v>
      </c>
      <c r="D214" t="str">
        <f t="shared" si="58"/>
        <v>02</v>
      </c>
      <c r="E214" t="str">
        <f t="shared" si="59"/>
        <v>26</v>
      </c>
      <c r="F214" s="3">
        <f t="shared" si="60"/>
        <v>44253</v>
      </c>
      <c r="G214" t="str">
        <f t="shared" si="61"/>
        <v>2021</v>
      </c>
      <c r="H214" t="str">
        <f t="shared" si="62"/>
        <v>03</v>
      </c>
      <c r="I214" t="str">
        <f t="shared" si="63"/>
        <v>17</v>
      </c>
      <c r="J214" s="3">
        <f t="shared" si="64"/>
        <v>44272</v>
      </c>
      <c r="K214">
        <f t="shared" si="65"/>
        <v>19</v>
      </c>
      <c r="L214" t="str">
        <f t="shared" si="66"/>
        <v>18</v>
      </c>
      <c r="M214" t="str">
        <f t="shared" si="67"/>
        <v>00</v>
      </c>
      <c r="N214" t="str">
        <f t="shared" si="68"/>
        <v>48</v>
      </c>
      <c r="O214">
        <f t="shared" si="69"/>
        <v>18.013333333333332</v>
      </c>
      <c r="P214" t="str">
        <f t="shared" si="70"/>
        <v>22</v>
      </c>
      <c r="Q214" t="str">
        <f t="shared" si="71"/>
        <v>00</v>
      </c>
      <c r="R214" t="str">
        <f t="shared" si="72"/>
        <v>00</v>
      </c>
      <c r="S214">
        <f t="shared" si="73"/>
        <v>22</v>
      </c>
      <c r="T214">
        <f t="shared" si="74"/>
        <v>3.9866666666666681</v>
      </c>
      <c r="U214">
        <f t="shared" si="75"/>
        <v>459.98666666666668</v>
      </c>
    </row>
    <row r="215" spans="1:21" x14ac:dyDescent="0.3">
      <c r="A215" t="s">
        <v>164</v>
      </c>
      <c r="B215" t="s">
        <v>165</v>
      </c>
      <c r="C215" t="str">
        <f t="shared" si="57"/>
        <v>2021</v>
      </c>
      <c r="D215" t="str">
        <f t="shared" si="58"/>
        <v>02</v>
      </c>
      <c r="E215" t="str">
        <f t="shared" si="59"/>
        <v>15</v>
      </c>
      <c r="F215" s="3">
        <f t="shared" si="60"/>
        <v>44242</v>
      </c>
      <c r="G215" t="str">
        <f t="shared" si="61"/>
        <v>2021</v>
      </c>
      <c r="H215" t="str">
        <f t="shared" si="62"/>
        <v>02</v>
      </c>
      <c r="I215" t="str">
        <f t="shared" si="63"/>
        <v>28</v>
      </c>
      <c r="J215" s="3">
        <f t="shared" si="64"/>
        <v>44255</v>
      </c>
      <c r="K215">
        <f t="shared" si="65"/>
        <v>13</v>
      </c>
      <c r="L215" t="str">
        <f t="shared" si="66"/>
        <v>00</v>
      </c>
      <c r="M215" t="str">
        <f t="shared" si="67"/>
        <v>00</v>
      </c>
      <c r="N215" t="str">
        <f t="shared" si="68"/>
        <v>34</v>
      </c>
      <c r="O215">
        <f t="shared" si="69"/>
        <v>9.4444444444444445E-3</v>
      </c>
      <c r="P215" t="str">
        <f t="shared" si="70"/>
        <v>23</v>
      </c>
      <c r="Q215" t="str">
        <f t="shared" si="71"/>
        <v>59</v>
      </c>
      <c r="R215" t="str">
        <f t="shared" si="72"/>
        <v>00</v>
      </c>
      <c r="S215">
        <f t="shared" si="73"/>
        <v>23.983333333333334</v>
      </c>
      <c r="T215">
        <f t="shared" si="74"/>
        <v>23.97388888888889</v>
      </c>
      <c r="U215">
        <f t="shared" si="75"/>
        <v>335.97388888888889</v>
      </c>
    </row>
    <row r="216" spans="1:21" x14ac:dyDescent="0.3">
      <c r="A216" t="s">
        <v>760</v>
      </c>
      <c r="B216" t="s">
        <v>761</v>
      </c>
      <c r="C216" t="str">
        <f t="shared" si="57"/>
        <v>2021</v>
      </c>
      <c r="D216" t="str">
        <f t="shared" si="58"/>
        <v>02</v>
      </c>
      <c r="E216" t="str">
        <f t="shared" si="59"/>
        <v>09</v>
      </c>
      <c r="F216" s="3">
        <f t="shared" si="60"/>
        <v>44236</v>
      </c>
      <c r="G216" t="str">
        <f t="shared" si="61"/>
        <v>2021</v>
      </c>
      <c r="H216" t="str">
        <f t="shared" si="62"/>
        <v>02</v>
      </c>
      <c r="I216" t="str">
        <f t="shared" si="63"/>
        <v>23</v>
      </c>
      <c r="J216" s="3">
        <f t="shared" si="64"/>
        <v>44250</v>
      </c>
      <c r="K216">
        <f t="shared" si="65"/>
        <v>14</v>
      </c>
      <c r="L216" t="str">
        <f t="shared" si="66"/>
        <v>18</v>
      </c>
      <c r="M216" t="str">
        <f t="shared" si="67"/>
        <v>24</v>
      </c>
      <c r="N216" t="str">
        <f t="shared" si="68"/>
        <v>21</v>
      </c>
      <c r="O216">
        <f t="shared" si="69"/>
        <v>18.40583333333333</v>
      </c>
      <c r="P216" t="str">
        <f t="shared" si="70"/>
        <v>08</v>
      </c>
      <c r="Q216" t="str">
        <f t="shared" si="71"/>
        <v>00</v>
      </c>
      <c r="R216" t="str">
        <f t="shared" si="72"/>
        <v>00</v>
      </c>
      <c r="S216">
        <f t="shared" si="73"/>
        <v>8</v>
      </c>
      <c r="T216">
        <f t="shared" si="74"/>
        <v>-10.40583333333333</v>
      </c>
      <c r="U216">
        <f t="shared" si="75"/>
        <v>325.59416666666669</v>
      </c>
    </row>
    <row r="217" spans="1:21" x14ac:dyDescent="0.3">
      <c r="A217" t="s">
        <v>89</v>
      </c>
      <c r="C217" t="str">
        <f t="shared" si="57"/>
        <v>2021</v>
      </c>
      <c r="D217" t="str">
        <f t="shared" si="58"/>
        <v>01</v>
      </c>
      <c r="E217" t="str">
        <f t="shared" si="59"/>
        <v>22</v>
      </c>
      <c r="F217" s="3">
        <f t="shared" si="60"/>
        <v>44218</v>
      </c>
      <c r="G217">
        <f t="shared" si="61"/>
        <v>2021</v>
      </c>
      <c r="H217">
        <f t="shared" si="62"/>
        <v>3</v>
      </c>
      <c r="I217">
        <f t="shared" si="63"/>
        <v>4</v>
      </c>
      <c r="J217" s="3">
        <f t="shared" si="64"/>
        <v>44259</v>
      </c>
      <c r="K217">
        <f t="shared" si="65"/>
        <v>41</v>
      </c>
      <c r="L217" t="str">
        <f t="shared" si="66"/>
        <v>15</v>
      </c>
      <c r="M217" t="str">
        <f t="shared" si="67"/>
        <v>12</v>
      </c>
      <c r="N217" t="str">
        <f t="shared" si="68"/>
        <v>53</v>
      </c>
      <c r="O217">
        <f t="shared" si="69"/>
        <v>15.214722222222221</v>
      </c>
      <c r="P217">
        <f t="shared" si="70"/>
        <v>0</v>
      </c>
      <c r="Q217">
        <f t="shared" si="71"/>
        <v>0</v>
      </c>
      <c r="R217">
        <f t="shared" si="72"/>
        <v>0</v>
      </c>
      <c r="S217">
        <f t="shared" si="73"/>
        <v>0</v>
      </c>
      <c r="T217">
        <f t="shared" si="74"/>
        <v>-15.214722222222221</v>
      </c>
      <c r="U217">
        <f t="shared" si="75"/>
        <v>968.78527777777776</v>
      </c>
    </row>
    <row r="218" spans="1:21" x14ac:dyDescent="0.3">
      <c r="A218" t="s">
        <v>848</v>
      </c>
      <c r="B218" t="s">
        <v>177</v>
      </c>
      <c r="C218" t="str">
        <f t="shared" si="57"/>
        <v>2021</v>
      </c>
      <c r="D218" t="str">
        <f t="shared" si="58"/>
        <v>02</v>
      </c>
      <c r="E218" t="str">
        <f t="shared" si="59"/>
        <v>01</v>
      </c>
      <c r="F218" s="3">
        <f t="shared" si="60"/>
        <v>44228</v>
      </c>
      <c r="G218" t="str">
        <f t="shared" si="61"/>
        <v>2021</v>
      </c>
      <c r="H218" t="str">
        <f t="shared" si="62"/>
        <v>02</v>
      </c>
      <c r="I218" t="str">
        <f t="shared" si="63"/>
        <v>14</v>
      </c>
      <c r="J218" s="3">
        <f t="shared" si="64"/>
        <v>44241</v>
      </c>
      <c r="K218">
        <f t="shared" si="65"/>
        <v>13</v>
      </c>
      <c r="L218" t="str">
        <f t="shared" si="66"/>
        <v>16</v>
      </c>
      <c r="M218" t="str">
        <f t="shared" si="67"/>
        <v>50</v>
      </c>
      <c r="N218" t="str">
        <f t="shared" si="68"/>
        <v>37</v>
      </c>
      <c r="O218">
        <f t="shared" si="69"/>
        <v>16.843611111111109</v>
      </c>
      <c r="P218" t="str">
        <f t="shared" si="70"/>
        <v>23</v>
      </c>
      <c r="Q218" t="str">
        <f t="shared" si="71"/>
        <v>59</v>
      </c>
      <c r="R218" t="str">
        <f t="shared" si="72"/>
        <v>37</v>
      </c>
      <c r="S218">
        <f t="shared" si="73"/>
        <v>23.993611111111111</v>
      </c>
      <c r="T218">
        <f t="shared" si="74"/>
        <v>7.1500000000000021</v>
      </c>
      <c r="U218">
        <f t="shared" si="75"/>
        <v>319.14999999999998</v>
      </c>
    </row>
    <row r="219" spans="1:21" x14ac:dyDescent="0.3">
      <c r="A219" t="s">
        <v>172</v>
      </c>
      <c r="C219" t="str">
        <f t="shared" si="57"/>
        <v>2021</v>
      </c>
      <c r="D219" t="str">
        <f t="shared" si="58"/>
        <v>03</v>
      </c>
      <c r="E219" t="str">
        <f t="shared" si="59"/>
        <v>01</v>
      </c>
      <c r="F219" s="3">
        <f t="shared" si="60"/>
        <v>44256</v>
      </c>
      <c r="G219">
        <f t="shared" si="61"/>
        <v>2021</v>
      </c>
      <c r="H219">
        <f t="shared" si="62"/>
        <v>3</v>
      </c>
      <c r="I219">
        <f t="shared" si="63"/>
        <v>4</v>
      </c>
      <c r="J219" s="3">
        <f t="shared" si="64"/>
        <v>44259</v>
      </c>
      <c r="K219">
        <f t="shared" si="65"/>
        <v>3</v>
      </c>
      <c r="L219" t="str">
        <f t="shared" si="66"/>
        <v>18</v>
      </c>
      <c r="M219" t="str">
        <f t="shared" si="67"/>
        <v>51</v>
      </c>
      <c r="N219" t="str">
        <f t="shared" si="68"/>
        <v>06</v>
      </c>
      <c r="O219">
        <f t="shared" si="69"/>
        <v>18.851666666666667</v>
      </c>
      <c r="P219">
        <f t="shared" si="70"/>
        <v>0</v>
      </c>
      <c r="Q219">
        <f t="shared" si="71"/>
        <v>0</v>
      </c>
      <c r="R219">
        <f t="shared" si="72"/>
        <v>0</v>
      </c>
      <c r="S219">
        <f t="shared" si="73"/>
        <v>0</v>
      </c>
      <c r="T219">
        <f t="shared" si="74"/>
        <v>-18.851666666666667</v>
      </c>
      <c r="U219">
        <f t="shared" si="75"/>
        <v>53.148333333333333</v>
      </c>
    </row>
    <row r="220" spans="1:21" x14ac:dyDescent="0.3">
      <c r="A220" t="s">
        <v>939</v>
      </c>
      <c r="B220" t="s">
        <v>940</v>
      </c>
      <c r="C220" t="str">
        <f t="shared" si="57"/>
        <v>2021</v>
      </c>
      <c r="D220" t="str">
        <f t="shared" si="58"/>
        <v>02</v>
      </c>
      <c r="E220" t="str">
        <f t="shared" si="59"/>
        <v>26</v>
      </c>
      <c r="F220" s="3">
        <f t="shared" si="60"/>
        <v>44253</v>
      </c>
      <c r="G220" t="str">
        <f t="shared" si="61"/>
        <v>2021</v>
      </c>
      <c r="H220" t="str">
        <f t="shared" si="62"/>
        <v>03</v>
      </c>
      <c r="I220" t="str">
        <f t="shared" si="63"/>
        <v>02</v>
      </c>
      <c r="J220" s="3">
        <f t="shared" si="64"/>
        <v>44257</v>
      </c>
      <c r="K220">
        <f t="shared" si="65"/>
        <v>4</v>
      </c>
      <c r="L220" t="str">
        <f t="shared" si="66"/>
        <v>20</v>
      </c>
      <c r="M220" t="str">
        <f t="shared" si="67"/>
        <v>19</v>
      </c>
      <c r="N220" t="str">
        <f t="shared" si="68"/>
        <v>15</v>
      </c>
      <c r="O220">
        <f t="shared" si="69"/>
        <v>20.320833333333333</v>
      </c>
      <c r="P220" t="str">
        <f t="shared" si="70"/>
        <v>20</v>
      </c>
      <c r="Q220" t="str">
        <f t="shared" si="71"/>
        <v>19</v>
      </c>
      <c r="R220" t="str">
        <f t="shared" si="72"/>
        <v>15</v>
      </c>
      <c r="S220">
        <f t="shared" si="73"/>
        <v>20.320833333333333</v>
      </c>
      <c r="T220">
        <f t="shared" si="74"/>
        <v>0</v>
      </c>
      <c r="U220">
        <f t="shared" si="75"/>
        <v>96</v>
      </c>
    </row>
    <row r="221" spans="1:21" x14ac:dyDescent="0.3">
      <c r="A221" t="s">
        <v>301</v>
      </c>
      <c r="C221" t="str">
        <f t="shared" si="57"/>
        <v>2020</v>
      </c>
      <c r="D221" t="str">
        <f t="shared" si="58"/>
        <v>12</v>
      </c>
      <c r="E221" t="str">
        <f t="shared" si="59"/>
        <v>16</v>
      </c>
      <c r="F221" s="3">
        <f t="shared" si="60"/>
        <v>44181</v>
      </c>
      <c r="G221">
        <f t="shared" si="61"/>
        <v>2021</v>
      </c>
      <c r="H221">
        <f t="shared" si="62"/>
        <v>3</v>
      </c>
      <c r="I221">
        <f t="shared" si="63"/>
        <v>4</v>
      </c>
      <c r="J221" s="3">
        <f t="shared" si="64"/>
        <v>44259</v>
      </c>
      <c r="K221">
        <f t="shared" si="65"/>
        <v>78</v>
      </c>
      <c r="L221" t="str">
        <f t="shared" si="66"/>
        <v>16</v>
      </c>
      <c r="M221" t="str">
        <f t="shared" si="67"/>
        <v>25</v>
      </c>
      <c r="N221" t="str">
        <f t="shared" si="68"/>
        <v>46</v>
      </c>
      <c r="O221">
        <f t="shared" si="69"/>
        <v>16.429444444444446</v>
      </c>
      <c r="P221">
        <f t="shared" si="70"/>
        <v>0</v>
      </c>
      <c r="Q221">
        <f t="shared" si="71"/>
        <v>0</v>
      </c>
      <c r="R221">
        <f t="shared" si="72"/>
        <v>0</v>
      </c>
      <c r="S221">
        <f t="shared" si="73"/>
        <v>0</v>
      </c>
      <c r="T221">
        <f t="shared" si="74"/>
        <v>-16.429444444444446</v>
      </c>
      <c r="U221">
        <f t="shared" si="75"/>
        <v>1855.5705555555555</v>
      </c>
    </row>
    <row r="222" spans="1:21" x14ac:dyDescent="0.3">
      <c r="A222" t="s">
        <v>947</v>
      </c>
      <c r="B222" t="s">
        <v>948</v>
      </c>
      <c r="C222" t="str">
        <f t="shared" si="57"/>
        <v>2021</v>
      </c>
      <c r="D222" t="str">
        <f t="shared" si="58"/>
        <v>01</v>
      </c>
      <c r="E222" t="str">
        <f t="shared" si="59"/>
        <v>25</v>
      </c>
      <c r="F222" s="3">
        <f t="shared" si="60"/>
        <v>44221</v>
      </c>
      <c r="G222" t="str">
        <f t="shared" si="61"/>
        <v>2021</v>
      </c>
      <c r="H222" t="str">
        <f t="shared" si="62"/>
        <v>02</v>
      </c>
      <c r="I222" t="str">
        <f t="shared" si="63"/>
        <v>28</v>
      </c>
      <c r="J222" s="3">
        <f t="shared" si="64"/>
        <v>44255</v>
      </c>
      <c r="K222">
        <f t="shared" si="65"/>
        <v>34</v>
      </c>
      <c r="L222" t="str">
        <f t="shared" si="66"/>
        <v>00</v>
      </c>
      <c r="M222" t="str">
        <f t="shared" si="67"/>
        <v>31</v>
      </c>
      <c r="N222" t="str">
        <f t="shared" si="68"/>
        <v>56</v>
      </c>
      <c r="O222">
        <f t="shared" si="69"/>
        <v>0.53222222222222226</v>
      </c>
      <c r="P222" t="str">
        <f t="shared" si="70"/>
        <v>12</v>
      </c>
      <c r="Q222" t="str">
        <f t="shared" si="71"/>
        <v>59</v>
      </c>
      <c r="R222" t="str">
        <f t="shared" si="72"/>
        <v>59</v>
      </c>
      <c r="S222">
        <f t="shared" si="73"/>
        <v>12.999722222222221</v>
      </c>
      <c r="T222">
        <f t="shared" si="74"/>
        <v>12.467499999999999</v>
      </c>
      <c r="U222">
        <f t="shared" si="75"/>
        <v>828.46749999999997</v>
      </c>
    </row>
    <row r="223" spans="1:21" x14ac:dyDescent="0.3">
      <c r="A223" t="s">
        <v>327</v>
      </c>
      <c r="B223" t="s">
        <v>229</v>
      </c>
      <c r="C223" t="str">
        <f t="shared" si="57"/>
        <v>2021</v>
      </c>
      <c r="D223" t="str">
        <f t="shared" si="58"/>
        <v>02</v>
      </c>
      <c r="E223" t="str">
        <f t="shared" si="59"/>
        <v>03</v>
      </c>
      <c r="F223" s="3">
        <f t="shared" si="60"/>
        <v>44230</v>
      </c>
      <c r="G223" t="str">
        <f t="shared" si="61"/>
        <v>2021</v>
      </c>
      <c r="H223" t="str">
        <f t="shared" si="62"/>
        <v>03</v>
      </c>
      <c r="I223" t="str">
        <f t="shared" si="63"/>
        <v>01</v>
      </c>
      <c r="J223" s="3">
        <f t="shared" si="64"/>
        <v>44256</v>
      </c>
      <c r="K223">
        <f t="shared" si="65"/>
        <v>26</v>
      </c>
      <c r="L223" t="str">
        <f t="shared" si="66"/>
        <v>17</v>
      </c>
      <c r="M223" t="str">
        <f t="shared" si="67"/>
        <v>36</v>
      </c>
      <c r="N223" t="str">
        <f t="shared" si="68"/>
        <v>27</v>
      </c>
      <c r="O223">
        <f t="shared" si="69"/>
        <v>17.607500000000002</v>
      </c>
      <c r="P223" t="str">
        <f t="shared" si="70"/>
        <v>04</v>
      </c>
      <c r="Q223" t="str">
        <f t="shared" si="71"/>
        <v>59</v>
      </c>
      <c r="R223" t="str">
        <f t="shared" si="72"/>
        <v>59</v>
      </c>
      <c r="S223">
        <f t="shared" si="73"/>
        <v>4.9997222222222222</v>
      </c>
      <c r="T223">
        <f t="shared" si="74"/>
        <v>-12.60777777777778</v>
      </c>
      <c r="U223">
        <f t="shared" si="75"/>
        <v>611.39222222222224</v>
      </c>
    </row>
    <row r="224" spans="1:21" x14ac:dyDescent="0.3">
      <c r="A224" t="s">
        <v>959</v>
      </c>
      <c r="B224" t="s">
        <v>229</v>
      </c>
      <c r="C224" t="str">
        <f t="shared" si="57"/>
        <v>2021</v>
      </c>
      <c r="D224" t="str">
        <f t="shared" si="58"/>
        <v>02</v>
      </c>
      <c r="E224" t="str">
        <f t="shared" si="59"/>
        <v>05</v>
      </c>
      <c r="F224" s="3">
        <f t="shared" si="60"/>
        <v>44232</v>
      </c>
      <c r="G224" t="str">
        <f t="shared" si="61"/>
        <v>2021</v>
      </c>
      <c r="H224" t="str">
        <f t="shared" si="62"/>
        <v>03</v>
      </c>
      <c r="I224" t="str">
        <f t="shared" si="63"/>
        <v>01</v>
      </c>
      <c r="J224" s="3">
        <f t="shared" si="64"/>
        <v>44256</v>
      </c>
      <c r="K224">
        <f t="shared" si="65"/>
        <v>24</v>
      </c>
      <c r="L224" t="str">
        <f t="shared" si="66"/>
        <v>23</v>
      </c>
      <c r="M224" t="str">
        <f t="shared" si="67"/>
        <v>15</v>
      </c>
      <c r="N224" t="str">
        <f t="shared" si="68"/>
        <v>28</v>
      </c>
      <c r="O224">
        <f t="shared" si="69"/>
        <v>23.257777777777779</v>
      </c>
      <c r="P224" t="str">
        <f t="shared" si="70"/>
        <v>04</v>
      </c>
      <c r="Q224" t="str">
        <f t="shared" si="71"/>
        <v>59</v>
      </c>
      <c r="R224" t="str">
        <f t="shared" si="72"/>
        <v>59</v>
      </c>
      <c r="S224">
        <f t="shared" si="73"/>
        <v>4.9997222222222222</v>
      </c>
      <c r="T224">
        <f t="shared" si="74"/>
        <v>-18.258055555555558</v>
      </c>
      <c r="U224">
        <f t="shared" si="75"/>
        <v>557.74194444444447</v>
      </c>
    </row>
    <row r="225" spans="1:21" x14ac:dyDescent="0.3">
      <c r="A225" t="s">
        <v>164</v>
      </c>
      <c r="B225" t="s">
        <v>165</v>
      </c>
      <c r="C225" t="str">
        <f t="shared" si="57"/>
        <v>2021</v>
      </c>
      <c r="D225" t="str">
        <f t="shared" si="58"/>
        <v>02</v>
      </c>
      <c r="E225" t="str">
        <f t="shared" si="59"/>
        <v>15</v>
      </c>
      <c r="F225" s="3">
        <f t="shared" si="60"/>
        <v>44242</v>
      </c>
      <c r="G225" t="str">
        <f t="shared" si="61"/>
        <v>2021</v>
      </c>
      <c r="H225" t="str">
        <f t="shared" si="62"/>
        <v>02</v>
      </c>
      <c r="I225" t="str">
        <f t="shared" si="63"/>
        <v>28</v>
      </c>
      <c r="J225" s="3">
        <f t="shared" si="64"/>
        <v>44255</v>
      </c>
      <c r="K225">
        <f t="shared" si="65"/>
        <v>13</v>
      </c>
      <c r="L225" t="str">
        <f t="shared" si="66"/>
        <v>00</v>
      </c>
      <c r="M225" t="str">
        <f t="shared" si="67"/>
        <v>00</v>
      </c>
      <c r="N225" t="str">
        <f t="shared" si="68"/>
        <v>34</v>
      </c>
      <c r="O225">
        <f t="shared" si="69"/>
        <v>9.4444444444444445E-3</v>
      </c>
      <c r="P225" t="str">
        <f t="shared" si="70"/>
        <v>23</v>
      </c>
      <c r="Q225" t="str">
        <f t="shared" si="71"/>
        <v>59</v>
      </c>
      <c r="R225" t="str">
        <f t="shared" si="72"/>
        <v>00</v>
      </c>
      <c r="S225">
        <f t="shared" si="73"/>
        <v>23.983333333333334</v>
      </c>
      <c r="T225">
        <f t="shared" si="74"/>
        <v>23.97388888888889</v>
      </c>
      <c r="U225">
        <f t="shared" si="75"/>
        <v>335.97388888888889</v>
      </c>
    </row>
    <row r="226" spans="1:21" x14ac:dyDescent="0.3">
      <c r="A226" t="s">
        <v>439</v>
      </c>
      <c r="C226" t="str">
        <f t="shared" si="57"/>
        <v>2021</v>
      </c>
      <c r="D226" t="str">
        <f t="shared" si="58"/>
        <v>01</v>
      </c>
      <c r="E226" t="str">
        <f t="shared" si="59"/>
        <v>19</v>
      </c>
      <c r="F226" s="3">
        <f t="shared" si="60"/>
        <v>44215</v>
      </c>
      <c r="G226">
        <f t="shared" si="61"/>
        <v>2021</v>
      </c>
      <c r="H226">
        <f t="shared" si="62"/>
        <v>3</v>
      </c>
      <c r="I226">
        <f t="shared" si="63"/>
        <v>4</v>
      </c>
      <c r="J226" s="3">
        <f t="shared" si="64"/>
        <v>44259</v>
      </c>
      <c r="K226">
        <f t="shared" si="65"/>
        <v>44</v>
      </c>
      <c r="L226" t="str">
        <f t="shared" si="66"/>
        <v>03</v>
      </c>
      <c r="M226" t="str">
        <f t="shared" si="67"/>
        <v>33</v>
      </c>
      <c r="N226" t="str">
        <f t="shared" si="68"/>
        <v>38</v>
      </c>
      <c r="O226">
        <f t="shared" si="69"/>
        <v>3.5605555555555553</v>
      </c>
      <c r="P226">
        <f t="shared" si="70"/>
        <v>0</v>
      </c>
      <c r="Q226">
        <f t="shared" si="71"/>
        <v>0</v>
      </c>
      <c r="R226">
        <f t="shared" si="72"/>
        <v>0</v>
      </c>
      <c r="S226">
        <f t="shared" si="73"/>
        <v>0</v>
      </c>
      <c r="T226">
        <f t="shared" si="74"/>
        <v>-3.5605555555555553</v>
      </c>
      <c r="U226">
        <f t="shared" si="75"/>
        <v>1052.4394444444445</v>
      </c>
    </row>
    <row r="227" spans="1:21" x14ac:dyDescent="0.3">
      <c r="A227" t="s">
        <v>168</v>
      </c>
      <c r="C227" t="str">
        <f t="shared" si="57"/>
        <v>2021</v>
      </c>
      <c r="D227" t="str">
        <f t="shared" si="58"/>
        <v>01</v>
      </c>
      <c r="E227" t="str">
        <f t="shared" si="59"/>
        <v>28</v>
      </c>
      <c r="F227" s="3">
        <f t="shared" si="60"/>
        <v>44224</v>
      </c>
      <c r="G227">
        <f t="shared" si="61"/>
        <v>2021</v>
      </c>
      <c r="H227">
        <f t="shared" si="62"/>
        <v>3</v>
      </c>
      <c r="I227">
        <f t="shared" si="63"/>
        <v>4</v>
      </c>
      <c r="J227" s="3">
        <f t="shared" si="64"/>
        <v>44259</v>
      </c>
      <c r="K227">
        <f t="shared" si="65"/>
        <v>35</v>
      </c>
      <c r="L227" t="str">
        <f t="shared" si="66"/>
        <v>19</v>
      </c>
      <c r="M227" t="str">
        <f t="shared" si="67"/>
        <v>23</v>
      </c>
      <c r="N227" t="str">
        <f t="shared" si="68"/>
        <v>31</v>
      </c>
      <c r="O227">
        <f t="shared" si="69"/>
        <v>19.391944444444444</v>
      </c>
      <c r="P227">
        <f t="shared" si="70"/>
        <v>0</v>
      </c>
      <c r="Q227">
        <f t="shared" si="71"/>
        <v>0</v>
      </c>
      <c r="R227">
        <f t="shared" si="72"/>
        <v>0</v>
      </c>
      <c r="S227">
        <f t="shared" si="73"/>
        <v>0</v>
      </c>
      <c r="T227">
        <f t="shared" si="74"/>
        <v>-19.391944444444444</v>
      </c>
      <c r="U227">
        <f t="shared" si="75"/>
        <v>820.60805555555555</v>
      </c>
    </row>
    <row r="228" spans="1:21" x14ac:dyDescent="0.3">
      <c r="A228" t="s">
        <v>427</v>
      </c>
      <c r="C228" t="str">
        <f t="shared" si="57"/>
        <v>2021</v>
      </c>
      <c r="D228" t="str">
        <f t="shared" si="58"/>
        <v>01</v>
      </c>
      <c r="E228" t="str">
        <f t="shared" si="59"/>
        <v>21</v>
      </c>
      <c r="F228" s="3">
        <f t="shared" si="60"/>
        <v>44217</v>
      </c>
      <c r="G228">
        <f t="shared" si="61"/>
        <v>2021</v>
      </c>
      <c r="H228">
        <f t="shared" si="62"/>
        <v>3</v>
      </c>
      <c r="I228">
        <f t="shared" si="63"/>
        <v>4</v>
      </c>
      <c r="J228" s="3">
        <f t="shared" si="64"/>
        <v>44259</v>
      </c>
      <c r="K228">
        <f t="shared" si="65"/>
        <v>42</v>
      </c>
      <c r="L228" t="str">
        <f t="shared" si="66"/>
        <v>22</v>
      </c>
      <c r="M228" t="str">
        <f t="shared" si="67"/>
        <v>56</v>
      </c>
      <c r="N228" t="str">
        <f t="shared" si="68"/>
        <v>36</v>
      </c>
      <c r="O228">
        <f t="shared" si="69"/>
        <v>22.943333333333335</v>
      </c>
      <c r="P228">
        <f t="shared" si="70"/>
        <v>0</v>
      </c>
      <c r="Q228">
        <f t="shared" si="71"/>
        <v>0</v>
      </c>
      <c r="R228">
        <f t="shared" si="72"/>
        <v>0</v>
      </c>
      <c r="S228">
        <f t="shared" si="73"/>
        <v>0</v>
      </c>
      <c r="T228">
        <f t="shared" si="74"/>
        <v>-22.943333333333335</v>
      </c>
      <c r="U228">
        <f t="shared" si="75"/>
        <v>985.05666666666662</v>
      </c>
    </row>
    <row r="229" spans="1:21" x14ac:dyDescent="0.3">
      <c r="A229" t="s">
        <v>335</v>
      </c>
      <c r="B229" t="s">
        <v>336</v>
      </c>
      <c r="C229" t="str">
        <f t="shared" si="57"/>
        <v>2021</v>
      </c>
      <c r="D229" t="str">
        <f t="shared" si="58"/>
        <v>02</v>
      </c>
      <c r="E229" t="str">
        <f t="shared" si="59"/>
        <v>26</v>
      </c>
      <c r="F229" s="3">
        <f t="shared" si="60"/>
        <v>44253</v>
      </c>
      <c r="G229" t="str">
        <f t="shared" si="61"/>
        <v>2021</v>
      </c>
      <c r="H229" t="str">
        <f t="shared" si="62"/>
        <v>03</v>
      </c>
      <c r="I229" t="str">
        <f t="shared" si="63"/>
        <v>17</v>
      </c>
      <c r="J229" s="3">
        <f t="shared" si="64"/>
        <v>44272</v>
      </c>
      <c r="K229">
        <f t="shared" si="65"/>
        <v>19</v>
      </c>
      <c r="L229" t="str">
        <f t="shared" si="66"/>
        <v>18</v>
      </c>
      <c r="M229" t="str">
        <f t="shared" si="67"/>
        <v>00</v>
      </c>
      <c r="N229" t="str">
        <f t="shared" si="68"/>
        <v>48</v>
      </c>
      <c r="O229">
        <f t="shared" si="69"/>
        <v>18.013333333333332</v>
      </c>
      <c r="P229" t="str">
        <f t="shared" si="70"/>
        <v>22</v>
      </c>
      <c r="Q229" t="str">
        <f t="shared" si="71"/>
        <v>00</v>
      </c>
      <c r="R229" t="str">
        <f t="shared" si="72"/>
        <v>00</v>
      </c>
      <c r="S229">
        <f t="shared" si="73"/>
        <v>22</v>
      </c>
      <c r="T229">
        <f t="shared" si="74"/>
        <v>3.9866666666666681</v>
      </c>
      <c r="U229">
        <f t="shared" si="75"/>
        <v>459.98666666666668</v>
      </c>
    </row>
    <row r="230" spans="1:21" x14ac:dyDescent="0.3">
      <c r="A230" t="s">
        <v>194</v>
      </c>
      <c r="C230" t="str">
        <f t="shared" si="57"/>
        <v>2021</v>
      </c>
      <c r="D230" t="str">
        <f t="shared" si="58"/>
        <v>01</v>
      </c>
      <c r="E230" t="str">
        <f t="shared" si="59"/>
        <v>22</v>
      </c>
      <c r="F230" s="3">
        <f t="shared" si="60"/>
        <v>44218</v>
      </c>
      <c r="G230">
        <f t="shared" si="61"/>
        <v>2021</v>
      </c>
      <c r="H230">
        <f t="shared" si="62"/>
        <v>3</v>
      </c>
      <c r="I230">
        <f t="shared" si="63"/>
        <v>4</v>
      </c>
      <c r="J230" s="3">
        <f t="shared" si="64"/>
        <v>44259</v>
      </c>
      <c r="K230">
        <f t="shared" si="65"/>
        <v>41</v>
      </c>
      <c r="L230" t="str">
        <f t="shared" si="66"/>
        <v>19</v>
      </c>
      <c r="M230" t="str">
        <f t="shared" si="67"/>
        <v>35</v>
      </c>
      <c r="N230" t="str">
        <f t="shared" si="68"/>
        <v>39</v>
      </c>
      <c r="O230">
        <f t="shared" si="69"/>
        <v>19.594166666666666</v>
      </c>
      <c r="P230">
        <f t="shared" si="70"/>
        <v>0</v>
      </c>
      <c r="Q230">
        <f t="shared" si="71"/>
        <v>0</v>
      </c>
      <c r="R230">
        <f t="shared" si="72"/>
        <v>0</v>
      </c>
      <c r="S230">
        <f t="shared" si="73"/>
        <v>0</v>
      </c>
      <c r="T230">
        <f t="shared" si="74"/>
        <v>-19.594166666666666</v>
      </c>
      <c r="U230">
        <f t="shared" si="75"/>
        <v>964.40583333333336</v>
      </c>
    </row>
    <row r="231" spans="1:21" x14ac:dyDescent="0.3">
      <c r="A231" t="s">
        <v>974</v>
      </c>
      <c r="B231" t="s">
        <v>975</v>
      </c>
      <c r="C231" t="str">
        <f t="shared" si="57"/>
        <v>2021</v>
      </c>
      <c r="D231" t="str">
        <f t="shared" si="58"/>
        <v>01</v>
      </c>
      <c r="E231" t="str">
        <f t="shared" si="59"/>
        <v>03</v>
      </c>
      <c r="F231" s="3">
        <f t="shared" si="60"/>
        <v>44199</v>
      </c>
      <c r="G231" t="str">
        <f t="shared" si="61"/>
        <v>2021</v>
      </c>
      <c r="H231" t="str">
        <f t="shared" si="62"/>
        <v>01</v>
      </c>
      <c r="I231" t="str">
        <f t="shared" si="63"/>
        <v>06</v>
      </c>
      <c r="J231" s="3">
        <f t="shared" si="64"/>
        <v>44202</v>
      </c>
      <c r="K231">
        <f t="shared" si="65"/>
        <v>3</v>
      </c>
      <c r="L231" t="str">
        <f t="shared" si="66"/>
        <v>03</v>
      </c>
      <c r="M231" t="str">
        <f t="shared" si="67"/>
        <v>13</v>
      </c>
      <c r="N231" t="str">
        <f t="shared" si="68"/>
        <v>50</v>
      </c>
      <c r="O231">
        <f t="shared" si="69"/>
        <v>3.2305555555555556</v>
      </c>
      <c r="P231" t="str">
        <f t="shared" si="70"/>
        <v>05</v>
      </c>
      <c r="Q231" t="str">
        <f t="shared" si="71"/>
        <v>59</v>
      </c>
      <c r="R231" t="str">
        <f t="shared" si="72"/>
        <v>59</v>
      </c>
      <c r="S231">
        <f t="shared" si="73"/>
        <v>5.9997222222222222</v>
      </c>
      <c r="T231">
        <f t="shared" si="74"/>
        <v>2.7691666666666666</v>
      </c>
      <c r="U231">
        <f t="shared" si="75"/>
        <v>74.769166666666663</v>
      </c>
    </row>
    <row r="232" spans="1:21" x14ac:dyDescent="0.3">
      <c r="A232" t="s">
        <v>89</v>
      </c>
      <c r="C232" t="str">
        <f t="shared" si="57"/>
        <v>2021</v>
      </c>
      <c r="D232" t="str">
        <f t="shared" si="58"/>
        <v>01</v>
      </c>
      <c r="E232" t="str">
        <f t="shared" si="59"/>
        <v>22</v>
      </c>
      <c r="F232" s="3">
        <f t="shared" si="60"/>
        <v>44218</v>
      </c>
      <c r="G232">
        <f t="shared" si="61"/>
        <v>2021</v>
      </c>
      <c r="H232">
        <f t="shared" si="62"/>
        <v>3</v>
      </c>
      <c r="I232">
        <f t="shared" si="63"/>
        <v>4</v>
      </c>
      <c r="J232" s="3">
        <f t="shared" si="64"/>
        <v>44259</v>
      </c>
      <c r="K232">
        <f t="shared" si="65"/>
        <v>41</v>
      </c>
      <c r="L232" t="str">
        <f t="shared" si="66"/>
        <v>15</v>
      </c>
      <c r="M232" t="str">
        <f t="shared" si="67"/>
        <v>12</v>
      </c>
      <c r="N232" t="str">
        <f t="shared" si="68"/>
        <v>53</v>
      </c>
      <c r="O232">
        <f t="shared" si="69"/>
        <v>15.214722222222221</v>
      </c>
      <c r="P232">
        <f t="shared" si="70"/>
        <v>0</v>
      </c>
      <c r="Q232">
        <f t="shared" si="71"/>
        <v>0</v>
      </c>
      <c r="R232">
        <f t="shared" si="72"/>
        <v>0</v>
      </c>
      <c r="S232">
        <f t="shared" si="73"/>
        <v>0</v>
      </c>
      <c r="T232">
        <f t="shared" si="74"/>
        <v>-15.214722222222221</v>
      </c>
      <c r="U232">
        <f t="shared" si="75"/>
        <v>968.78527777777776</v>
      </c>
    </row>
    <row r="233" spans="1:21" x14ac:dyDescent="0.3">
      <c r="A233" t="s">
        <v>982</v>
      </c>
      <c r="B233" t="s">
        <v>983</v>
      </c>
      <c r="C233" t="str">
        <f t="shared" si="57"/>
        <v>2021</v>
      </c>
      <c r="D233" t="str">
        <f t="shared" si="58"/>
        <v>02</v>
      </c>
      <c r="E233" t="str">
        <f t="shared" si="59"/>
        <v>26</v>
      </c>
      <c r="F233" s="3">
        <f t="shared" si="60"/>
        <v>44253</v>
      </c>
      <c r="G233" t="str">
        <f t="shared" si="61"/>
        <v>2021</v>
      </c>
      <c r="H233" t="str">
        <f t="shared" si="62"/>
        <v>03</v>
      </c>
      <c r="I233" t="str">
        <f t="shared" si="63"/>
        <v>02</v>
      </c>
      <c r="J233" s="3">
        <f t="shared" si="64"/>
        <v>44257</v>
      </c>
      <c r="K233">
        <f t="shared" si="65"/>
        <v>4</v>
      </c>
      <c r="L233" t="str">
        <f t="shared" si="66"/>
        <v>17</v>
      </c>
      <c r="M233" t="str">
        <f t="shared" si="67"/>
        <v>09</v>
      </c>
      <c r="N233" t="str">
        <f t="shared" si="68"/>
        <v>39</v>
      </c>
      <c r="O233">
        <f t="shared" si="69"/>
        <v>17.160833333333333</v>
      </c>
      <c r="P233" t="str">
        <f t="shared" si="70"/>
        <v>16</v>
      </c>
      <c r="Q233" t="str">
        <f t="shared" si="71"/>
        <v>55</v>
      </c>
      <c r="R233" t="str">
        <f t="shared" si="72"/>
        <v>32</v>
      </c>
      <c r="S233">
        <f t="shared" si="73"/>
        <v>16.925555555555558</v>
      </c>
      <c r="T233">
        <f t="shared" si="74"/>
        <v>-0.23527777777777459</v>
      </c>
      <c r="U233">
        <f t="shared" si="75"/>
        <v>95.764722222222218</v>
      </c>
    </row>
    <row r="234" spans="1:21" x14ac:dyDescent="0.3">
      <c r="A234" t="s">
        <v>172</v>
      </c>
      <c r="C234" t="str">
        <f t="shared" si="57"/>
        <v>2021</v>
      </c>
      <c r="D234" t="str">
        <f t="shared" si="58"/>
        <v>03</v>
      </c>
      <c r="E234" t="str">
        <f t="shared" si="59"/>
        <v>01</v>
      </c>
      <c r="F234" s="3">
        <f t="shared" si="60"/>
        <v>44256</v>
      </c>
      <c r="G234">
        <f t="shared" si="61"/>
        <v>2021</v>
      </c>
      <c r="H234">
        <f t="shared" si="62"/>
        <v>3</v>
      </c>
      <c r="I234">
        <f t="shared" si="63"/>
        <v>4</v>
      </c>
      <c r="J234" s="3">
        <f t="shared" si="64"/>
        <v>44259</v>
      </c>
      <c r="K234">
        <f t="shared" si="65"/>
        <v>3</v>
      </c>
      <c r="L234" t="str">
        <f t="shared" si="66"/>
        <v>18</v>
      </c>
      <c r="M234" t="str">
        <f t="shared" si="67"/>
        <v>51</v>
      </c>
      <c r="N234" t="str">
        <f t="shared" si="68"/>
        <v>06</v>
      </c>
      <c r="O234">
        <f t="shared" si="69"/>
        <v>18.851666666666667</v>
      </c>
      <c r="P234">
        <f t="shared" si="70"/>
        <v>0</v>
      </c>
      <c r="Q234">
        <f t="shared" si="71"/>
        <v>0</v>
      </c>
      <c r="R234">
        <f t="shared" si="72"/>
        <v>0</v>
      </c>
      <c r="S234">
        <f t="shared" si="73"/>
        <v>0</v>
      </c>
      <c r="T234">
        <f t="shared" si="74"/>
        <v>-18.851666666666667</v>
      </c>
      <c r="U234">
        <f t="shared" si="75"/>
        <v>53.148333333333333</v>
      </c>
    </row>
    <row r="235" spans="1:21" x14ac:dyDescent="0.3">
      <c r="A235" t="s">
        <v>989</v>
      </c>
      <c r="B235" t="s">
        <v>241</v>
      </c>
      <c r="C235" t="str">
        <f t="shared" si="57"/>
        <v>2021</v>
      </c>
      <c r="D235" t="str">
        <f t="shared" si="58"/>
        <v>02</v>
      </c>
      <c r="E235" t="str">
        <f t="shared" si="59"/>
        <v>11</v>
      </c>
      <c r="F235" s="3">
        <f t="shared" si="60"/>
        <v>44238</v>
      </c>
      <c r="G235" t="str">
        <f t="shared" si="61"/>
        <v>2021</v>
      </c>
      <c r="H235" t="str">
        <f t="shared" si="62"/>
        <v>02</v>
      </c>
      <c r="I235" t="str">
        <f t="shared" si="63"/>
        <v>24</v>
      </c>
      <c r="J235" s="3">
        <f t="shared" si="64"/>
        <v>44251</v>
      </c>
      <c r="K235">
        <f t="shared" si="65"/>
        <v>13</v>
      </c>
      <c r="L235" t="str">
        <f t="shared" si="66"/>
        <v>13</v>
      </c>
      <c r="M235" t="str">
        <f t="shared" si="67"/>
        <v>34</v>
      </c>
      <c r="N235" t="str">
        <f t="shared" si="68"/>
        <v>59</v>
      </c>
      <c r="O235">
        <f t="shared" si="69"/>
        <v>13.583055555555555</v>
      </c>
      <c r="P235" t="str">
        <f t="shared" si="70"/>
        <v>07</v>
      </c>
      <c r="Q235" t="str">
        <f t="shared" si="71"/>
        <v>59</v>
      </c>
      <c r="R235" t="str">
        <f t="shared" si="72"/>
        <v>59</v>
      </c>
      <c r="S235">
        <f t="shared" si="73"/>
        <v>7.9997222222222222</v>
      </c>
      <c r="T235">
        <f t="shared" si="74"/>
        <v>-5.583333333333333</v>
      </c>
      <c r="U235">
        <f t="shared" si="75"/>
        <v>306.41666666666669</v>
      </c>
    </row>
    <row r="236" spans="1:21" x14ac:dyDescent="0.3">
      <c r="A236" t="s">
        <v>996</v>
      </c>
      <c r="B236" t="s">
        <v>997</v>
      </c>
      <c r="C236" t="str">
        <f t="shared" si="57"/>
        <v>2021</v>
      </c>
      <c r="D236" t="str">
        <f t="shared" si="58"/>
        <v>02</v>
      </c>
      <c r="E236" t="str">
        <f t="shared" si="59"/>
        <v>01</v>
      </c>
      <c r="F236" s="3">
        <f t="shared" si="60"/>
        <v>44228</v>
      </c>
      <c r="G236" t="str">
        <f t="shared" si="61"/>
        <v>2021</v>
      </c>
      <c r="H236" t="str">
        <f t="shared" si="62"/>
        <v>02</v>
      </c>
      <c r="I236" t="str">
        <f t="shared" si="63"/>
        <v>14</v>
      </c>
      <c r="J236" s="3">
        <f t="shared" si="64"/>
        <v>44241</v>
      </c>
      <c r="K236">
        <f t="shared" si="65"/>
        <v>13</v>
      </c>
      <c r="L236" t="str">
        <f t="shared" si="66"/>
        <v>16</v>
      </c>
      <c r="M236" t="str">
        <f t="shared" si="67"/>
        <v>50</v>
      </c>
      <c r="N236" t="str">
        <f t="shared" si="68"/>
        <v>17</v>
      </c>
      <c r="O236">
        <f t="shared" si="69"/>
        <v>16.838055555555556</v>
      </c>
      <c r="P236" t="str">
        <f t="shared" si="70"/>
        <v>16</v>
      </c>
      <c r="Q236" t="str">
        <f t="shared" si="71"/>
        <v>33</v>
      </c>
      <c r="R236" t="str">
        <f t="shared" si="72"/>
        <v>17</v>
      </c>
      <c r="S236">
        <f t="shared" si="73"/>
        <v>16.554722222222225</v>
      </c>
      <c r="T236">
        <f t="shared" si="74"/>
        <v>-0.28333333333333144</v>
      </c>
      <c r="U236">
        <f t="shared" si="75"/>
        <v>311.7166666666667</v>
      </c>
    </row>
    <row r="237" spans="1:21" x14ac:dyDescent="0.3">
      <c r="A237" t="s">
        <v>99</v>
      </c>
      <c r="C237" t="str">
        <f t="shared" si="57"/>
        <v>2021</v>
      </c>
      <c r="D237" t="str">
        <f t="shared" si="58"/>
        <v>02</v>
      </c>
      <c r="E237" t="str">
        <f t="shared" si="59"/>
        <v>24</v>
      </c>
      <c r="F237" s="3">
        <f t="shared" si="60"/>
        <v>44251</v>
      </c>
      <c r="G237">
        <f t="shared" si="61"/>
        <v>2021</v>
      </c>
      <c r="H237">
        <f t="shared" si="62"/>
        <v>3</v>
      </c>
      <c r="I237">
        <f t="shared" si="63"/>
        <v>4</v>
      </c>
      <c r="J237" s="3">
        <f t="shared" si="64"/>
        <v>44259</v>
      </c>
      <c r="K237">
        <f t="shared" si="65"/>
        <v>8</v>
      </c>
      <c r="L237" t="str">
        <f t="shared" si="66"/>
        <v>23</v>
      </c>
      <c r="M237" t="str">
        <f t="shared" si="67"/>
        <v>46</v>
      </c>
      <c r="N237" t="str">
        <f t="shared" si="68"/>
        <v>18</v>
      </c>
      <c r="O237">
        <f t="shared" si="69"/>
        <v>23.771666666666665</v>
      </c>
      <c r="P237">
        <f t="shared" si="70"/>
        <v>0</v>
      </c>
      <c r="Q237">
        <f t="shared" si="71"/>
        <v>0</v>
      </c>
      <c r="R237">
        <f t="shared" si="72"/>
        <v>0</v>
      </c>
      <c r="S237">
        <f t="shared" si="73"/>
        <v>0</v>
      </c>
      <c r="T237">
        <f t="shared" si="74"/>
        <v>-23.771666666666665</v>
      </c>
      <c r="U237">
        <f t="shared" si="75"/>
        <v>168.22833333333332</v>
      </c>
    </row>
    <row r="238" spans="1:21" x14ac:dyDescent="0.3">
      <c r="A238" t="s">
        <v>1003</v>
      </c>
      <c r="B238" t="s">
        <v>1004</v>
      </c>
      <c r="C238" t="str">
        <f t="shared" si="57"/>
        <v>2021</v>
      </c>
      <c r="D238" t="str">
        <f t="shared" si="58"/>
        <v>01</v>
      </c>
      <c r="E238" t="str">
        <f t="shared" si="59"/>
        <v>16</v>
      </c>
      <c r="F238" s="3">
        <f t="shared" si="60"/>
        <v>44212</v>
      </c>
      <c r="G238" t="str">
        <f t="shared" si="61"/>
        <v>2021</v>
      </c>
      <c r="H238" t="str">
        <f t="shared" si="62"/>
        <v>01</v>
      </c>
      <c r="I238" t="str">
        <f t="shared" si="63"/>
        <v>20</v>
      </c>
      <c r="J238" s="3">
        <f t="shared" si="64"/>
        <v>44216</v>
      </c>
      <c r="K238">
        <f t="shared" si="65"/>
        <v>4</v>
      </c>
      <c r="L238" t="str">
        <f t="shared" si="66"/>
        <v>13</v>
      </c>
      <c r="M238" t="str">
        <f t="shared" si="67"/>
        <v>00</v>
      </c>
      <c r="N238" t="str">
        <f t="shared" si="68"/>
        <v>07</v>
      </c>
      <c r="O238">
        <f t="shared" si="69"/>
        <v>13.001944444444444</v>
      </c>
      <c r="P238" t="str">
        <f t="shared" si="70"/>
        <v>21</v>
      </c>
      <c r="Q238" t="str">
        <f t="shared" si="71"/>
        <v>41</v>
      </c>
      <c r="R238" t="str">
        <f t="shared" si="72"/>
        <v>07</v>
      </c>
      <c r="S238">
        <f t="shared" si="73"/>
        <v>21.685277777777777</v>
      </c>
      <c r="T238">
        <f t="shared" si="74"/>
        <v>8.6833333333333336</v>
      </c>
      <c r="U238">
        <f t="shared" si="75"/>
        <v>104.68333333333334</v>
      </c>
    </row>
    <row r="239" spans="1:21" x14ac:dyDescent="0.3">
      <c r="A239" t="s">
        <v>89</v>
      </c>
      <c r="C239" t="str">
        <f t="shared" si="57"/>
        <v>2021</v>
      </c>
      <c r="D239" t="str">
        <f t="shared" si="58"/>
        <v>01</v>
      </c>
      <c r="E239" t="str">
        <f t="shared" si="59"/>
        <v>22</v>
      </c>
      <c r="F239" s="3">
        <f t="shared" si="60"/>
        <v>44218</v>
      </c>
      <c r="G239">
        <f t="shared" si="61"/>
        <v>2021</v>
      </c>
      <c r="H239">
        <f t="shared" si="62"/>
        <v>3</v>
      </c>
      <c r="I239">
        <f t="shared" si="63"/>
        <v>4</v>
      </c>
      <c r="J239" s="3">
        <f t="shared" si="64"/>
        <v>44259</v>
      </c>
      <c r="K239">
        <f t="shared" si="65"/>
        <v>41</v>
      </c>
      <c r="L239" t="str">
        <f t="shared" si="66"/>
        <v>15</v>
      </c>
      <c r="M239" t="str">
        <f t="shared" si="67"/>
        <v>12</v>
      </c>
      <c r="N239" t="str">
        <f t="shared" si="68"/>
        <v>53</v>
      </c>
      <c r="O239">
        <f t="shared" si="69"/>
        <v>15.214722222222221</v>
      </c>
      <c r="P239">
        <f t="shared" si="70"/>
        <v>0</v>
      </c>
      <c r="Q239">
        <f t="shared" si="71"/>
        <v>0</v>
      </c>
      <c r="R239">
        <f t="shared" si="72"/>
        <v>0</v>
      </c>
      <c r="S239">
        <f t="shared" si="73"/>
        <v>0</v>
      </c>
      <c r="T239">
        <f t="shared" si="74"/>
        <v>-15.214722222222221</v>
      </c>
      <c r="U239">
        <f t="shared" si="75"/>
        <v>968.78527777777776</v>
      </c>
    </row>
    <row r="240" spans="1:21" x14ac:dyDescent="0.3">
      <c r="A240" t="s">
        <v>275</v>
      </c>
      <c r="B240" t="s">
        <v>276</v>
      </c>
      <c r="C240" t="str">
        <f t="shared" si="57"/>
        <v>2021</v>
      </c>
      <c r="D240" t="str">
        <f t="shared" si="58"/>
        <v>01</v>
      </c>
      <c r="E240" t="str">
        <f t="shared" si="59"/>
        <v>21</v>
      </c>
      <c r="F240" s="3">
        <f t="shared" si="60"/>
        <v>44217</v>
      </c>
      <c r="G240" t="str">
        <f t="shared" si="61"/>
        <v>2021</v>
      </c>
      <c r="H240" t="str">
        <f t="shared" si="62"/>
        <v>04</v>
      </c>
      <c r="I240" t="str">
        <f t="shared" si="63"/>
        <v>15</v>
      </c>
      <c r="J240" s="3">
        <f t="shared" si="64"/>
        <v>44301</v>
      </c>
      <c r="K240">
        <f t="shared" si="65"/>
        <v>84</v>
      </c>
      <c r="L240" t="str">
        <f t="shared" si="66"/>
        <v>18</v>
      </c>
      <c r="M240" t="str">
        <f t="shared" si="67"/>
        <v>45</v>
      </c>
      <c r="N240" t="str">
        <f t="shared" si="68"/>
        <v>53</v>
      </c>
      <c r="O240">
        <f t="shared" si="69"/>
        <v>18.764722222222222</v>
      </c>
      <c r="P240" t="str">
        <f t="shared" si="70"/>
        <v>21</v>
      </c>
      <c r="Q240" t="str">
        <f t="shared" si="71"/>
        <v>00</v>
      </c>
      <c r="R240" t="str">
        <f t="shared" si="72"/>
        <v>00</v>
      </c>
      <c r="S240">
        <f t="shared" si="73"/>
        <v>21</v>
      </c>
      <c r="T240">
        <f t="shared" si="74"/>
        <v>2.2352777777777781</v>
      </c>
      <c r="U240">
        <f t="shared" si="75"/>
        <v>2018.2352777777778</v>
      </c>
    </row>
    <row r="241" spans="1:21" x14ac:dyDescent="0.3">
      <c r="A241" t="s">
        <v>1012</v>
      </c>
      <c r="B241" t="s">
        <v>1013</v>
      </c>
      <c r="C241" t="str">
        <f t="shared" si="57"/>
        <v>2021</v>
      </c>
      <c r="D241" t="str">
        <f t="shared" si="58"/>
        <v>03</v>
      </c>
      <c r="E241" t="str">
        <f t="shared" si="59"/>
        <v>01</v>
      </c>
      <c r="F241" s="3">
        <f t="shared" si="60"/>
        <v>44256</v>
      </c>
      <c r="G241" t="str">
        <f t="shared" si="61"/>
        <v>2021</v>
      </c>
      <c r="H241" t="str">
        <f t="shared" si="62"/>
        <v>03</v>
      </c>
      <c r="I241" t="str">
        <f t="shared" si="63"/>
        <v>07</v>
      </c>
      <c r="J241" s="3">
        <f t="shared" si="64"/>
        <v>44262</v>
      </c>
      <c r="K241">
        <f t="shared" si="65"/>
        <v>6</v>
      </c>
      <c r="L241" t="str">
        <f t="shared" si="66"/>
        <v>13</v>
      </c>
      <c r="M241" t="str">
        <f t="shared" si="67"/>
        <v>49</v>
      </c>
      <c r="N241" t="str">
        <f t="shared" si="68"/>
        <v>28</v>
      </c>
      <c r="O241">
        <f t="shared" si="69"/>
        <v>13.824444444444444</v>
      </c>
      <c r="P241" t="str">
        <f t="shared" si="70"/>
        <v>22</v>
      </c>
      <c r="Q241" t="str">
        <f t="shared" si="71"/>
        <v>59</v>
      </c>
      <c r="R241" t="str">
        <f t="shared" si="72"/>
        <v>59</v>
      </c>
      <c r="S241">
        <f t="shared" si="73"/>
        <v>22.999722222222225</v>
      </c>
      <c r="T241">
        <f t="shared" si="74"/>
        <v>9.1752777777777812</v>
      </c>
      <c r="U241">
        <f t="shared" si="75"/>
        <v>153.17527777777778</v>
      </c>
    </row>
    <row r="242" spans="1:21" x14ac:dyDescent="0.3">
      <c r="A242" t="s">
        <v>1020</v>
      </c>
      <c r="B242" t="s">
        <v>1021</v>
      </c>
      <c r="C242" t="str">
        <f t="shared" si="57"/>
        <v>2021</v>
      </c>
      <c r="D242" t="str">
        <f t="shared" si="58"/>
        <v>01</v>
      </c>
      <c r="E242" t="str">
        <f t="shared" si="59"/>
        <v>30</v>
      </c>
      <c r="F242" s="3">
        <f t="shared" si="60"/>
        <v>44226</v>
      </c>
      <c r="G242" t="str">
        <f t="shared" si="61"/>
        <v>2021</v>
      </c>
      <c r="H242" t="str">
        <f t="shared" si="62"/>
        <v>02</v>
      </c>
      <c r="I242" t="str">
        <f t="shared" si="63"/>
        <v>28</v>
      </c>
      <c r="J242" s="3">
        <f t="shared" si="64"/>
        <v>44255</v>
      </c>
      <c r="K242">
        <f t="shared" si="65"/>
        <v>29</v>
      </c>
      <c r="L242" t="str">
        <f t="shared" si="66"/>
        <v>10</v>
      </c>
      <c r="M242" t="str">
        <f t="shared" si="67"/>
        <v>18</v>
      </c>
      <c r="N242" t="str">
        <f t="shared" si="68"/>
        <v>09</v>
      </c>
      <c r="O242">
        <f t="shared" si="69"/>
        <v>10.3025</v>
      </c>
      <c r="P242" t="str">
        <f t="shared" si="70"/>
        <v>23</v>
      </c>
      <c r="Q242" t="str">
        <f t="shared" si="71"/>
        <v>59</v>
      </c>
      <c r="R242" t="str">
        <f t="shared" si="72"/>
        <v>15</v>
      </c>
      <c r="S242">
        <f t="shared" si="73"/>
        <v>23.987500000000001</v>
      </c>
      <c r="T242">
        <f t="shared" si="74"/>
        <v>13.685</v>
      </c>
      <c r="U242">
        <f t="shared" si="75"/>
        <v>709.68499999999995</v>
      </c>
    </row>
    <row r="243" spans="1:21" x14ac:dyDescent="0.3">
      <c r="A243" t="s">
        <v>780</v>
      </c>
      <c r="B243" t="s">
        <v>125</v>
      </c>
      <c r="C243" t="str">
        <f t="shared" si="57"/>
        <v>2021</v>
      </c>
      <c r="D243" t="str">
        <f t="shared" si="58"/>
        <v>03</v>
      </c>
      <c r="E243" t="str">
        <f t="shared" si="59"/>
        <v>02</v>
      </c>
      <c r="F243" s="3">
        <f t="shared" si="60"/>
        <v>44257</v>
      </c>
      <c r="G243" t="str">
        <f t="shared" si="61"/>
        <v>2021</v>
      </c>
      <c r="H243" t="str">
        <f t="shared" si="62"/>
        <v>04</v>
      </c>
      <c r="I243" t="str">
        <f t="shared" si="63"/>
        <v>13</v>
      </c>
      <c r="J243" s="3">
        <f t="shared" si="64"/>
        <v>44299</v>
      </c>
      <c r="K243">
        <f t="shared" si="65"/>
        <v>42</v>
      </c>
      <c r="L243" t="str">
        <f t="shared" si="66"/>
        <v>00</v>
      </c>
      <c r="M243" t="str">
        <f t="shared" si="67"/>
        <v>42</v>
      </c>
      <c r="N243" t="str">
        <f t="shared" si="68"/>
        <v>04</v>
      </c>
      <c r="O243">
        <f t="shared" si="69"/>
        <v>0.70111111111111102</v>
      </c>
      <c r="P243" t="str">
        <f t="shared" si="70"/>
        <v>06</v>
      </c>
      <c r="Q243" t="str">
        <f t="shared" si="71"/>
        <v>59</v>
      </c>
      <c r="R243" t="str">
        <f t="shared" si="72"/>
        <v>59</v>
      </c>
      <c r="S243">
        <f t="shared" si="73"/>
        <v>6.9997222222222222</v>
      </c>
      <c r="T243">
        <f t="shared" si="74"/>
        <v>6.2986111111111107</v>
      </c>
      <c r="U243">
        <f t="shared" si="75"/>
        <v>1014.2986111111111</v>
      </c>
    </row>
    <row r="244" spans="1:21" x14ac:dyDescent="0.3">
      <c r="A244" t="s">
        <v>587</v>
      </c>
      <c r="B244" t="s">
        <v>588</v>
      </c>
      <c r="C244" t="str">
        <f t="shared" si="57"/>
        <v>2021</v>
      </c>
      <c r="D244" t="str">
        <f t="shared" si="58"/>
        <v>02</v>
      </c>
      <c r="E244" t="str">
        <f t="shared" si="59"/>
        <v>02</v>
      </c>
      <c r="F244" s="3">
        <f t="shared" si="60"/>
        <v>44229</v>
      </c>
      <c r="G244" t="str">
        <f t="shared" si="61"/>
        <v>2021</v>
      </c>
      <c r="H244" t="str">
        <f t="shared" si="62"/>
        <v>03</v>
      </c>
      <c r="I244" t="str">
        <f t="shared" si="63"/>
        <v>04</v>
      </c>
      <c r="J244" s="3">
        <f t="shared" si="64"/>
        <v>44259</v>
      </c>
      <c r="K244">
        <f t="shared" si="65"/>
        <v>30</v>
      </c>
      <c r="L244" t="str">
        <f t="shared" si="66"/>
        <v>18</v>
      </c>
      <c r="M244" t="str">
        <f t="shared" si="67"/>
        <v>42</v>
      </c>
      <c r="N244" t="str">
        <f t="shared" si="68"/>
        <v>56</v>
      </c>
      <c r="O244">
        <f t="shared" si="69"/>
        <v>18.715555555555554</v>
      </c>
      <c r="P244" t="str">
        <f t="shared" si="70"/>
        <v>04</v>
      </c>
      <c r="Q244" t="str">
        <f t="shared" si="71"/>
        <v>59</v>
      </c>
      <c r="R244" t="str">
        <f t="shared" si="72"/>
        <v>59</v>
      </c>
      <c r="S244">
        <f t="shared" si="73"/>
        <v>4.9997222222222222</v>
      </c>
      <c r="T244">
        <f t="shared" si="74"/>
        <v>-13.715833333333332</v>
      </c>
      <c r="U244">
        <f t="shared" si="75"/>
        <v>706.28416666666669</v>
      </c>
    </row>
    <row r="245" spans="1:21" x14ac:dyDescent="0.3">
      <c r="A245" t="s">
        <v>240</v>
      </c>
      <c r="B245" t="s">
        <v>241</v>
      </c>
      <c r="C245" t="str">
        <f t="shared" si="57"/>
        <v>2021</v>
      </c>
      <c r="D245" t="str">
        <f t="shared" si="58"/>
        <v>02</v>
      </c>
      <c r="E245" t="str">
        <f t="shared" si="59"/>
        <v>12</v>
      </c>
      <c r="F245" s="3">
        <f t="shared" si="60"/>
        <v>44239</v>
      </c>
      <c r="G245" t="str">
        <f t="shared" si="61"/>
        <v>2021</v>
      </c>
      <c r="H245" t="str">
        <f t="shared" si="62"/>
        <v>02</v>
      </c>
      <c r="I245" t="str">
        <f t="shared" si="63"/>
        <v>24</v>
      </c>
      <c r="J245" s="3">
        <f t="shared" si="64"/>
        <v>44251</v>
      </c>
      <c r="K245">
        <f t="shared" si="65"/>
        <v>12</v>
      </c>
      <c r="L245" t="str">
        <f t="shared" si="66"/>
        <v>22</v>
      </c>
      <c r="M245" t="str">
        <f t="shared" si="67"/>
        <v>48</v>
      </c>
      <c r="N245" t="str">
        <f t="shared" si="68"/>
        <v>29</v>
      </c>
      <c r="O245">
        <f t="shared" si="69"/>
        <v>22.808055555555555</v>
      </c>
      <c r="P245" t="str">
        <f t="shared" si="70"/>
        <v>07</v>
      </c>
      <c r="Q245" t="str">
        <f t="shared" si="71"/>
        <v>59</v>
      </c>
      <c r="R245" t="str">
        <f t="shared" si="72"/>
        <v>59</v>
      </c>
      <c r="S245">
        <f t="shared" si="73"/>
        <v>7.9997222222222222</v>
      </c>
      <c r="T245">
        <f t="shared" si="74"/>
        <v>-14.808333333333334</v>
      </c>
      <c r="U245">
        <f t="shared" si="75"/>
        <v>273.19166666666666</v>
      </c>
    </row>
    <row r="246" spans="1:21" x14ac:dyDescent="0.3">
      <c r="A246" t="s">
        <v>1028</v>
      </c>
      <c r="B246" t="s">
        <v>1029</v>
      </c>
      <c r="C246" t="str">
        <f t="shared" si="57"/>
        <v>2021</v>
      </c>
      <c r="D246" t="str">
        <f t="shared" si="58"/>
        <v>02</v>
      </c>
      <c r="E246" t="str">
        <f t="shared" si="59"/>
        <v>02</v>
      </c>
      <c r="F246" s="3">
        <f t="shared" si="60"/>
        <v>44229</v>
      </c>
      <c r="G246" t="str">
        <f t="shared" si="61"/>
        <v>2021</v>
      </c>
      <c r="H246" t="str">
        <f t="shared" si="62"/>
        <v>02</v>
      </c>
      <c r="I246" t="str">
        <f t="shared" si="63"/>
        <v>15</v>
      </c>
      <c r="J246" s="3">
        <f t="shared" si="64"/>
        <v>44242</v>
      </c>
      <c r="K246">
        <f t="shared" si="65"/>
        <v>13</v>
      </c>
      <c r="L246" t="str">
        <f t="shared" si="66"/>
        <v>05</v>
      </c>
      <c r="M246" t="str">
        <f t="shared" si="67"/>
        <v>59</v>
      </c>
      <c r="N246" t="str">
        <f t="shared" si="68"/>
        <v>00</v>
      </c>
      <c r="O246">
        <f t="shared" si="69"/>
        <v>5.9833333333333334</v>
      </c>
      <c r="P246" t="str">
        <f t="shared" si="70"/>
        <v>05</v>
      </c>
      <c r="Q246" t="str">
        <f t="shared" si="71"/>
        <v>59</v>
      </c>
      <c r="R246" t="str">
        <f t="shared" si="72"/>
        <v>59</v>
      </c>
      <c r="S246">
        <f t="shared" si="73"/>
        <v>5.9997222222222222</v>
      </c>
      <c r="T246">
        <f t="shared" si="74"/>
        <v>1.6388888888888786E-2</v>
      </c>
      <c r="U246">
        <f t="shared" si="75"/>
        <v>312.01638888888891</v>
      </c>
    </row>
    <row r="247" spans="1:21" x14ac:dyDescent="0.3">
      <c r="A247" t="s">
        <v>684</v>
      </c>
      <c r="B247" t="s">
        <v>685</v>
      </c>
      <c r="C247" t="str">
        <f t="shared" si="57"/>
        <v>2021</v>
      </c>
      <c r="D247" t="str">
        <f t="shared" si="58"/>
        <v>02</v>
      </c>
      <c r="E247" t="str">
        <f t="shared" si="59"/>
        <v>11</v>
      </c>
      <c r="F247" s="3">
        <f t="shared" si="60"/>
        <v>44238</v>
      </c>
      <c r="G247" t="str">
        <f t="shared" si="61"/>
        <v>2021</v>
      </c>
      <c r="H247" t="str">
        <f t="shared" si="62"/>
        <v>03</v>
      </c>
      <c r="I247" t="str">
        <f t="shared" si="63"/>
        <v>08</v>
      </c>
      <c r="J247" s="3">
        <f t="shared" si="64"/>
        <v>44263</v>
      </c>
      <c r="K247">
        <f t="shared" si="65"/>
        <v>25</v>
      </c>
      <c r="L247" t="str">
        <f t="shared" si="66"/>
        <v>21</v>
      </c>
      <c r="M247" t="str">
        <f t="shared" si="67"/>
        <v>22</v>
      </c>
      <c r="N247" t="str">
        <f t="shared" si="68"/>
        <v>56</v>
      </c>
      <c r="O247">
        <f t="shared" si="69"/>
        <v>21.382222222222222</v>
      </c>
      <c r="P247" t="str">
        <f t="shared" si="70"/>
        <v>19</v>
      </c>
      <c r="Q247" t="str">
        <f t="shared" si="71"/>
        <v>59</v>
      </c>
      <c r="R247" t="str">
        <f t="shared" si="72"/>
        <v>59</v>
      </c>
      <c r="S247">
        <f t="shared" si="73"/>
        <v>19.999722222222225</v>
      </c>
      <c r="T247">
        <f t="shared" si="74"/>
        <v>-1.3824999999999967</v>
      </c>
      <c r="U247">
        <f t="shared" si="75"/>
        <v>598.61749999999995</v>
      </c>
    </row>
    <row r="248" spans="1:21" x14ac:dyDescent="0.3">
      <c r="A248" t="s">
        <v>828</v>
      </c>
      <c r="B248" t="s">
        <v>1036</v>
      </c>
      <c r="C248" t="str">
        <f t="shared" si="57"/>
        <v>2021</v>
      </c>
      <c r="D248" t="str">
        <f t="shared" si="58"/>
        <v>01</v>
      </c>
      <c r="E248" t="str">
        <f t="shared" si="59"/>
        <v>09</v>
      </c>
      <c r="F248" s="3">
        <f t="shared" si="60"/>
        <v>44205</v>
      </c>
      <c r="G248" t="str">
        <f t="shared" si="61"/>
        <v>2021</v>
      </c>
      <c r="H248" t="str">
        <f t="shared" si="62"/>
        <v>01</v>
      </c>
      <c r="I248" t="str">
        <f t="shared" si="63"/>
        <v>15</v>
      </c>
      <c r="J248" s="3">
        <f t="shared" si="64"/>
        <v>44211</v>
      </c>
      <c r="K248">
        <f t="shared" si="65"/>
        <v>6</v>
      </c>
      <c r="L248" t="str">
        <f t="shared" si="66"/>
        <v>00</v>
      </c>
      <c r="M248" t="str">
        <f t="shared" si="67"/>
        <v>15</v>
      </c>
      <c r="N248" t="str">
        <f t="shared" si="68"/>
        <v>44</v>
      </c>
      <c r="O248">
        <f t="shared" si="69"/>
        <v>0.26222222222222225</v>
      </c>
      <c r="P248" t="str">
        <f t="shared" si="70"/>
        <v>21</v>
      </c>
      <c r="Q248" t="str">
        <f t="shared" si="71"/>
        <v>00</v>
      </c>
      <c r="R248" t="str">
        <f t="shared" si="72"/>
        <v>44</v>
      </c>
      <c r="S248">
        <f t="shared" si="73"/>
        <v>21.012222222222221</v>
      </c>
      <c r="T248">
        <f t="shared" si="74"/>
        <v>20.75</v>
      </c>
      <c r="U248">
        <f t="shared" si="75"/>
        <v>164.75</v>
      </c>
    </row>
    <row r="249" spans="1:21" x14ac:dyDescent="0.3">
      <c r="A249" t="s">
        <v>587</v>
      </c>
      <c r="B249" t="s">
        <v>588</v>
      </c>
      <c r="C249" t="str">
        <f t="shared" si="57"/>
        <v>2021</v>
      </c>
      <c r="D249" t="str">
        <f t="shared" si="58"/>
        <v>02</v>
      </c>
      <c r="E249" t="str">
        <f t="shared" si="59"/>
        <v>02</v>
      </c>
      <c r="F249" s="3">
        <f t="shared" si="60"/>
        <v>44229</v>
      </c>
      <c r="G249" t="str">
        <f t="shared" si="61"/>
        <v>2021</v>
      </c>
      <c r="H249" t="str">
        <f t="shared" si="62"/>
        <v>03</v>
      </c>
      <c r="I249" t="str">
        <f t="shared" si="63"/>
        <v>04</v>
      </c>
      <c r="J249" s="3">
        <f t="shared" si="64"/>
        <v>44259</v>
      </c>
      <c r="K249">
        <f t="shared" si="65"/>
        <v>30</v>
      </c>
      <c r="L249" t="str">
        <f t="shared" si="66"/>
        <v>18</v>
      </c>
      <c r="M249" t="str">
        <f t="shared" si="67"/>
        <v>42</v>
      </c>
      <c r="N249" t="str">
        <f t="shared" si="68"/>
        <v>56</v>
      </c>
      <c r="O249">
        <f t="shared" si="69"/>
        <v>18.715555555555554</v>
      </c>
      <c r="P249" t="str">
        <f t="shared" si="70"/>
        <v>04</v>
      </c>
      <c r="Q249" t="str">
        <f t="shared" si="71"/>
        <v>59</v>
      </c>
      <c r="R249" t="str">
        <f t="shared" si="72"/>
        <v>59</v>
      </c>
      <c r="S249">
        <f t="shared" si="73"/>
        <v>4.9997222222222222</v>
      </c>
      <c r="T249">
        <f t="shared" si="74"/>
        <v>-13.715833333333332</v>
      </c>
      <c r="U249">
        <f t="shared" si="75"/>
        <v>706.28416666666669</v>
      </c>
    </row>
    <row r="250" spans="1:21" x14ac:dyDescent="0.3">
      <c r="A250" t="s">
        <v>474</v>
      </c>
      <c r="B250" t="s">
        <v>475</v>
      </c>
      <c r="C250" t="str">
        <f t="shared" si="57"/>
        <v>2021</v>
      </c>
      <c r="D250" t="str">
        <f t="shared" si="58"/>
        <v>02</v>
      </c>
      <c r="E250" t="str">
        <f t="shared" si="59"/>
        <v>16</v>
      </c>
      <c r="F250" s="3">
        <f t="shared" si="60"/>
        <v>44243</v>
      </c>
      <c r="G250" t="str">
        <f t="shared" si="61"/>
        <v>2021</v>
      </c>
      <c r="H250" t="str">
        <f t="shared" si="62"/>
        <v>02</v>
      </c>
      <c r="I250" t="str">
        <f t="shared" si="63"/>
        <v>28</v>
      </c>
      <c r="J250" s="3">
        <f t="shared" si="64"/>
        <v>44255</v>
      </c>
      <c r="K250">
        <f t="shared" si="65"/>
        <v>12</v>
      </c>
      <c r="L250" t="str">
        <f t="shared" si="66"/>
        <v>16</v>
      </c>
      <c r="M250" t="str">
        <f t="shared" si="67"/>
        <v>23</v>
      </c>
      <c r="N250" t="str">
        <f t="shared" si="68"/>
        <v>04</v>
      </c>
      <c r="O250">
        <f t="shared" si="69"/>
        <v>16.384444444444444</v>
      </c>
      <c r="P250" t="str">
        <f t="shared" si="70"/>
        <v>23</v>
      </c>
      <c r="Q250" t="str">
        <f t="shared" si="71"/>
        <v>59</v>
      </c>
      <c r="R250" t="str">
        <f t="shared" si="72"/>
        <v>09</v>
      </c>
      <c r="S250">
        <f t="shared" si="73"/>
        <v>23.985833333333336</v>
      </c>
      <c r="T250">
        <f t="shared" si="74"/>
        <v>7.6013888888888914</v>
      </c>
      <c r="U250">
        <f t="shared" si="75"/>
        <v>295.60138888888889</v>
      </c>
    </row>
    <row r="251" spans="1:21" x14ac:dyDescent="0.3">
      <c r="A251" t="s">
        <v>1042</v>
      </c>
      <c r="C251" t="str">
        <f t="shared" si="57"/>
        <v>2021</v>
      </c>
      <c r="D251" t="str">
        <f t="shared" si="58"/>
        <v>01</v>
      </c>
      <c r="E251" t="str">
        <f t="shared" si="59"/>
        <v>26</v>
      </c>
      <c r="F251" s="3">
        <f t="shared" si="60"/>
        <v>44222</v>
      </c>
      <c r="G251">
        <f t="shared" si="61"/>
        <v>2021</v>
      </c>
      <c r="H251">
        <f t="shared" si="62"/>
        <v>3</v>
      </c>
      <c r="I251">
        <f t="shared" si="63"/>
        <v>4</v>
      </c>
      <c r="J251" s="3">
        <f t="shared" si="64"/>
        <v>44259</v>
      </c>
      <c r="K251">
        <f t="shared" si="65"/>
        <v>37</v>
      </c>
      <c r="L251" t="str">
        <f t="shared" si="66"/>
        <v>05</v>
      </c>
      <c r="M251" t="str">
        <f t="shared" si="67"/>
        <v>00</v>
      </c>
      <c r="N251" t="str">
        <f t="shared" si="68"/>
        <v>42</v>
      </c>
      <c r="O251">
        <f t="shared" si="69"/>
        <v>5.0116666666666667</v>
      </c>
      <c r="P251">
        <f t="shared" si="70"/>
        <v>0</v>
      </c>
      <c r="Q251">
        <f t="shared" si="71"/>
        <v>0</v>
      </c>
      <c r="R251">
        <f t="shared" si="72"/>
        <v>0</v>
      </c>
      <c r="S251">
        <f t="shared" si="73"/>
        <v>0</v>
      </c>
      <c r="T251">
        <f t="shared" si="74"/>
        <v>-5.0116666666666667</v>
      </c>
      <c r="U251">
        <f t="shared" si="75"/>
        <v>882.98833333333334</v>
      </c>
    </row>
    <row r="252" spans="1:21" x14ac:dyDescent="0.3">
      <c r="A252" t="s">
        <v>240</v>
      </c>
      <c r="B252" t="s">
        <v>241</v>
      </c>
      <c r="C252" t="str">
        <f t="shared" si="57"/>
        <v>2021</v>
      </c>
      <c r="D252" t="str">
        <f t="shared" si="58"/>
        <v>02</v>
      </c>
      <c r="E252" t="str">
        <f t="shared" si="59"/>
        <v>12</v>
      </c>
      <c r="F252" s="3">
        <f t="shared" si="60"/>
        <v>44239</v>
      </c>
      <c r="G252" t="str">
        <f t="shared" si="61"/>
        <v>2021</v>
      </c>
      <c r="H252" t="str">
        <f t="shared" si="62"/>
        <v>02</v>
      </c>
      <c r="I252" t="str">
        <f t="shared" si="63"/>
        <v>24</v>
      </c>
      <c r="J252" s="3">
        <f t="shared" si="64"/>
        <v>44251</v>
      </c>
      <c r="K252">
        <f t="shared" si="65"/>
        <v>12</v>
      </c>
      <c r="L252" t="str">
        <f t="shared" si="66"/>
        <v>22</v>
      </c>
      <c r="M252" t="str">
        <f t="shared" si="67"/>
        <v>48</v>
      </c>
      <c r="N252" t="str">
        <f t="shared" si="68"/>
        <v>29</v>
      </c>
      <c r="O252">
        <f t="shared" si="69"/>
        <v>22.808055555555555</v>
      </c>
      <c r="P252" t="str">
        <f t="shared" si="70"/>
        <v>07</v>
      </c>
      <c r="Q252" t="str">
        <f t="shared" si="71"/>
        <v>59</v>
      </c>
      <c r="R252" t="str">
        <f t="shared" si="72"/>
        <v>59</v>
      </c>
      <c r="S252">
        <f t="shared" si="73"/>
        <v>7.9997222222222222</v>
      </c>
      <c r="T252">
        <f t="shared" si="74"/>
        <v>-14.808333333333334</v>
      </c>
      <c r="U252">
        <f t="shared" si="75"/>
        <v>273.19166666666666</v>
      </c>
    </row>
    <row r="253" spans="1:21" x14ac:dyDescent="0.3">
      <c r="A253" t="s">
        <v>89</v>
      </c>
      <c r="C253" t="str">
        <f t="shared" si="57"/>
        <v>2021</v>
      </c>
      <c r="D253" t="str">
        <f t="shared" si="58"/>
        <v>01</v>
      </c>
      <c r="E253" t="str">
        <f t="shared" si="59"/>
        <v>22</v>
      </c>
      <c r="F253" s="3">
        <f t="shared" si="60"/>
        <v>44218</v>
      </c>
      <c r="G253">
        <f t="shared" si="61"/>
        <v>2021</v>
      </c>
      <c r="H253">
        <f t="shared" si="62"/>
        <v>3</v>
      </c>
      <c r="I253">
        <f t="shared" si="63"/>
        <v>4</v>
      </c>
      <c r="J253" s="3">
        <f t="shared" si="64"/>
        <v>44259</v>
      </c>
      <c r="K253">
        <f t="shared" si="65"/>
        <v>41</v>
      </c>
      <c r="L253" t="str">
        <f t="shared" si="66"/>
        <v>15</v>
      </c>
      <c r="M253" t="str">
        <f t="shared" si="67"/>
        <v>12</v>
      </c>
      <c r="N253" t="str">
        <f t="shared" si="68"/>
        <v>53</v>
      </c>
      <c r="O253">
        <f t="shared" si="69"/>
        <v>15.214722222222221</v>
      </c>
      <c r="P253">
        <f t="shared" si="70"/>
        <v>0</v>
      </c>
      <c r="Q253">
        <f t="shared" si="71"/>
        <v>0</v>
      </c>
      <c r="R253">
        <f t="shared" si="72"/>
        <v>0</v>
      </c>
      <c r="S253">
        <f t="shared" si="73"/>
        <v>0</v>
      </c>
      <c r="T253">
        <f t="shared" si="74"/>
        <v>-15.214722222222221</v>
      </c>
      <c r="U253">
        <f t="shared" si="75"/>
        <v>968.78527777777776</v>
      </c>
    </row>
    <row r="254" spans="1:21" x14ac:dyDescent="0.3">
      <c r="A254" t="s">
        <v>284</v>
      </c>
      <c r="C254" t="str">
        <f t="shared" si="57"/>
        <v>2021</v>
      </c>
      <c r="D254" t="str">
        <f t="shared" si="58"/>
        <v>01</v>
      </c>
      <c r="E254" t="str">
        <f t="shared" si="59"/>
        <v>28</v>
      </c>
      <c r="F254" s="3">
        <f t="shared" si="60"/>
        <v>44224</v>
      </c>
      <c r="G254">
        <f t="shared" si="61"/>
        <v>2021</v>
      </c>
      <c r="H254">
        <f t="shared" si="62"/>
        <v>3</v>
      </c>
      <c r="I254">
        <f t="shared" si="63"/>
        <v>4</v>
      </c>
      <c r="J254" s="3">
        <f t="shared" si="64"/>
        <v>44259</v>
      </c>
      <c r="K254">
        <f t="shared" si="65"/>
        <v>35</v>
      </c>
      <c r="L254" t="str">
        <f t="shared" si="66"/>
        <v>19</v>
      </c>
      <c r="M254" t="str">
        <f t="shared" si="67"/>
        <v>15</v>
      </c>
      <c r="N254" t="str">
        <f t="shared" si="68"/>
        <v>58</v>
      </c>
      <c r="O254">
        <f t="shared" si="69"/>
        <v>19.266111111111112</v>
      </c>
      <c r="P254">
        <f t="shared" si="70"/>
        <v>0</v>
      </c>
      <c r="Q254">
        <f t="shared" si="71"/>
        <v>0</v>
      </c>
      <c r="R254">
        <f t="shared" si="72"/>
        <v>0</v>
      </c>
      <c r="S254">
        <f t="shared" si="73"/>
        <v>0</v>
      </c>
      <c r="T254">
        <f t="shared" si="74"/>
        <v>-19.266111111111112</v>
      </c>
      <c r="U254">
        <f t="shared" si="75"/>
        <v>820.73388888888894</v>
      </c>
    </row>
    <row r="255" spans="1:21" x14ac:dyDescent="0.3">
      <c r="A255" t="s">
        <v>1051</v>
      </c>
      <c r="B255" t="s">
        <v>1052</v>
      </c>
      <c r="C255" t="str">
        <f t="shared" si="57"/>
        <v>2021</v>
      </c>
      <c r="D255" t="str">
        <f t="shared" si="58"/>
        <v>02</v>
      </c>
      <c r="E255" t="str">
        <f t="shared" si="59"/>
        <v>23</v>
      </c>
      <c r="F255" s="3">
        <f t="shared" si="60"/>
        <v>44250</v>
      </c>
      <c r="G255" t="str">
        <f t="shared" si="61"/>
        <v>2021</v>
      </c>
      <c r="H255" t="str">
        <f t="shared" si="62"/>
        <v>03</v>
      </c>
      <c r="I255" t="str">
        <f t="shared" si="63"/>
        <v>03</v>
      </c>
      <c r="J255" s="3">
        <f t="shared" si="64"/>
        <v>44258</v>
      </c>
      <c r="K255">
        <f t="shared" si="65"/>
        <v>8</v>
      </c>
      <c r="L255" t="str">
        <f t="shared" si="66"/>
        <v>16</v>
      </c>
      <c r="M255" t="str">
        <f t="shared" si="67"/>
        <v>37</v>
      </c>
      <c r="N255" t="str">
        <f t="shared" si="68"/>
        <v>13</v>
      </c>
      <c r="O255">
        <f t="shared" si="69"/>
        <v>16.62027777777778</v>
      </c>
      <c r="P255" t="str">
        <f t="shared" si="70"/>
        <v>00</v>
      </c>
      <c r="Q255" t="str">
        <f t="shared" si="71"/>
        <v>28</v>
      </c>
      <c r="R255" t="str">
        <f t="shared" si="72"/>
        <v>13</v>
      </c>
      <c r="S255">
        <f t="shared" si="73"/>
        <v>0.47027777777777779</v>
      </c>
      <c r="T255">
        <f t="shared" si="74"/>
        <v>-16.150000000000002</v>
      </c>
      <c r="U255">
        <f t="shared" si="75"/>
        <v>175.85</v>
      </c>
    </row>
    <row r="256" spans="1:21" x14ac:dyDescent="0.3">
      <c r="A256" t="s">
        <v>1057</v>
      </c>
      <c r="B256" t="s">
        <v>1058</v>
      </c>
      <c r="C256" t="str">
        <f t="shared" si="57"/>
        <v>2021</v>
      </c>
      <c r="D256" t="str">
        <f t="shared" si="58"/>
        <v>03</v>
      </c>
      <c r="E256" t="str">
        <f t="shared" si="59"/>
        <v>01</v>
      </c>
      <c r="F256" s="3">
        <f t="shared" si="60"/>
        <v>44256</v>
      </c>
      <c r="G256" t="str">
        <f t="shared" si="61"/>
        <v>2021</v>
      </c>
      <c r="H256" t="str">
        <f t="shared" si="62"/>
        <v>03</v>
      </c>
      <c r="I256" t="str">
        <f t="shared" si="63"/>
        <v>15</v>
      </c>
      <c r="J256" s="3">
        <f t="shared" si="64"/>
        <v>44270</v>
      </c>
      <c r="K256">
        <f t="shared" si="65"/>
        <v>14</v>
      </c>
      <c r="L256" t="str">
        <f t="shared" si="66"/>
        <v>00</v>
      </c>
      <c r="M256" t="str">
        <f t="shared" si="67"/>
        <v>00</v>
      </c>
      <c r="N256" t="str">
        <f t="shared" si="68"/>
        <v>56</v>
      </c>
      <c r="O256">
        <f t="shared" si="69"/>
        <v>1.5555555555555555E-2</v>
      </c>
      <c r="P256" t="str">
        <f t="shared" si="70"/>
        <v>23</v>
      </c>
      <c r="Q256" t="str">
        <f t="shared" si="71"/>
        <v>59</v>
      </c>
      <c r="R256" t="str">
        <f t="shared" si="72"/>
        <v>00</v>
      </c>
      <c r="S256">
        <f t="shared" si="73"/>
        <v>23.983333333333334</v>
      </c>
      <c r="T256">
        <f t="shared" si="74"/>
        <v>23.96777777777778</v>
      </c>
      <c r="U256">
        <f t="shared" si="75"/>
        <v>359.96777777777777</v>
      </c>
    </row>
    <row r="257" spans="1:21" x14ac:dyDescent="0.3">
      <c r="A257" t="s">
        <v>1060</v>
      </c>
      <c r="B257" t="s">
        <v>70</v>
      </c>
      <c r="C257" t="str">
        <f t="shared" si="57"/>
        <v>2021</v>
      </c>
      <c r="D257" t="str">
        <f t="shared" si="58"/>
        <v>02</v>
      </c>
      <c r="E257" t="str">
        <f t="shared" si="59"/>
        <v>02</v>
      </c>
      <c r="F257" s="3">
        <f t="shared" si="60"/>
        <v>44229</v>
      </c>
      <c r="G257" t="str">
        <f t="shared" si="61"/>
        <v>2021</v>
      </c>
      <c r="H257" t="str">
        <f t="shared" si="62"/>
        <v>05</v>
      </c>
      <c r="I257" t="str">
        <f t="shared" si="63"/>
        <v>01</v>
      </c>
      <c r="J257" s="3">
        <f t="shared" si="64"/>
        <v>44317</v>
      </c>
      <c r="K257">
        <f t="shared" si="65"/>
        <v>88</v>
      </c>
      <c r="L257" t="str">
        <f t="shared" si="66"/>
        <v>21</v>
      </c>
      <c r="M257" t="str">
        <f t="shared" si="67"/>
        <v>04</v>
      </c>
      <c r="N257" t="str">
        <f t="shared" si="68"/>
        <v>06</v>
      </c>
      <c r="O257">
        <f t="shared" si="69"/>
        <v>21.068333333333332</v>
      </c>
      <c r="P257" t="str">
        <f t="shared" si="70"/>
        <v>03</v>
      </c>
      <c r="Q257" t="str">
        <f t="shared" si="71"/>
        <v>59</v>
      </c>
      <c r="R257" t="str">
        <f t="shared" si="72"/>
        <v>59</v>
      </c>
      <c r="S257">
        <f t="shared" si="73"/>
        <v>3.9997222222222222</v>
      </c>
      <c r="T257">
        <f t="shared" si="74"/>
        <v>-17.06861111111111</v>
      </c>
      <c r="U257">
        <f t="shared" si="75"/>
        <v>2094.9313888888887</v>
      </c>
    </row>
    <row r="258" spans="1:21" x14ac:dyDescent="0.3">
      <c r="A258" t="s">
        <v>989</v>
      </c>
      <c r="B258" t="s">
        <v>241</v>
      </c>
      <c r="C258" t="str">
        <f t="shared" si="57"/>
        <v>2021</v>
      </c>
      <c r="D258" t="str">
        <f t="shared" si="58"/>
        <v>02</v>
      </c>
      <c r="E258" t="str">
        <f t="shared" si="59"/>
        <v>11</v>
      </c>
      <c r="F258" s="3">
        <f t="shared" si="60"/>
        <v>44238</v>
      </c>
      <c r="G258" t="str">
        <f t="shared" si="61"/>
        <v>2021</v>
      </c>
      <c r="H258" t="str">
        <f t="shared" si="62"/>
        <v>02</v>
      </c>
      <c r="I258" t="str">
        <f t="shared" si="63"/>
        <v>24</v>
      </c>
      <c r="J258" s="3">
        <f t="shared" si="64"/>
        <v>44251</v>
      </c>
      <c r="K258">
        <f t="shared" si="65"/>
        <v>13</v>
      </c>
      <c r="L258" t="str">
        <f t="shared" si="66"/>
        <v>13</v>
      </c>
      <c r="M258" t="str">
        <f t="shared" si="67"/>
        <v>34</v>
      </c>
      <c r="N258" t="str">
        <f t="shared" si="68"/>
        <v>59</v>
      </c>
      <c r="O258">
        <f t="shared" si="69"/>
        <v>13.583055555555555</v>
      </c>
      <c r="P258" t="str">
        <f t="shared" si="70"/>
        <v>07</v>
      </c>
      <c r="Q258" t="str">
        <f t="shared" si="71"/>
        <v>59</v>
      </c>
      <c r="R258" t="str">
        <f t="shared" si="72"/>
        <v>59</v>
      </c>
      <c r="S258">
        <f t="shared" si="73"/>
        <v>7.9997222222222222</v>
      </c>
      <c r="T258">
        <f t="shared" si="74"/>
        <v>-5.583333333333333</v>
      </c>
      <c r="U258">
        <f t="shared" si="75"/>
        <v>306.41666666666669</v>
      </c>
    </row>
    <row r="259" spans="1:21" x14ac:dyDescent="0.3">
      <c r="A259" t="s">
        <v>284</v>
      </c>
      <c r="C259" t="str">
        <f t="shared" ref="C259:C322" si="76">LEFT(A259,4)</f>
        <v>2021</v>
      </c>
      <c r="D259" t="str">
        <f t="shared" ref="D259:D322" si="77">RIGHT(LEFT(A259,7),2)</f>
        <v>01</v>
      </c>
      <c r="E259" t="str">
        <f t="shared" ref="E259:E322" si="78">RIGHT(LEFT(A259,10),2)</f>
        <v>28</v>
      </c>
      <c r="F259" s="3">
        <f t="shared" ref="F259:F322" si="79">DATE(C259,D259,E259)</f>
        <v>44224</v>
      </c>
      <c r="G259">
        <f t="shared" ref="G259:G322" si="80">IF(ISBLANK(B259),2021,LEFT(B259,4))</f>
        <v>2021</v>
      </c>
      <c r="H259">
        <f t="shared" ref="H259:H322" si="81">IF(ISBLANK(B259),3,RIGHT(LEFT(B259,7),2))</f>
        <v>3</v>
      </c>
      <c r="I259">
        <f t="shared" ref="I259:I322" si="82">IF(ISBLANK(B259),4,RIGHT(LEFT(B259,10),2))</f>
        <v>4</v>
      </c>
      <c r="J259" s="3">
        <f t="shared" ref="J259:J322" si="83">DATE(G259,H259,I259)</f>
        <v>44259</v>
      </c>
      <c r="K259">
        <f t="shared" ref="K259:K322" si="84">DATEDIF(F259,J259,"d")</f>
        <v>35</v>
      </c>
      <c r="L259" t="str">
        <f t="shared" ref="L259:L322" si="85">LEFT(RIGHT(A259,9),2)</f>
        <v>19</v>
      </c>
      <c r="M259" t="str">
        <f t="shared" ref="M259:M322" si="86">LEFT(RIGHT(A259,6),2)</f>
        <v>15</v>
      </c>
      <c r="N259" t="str">
        <f t="shared" ref="N259:N322" si="87">LEFT(RIGHT(A259,3),2)</f>
        <v>58</v>
      </c>
      <c r="O259">
        <f t="shared" ref="O259:O322" si="88">L259+(M259/60)+(N259/(60*60))</f>
        <v>19.266111111111112</v>
      </c>
      <c r="P259">
        <f t="shared" ref="P259:P322" si="89">IF(ISBLANK(B259),0,LEFT(RIGHT(B259,9),2))</f>
        <v>0</v>
      </c>
      <c r="Q259">
        <f t="shared" ref="Q259:Q322" si="90">IF(ISBLANK(B259),0,LEFT(RIGHT(B259,6),2))</f>
        <v>0</v>
      </c>
      <c r="R259">
        <f t="shared" ref="R259:R322" si="91">IF(ISBLANK(B259),0,LEFT(RIGHT(B259,3),2))</f>
        <v>0</v>
      </c>
      <c r="S259">
        <f t="shared" ref="S259:S322" si="92">P259+(Q259/60)+(R259/(60*60))</f>
        <v>0</v>
      </c>
      <c r="T259">
        <f t="shared" ref="T259:T322" si="93">S259-O259</f>
        <v>-19.266111111111112</v>
      </c>
      <c r="U259">
        <f t="shared" ref="U259:U322" si="94">K259*24+T259</f>
        <v>820.73388888888894</v>
      </c>
    </row>
    <row r="260" spans="1:21" x14ac:dyDescent="0.3">
      <c r="A260" t="s">
        <v>667</v>
      </c>
      <c r="C260" t="str">
        <f t="shared" si="76"/>
        <v>2021</v>
      </c>
      <c r="D260" t="str">
        <f t="shared" si="77"/>
        <v>01</v>
      </c>
      <c r="E260" t="str">
        <f t="shared" si="78"/>
        <v>07</v>
      </c>
      <c r="F260" s="3">
        <f t="shared" si="79"/>
        <v>44203</v>
      </c>
      <c r="G260">
        <f t="shared" si="80"/>
        <v>2021</v>
      </c>
      <c r="H260">
        <f t="shared" si="81"/>
        <v>3</v>
      </c>
      <c r="I260">
        <f t="shared" si="82"/>
        <v>4</v>
      </c>
      <c r="J260" s="3">
        <f t="shared" si="83"/>
        <v>44259</v>
      </c>
      <c r="K260">
        <f t="shared" si="84"/>
        <v>56</v>
      </c>
      <c r="L260" t="str">
        <f t="shared" si="85"/>
        <v>21</v>
      </c>
      <c r="M260" t="str">
        <f t="shared" si="86"/>
        <v>37</v>
      </c>
      <c r="N260" t="str">
        <f t="shared" si="87"/>
        <v>24</v>
      </c>
      <c r="O260">
        <f t="shared" si="88"/>
        <v>21.623333333333335</v>
      </c>
      <c r="P260">
        <f t="shared" si="89"/>
        <v>0</v>
      </c>
      <c r="Q260">
        <f t="shared" si="90"/>
        <v>0</v>
      </c>
      <c r="R260">
        <f t="shared" si="91"/>
        <v>0</v>
      </c>
      <c r="S260">
        <f t="shared" si="92"/>
        <v>0</v>
      </c>
      <c r="T260">
        <f t="shared" si="93"/>
        <v>-21.623333333333335</v>
      </c>
      <c r="U260">
        <f t="shared" si="94"/>
        <v>1322.3766666666666</v>
      </c>
    </row>
    <row r="261" spans="1:21" x14ac:dyDescent="0.3">
      <c r="A261" t="s">
        <v>507</v>
      </c>
      <c r="C261" t="str">
        <f t="shared" si="76"/>
        <v>2021</v>
      </c>
      <c r="D261" t="str">
        <f t="shared" si="77"/>
        <v>02</v>
      </c>
      <c r="E261" t="str">
        <f t="shared" si="78"/>
        <v>12</v>
      </c>
      <c r="F261" s="3">
        <f t="shared" si="79"/>
        <v>44239</v>
      </c>
      <c r="G261">
        <f t="shared" si="80"/>
        <v>2021</v>
      </c>
      <c r="H261">
        <f t="shared" si="81"/>
        <v>3</v>
      </c>
      <c r="I261">
        <f t="shared" si="82"/>
        <v>4</v>
      </c>
      <c r="J261" s="3">
        <f t="shared" si="83"/>
        <v>44259</v>
      </c>
      <c r="K261">
        <f t="shared" si="84"/>
        <v>20</v>
      </c>
      <c r="L261" t="str">
        <f t="shared" si="85"/>
        <v>00</v>
      </c>
      <c r="M261" t="str">
        <f t="shared" si="86"/>
        <v>55</v>
      </c>
      <c r="N261" t="str">
        <f t="shared" si="87"/>
        <v>45</v>
      </c>
      <c r="O261">
        <f t="shared" si="88"/>
        <v>0.92916666666666659</v>
      </c>
      <c r="P261">
        <f t="shared" si="89"/>
        <v>0</v>
      </c>
      <c r="Q261">
        <f t="shared" si="90"/>
        <v>0</v>
      </c>
      <c r="R261">
        <f t="shared" si="91"/>
        <v>0</v>
      </c>
      <c r="S261">
        <f t="shared" si="92"/>
        <v>0</v>
      </c>
      <c r="T261">
        <f t="shared" si="93"/>
        <v>-0.92916666666666659</v>
      </c>
      <c r="U261">
        <f t="shared" si="94"/>
        <v>479.07083333333333</v>
      </c>
    </row>
    <row r="262" spans="1:21" x14ac:dyDescent="0.3">
      <c r="A262" t="s">
        <v>1071</v>
      </c>
      <c r="B262" t="s">
        <v>1072</v>
      </c>
      <c r="C262" t="str">
        <f t="shared" si="76"/>
        <v>2021</v>
      </c>
      <c r="D262" t="str">
        <f t="shared" si="77"/>
        <v>02</v>
      </c>
      <c r="E262" t="str">
        <f t="shared" si="78"/>
        <v>21</v>
      </c>
      <c r="F262" s="3">
        <f t="shared" si="79"/>
        <v>44248</v>
      </c>
      <c r="G262" t="str">
        <f t="shared" si="80"/>
        <v>2021</v>
      </c>
      <c r="H262" t="str">
        <f t="shared" si="81"/>
        <v>02</v>
      </c>
      <c r="I262" t="str">
        <f t="shared" si="82"/>
        <v>28</v>
      </c>
      <c r="J262" s="3">
        <f t="shared" si="83"/>
        <v>44255</v>
      </c>
      <c r="K262">
        <f t="shared" si="84"/>
        <v>7</v>
      </c>
      <c r="L262" t="str">
        <f t="shared" si="85"/>
        <v>19</v>
      </c>
      <c r="M262" t="str">
        <f t="shared" si="86"/>
        <v>00</v>
      </c>
      <c r="N262" t="str">
        <f t="shared" si="87"/>
        <v>57</v>
      </c>
      <c r="O262">
        <f t="shared" si="88"/>
        <v>19.015833333333333</v>
      </c>
      <c r="P262" t="str">
        <f t="shared" si="89"/>
        <v>19</v>
      </c>
      <c r="Q262" t="str">
        <f t="shared" si="90"/>
        <v>00</v>
      </c>
      <c r="R262" t="str">
        <f t="shared" si="91"/>
        <v>57</v>
      </c>
      <c r="S262">
        <f t="shared" si="92"/>
        <v>19.015833333333333</v>
      </c>
      <c r="T262">
        <f t="shared" si="93"/>
        <v>0</v>
      </c>
      <c r="U262">
        <f t="shared" si="94"/>
        <v>168</v>
      </c>
    </row>
    <row r="263" spans="1:21" x14ac:dyDescent="0.3">
      <c r="A263" t="s">
        <v>99</v>
      </c>
      <c r="C263" t="str">
        <f t="shared" si="76"/>
        <v>2021</v>
      </c>
      <c r="D263" t="str">
        <f t="shared" si="77"/>
        <v>02</v>
      </c>
      <c r="E263" t="str">
        <f t="shared" si="78"/>
        <v>24</v>
      </c>
      <c r="F263" s="3">
        <f t="shared" si="79"/>
        <v>44251</v>
      </c>
      <c r="G263">
        <f t="shared" si="80"/>
        <v>2021</v>
      </c>
      <c r="H263">
        <f t="shared" si="81"/>
        <v>3</v>
      </c>
      <c r="I263">
        <f t="shared" si="82"/>
        <v>4</v>
      </c>
      <c r="J263" s="3">
        <f t="shared" si="83"/>
        <v>44259</v>
      </c>
      <c r="K263">
        <f t="shared" si="84"/>
        <v>8</v>
      </c>
      <c r="L263" t="str">
        <f t="shared" si="85"/>
        <v>23</v>
      </c>
      <c r="M263" t="str">
        <f t="shared" si="86"/>
        <v>46</v>
      </c>
      <c r="N263" t="str">
        <f t="shared" si="87"/>
        <v>18</v>
      </c>
      <c r="O263">
        <f t="shared" si="88"/>
        <v>23.771666666666665</v>
      </c>
      <c r="P263">
        <f t="shared" si="89"/>
        <v>0</v>
      </c>
      <c r="Q263">
        <f t="shared" si="90"/>
        <v>0</v>
      </c>
      <c r="R263">
        <f t="shared" si="91"/>
        <v>0</v>
      </c>
      <c r="S263">
        <f t="shared" si="92"/>
        <v>0</v>
      </c>
      <c r="T263">
        <f t="shared" si="93"/>
        <v>-23.771666666666665</v>
      </c>
      <c r="U263">
        <f t="shared" si="94"/>
        <v>168.22833333333332</v>
      </c>
    </row>
    <row r="264" spans="1:21" x14ac:dyDescent="0.3">
      <c r="A264" t="s">
        <v>684</v>
      </c>
      <c r="B264" t="s">
        <v>767</v>
      </c>
      <c r="C264" t="str">
        <f t="shared" si="76"/>
        <v>2021</v>
      </c>
      <c r="D264" t="str">
        <f t="shared" si="77"/>
        <v>02</v>
      </c>
      <c r="E264" t="str">
        <f t="shared" si="78"/>
        <v>11</v>
      </c>
      <c r="F264" s="3">
        <f t="shared" si="79"/>
        <v>44238</v>
      </c>
      <c r="G264" t="str">
        <f t="shared" si="80"/>
        <v>2021</v>
      </c>
      <c r="H264" t="str">
        <f t="shared" si="81"/>
        <v>02</v>
      </c>
      <c r="I264" t="str">
        <f t="shared" si="82"/>
        <v>22</v>
      </c>
      <c r="J264" s="3">
        <f t="shared" si="83"/>
        <v>44249</v>
      </c>
      <c r="K264">
        <f t="shared" si="84"/>
        <v>11</v>
      </c>
      <c r="L264" t="str">
        <f t="shared" si="85"/>
        <v>21</v>
      </c>
      <c r="M264" t="str">
        <f t="shared" si="86"/>
        <v>22</v>
      </c>
      <c r="N264" t="str">
        <f t="shared" si="87"/>
        <v>56</v>
      </c>
      <c r="O264">
        <f t="shared" si="88"/>
        <v>21.382222222222222</v>
      </c>
      <c r="P264" t="str">
        <f t="shared" si="89"/>
        <v>19</v>
      </c>
      <c r="Q264" t="str">
        <f t="shared" si="90"/>
        <v>59</v>
      </c>
      <c r="R264" t="str">
        <f t="shared" si="91"/>
        <v>59</v>
      </c>
      <c r="S264">
        <f t="shared" si="92"/>
        <v>19.999722222222225</v>
      </c>
      <c r="T264">
        <f t="shared" si="93"/>
        <v>-1.3824999999999967</v>
      </c>
      <c r="U264">
        <f t="shared" si="94"/>
        <v>262.61750000000001</v>
      </c>
    </row>
    <row r="265" spans="1:21" x14ac:dyDescent="0.3">
      <c r="A265" t="s">
        <v>164</v>
      </c>
      <c r="B265" t="s">
        <v>165</v>
      </c>
      <c r="C265" t="str">
        <f t="shared" si="76"/>
        <v>2021</v>
      </c>
      <c r="D265" t="str">
        <f t="shared" si="77"/>
        <v>02</v>
      </c>
      <c r="E265" t="str">
        <f t="shared" si="78"/>
        <v>15</v>
      </c>
      <c r="F265" s="3">
        <f t="shared" si="79"/>
        <v>44242</v>
      </c>
      <c r="G265" t="str">
        <f t="shared" si="80"/>
        <v>2021</v>
      </c>
      <c r="H265" t="str">
        <f t="shared" si="81"/>
        <v>02</v>
      </c>
      <c r="I265" t="str">
        <f t="shared" si="82"/>
        <v>28</v>
      </c>
      <c r="J265" s="3">
        <f t="shared" si="83"/>
        <v>44255</v>
      </c>
      <c r="K265">
        <f t="shared" si="84"/>
        <v>13</v>
      </c>
      <c r="L265" t="str">
        <f t="shared" si="85"/>
        <v>00</v>
      </c>
      <c r="M265" t="str">
        <f t="shared" si="86"/>
        <v>00</v>
      </c>
      <c r="N265" t="str">
        <f t="shared" si="87"/>
        <v>34</v>
      </c>
      <c r="O265">
        <f t="shared" si="88"/>
        <v>9.4444444444444445E-3</v>
      </c>
      <c r="P265" t="str">
        <f t="shared" si="89"/>
        <v>23</v>
      </c>
      <c r="Q265" t="str">
        <f t="shared" si="90"/>
        <v>59</v>
      </c>
      <c r="R265" t="str">
        <f t="shared" si="91"/>
        <v>00</v>
      </c>
      <c r="S265">
        <f t="shared" si="92"/>
        <v>23.983333333333334</v>
      </c>
      <c r="T265">
        <f t="shared" si="93"/>
        <v>23.97388888888889</v>
      </c>
      <c r="U265">
        <f t="shared" si="94"/>
        <v>335.97388888888889</v>
      </c>
    </row>
    <row r="266" spans="1:21" x14ac:dyDescent="0.3">
      <c r="A266" t="s">
        <v>89</v>
      </c>
      <c r="C266" t="str">
        <f t="shared" si="76"/>
        <v>2021</v>
      </c>
      <c r="D266" t="str">
        <f t="shared" si="77"/>
        <v>01</v>
      </c>
      <c r="E266" t="str">
        <f t="shared" si="78"/>
        <v>22</v>
      </c>
      <c r="F266" s="3">
        <f t="shared" si="79"/>
        <v>44218</v>
      </c>
      <c r="G266">
        <f t="shared" si="80"/>
        <v>2021</v>
      </c>
      <c r="H266">
        <f t="shared" si="81"/>
        <v>3</v>
      </c>
      <c r="I266">
        <f t="shared" si="82"/>
        <v>4</v>
      </c>
      <c r="J266" s="3">
        <f t="shared" si="83"/>
        <v>44259</v>
      </c>
      <c r="K266">
        <f t="shared" si="84"/>
        <v>41</v>
      </c>
      <c r="L266" t="str">
        <f t="shared" si="85"/>
        <v>15</v>
      </c>
      <c r="M266" t="str">
        <f t="shared" si="86"/>
        <v>12</v>
      </c>
      <c r="N266" t="str">
        <f t="shared" si="87"/>
        <v>53</v>
      </c>
      <c r="O266">
        <f t="shared" si="88"/>
        <v>15.214722222222221</v>
      </c>
      <c r="P266">
        <f t="shared" si="89"/>
        <v>0</v>
      </c>
      <c r="Q266">
        <f t="shared" si="90"/>
        <v>0</v>
      </c>
      <c r="R266">
        <f t="shared" si="91"/>
        <v>0</v>
      </c>
      <c r="S266">
        <f t="shared" si="92"/>
        <v>0</v>
      </c>
      <c r="T266">
        <f t="shared" si="93"/>
        <v>-15.214722222222221</v>
      </c>
      <c r="U266">
        <f t="shared" si="94"/>
        <v>968.78527777777776</v>
      </c>
    </row>
    <row r="267" spans="1:21" x14ac:dyDescent="0.3">
      <c r="A267" t="s">
        <v>713</v>
      </c>
      <c r="B267" t="s">
        <v>488</v>
      </c>
      <c r="C267" t="str">
        <f t="shared" si="76"/>
        <v>2021</v>
      </c>
      <c r="D267" t="str">
        <f t="shared" si="77"/>
        <v>02</v>
      </c>
      <c r="E267" t="str">
        <f t="shared" si="78"/>
        <v>17</v>
      </c>
      <c r="F267" s="3">
        <f t="shared" si="79"/>
        <v>44244</v>
      </c>
      <c r="G267" t="str">
        <f t="shared" si="80"/>
        <v>2021</v>
      </c>
      <c r="H267" t="str">
        <f t="shared" si="81"/>
        <v>04</v>
      </c>
      <c r="I267" t="str">
        <f t="shared" si="82"/>
        <v>01</v>
      </c>
      <c r="J267" s="3">
        <f t="shared" si="83"/>
        <v>44287</v>
      </c>
      <c r="K267">
        <f t="shared" si="84"/>
        <v>43</v>
      </c>
      <c r="L267" t="str">
        <f t="shared" si="85"/>
        <v>21</v>
      </c>
      <c r="M267" t="str">
        <f t="shared" si="86"/>
        <v>17</v>
      </c>
      <c r="N267" t="str">
        <f t="shared" si="87"/>
        <v>09</v>
      </c>
      <c r="O267">
        <f t="shared" si="88"/>
        <v>21.285833333333336</v>
      </c>
      <c r="P267" t="str">
        <f t="shared" si="89"/>
        <v>03</v>
      </c>
      <c r="Q267" t="str">
        <f t="shared" si="90"/>
        <v>59</v>
      </c>
      <c r="R267" t="str">
        <f t="shared" si="91"/>
        <v>59</v>
      </c>
      <c r="S267">
        <f t="shared" si="92"/>
        <v>3.9997222222222222</v>
      </c>
      <c r="T267">
        <f t="shared" si="93"/>
        <v>-17.286111111111115</v>
      </c>
      <c r="U267">
        <f t="shared" si="94"/>
        <v>1014.7138888888888</v>
      </c>
    </row>
    <row r="268" spans="1:21" x14ac:dyDescent="0.3">
      <c r="A268" t="s">
        <v>205</v>
      </c>
      <c r="C268" t="str">
        <f t="shared" si="76"/>
        <v>2021</v>
      </c>
      <c r="D268" t="str">
        <f t="shared" si="77"/>
        <v>01</v>
      </c>
      <c r="E268" t="str">
        <f t="shared" si="78"/>
        <v>22</v>
      </c>
      <c r="F268" s="3">
        <f t="shared" si="79"/>
        <v>44218</v>
      </c>
      <c r="G268">
        <f t="shared" si="80"/>
        <v>2021</v>
      </c>
      <c r="H268">
        <f t="shared" si="81"/>
        <v>3</v>
      </c>
      <c r="I268">
        <f t="shared" si="82"/>
        <v>4</v>
      </c>
      <c r="J268" s="3">
        <f t="shared" si="83"/>
        <v>44259</v>
      </c>
      <c r="K268">
        <f t="shared" si="84"/>
        <v>41</v>
      </c>
      <c r="L268" t="str">
        <f t="shared" si="85"/>
        <v>20</v>
      </c>
      <c r="M268" t="str">
        <f t="shared" si="86"/>
        <v>06</v>
      </c>
      <c r="N268" t="str">
        <f t="shared" si="87"/>
        <v>31</v>
      </c>
      <c r="O268">
        <f t="shared" si="88"/>
        <v>20.108611111111113</v>
      </c>
      <c r="P268">
        <f t="shared" si="89"/>
        <v>0</v>
      </c>
      <c r="Q268">
        <f t="shared" si="90"/>
        <v>0</v>
      </c>
      <c r="R268">
        <f t="shared" si="91"/>
        <v>0</v>
      </c>
      <c r="S268">
        <f t="shared" si="92"/>
        <v>0</v>
      </c>
      <c r="T268">
        <f t="shared" si="93"/>
        <v>-20.108611111111113</v>
      </c>
      <c r="U268">
        <f t="shared" si="94"/>
        <v>963.89138888888886</v>
      </c>
    </row>
    <row r="269" spans="1:21" x14ac:dyDescent="0.3">
      <c r="A269" t="s">
        <v>172</v>
      </c>
      <c r="C269" t="str">
        <f t="shared" si="76"/>
        <v>2021</v>
      </c>
      <c r="D269" t="str">
        <f t="shared" si="77"/>
        <v>03</v>
      </c>
      <c r="E269" t="str">
        <f t="shared" si="78"/>
        <v>01</v>
      </c>
      <c r="F269" s="3">
        <f t="shared" si="79"/>
        <v>44256</v>
      </c>
      <c r="G269">
        <f t="shared" si="80"/>
        <v>2021</v>
      </c>
      <c r="H269">
        <f t="shared" si="81"/>
        <v>3</v>
      </c>
      <c r="I269">
        <f t="shared" si="82"/>
        <v>4</v>
      </c>
      <c r="J269" s="3">
        <f t="shared" si="83"/>
        <v>44259</v>
      </c>
      <c r="K269">
        <f t="shared" si="84"/>
        <v>3</v>
      </c>
      <c r="L269" t="str">
        <f t="shared" si="85"/>
        <v>18</v>
      </c>
      <c r="M269" t="str">
        <f t="shared" si="86"/>
        <v>51</v>
      </c>
      <c r="N269" t="str">
        <f t="shared" si="87"/>
        <v>06</v>
      </c>
      <c r="O269">
        <f t="shared" si="88"/>
        <v>18.851666666666667</v>
      </c>
      <c r="P269">
        <f t="shared" si="89"/>
        <v>0</v>
      </c>
      <c r="Q269">
        <f t="shared" si="90"/>
        <v>0</v>
      </c>
      <c r="R269">
        <f t="shared" si="91"/>
        <v>0</v>
      </c>
      <c r="S269">
        <f t="shared" si="92"/>
        <v>0</v>
      </c>
      <c r="T269">
        <f t="shared" si="93"/>
        <v>-18.851666666666667</v>
      </c>
      <c r="U269">
        <f t="shared" si="94"/>
        <v>53.148333333333333</v>
      </c>
    </row>
    <row r="270" spans="1:21" x14ac:dyDescent="0.3">
      <c r="A270" t="s">
        <v>1095</v>
      </c>
      <c r="B270" t="s">
        <v>1096</v>
      </c>
      <c r="C270" t="str">
        <f t="shared" si="76"/>
        <v>2021</v>
      </c>
      <c r="D270" t="str">
        <f t="shared" si="77"/>
        <v>01</v>
      </c>
      <c r="E270" t="str">
        <f t="shared" si="78"/>
        <v>14</v>
      </c>
      <c r="F270" s="3">
        <f t="shared" si="79"/>
        <v>44210</v>
      </c>
      <c r="G270" t="str">
        <f t="shared" si="80"/>
        <v>2021</v>
      </c>
      <c r="H270" t="str">
        <f t="shared" si="81"/>
        <v>01</v>
      </c>
      <c r="I270" t="str">
        <f t="shared" si="82"/>
        <v>22</v>
      </c>
      <c r="J270" s="3">
        <f t="shared" si="83"/>
        <v>44218</v>
      </c>
      <c r="K270">
        <f t="shared" si="84"/>
        <v>8</v>
      </c>
      <c r="L270" t="str">
        <f t="shared" si="85"/>
        <v>20</v>
      </c>
      <c r="M270" t="str">
        <f t="shared" si="86"/>
        <v>50</v>
      </c>
      <c r="N270" t="str">
        <f t="shared" si="87"/>
        <v>07</v>
      </c>
      <c r="O270">
        <f t="shared" si="88"/>
        <v>20.835277777777776</v>
      </c>
      <c r="P270" t="str">
        <f t="shared" si="89"/>
        <v>07</v>
      </c>
      <c r="Q270" t="str">
        <f t="shared" si="90"/>
        <v>59</v>
      </c>
      <c r="R270" t="str">
        <f t="shared" si="91"/>
        <v>59</v>
      </c>
      <c r="S270">
        <f t="shared" si="92"/>
        <v>7.9997222222222222</v>
      </c>
      <c r="T270">
        <f t="shared" si="93"/>
        <v>-12.835555555555555</v>
      </c>
      <c r="U270">
        <f t="shared" si="94"/>
        <v>179.16444444444446</v>
      </c>
    </row>
    <row r="271" spans="1:21" x14ac:dyDescent="0.3">
      <c r="A271" t="s">
        <v>1100</v>
      </c>
      <c r="B271" t="s">
        <v>1052</v>
      </c>
      <c r="C271" t="str">
        <f t="shared" si="76"/>
        <v>2021</v>
      </c>
      <c r="D271" t="str">
        <f t="shared" si="77"/>
        <v>02</v>
      </c>
      <c r="E271" t="str">
        <f t="shared" si="78"/>
        <v>23</v>
      </c>
      <c r="F271" s="3">
        <f t="shared" si="79"/>
        <v>44250</v>
      </c>
      <c r="G271" t="str">
        <f t="shared" si="80"/>
        <v>2021</v>
      </c>
      <c r="H271" t="str">
        <f t="shared" si="81"/>
        <v>03</v>
      </c>
      <c r="I271" t="str">
        <f t="shared" si="82"/>
        <v>03</v>
      </c>
      <c r="J271" s="3">
        <f t="shared" si="83"/>
        <v>44258</v>
      </c>
      <c r="K271">
        <f t="shared" si="84"/>
        <v>8</v>
      </c>
      <c r="L271" t="str">
        <f t="shared" si="85"/>
        <v>16</v>
      </c>
      <c r="M271" t="str">
        <f t="shared" si="86"/>
        <v>38</v>
      </c>
      <c r="N271" t="str">
        <f t="shared" si="87"/>
        <v>13</v>
      </c>
      <c r="O271">
        <f t="shared" si="88"/>
        <v>16.636944444444445</v>
      </c>
      <c r="P271" t="str">
        <f t="shared" si="89"/>
        <v>00</v>
      </c>
      <c r="Q271" t="str">
        <f t="shared" si="90"/>
        <v>28</v>
      </c>
      <c r="R271" t="str">
        <f t="shared" si="91"/>
        <v>13</v>
      </c>
      <c r="S271">
        <f t="shared" si="92"/>
        <v>0.47027777777777779</v>
      </c>
      <c r="T271">
        <f t="shared" si="93"/>
        <v>-16.166666666666668</v>
      </c>
      <c r="U271">
        <f t="shared" si="94"/>
        <v>175.83333333333334</v>
      </c>
    </row>
    <row r="272" spans="1:21" x14ac:dyDescent="0.3">
      <c r="A272" t="s">
        <v>80</v>
      </c>
      <c r="B272" t="s">
        <v>81</v>
      </c>
      <c r="C272" t="str">
        <f t="shared" si="76"/>
        <v>2021</v>
      </c>
      <c r="D272" t="str">
        <f t="shared" si="77"/>
        <v>01</v>
      </c>
      <c r="E272" t="str">
        <f t="shared" si="78"/>
        <v>22</v>
      </c>
      <c r="F272" s="3">
        <f t="shared" si="79"/>
        <v>44218</v>
      </c>
      <c r="G272" t="str">
        <f t="shared" si="80"/>
        <v>2021</v>
      </c>
      <c r="H272" t="str">
        <f t="shared" si="81"/>
        <v>02</v>
      </c>
      <c r="I272" t="str">
        <f t="shared" si="82"/>
        <v>07</v>
      </c>
      <c r="J272" s="3">
        <f t="shared" si="83"/>
        <v>44234</v>
      </c>
      <c r="K272">
        <f t="shared" si="84"/>
        <v>16</v>
      </c>
      <c r="L272" t="str">
        <f t="shared" si="85"/>
        <v>14</v>
      </c>
      <c r="M272" t="str">
        <f t="shared" si="86"/>
        <v>45</v>
      </c>
      <c r="N272" t="str">
        <f t="shared" si="87"/>
        <v>59</v>
      </c>
      <c r="O272">
        <f t="shared" si="88"/>
        <v>14.766388888888889</v>
      </c>
      <c r="P272" t="str">
        <f t="shared" si="89"/>
        <v>17</v>
      </c>
      <c r="Q272" t="str">
        <f t="shared" si="90"/>
        <v>50</v>
      </c>
      <c r="R272" t="str">
        <f t="shared" si="91"/>
        <v>17</v>
      </c>
      <c r="S272">
        <f t="shared" si="92"/>
        <v>17.838055555555556</v>
      </c>
      <c r="T272">
        <f t="shared" si="93"/>
        <v>3.0716666666666672</v>
      </c>
      <c r="U272">
        <f t="shared" si="94"/>
        <v>387.07166666666666</v>
      </c>
    </row>
    <row r="273" spans="1:21" x14ac:dyDescent="0.3">
      <c r="A273" t="s">
        <v>1106</v>
      </c>
      <c r="B273" t="s">
        <v>542</v>
      </c>
      <c r="C273" t="str">
        <f t="shared" si="76"/>
        <v>2021</v>
      </c>
      <c r="D273" t="str">
        <f t="shared" si="77"/>
        <v>02</v>
      </c>
      <c r="E273" t="str">
        <f t="shared" si="78"/>
        <v>10</v>
      </c>
      <c r="F273" s="3">
        <f t="shared" si="79"/>
        <v>44237</v>
      </c>
      <c r="G273" t="str">
        <f t="shared" si="80"/>
        <v>2021</v>
      </c>
      <c r="H273" t="str">
        <f t="shared" si="81"/>
        <v>02</v>
      </c>
      <c r="I273" t="str">
        <f t="shared" si="82"/>
        <v>23</v>
      </c>
      <c r="J273" s="3">
        <f t="shared" si="83"/>
        <v>44250</v>
      </c>
      <c r="K273">
        <f t="shared" si="84"/>
        <v>13</v>
      </c>
      <c r="L273" t="str">
        <f t="shared" si="85"/>
        <v>07</v>
      </c>
      <c r="M273" t="str">
        <f t="shared" si="86"/>
        <v>00</v>
      </c>
      <c r="N273" t="str">
        <f t="shared" si="87"/>
        <v>00</v>
      </c>
      <c r="O273">
        <f t="shared" si="88"/>
        <v>7</v>
      </c>
      <c r="P273" t="str">
        <f t="shared" si="89"/>
        <v>07</v>
      </c>
      <c r="Q273" t="str">
        <f t="shared" si="90"/>
        <v>00</v>
      </c>
      <c r="R273" t="str">
        <f t="shared" si="91"/>
        <v>00</v>
      </c>
      <c r="S273">
        <f t="shared" si="92"/>
        <v>7</v>
      </c>
      <c r="T273">
        <f t="shared" si="93"/>
        <v>0</v>
      </c>
      <c r="U273">
        <f t="shared" si="94"/>
        <v>312</v>
      </c>
    </row>
    <row r="274" spans="1:21" x14ac:dyDescent="0.3">
      <c r="A274" t="s">
        <v>1110</v>
      </c>
      <c r="B274" t="s">
        <v>1111</v>
      </c>
      <c r="C274" t="str">
        <f t="shared" si="76"/>
        <v>2020</v>
      </c>
      <c r="D274" t="str">
        <f t="shared" si="77"/>
        <v>12</v>
      </c>
      <c r="E274" t="str">
        <f t="shared" si="78"/>
        <v>23</v>
      </c>
      <c r="F274" s="3">
        <f t="shared" si="79"/>
        <v>44188</v>
      </c>
      <c r="G274" t="str">
        <f t="shared" si="80"/>
        <v>2021</v>
      </c>
      <c r="H274" t="str">
        <f t="shared" si="81"/>
        <v>01</v>
      </c>
      <c r="I274" t="str">
        <f t="shared" si="82"/>
        <v>05</v>
      </c>
      <c r="J274" s="3">
        <f t="shared" si="83"/>
        <v>44201</v>
      </c>
      <c r="K274">
        <f t="shared" si="84"/>
        <v>13</v>
      </c>
      <c r="L274" t="str">
        <f t="shared" si="85"/>
        <v>15</v>
      </c>
      <c r="M274" t="str">
        <f t="shared" si="86"/>
        <v>23</v>
      </c>
      <c r="N274" t="str">
        <f t="shared" si="87"/>
        <v>56</v>
      </c>
      <c r="O274">
        <f t="shared" si="88"/>
        <v>15.398888888888889</v>
      </c>
      <c r="P274" t="str">
        <f t="shared" si="89"/>
        <v>16</v>
      </c>
      <c r="Q274" t="str">
        <f t="shared" si="90"/>
        <v>59</v>
      </c>
      <c r="R274" t="str">
        <f t="shared" si="91"/>
        <v>22</v>
      </c>
      <c r="S274">
        <f t="shared" si="92"/>
        <v>16.989444444444445</v>
      </c>
      <c r="T274">
        <f t="shared" si="93"/>
        <v>1.5905555555555555</v>
      </c>
      <c r="U274">
        <f t="shared" si="94"/>
        <v>313.59055555555557</v>
      </c>
    </row>
    <row r="275" spans="1:21" x14ac:dyDescent="0.3">
      <c r="A275" t="s">
        <v>184</v>
      </c>
      <c r="B275" t="s">
        <v>185</v>
      </c>
      <c r="C275" t="str">
        <f t="shared" si="76"/>
        <v>2021</v>
      </c>
      <c r="D275" t="str">
        <f t="shared" si="77"/>
        <v>02</v>
      </c>
      <c r="E275" t="str">
        <f t="shared" si="78"/>
        <v>05</v>
      </c>
      <c r="F275" s="3">
        <f t="shared" si="79"/>
        <v>44232</v>
      </c>
      <c r="G275" t="str">
        <f t="shared" si="80"/>
        <v>2021</v>
      </c>
      <c r="H275" t="str">
        <f t="shared" si="81"/>
        <v>02</v>
      </c>
      <c r="I275" t="str">
        <f t="shared" si="82"/>
        <v>06</v>
      </c>
      <c r="J275" s="3">
        <f t="shared" si="83"/>
        <v>44233</v>
      </c>
      <c r="K275">
        <f t="shared" si="84"/>
        <v>1</v>
      </c>
      <c r="L275" t="str">
        <f t="shared" si="85"/>
        <v>16</v>
      </c>
      <c r="M275" t="str">
        <f t="shared" si="86"/>
        <v>54</v>
      </c>
      <c r="N275" t="str">
        <f t="shared" si="87"/>
        <v>58</v>
      </c>
      <c r="O275">
        <f t="shared" si="88"/>
        <v>16.91611111111111</v>
      </c>
      <c r="P275" t="str">
        <f t="shared" si="89"/>
        <v>18</v>
      </c>
      <c r="Q275" t="str">
        <f t="shared" si="90"/>
        <v>01</v>
      </c>
      <c r="R275" t="str">
        <f t="shared" si="91"/>
        <v>59</v>
      </c>
      <c r="S275">
        <f t="shared" si="92"/>
        <v>18.033055555555556</v>
      </c>
      <c r="T275">
        <f t="shared" si="93"/>
        <v>1.1169444444444458</v>
      </c>
      <c r="U275">
        <f t="shared" si="94"/>
        <v>25.116944444444446</v>
      </c>
    </row>
    <row r="276" spans="1:21" x14ac:dyDescent="0.3">
      <c r="A276" t="s">
        <v>1057</v>
      </c>
      <c r="B276" t="s">
        <v>1058</v>
      </c>
      <c r="C276" t="str">
        <f t="shared" si="76"/>
        <v>2021</v>
      </c>
      <c r="D276" t="str">
        <f t="shared" si="77"/>
        <v>03</v>
      </c>
      <c r="E276" t="str">
        <f t="shared" si="78"/>
        <v>01</v>
      </c>
      <c r="F276" s="3">
        <f t="shared" si="79"/>
        <v>44256</v>
      </c>
      <c r="G276" t="str">
        <f t="shared" si="80"/>
        <v>2021</v>
      </c>
      <c r="H276" t="str">
        <f t="shared" si="81"/>
        <v>03</v>
      </c>
      <c r="I276" t="str">
        <f t="shared" si="82"/>
        <v>15</v>
      </c>
      <c r="J276" s="3">
        <f t="shared" si="83"/>
        <v>44270</v>
      </c>
      <c r="K276">
        <f t="shared" si="84"/>
        <v>14</v>
      </c>
      <c r="L276" t="str">
        <f t="shared" si="85"/>
        <v>00</v>
      </c>
      <c r="M276" t="str">
        <f t="shared" si="86"/>
        <v>00</v>
      </c>
      <c r="N276" t="str">
        <f t="shared" si="87"/>
        <v>56</v>
      </c>
      <c r="O276">
        <f t="shared" si="88"/>
        <v>1.5555555555555555E-2</v>
      </c>
      <c r="P276" t="str">
        <f t="shared" si="89"/>
        <v>23</v>
      </c>
      <c r="Q276" t="str">
        <f t="shared" si="90"/>
        <v>59</v>
      </c>
      <c r="R276" t="str">
        <f t="shared" si="91"/>
        <v>00</v>
      </c>
      <c r="S276">
        <f t="shared" si="92"/>
        <v>23.983333333333334</v>
      </c>
      <c r="T276">
        <f t="shared" si="93"/>
        <v>23.96777777777778</v>
      </c>
      <c r="U276">
        <f t="shared" si="94"/>
        <v>359.96777777777777</v>
      </c>
    </row>
    <row r="277" spans="1:21" x14ac:dyDescent="0.3">
      <c r="A277" t="s">
        <v>164</v>
      </c>
      <c r="B277" t="s">
        <v>165</v>
      </c>
      <c r="C277" t="str">
        <f t="shared" si="76"/>
        <v>2021</v>
      </c>
      <c r="D277" t="str">
        <f t="shared" si="77"/>
        <v>02</v>
      </c>
      <c r="E277" t="str">
        <f t="shared" si="78"/>
        <v>15</v>
      </c>
      <c r="F277" s="3">
        <f t="shared" si="79"/>
        <v>44242</v>
      </c>
      <c r="G277" t="str">
        <f t="shared" si="80"/>
        <v>2021</v>
      </c>
      <c r="H277" t="str">
        <f t="shared" si="81"/>
        <v>02</v>
      </c>
      <c r="I277" t="str">
        <f t="shared" si="82"/>
        <v>28</v>
      </c>
      <c r="J277" s="3">
        <f t="shared" si="83"/>
        <v>44255</v>
      </c>
      <c r="K277">
        <f t="shared" si="84"/>
        <v>13</v>
      </c>
      <c r="L277" t="str">
        <f t="shared" si="85"/>
        <v>00</v>
      </c>
      <c r="M277" t="str">
        <f t="shared" si="86"/>
        <v>00</v>
      </c>
      <c r="N277" t="str">
        <f t="shared" si="87"/>
        <v>34</v>
      </c>
      <c r="O277">
        <f t="shared" si="88"/>
        <v>9.4444444444444445E-3</v>
      </c>
      <c r="P277" t="str">
        <f t="shared" si="89"/>
        <v>23</v>
      </c>
      <c r="Q277" t="str">
        <f t="shared" si="90"/>
        <v>59</v>
      </c>
      <c r="R277" t="str">
        <f t="shared" si="91"/>
        <v>00</v>
      </c>
      <c r="S277">
        <f t="shared" si="92"/>
        <v>23.983333333333334</v>
      </c>
      <c r="T277">
        <f t="shared" si="93"/>
        <v>23.97388888888889</v>
      </c>
      <c r="U277">
        <f t="shared" si="94"/>
        <v>335.97388888888889</v>
      </c>
    </row>
    <row r="278" spans="1:21" x14ac:dyDescent="0.3">
      <c r="A278" t="s">
        <v>439</v>
      </c>
      <c r="C278" t="str">
        <f t="shared" si="76"/>
        <v>2021</v>
      </c>
      <c r="D278" t="str">
        <f t="shared" si="77"/>
        <v>01</v>
      </c>
      <c r="E278" t="str">
        <f t="shared" si="78"/>
        <v>19</v>
      </c>
      <c r="F278" s="3">
        <f t="shared" si="79"/>
        <v>44215</v>
      </c>
      <c r="G278">
        <f t="shared" si="80"/>
        <v>2021</v>
      </c>
      <c r="H278">
        <f t="shared" si="81"/>
        <v>3</v>
      </c>
      <c r="I278">
        <f t="shared" si="82"/>
        <v>4</v>
      </c>
      <c r="J278" s="3">
        <f t="shared" si="83"/>
        <v>44259</v>
      </c>
      <c r="K278">
        <f t="shared" si="84"/>
        <v>44</v>
      </c>
      <c r="L278" t="str">
        <f t="shared" si="85"/>
        <v>03</v>
      </c>
      <c r="M278" t="str">
        <f t="shared" si="86"/>
        <v>33</v>
      </c>
      <c r="N278" t="str">
        <f t="shared" si="87"/>
        <v>38</v>
      </c>
      <c r="O278">
        <f t="shared" si="88"/>
        <v>3.5605555555555553</v>
      </c>
      <c r="P278">
        <f t="shared" si="89"/>
        <v>0</v>
      </c>
      <c r="Q278">
        <f t="shared" si="90"/>
        <v>0</v>
      </c>
      <c r="R278">
        <f t="shared" si="91"/>
        <v>0</v>
      </c>
      <c r="S278">
        <f t="shared" si="92"/>
        <v>0</v>
      </c>
      <c r="T278">
        <f t="shared" si="93"/>
        <v>-3.5605555555555553</v>
      </c>
      <c r="U278">
        <f t="shared" si="94"/>
        <v>1052.4394444444445</v>
      </c>
    </row>
    <row r="279" spans="1:21" x14ac:dyDescent="0.3">
      <c r="A279" t="s">
        <v>553</v>
      </c>
      <c r="B279" t="s">
        <v>554</v>
      </c>
      <c r="C279" t="str">
        <f t="shared" si="76"/>
        <v>2021</v>
      </c>
      <c r="D279" t="str">
        <f t="shared" si="77"/>
        <v>01</v>
      </c>
      <c r="E279" t="str">
        <f t="shared" si="78"/>
        <v>18</v>
      </c>
      <c r="F279" s="3">
        <f t="shared" si="79"/>
        <v>44214</v>
      </c>
      <c r="G279" t="str">
        <f t="shared" si="80"/>
        <v>2021</v>
      </c>
      <c r="H279" t="str">
        <f t="shared" si="81"/>
        <v>02</v>
      </c>
      <c r="I279" t="str">
        <f t="shared" si="82"/>
        <v>14</v>
      </c>
      <c r="J279" s="3">
        <f t="shared" si="83"/>
        <v>44241</v>
      </c>
      <c r="K279">
        <f t="shared" si="84"/>
        <v>27</v>
      </c>
      <c r="L279" t="str">
        <f t="shared" si="85"/>
        <v>12</v>
      </c>
      <c r="M279" t="str">
        <f t="shared" si="86"/>
        <v>33</v>
      </c>
      <c r="N279" t="str">
        <f t="shared" si="87"/>
        <v>39</v>
      </c>
      <c r="O279">
        <f t="shared" si="88"/>
        <v>12.560833333333335</v>
      </c>
      <c r="P279" t="str">
        <f t="shared" si="89"/>
        <v>11</v>
      </c>
      <c r="Q279" t="str">
        <f t="shared" si="90"/>
        <v>56</v>
      </c>
      <c r="R279" t="str">
        <f t="shared" si="91"/>
        <v>52</v>
      </c>
      <c r="S279">
        <f t="shared" si="92"/>
        <v>11.947777777777778</v>
      </c>
      <c r="T279">
        <f t="shared" si="93"/>
        <v>-0.61305555555555635</v>
      </c>
      <c r="U279">
        <f t="shared" si="94"/>
        <v>647.38694444444445</v>
      </c>
    </row>
    <row r="280" spans="1:21" x14ac:dyDescent="0.3">
      <c r="A280" t="s">
        <v>1123</v>
      </c>
      <c r="B280" t="s">
        <v>1124</v>
      </c>
      <c r="C280" t="str">
        <f t="shared" si="76"/>
        <v>2021</v>
      </c>
      <c r="D280" t="str">
        <f t="shared" si="77"/>
        <v>01</v>
      </c>
      <c r="E280" t="str">
        <f t="shared" si="78"/>
        <v>22</v>
      </c>
      <c r="F280" s="3">
        <f t="shared" si="79"/>
        <v>44218</v>
      </c>
      <c r="G280" t="str">
        <f t="shared" si="80"/>
        <v>2021</v>
      </c>
      <c r="H280" t="str">
        <f t="shared" si="81"/>
        <v>04</v>
      </c>
      <c r="I280" t="str">
        <f t="shared" si="82"/>
        <v>15</v>
      </c>
      <c r="J280" s="3">
        <f t="shared" si="83"/>
        <v>44301</v>
      </c>
      <c r="K280">
        <f t="shared" si="84"/>
        <v>83</v>
      </c>
      <c r="L280" t="str">
        <f t="shared" si="85"/>
        <v>18</v>
      </c>
      <c r="M280" t="str">
        <f t="shared" si="86"/>
        <v>04</v>
      </c>
      <c r="N280" t="str">
        <f t="shared" si="87"/>
        <v>34</v>
      </c>
      <c r="O280">
        <f t="shared" si="88"/>
        <v>18.076111111111111</v>
      </c>
      <c r="P280" t="str">
        <f t="shared" si="89"/>
        <v>17</v>
      </c>
      <c r="Q280" t="str">
        <f t="shared" si="90"/>
        <v>04</v>
      </c>
      <c r="R280" t="str">
        <f t="shared" si="91"/>
        <v>35</v>
      </c>
      <c r="S280">
        <f t="shared" si="92"/>
        <v>17.076388888888889</v>
      </c>
      <c r="T280">
        <f t="shared" si="93"/>
        <v>-0.99972222222222129</v>
      </c>
      <c r="U280">
        <f t="shared" si="94"/>
        <v>1991.0002777777777</v>
      </c>
    </row>
    <row r="281" spans="1:21" x14ac:dyDescent="0.3">
      <c r="A281" t="s">
        <v>713</v>
      </c>
      <c r="B281" t="s">
        <v>488</v>
      </c>
      <c r="C281" t="str">
        <f t="shared" si="76"/>
        <v>2021</v>
      </c>
      <c r="D281" t="str">
        <f t="shared" si="77"/>
        <v>02</v>
      </c>
      <c r="E281" t="str">
        <f t="shared" si="78"/>
        <v>17</v>
      </c>
      <c r="F281" s="3">
        <f t="shared" si="79"/>
        <v>44244</v>
      </c>
      <c r="G281" t="str">
        <f t="shared" si="80"/>
        <v>2021</v>
      </c>
      <c r="H281" t="str">
        <f t="shared" si="81"/>
        <v>04</v>
      </c>
      <c r="I281" t="str">
        <f t="shared" si="82"/>
        <v>01</v>
      </c>
      <c r="J281" s="3">
        <f t="shared" si="83"/>
        <v>44287</v>
      </c>
      <c r="K281">
        <f t="shared" si="84"/>
        <v>43</v>
      </c>
      <c r="L281" t="str">
        <f t="shared" si="85"/>
        <v>21</v>
      </c>
      <c r="M281" t="str">
        <f t="shared" si="86"/>
        <v>17</v>
      </c>
      <c r="N281" t="str">
        <f t="shared" si="87"/>
        <v>09</v>
      </c>
      <c r="O281">
        <f t="shared" si="88"/>
        <v>21.285833333333336</v>
      </c>
      <c r="P281" t="str">
        <f t="shared" si="89"/>
        <v>03</v>
      </c>
      <c r="Q281" t="str">
        <f t="shared" si="90"/>
        <v>59</v>
      </c>
      <c r="R281" t="str">
        <f t="shared" si="91"/>
        <v>59</v>
      </c>
      <c r="S281">
        <f t="shared" si="92"/>
        <v>3.9997222222222222</v>
      </c>
      <c r="T281">
        <f t="shared" si="93"/>
        <v>-17.286111111111115</v>
      </c>
      <c r="U281">
        <f t="shared" si="94"/>
        <v>1014.7138888888888</v>
      </c>
    </row>
    <row r="282" spans="1:21" x14ac:dyDescent="0.3">
      <c r="A282" t="s">
        <v>738</v>
      </c>
      <c r="B282" t="s">
        <v>739</v>
      </c>
      <c r="C282" t="str">
        <f t="shared" si="76"/>
        <v>2021</v>
      </c>
      <c r="D282" t="str">
        <f t="shared" si="77"/>
        <v>02</v>
      </c>
      <c r="E282" t="str">
        <f t="shared" si="78"/>
        <v>08</v>
      </c>
      <c r="F282" s="3">
        <f t="shared" si="79"/>
        <v>44235</v>
      </c>
      <c r="G282" t="str">
        <f t="shared" si="80"/>
        <v>2021</v>
      </c>
      <c r="H282" t="str">
        <f t="shared" si="81"/>
        <v>02</v>
      </c>
      <c r="I282" t="str">
        <f t="shared" si="82"/>
        <v>27</v>
      </c>
      <c r="J282" s="3">
        <f t="shared" si="83"/>
        <v>44254</v>
      </c>
      <c r="K282">
        <f t="shared" si="84"/>
        <v>19</v>
      </c>
      <c r="L282" t="str">
        <f t="shared" si="85"/>
        <v>19</v>
      </c>
      <c r="M282" t="str">
        <f t="shared" si="86"/>
        <v>35</v>
      </c>
      <c r="N282" t="str">
        <f t="shared" si="87"/>
        <v>33</v>
      </c>
      <c r="O282">
        <f t="shared" si="88"/>
        <v>19.592499999999998</v>
      </c>
      <c r="P282" t="str">
        <f t="shared" si="89"/>
        <v>04</v>
      </c>
      <c r="Q282" t="str">
        <f t="shared" si="90"/>
        <v>59</v>
      </c>
      <c r="R282" t="str">
        <f t="shared" si="91"/>
        <v>59</v>
      </c>
      <c r="S282">
        <f t="shared" si="92"/>
        <v>4.9997222222222222</v>
      </c>
      <c r="T282">
        <f t="shared" si="93"/>
        <v>-14.592777777777776</v>
      </c>
      <c r="U282">
        <f t="shared" si="94"/>
        <v>441.40722222222223</v>
      </c>
    </row>
    <row r="283" spans="1:21" x14ac:dyDescent="0.3">
      <c r="A283" t="s">
        <v>772</v>
      </c>
      <c r="B283" t="s">
        <v>773</v>
      </c>
      <c r="C283" t="str">
        <f t="shared" si="76"/>
        <v>2021</v>
      </c>
      <c r="D283" t="str">
        <f t="shared" si="77"/>
        <v>02</v>
      </c>
      <c r="E283" t="str">
        <f t="shared" si="78"/>
        <v>17</v>
      </c>
      <c r="F283" s="3">
        <f t="shared" si="79"/>
        <v>44244</v>
      </c>
      <c r="G283" t="str">
        <f t="shared" si="80"/>
        <v>2021</v>
      </c>
      <c r="H283" t="str">
        <f t="shared" si="81"/>
        <v>03</v>
      </c>
      <c r="I283" t="str">
        <f t="shared" si="82"/>
        <v>12</v>
      </c>
      <c r="J283" s="3">
        <f t="shared" si="83"/>
        <v>44267</v>
      </c>
      <c r="K283">
        <f t="shared" si="84"/>
        <v>23</v>
      </c>
      <c r="L283" t="str">
        <f t="shared" si="85"/>
        <v>15</v>
      </c>
      <c r="M283" t="str">
        <f t="shared" si="86"/>
        <v>00</v>
      </c>
      <c r="N283" t="str">
        <f t="shared" si="87"/>
        <v>00</v>
      </c>
      <c r="O283">
        <f t="shared" si="88"/>
        <v>15</v>
      </c>
      <c r="P283" t="str">
        <f t="shared" si="89"/>
        <v>04</v>
      </c>
      <c r="Q283" t="str">
        <f t="shared" si="90"/>
        <v>59</v>
      </c>
      <c r="R283" t="str">
        <f t="shared" si="91"/>
        <v>00</v>
      </c>
      <c r="S283">
        <f t="shared" si="92"/>
        <v>4.9833333333333334</v>
      </c>
      <c r="T283">
        <f t="shared" si="93"/>
        <v>-10.016666666666666</v>
      </c>
      <c r="U283">
        <f t="shared" si="94"/>
        <v>541.98333333333335</v>
      </c>
    </row>
    <row r="284" spans="1:21" x14ac:dyDescent="0.3">
      <c r="A284" t="s">
        <v>760</v>
      </c>
      <c r="B284" t="s">
        <v>761</v>
      </c>
      <c r="C284" t="str">
        <f t="shared" si="76"/>
        <v>2021</v>
      </c>
      <c r="D284" t="str">
        <f t="shared" si="77"/>
        <v>02</v>
      </c>
      <c r="E284" t="str">
        <f t="shared" si="78"/>
        <v>09</v>
      </c>
      <c r="F284" s="3">
        <f t="shared" si="79"/>
        <v>44236</v>
      </c>
      <c r="G284" t="str">
        <f t="shared" si="80"/>
        <v>2021</v>
      </c>
      <c r="H284" t="str">
        <f t="shared" si="81"/>
        <v>02</v>
      </c>
      <c r="I284" t="str">
        <f t="shared" si="82"/>
        <v>23</v>
      </c>
      <c r="J284" s="3">
        <f t="shared" si="83"/>
        <v>44250</v>
      </c>
      <c r="K284">
        <f t="shared" si="84"/>
        <v>14</v>
      </c>
      <c r="L284" t="str">
        <f t="shared" si="85"/>
        <v>18</v>
      </c>
      <c r="M284" t="str">
        <f t="shared" si="86"/>
        <v>24</v>
      </c>
      <c r="N284" t="str">
        <f t="shared" si="87"/>
        <v>21</v>
      </c>
      <c r="O284">
        <f t="shared" si="88"/>
        <v>18.40583333333333</v>
      </c>
      <c r="P284" t="str">
        <f t="shared" si="89"/>
        <v>08</v>
      </c>
      <c r="Q284" t="str">
        <f t="shared" si="90"/>
        <v>00</v>
      </c>
      <c r="R284" t="str">
        <f t="shared" si="91"/>
        <v>00</v>
      </c>
      <c r="S284">
        <f t="shared" si="92"/>
        <v>8</v>
      </c>
      <c r="T284">
        <f t="shared" si="93"/>
        <v>-10.40583333333333</v>
      </c>
      <c r="U284">
        <f t="shared" si="94"/>
        <v>325.59416666666669</v>
      </c>
    </row>
    <row r="285" spans="1:21" x14ac:dyDescent="0.3">
      <c r="A285" t="s">
        <v>392</v>
      </c>
      <c r="C285" t="str">
        <f t="shared" si="76"/>
        <v>2021</v>
      </c>
      <c r="D285" t="str">
        <f t="shared" si="77"/>
        <v>01</v>
      </c>
      <c r="E285" t="str">
        <f t="shared" si="78"/>
        <v>26</v>
      </c>
      <c r="F285" s="3">
        <f t="shared" si="79"/>
        <v>44222</v>
      </c>
      <c r="G285">
        <f t="shared" si="80"/>
        <v>2021</v>
      </c>
      <c r="H285">
        <f t="shared" si="81"/>
        <v>3</v>
      </c>
      <c r="I285">
        <f t="shared" si="82"/>
        <v>4</v>
      </c>
      <c r="J285" s="3">
        <f t="shared" si="83"/>
        <v>44259</v>
      </c>
      <c r="K285">
        <f t="shared" si="84"/>
        <v>37</v>
      </c>
      <c r="L285" t="str">
        <f t="shared" si="85"/>
        <v>04</v>
      </c>
      <c r="M285" t="str">
        <f t="shared" si="86"/>
        <v>48</v>
      </c>
      <c r="N285" t="str">
        <f t="shared" si="87"/>
        <v>14</v>
      </c>
      <c r="O285">
        <f t="shared" si="88"/>
        <v>4.8038888888888884</v>
      </c>
      <c r="P285">
        <f t="shared" si="89"/>
        <v>0</v>
      </c>
      <c r="Q285">
        <f t="shared" si="90"/>
        <v>0</v>
      </c>
      <c r="R285">
        <f t="shared" si="91"/>
        <v>0</v>
      </c>
      <c r="S285">
        <f t="shared" si="92"/>
        <v>0</v>
      </c>
      <c r="T285">
        <f t="shared" si="93"/>
        <v>-4.8038888888888884</v>
      </c>
      <c r="U285">
        <f t="shared" si="94"/>
        <v>883.19611111111112</v>
      </c>
    </row>
    <row r="286" spans="1:21" x14ac:dyDescent="0.3">
      <c r="A286" t="s">
        <v>379</v>
      </c>
      <c r="B286" t="s">
        <v>380</v>
      </c>
      <c r="C286" t="str">
        <f t="shared" si="76"/>
        <v>2021</v>
      </c>
      <c r="D286" t="str">
        <f t="shared" si="77"/>
        <v>01</v>
      </c>
      <c r="E286" t="str">
        <f t="shared" si="78"/>
        <v>05</v>
      </c>
      <c r="F286" s="3">
        <f t="shared" si="79"/>
        <v>44201</v>
      </c>
      <c r="G286" t="str">
        <f t="shared" si="80"/>
        <v>2021</v>
      </c>
      <c r="H286" t="str">
        <f t="shared" si="81"/>
        <v>01</v>
      </c>
      <c r="I286" t="str">
        <f t="shared" si="82"/>
        <v>05</v>
      </c>
      <c r="J286" s="3">
        <f t="shared" si="83"/>
        <v>44201</v>
      </c>
      <c r="K286">
        <f t="shared" si="84"/>
        <v>0</v>
      </c>
      <c r="L286" t="str">
        <f t="shared" si="85"/>
        <v>11</v>
      </c>
      <c r="M286" t="str">
        <f t="shared" si="86"/>
        <v>30</v>
      </c>
      <c r="N286" t="str">
        <f t="shared" si="87"/>
        <v>00</v>
      </c>
      <c r="O286">
        <f t="shared" si="88"/>
        <v>11.5</v>
      </c>
      <c r="P286" t="str">
        <f t="shared" si="89"/>
        <v>23</v>
      </c>
      <c r="Q286" t="str">
        <f t="shared" si="90"/>
        <v>45</v>
      </c>
      <c r="R286" t="str">
        <f t="shared" si="91"/>
        <v>00</v>
      </c>
      <c r="S286">
        <f t="shared" si="92"/>
        <v>23.75</v>
      </c>
      <c r="T286">
        <f t="shared" si="93"/>
        <v>12.25</v>
      </c>
      <c r="U286">
        <f t="shared" si="94"/>
        <v>12.25</v>
      </c>
    </row>
    <row r="287" spans="1:21" x14ac:dyDescent="0.3">
      <c r="A287" t="s">
        <v>89</v>
      </c>
      <c r="C287" t="str">
        <f t="shared" si="76"/>
        <v>2021</v>
      </c>
      <c r="D287" t="str">
        <f t="shared" si="77"/>
        <v>01</v>
      </c>
      <c r="E287" t="str">
        <f t="shared" si="78"/>
        <v>22</v>
      </c>
      <c r="F287" s="3">
        <f t="shared" si="79"/>
        <v>44218</v>
      </c>
      <c r="G287">
        <f t="shared" si="80"/>
        <v>2021</v>
      </c>
      <c r="H287">
        <f t="shared" si="81"/>
        <v>3</v>
      </c>
      <c r="I287">
        <f t="shared" si="82"/>
        <v>4</v>
      </c>
      <c r="J287" s="3">
        <f t="shared" si="83"/>
        <v>44259</v>
      </c>
      <c r="K287">
        <f t="shared" si="84"/>
        <v>41</v>
      </c>
      <c r="L287" t="str">
        <f t="shared" si="85"/>
        <v>15</v>
      </c>
      <c r="M287" t="str">
        <f t="shared" si="86"/>
        <v>12</v>
      </c>
      <c r="N287" t="str">
        <f t="shared" si="87"/>
        <v>53</v>
      </c>
      <c r="O287">
        <f t="shared" si="88"/>
        <v>15.214722222222221</v>
      </c>
      <c r="P287">
        <f t="shared" si="89"/>
        <v>0</v>
      </c>
      <c r="Q287">
        <f t="shared" si="90"/>
        <v>0</v>
      </c>
      <c r="R287">
        <f t="shared" si="91"/>
        <v>0</v>
      </c>
      <c r="S287">
        <f t="shared" si="92"/>
        <v>0</v>
      </c>
      <c r="T287">
        <f t="shared" si="93"/>
        <v>-15.214722222222221</v>
      </c>
      <c r="U287">
        <f t="shared" si="94"/>
        <v>968.78527777777776</v>
      </c>
    </row>
    <row r="288" spans="1:21" x14ac:dyDescent="0.3">
      <c r="A288" t="s">
        <v>176</v>
      </c>
      <c r="B288" t="s">
        <v>177</v>
      </c>
      <c r="C288" t="str">
        <f t="shared" si="76"/>
        <v>2021</v>
      </c>
      <c r="D288" t="str">
        <f t="shared" si="77"/>
        <v>02</v>
      </c>
      <c r="E288" t="str">
        <f t="shared" si="78"/>
        <v>01</v>
      </c>
      <c r="F288" s="3">
        <f t="shared" si="79"/>
        <v>44228</v>
      </c>
      <c r="G288" t="str">
        <f t="shared" si="80"/>
        <v>2021</v>
      </c>
      <c r="H288" t="str">
        <f t="shared" si="81"/>
        <v>02</v>
      </c>
      <c r="I288" t="str">
        <f t="shared" si="82"/>
        <v>14</v>
      </c>
      <c r="J288" s="3">
        <f t="shared" si="83"/>
        <v>44241</v>
      </c>
      <c r="K288">
        <f t="shared" si="84"/>
        <v>13</v>
      </c>
      <c r="L288" t="str">
        <f t="shared" si="85"/>
        <v>16</v>
      </c>
      <c r="M288" t="str">
        <f t="shared" si="86"/>
        <v>46</v>
      </c>
      <c r="N288" t="str">
        <f t="shared" si="87"/>
        <v>37</v>
      </c>
      <c r="O288">
        <f t="shared" si="88"/>
        <v>16.776944444444442</v>
      </c>
      <c r="P288" t="str">
        <f t="shared" si="89"/>
        <v>23</v>
      </c>
      <c r="Q288" t="str">
        <f t="shared" si="90"/>
        <v>59</v>
      </c>
      <c r="R288" t="str">
        <f t="shared" si="91"/>
        <v>37</v>
      </c>
      <c r="S288">
        <f t="shared" si="92"/>
        <v>23.993611111111111</v>
      </c>
      <c r="T288">
        <f t="shared" si="93"/>
        <v>7.2166666666666686</v>
      </c>
      <c r="U288">
        <f t="shared" si="94"/>
        <v>319.2166666666667</v>
      </c>
    </row>
    <row r="289" spans="1:21" x14ac:dyDescent="0.3">
      <c r="A289" t="s">
        <v>1142</v>
      </c>
      <c r="B289" t="s">
        <v>1143</v>
      </c>
      <c r="C289" t="str">
        <f t="shared" si="76"/>
        <v>2021</v>
      </c>
      <c r="D289" t="str">
        <f t="shared" si="77"/>
        <v>02</v>
      </c>
      <c r="E289" t="str">
        <f t="shared" si="78"/>
        <v>22</v>
      </c>
      <c r="F289" s="3">
        <f t="shared" si="79"/>
        <v>44249</v>
      </c>
      <c r="G289" t="str">
        <f t="shared" si="80"/>
        <v>2021</v>
      </c>
      <c r="H289" t="str">
        <f t="shared" si="81"/>
        <v>02</v>
      </c>
      <c r="I289" t="str">
        <f t="shared" si="82"/>
        <v>28</v>
      </c>
      <c r="J289" s="3">
        <f t="shared" si="83"/>
        <v>44255</v>
      </c>
      <c r="K289">
        <f t="shared" si="84"/>
        <v>6</v>
      </c>
      <c r="L289" t="str">
        <f t="shared" si="85"/>
        <v>17</v>
      </c>
      <c r="M289" t="str">
        <f t="shared" si="86"/>
        <v>00</v>
      </c>
      <c r="N289" t="str">
        <f t="shared" si="87"/>
        <v>00</v>
      </c>
      <c r="O289">
        <f t="shared" si="88"/>
        <v>17</v>
      </c>
      <c r="P289" t="str">
        <f t="shared" si="89"/>
        <v>20</v>
      </c>
      <c r="Q289" t="str">
        <f t="shared" si="90"/>
        <v>20</v>
      </c>
      <c r="R289" t="str">
        <f t="shared" si="91"/>
        <v>25</v>
      </c>
      <c r="S289">
        <f t="shared" si="92"/>
        <v>20.340277777777775</v>
      </c>
      <c r="T289">
        <f t="shared" si="93"/>
        <v>3.340277777777775</v>
      </c>
      <c r="U289">
        <f t="shared" si="94"/>
        <v>147.34027777777777</v>
      </c>
    </row>
    <row r="290" spans="1:21" x14ac:dyDescent="0.3">
      <c r="A290" t="s">
        <v>1148</v>
      </c>
      <c r="B290" t="s">
        <v>397</v>
      </c>
      <c r="C290" t="str">
        <f t="shared" si="76"/>
        <v>2021</v>
      </c>
      <c r="D290" t="str">
        <f t="shared" si="77"/>
        <v>02</v>
      </c>
      <c r="E290" t="str">
        <f t="shared" si="78"/>
        <v>03</v>
      </c>
      <c r="F290" s="3">
        <f t="shared" si="79"/>
        <v>44230</v>
      </c>
      <c r="G290" t="str">
        <f t="shared" si="80"/>
        <v>2021</v>
      </c>
      <c r="H290" t="str">
        <f t="shared" si="81"/>
        <v>02</v>
      </c>
      <c r="I290" t="str">
        <f t="shared" si="82"/>
        <v>09</v>
      </c>
      <c r="J290" s="3">
        <f t="shared" si="83"/>
        <v>44236</v>
      </c>
      <c r="K290">
        <f t="shared" si="84"/>
        <v>6</v>
      </c>
      <c r="L290" t="str">
        <f t="shared" si="85"/>
        <v>18</v>
      </c>
      <c r="M290" t="str">
        <f t="shared" si="86"/>
        <v>30</v>
      </c>
      <c r="N290" t="str">
        <f t="shared" si="87"/>
        <v>13</v>
      </c>
      <c r="O290">
        <f t="shared" si="88"/>
        <v>18.503611111111113</v>
      </c>
      <c r="P290" t="str">
        <f t="shared" si="89"/>
        <v>07</v>
      </c>
      <c r="Q290" t="str">
        <f t="shared" si="90"/>
        <v>59</v>
      </c>
      <c r="R290" t="str">
        <f t="shared" si="91"/>
        <v>59</v>
      </c>
      <c r="S290">
        <f t="shared" si="92"/>
        <v>7.9997222222222222</v>
      </c>
      <c r="T290">
        <f t="shared" si="93"/>
        <v>-10.503888888888891</v>
      </c>
      <c r="U290">
        <f t="shared" si="94"/>
        <v>133.49611111111111</v>
      </c>
    </row>
    <row r="291" spans="1:21" x14ac:dyDescent="0.3">
      <c r="A291" t="s">
        <v>684</v>
      </c>
      <c r="B291" t="s">
        <v>767</v>
      </c>
      <c r="C291" t="str">
        <f t="shared" si="76"/>
        <v>2021</v>
      </c>
      <c r="D291" t="str">
        <f t="shared" si="77"/>
        <v>02</v>
      </c>
      <c r="E291" t="str">
        <f t="shared" si="78"/>
        <v>11</v>
      </c>
      <c r="F291" s="3">
        <f t="shared" si="79"/>
        <v>44238</v>
      </c>
      <c r="G291" t="str">
        <f t="shared" si="80"/>
        <v>2021</v>
      </c>
      <c r="H291" t="str">
        <f t="shared" si="81"/>
        <v>02</v>
      </c>
      <c r="I291" t="str">
        <f t="shared" si="82"/>
        <v>22</v>
      </c>
      <c r="J291" s="3">
        <f t="shared" si="83"/>
        <v>44249</v>
      </c>
      <c r="K291">
        <f t="shared" si="84"/>
        <v>11</v>
      </c>
      <c r="L291" t="str">
        <f t="shared" si="85"/>
        <v>21</v>
      </c>
      <c r="M291" t="str">
        <f t="shared" si="86"/>
        <v>22</v>
      </c>
      <c r="N291" t="str">
        <f t="shared" si="87"/>
        <v>56</v>
      </c>
      <c r="O291">
        <f t="shared" si="88"/>
        <v>21.382222222222222</v>
      </c>
      <c r="P291" t="str">
        <f t="shared" si="89"/>
        <v>19</v>
      </c>
      <c r="Q291" t="str">
        <f t="shared" si="90"/>
        <v>59</v>
      </c>
      <c r="R291" t="str">
        <f t="shared" si="91"/>
        <v>59</v>
      </c>
      <c r="S291">
        <f t="shared" si="92"/>
        <v>19.999722222222225</v>
      </c>
      <c r="T291">
        <f t="shared" si="93"/>
        <v>-1.3824999999999967</v>
      </c>
      <c r="U291">
        <f t="shared" si="94"/>
        <v>262.61750000000001</v>
      </c>
    </row>
    <row r="292" spans="1:21" x14ac:dyDescent="0.3">
      <c r="A292" t="s">
        <v>184</v>
      </c>
      <c r="B292" t="s">
        <v>185</v>
      </c>
      <c r="C292" t="str">
        <f t="shared" si="76"/>
        <v>2021</v>
      </c>
      <c r="D292" t="str">
        <f t="shared" si="77"/>
        <v>02</v>
      </c>
      <c r="E292" t="str">
        <f t="shared" si="78"/>
        <v>05</v>
      </c>
      <c r="F292" s="3">
        <f t="shared" si="79"/>
        <v>44232</v>
      </c>
      <c r="G292" t="str">
        <f t="shared" si="80"/>
        <v>2021</v>
      </c>
      <c r="H292" t="str">
        <f t="shared" si="81"/>
        <v>02</v>
      </c>
      <c r="I292" t="str">
        <f t="shared" si="82"/>
        <v>06</v>
      </c>
      <c r="J292" s="3">
        <f t="shared" si="83"/>
        <v>44233</v>
      </c>
      <c r="K292">
        <f t="shared" si="84"/>
        <v>1</v>
      </c>
      <c r="L292" t="str">
        <f t="shared" si="85"/>
        <v>16</v>
      </c>
      <c r="M292" t="str">
        <f t="shared" si="86"/>
        <v>54</v>
      </c>
      <c r="N292" t="str">
        <f t="shared" si="87"/>
        <v>58</v>
      </c>
      <c r="O292">
        <f t="shared" si="88"/>
        <v>16.91611111111111</v>
      </c>
      <c r="P292" t="str">
        <f t="shared" si="89"/>
        <v>18</v>
      </c>
      <c r="Q292" t="str">
        <f t="shared" si="90"/>
        <v>01</v>
      </c>
      <c r="R292" t="str">
        <f t="shared" si="91"/>
        <v>59</v>
      </c>
      <c r="S292">
        <f t="shared" si="92"/>
        <v>18.033055555555556</v>
      </c>
      <c r="T292">
        <f t="shared" si="93"/>
        <v>1.1169444444444458</v>
      </c>
      <c r="U292">
        <f t="shared" si="94"/>
        <v>25.116944444444446</v>
      </c>
    </row>
    <row r="293" spans="1:21" x14ac:dyDescent="0.3">
      <c r="A293" t="s">
        <v>507</v>
      </c>
      <c r="C293" t="str">
        <f t="shared" si="76"/>
        <v>2021</v>
      </c>
      <c r="D293" t="str">
        <f t="shared" si="77"/>
        <v>02</v>
      </c>
      <c r="E293" t="str">
        <f t="shared" si="78"/>
        <v>12</v>
      </c>
      <c r="F293" s="3">
        <f t="shared" si="79"/>
        <v>44239</v>
      </c>
      <c r="G293">
        <f t="shared" si="80"/>
        <v>2021</v>
      </c>
      <c r="H293">
        <f t="shared" si="81"/>
        <v>3</v>
      </c>
      <c r="I293">
        <f t="shared" si="82"/>
        <v>4</v>
      </c>
      <c r="J293" s="3">
        <f t="shared" si="83"/>
        <v>44259</v>
      </c>
      <c r="K293">
        <f t="shared" si="84"/>
        <v>20</v>
      </c>
      <c r="L293" t="str">
        <f t="shared" si="85"/>
        <v>00</v>
      </c>
      <c r="M293" t="str">
        <f t="shared" si="86"/>
        <v>55</v>
      </c>
      <c r="N293" t="str">
        <f t="shared" si="87"/>
        <v>45</v>
      </c>
      <c r="O293">
        <f t="shared" si="88"/>
        <v>0.92916666666666659</v>
      </c>
      <c r="P293">
        <f t="shared" si="89"/>
        <v>0</v>
      </c>
      <c r="Q293">
        <f t="shared" si="90"/>
        <v>0</v>
      </c>
      <c r="R293">
        <f t="shared" si="91"/>
        <v>0</v>
      </c>
      <c r="S293">
        <f t="shared" si="92"/>
        <v>0</v>
      </c>
      <c r="T293">
        <f t="shared" si="93"/>
        <v>-0.92916666666666659</v>
      </c>
      <c r="U293">
        <f t="shared" si="94"/>
        <v>479.07083333333333</v>
      </c>
    </row>
    <row r="294" spans="1:21" x14ac:dyDescent="0.3">
      <c r="A294" t="s">
        <v>947</v>
      </c>
      <c r="B294" t="s">
        <v>948</v>
      </c>
      <c r="C294" t="str">
        <f t="shared" si="76"/>
        <v>2021</v>
      </c>
      <c r="D294" t="str">
        <f t="shared" si="77"/>
        <v>01</v>
      </c>
      <c r="E294" t="str">
        <f t="shared" si="78"/>
        <v>25</v>
      </c>
      <c r="F294" s="3">
        <f t="shared" si="79"/>
        <v>44221</v>
      </c>
      <c r="G294" t="str">
        <f t="shared" si="80"/>
        <v>2021</v>
      </c>
      <c r="H294" t="str">
        <f t="shared" si="81"/>
        <v>02</v>
      </c>
      <c r="I294" t="str">
        <f t="shared" si="82"/>
        <v>28</v>
      </c>
      <c r="J294" s="3">
        <f t="shared" si="83"/>
        <v>44255</v>
      </c>
      <c r="K294">
        <f t="shared" si="84"/>
        <v>34</v>
      </c>
      <c r="L294" t="str">
        <f t="shared" si="85"/>
        <v>00</v>
      </c>
      <c r="M294" t="str">
        <f t="shared" si="86"/>
        <v>31</v>
      </c>
      <c r="N294" t="str">
        <f t="shared" si="87"/>
        <v>56</v>
      </c>
      <c r="O294">
        <f t="shared" si="88"/>
        <v>0.53222222222222226</v>
      </c>
      <c r="P294" t="str">
        <f t="shared" si="89"/>
        <v>12</v>
      </c>
      <c r="Q294" t="str">
        <f t="shared" si="90"/>
        <v>59</v>
      </c>
      <c r="R294" t="str">
        <f t="shared" si="91"/>
        <v>59</v>
      </c>
      <c r="S294">
        <f t="shared" si="92"/>
        <v>12.999722222222221</v>
      </c>
      <c r="T294">
        <f t="shared" si="93"/>
        <v>12.467499999999999</v>
      </c>
      <c r="U294">
        <f t="shared" si="94"/>
        <v>828.46749999999997</v>
      </c>
    </row>
    <row r="295" spans="1:21" x14ac:dyDescent="0.3">
      <c r="A295" t="s">
        <v>745</v>
      </c>
      <c r="B295" t="s">
        <v>746</v>
      </c>
      <c r="C295" t="str">
        <f t="shared" si="76"/>
        <v>2021</v>
      </c>
      <c r="D295" t="str">
        <f t="shared" si="77"/>
        <v>03</v>
      </c>
      <c r="E295" t="str">
        <f t="shared" si="78"/>
        <v>01</v>
      </c>
      <c r="F295" s="3">
        <f t="shared" si="79"/>
        <v>44256</v>
      </c>
      <c r="G295" t="str">
        <f t="shared" si="80"/>
        <v>2021</v>
      </c>
      <c r="H295" t="str">
        <f t="shared" si="81"/>
        <v>03</v>
      </c>
      <c r="I295" t="str">
        <f t="shared" si="82"/>
        <v>15</v>
      </c>
      <c r="J295" s="3">
        <f t="shared" si="83"/>
        <v>44270</v>
      </c>
      <c r="K295">
        <f t="shared" si="84"/>
        <v>14</v>
      </c>
      <c r="L295" t="str">
        <f t="shared" si="85"/>
        <v>00</v>
      </c>
      <c r="M295" t="str">
        <f t="shared" si="86"/>
        <v>00</v>
      </c>
      <c r="N295" t="str">
        <f t="shared" si="87"/>
        <v>30</v>
      </c>
      <c r="O295">
        <f t="shared" si="88"/>
        <v>8.3333333333333332E-3</v>
      </c>
      <c r="P295" t="str">
        <f t="shared" si="89"/>
        <v>11</v>
      </c>
      <c r="Q295" t="str">
        <f t="shared" si="90"/>
        <v>59</v>
      </c>
      <c r="R295" t="str">
        <f t="shared" si="91"/>
        <v>17</v>
      </c>
      <c r="S295">
        <f t="shared" si="92"/>
        <v>11.988055555555555</v>
      </c>
      <c r="T295">
        <f t="shared" si="93"/>
        <v>11.979722222222222</v>
      </c>
      <c r="U295">
        <f t="shared" si="94"/>
        <v>347.97972222222222</v>
      </c>
    </row>
    <row r="296" spans="1:21" x14ac:dyDescent="0.3">
      <c r="A296" t="s">
        <v>89</v>
      </c>
      <c r="C296" t="str">
        <f t="shared" si="76"/>
        <v>2021</v>
      </c>
      <c r="D296" t="str">
        <f t="shared" si="77"/>
        <v>01</v>
      </c>
      <c r="E296" t="str">
        <f t="shared" si="78"/>
        <v>22</v>
      </c>
      <c r="F296" s="3">
        <f t="shared" si="79"/>
        <v>44218</v>
      </c>
      <c r="G296">
        <f t="shared" si="80"/>
        <v>2021</v>
      </c>
      <c r="H296">
        <f t="shared" si="81"/>
        <v>3</v>
      </c>
      <c r="I296">
        <f t="shared" si="82"/>
        <v>4</v>
      </c>
      <c r="J296" s="3">
        <f t="shared" si="83"/>
        <v>44259</v>
      </c>
      <c r="K296">
        <f t="shared" si="84"/>
        <v>41</v>
      </c>
      <c r="L296" t="str">
        <f t="shared" si="85"/>
        <v>15</v>
      </c>
      <c r="M296" t="str">
        <f t="shared" si="86"/>
        <v>12</v>
      </c>
      <c r="N296" t="str">
        <f t="shared" si="87"/>
        <v>53</v>
      </c>
      <c r="O296">
        <f t="shared" si="88"/>
        <v>15.214722222222221</v>
      </c>
      <c r="P296">
        <f t="shared" si="89"/>
        <v>0</v>
      </c>
      <c r="Q296">
        <f t="shared" si="90"/>
        <v>0</v>
      </c>
      <c r="R296">
        <f t="shared" si="91"/>
        <v>0</v>
      </c>
      <c r="S296">
        <f t="shared" si="92"/>
        <v>0</v>
      </c>
      <c r="T296">
        <f t="shared" si="93"/>
        <v>-15.214722222222221</v>
      </c>
      <c r="U296">
        <f t="shared" si="94"/>
        <v>968.78527777777776</v>
      </c>
    </row>
    <row r="297" spans="1:21" x14ac:dyDescent="0.3">
      <c r="A297" t="s">
        <v>323</v>
      </c>
      <c r="C297" t="str">
        <f t="shared" si="76"/>
        <v>2021</v>
      </c>
      <c r="D297" t="str">
        <f t="shared" si="77"/>
        <v>01</v>
      </c>
      <c r="E297" t="str">
        <f t="shared" si="78"/>
        <v>04</v>
      </c>
      <c r="F297" s="3">
        <f t="shared" si="79"/>
        <v>44200</v>
      </c>
      <c r="G297">
        <f t="shared" si="80"/>
        <v>2021</v>
      </c>
      <c r="H297">
        <f t="shared" si="81"/>
        <v>3</v>
      </c>
      <c r="I297">
        <f t="shared" si="82"/>
        <v>4</v>
      </c>
      <c r="J297" s="3">
        <f t="shared" si="83"/>
        <v>44259</v>
      </c>
      <c r="K297">
        <f t="shared" si="84"/>
        <v>59</v>
      </c>
      <c r="L297" t="str">
        <f t="shared" si="85"/>
        <v>21</v>
      </c>
      <c r="M297" t="str">
        <f t="shared" si="86"/>
        <v>37</v>
      </c>
      <c r="N297" t="str">
        <f t="shared" si="87"/>
        <v>45</v>
      </c>
      <c r="O297">
        <f t="shared" si="88"/>
        <v>21.629166666666666</v>
      </c>
      <c r="P297">
        <f t="shared" si="89"/>
        <v>0</v>
      </c>
      <c r="Q297">
        <f t="shared" si="90"/>
        <v>0</v>
      </c>
      <c r="R297">
        <f t="shared" si="91"/>
        <v>0</v>
      </c>
      <c r="S297">
        <f t="shared" si="92"/>
        <v>0</v>
      </c>
      <c r="T297">
        <f t="shared" si="93"/>
        <v>-21.629166666666666</v>
      </c>
      <c r="U297">
        <f t="shared" si="94"/>
        <v>1394.3708333333334</v>
      </c>
    </row>
    <row r="298" spans="1:21" x14ac:dyDescent="0.3">
      <c r="A298" t="s">
        <v>470</v>
      </c>
      <c r="B298" t="s">
        <v>210</v>
      </c>
      <c r="C298" t="str">
        <f t="shared" si="76"/>
        <v>2021</v>
      </c>
      <c r="D298" t="str">
        <f t="shared" si="77"/>
        <v>01</v>
      </c>
      <c r="E298" t="str">
        <f t="shared" si="78"/>
        <v>15</v>
      </c>
      <c r="F298" s="3">
        <f t="shared" si="79"/>
        <v>44211</v>
      </c>
      <c r="G298" t="str">
        <f t="shared" si="80"/>
        <v>2021</v>
      </c>
      <c r="H298" t="str">
        <f t="shared" si="81"/>
        <v>02</v>
      </c>
      <c r="I298" t="str">
        <f t="shared" si="82"/>
        <v>01</v>
      </c>
      <c r="J298" s="3">
        <f t="shared" si="83"/>
        <v>44228</v>
      </c>
      <c r="K298">
        <f t="shared" si="84"/>
        <v>17</v>
      </c>
      <c r="L298" t="str">
        <f t="shared" si="85"/>
        <v>20</v>
      </c>
      <c r="M298" t="str">
        <f t="shared" si="86"/>
        <v>10</v>
      </c>
      <c r="N298" t="str">
        <f t="shared" si="87"/>
        <v>03</v>
      </c>
      <c r="O298">
        <f t="shared" si="88"/>
        <v>20.1675</v>
      </c>
      <c r="P298" t="str">
        <f t="shared" si="89"/>
        <v>04</v>
      </c>
      <c r="Q298" t="str">
        <f t="shared" si="90"/>
        <v>59</v>
      </c>
      <c r="R298" t="str">
        <f t="shared" si="91"/>
        <v>59</v>
      </c>
      <c r="S298">
        <f t="shared" si="92"/>
        <v>4.9997222222222222</v>
      </c>
      <c r="T298">
        <f t="shared" si="93"/>
        <v>-15.167777777777779</v>
      </c>
      <c r="U298">
        <f t="shared" si="94"/>
        <v>392.83222222222224</v>
      </c>
    </row>
    <row r="299" spans="1:21" x14ac:dyDescent="0.3">
      <c r="A299" t="s">
        <v>1163</v>
      </c>
      <c r="B299" t="s">
        <v>1164</v>
      </c>
      <c r="C299" t="str">
        <f t="shared" si="76"/>
        <v>2021</v>
      </c>
      <c r="D299" t="str">
        <f t="shared" si="77"/>
        <v>01</v>
      </c>
      <c r="E299" t="str">
        <f t="shared" si="78"/>
        <v>29</v>
      </c>
      <c r="F299" s="3">
        <f t="shared" si="79"/>
        <v>44225</v>
      </c>
      <c r="G299" t="str">
        <f t="shared" si="80"/>
        <v>2021</v>
      </c>
      <c r="H299" t="str">
        <f t="shared" si="81"/>
        <v>02</v>
      </c>
      <c r="I299" t="str">
        <f t="shared" si="82"/>
        <v>28</v>
      </c>
      <c r="J299" s="3">
        <f t="shared" si="83"/>
        <v>44255</v>
      </c>
      <c r="K299">
        <f t="shared" si="84"/>
        <v>30</v>
      </c>
      <c r="L299" t="str">
        <f t="shared" si="85"/>
        <v>11</v>
      </c>
      <c r="M299" t="str">
        <f t="shared" si="86"/>
        <v>16</v>
      </c>
      <c r="N299" t="str">
        <f t="shared" si="87"/>
        <v>24</v>
      </c>
      <c r="O299">
        <f t="shared" si="88"/>
        <v>11.273333333333333</v>
      </c>
      <c r="P299" t="str">
        <f t="shared" si="89"/>
        <v>11</v>
      </c>
      <c r="Q299" t="str">
        <f t="shared" si="90"/>
        <v>16</v>
      </c>
      <c r="R299" t="str">
        <f t="shared" si="91"/>
        <v>24</v>
      </c>
      <c r="S299">
        <f t="shared" si="92"/>
        <v>11.273333333333333</v>
      </c>
      <c r="T299">
        <f t="shared" si="93"/>
        <v>0</v>
      </c>
      <c r="U299">
        <f t="shared" si="94"/>
        <v>720</v>
      </c>
    </row>
    <row r="300" spans="1:21" x14ac:dyDescent="0.3">
      <c r="A300" t="s">
        <v>439</v>
      </c>
      <c r="C300" t="str">
        <f t="shared" si="76"/>
        <v>2021</v>
      </c>
      <c r="D300" t="str">
        <f t="shared" si="77"/>
        <v>01</v>
      </c>
      <c r="E300" t="str">
        <f t="shared" si="78"/>
        <v>19</v>
      </c>
      <c r="F300" s="3">
        <f t="shared" si="79"/>
        <v>44215</v>
      </c>
      <c r="G300">
        <f t="shared" si="80"/>
        <v>2021</v>
      </c>
      <c r="H300">
        <f t="shared" si="81"/>
        <v>3</v>
      </c>
      <c r="I300">
        <f t="shared" si="82"/>
        <v>4</v>
      </c>
      <c r="J300" s="3">
        <f t="shared" si="83"/>
        <v>44259</v>
      </c>
      <c r="K300">
        <f t="shared" si="84"/>
        <v>44</v>
      </c>
      <c r="L300" t="str">
        <f t="shared" si="85"/>
        <v>03</v>
      </c>
      <c r="M300" t="str">
        <f t="shared" si="86"/>
        <v>33</v>
      </c>
      <c r="N300" t="str">
        <f t="shared" si="87"/>
        <v>38</v>
      </c>
      <c r="O300">
        <f t="shared" si="88"/>
        <v>3.5605555555555553</v>
      </c>
      <c r="P300">
        <f t="shared" si="89"/>
        <v>0</v>
      </c>
      <c r="Q300">
        <f t="shared" si="90"/>
        <v>0</v>
      </c>
      <c r="R300">
        <f t="shared" si="91"/>
        <v>0</v>
      </c>
      <c r="S300">
        <f t="shared" si="92"/>
        <v>0</v>
      </c>
      <c r="T300">
        <f t="shared" si="93"/>
        <v>-3.5605555555555553</v>
      </c>
      <c r="U300">
        <f t="shared" si="94"/>
        <v>1052.4394444444445</v>
      </c>
    </row>
    <row r="301" spans="1:21" x14ac:dyDescent="0.3">
      <c r="A301" t="s">
        <v>453</v>
      </c>
      <c r="C301" t="str">
        <f t="shared" si="76"/>
        <v>2021</v>
      </c>
      <c r="D301" t="str">
        <f t="shared" si="77"/>
        <v>01</v>
      </c>
      <c r="E301" t="str">
        <f t="shared" si="78"/>
        <v>21</v>
      </c>
      <c r="F301" s="3">
        <f t="shared" si="79"/>
        <v>44217</v>
      </c>
      <c r="G301">
        <f t="shared" si="80"/>
        <v>2021</v>
      </c>
      <c r="H301">
        <f t="shared" si="81"/>
        <v>3</v>
      </c>
      <c r="I301">
        <f t="shared" si="82"/>
        <v>4</v>
      </c>
      <c r="J301" s="3">
        <f t="shared" si="83"/>
        <v>44259</v>
      </c>
      <c r="K301">
        <f t="shared" si="84"/>
        <v>42</v>
      </c>
      <c r="L301" t="str">
        <f t="shared" si="85"/>
        <v>22</v>
      </c>
      <c r="M301" t="str">
        <f t="shared" si="86"/>
        <v>14</v>
      </c>
      <c r="N301" t="str">
        <f t="shared" si="87"/>
        <v>48</v>
      </c>
      <c r="O301">
        <f t="shared" si="88"/>
        <v>22.246666666666666</v>
      </c>
      <c r="P301">
        <f t="shared" si="89"/>
        <v>0</v>
      </c>
      <c r="Q301">
        <f t="shared" si="90"/>
        <v>0</v>
      </c>
      <c r="R301">
        <f t="shared" si="91"/>
        <v>0</v>
      </c>
      <c r="S301">
        <f t="shared" si="92"/>
        <v>0</v>
      </c>
      <c r="T301">
        <f t="shared" si="93"/>
        <v>-22.246666666666666</v>
      </c>
      <c r="U301">
        <f t="shared" si="94"/>
        <v>985.75333333333333</v>
      </c>
    </row>
    <row r="302" spans="1:21" x14ac:dyDescent="0.3">
      <c r="A302" t="s">
        <v>89</v>
      </c>
      <c r="C302" t="str">
        <f t="shared" si="76"/>
        <v>2021</v>
      </c>
      <c r="D302" t="str">
        <f t="shared" si="77"/>
        <v>01</v>
      </c>
      <c r="E302" t="str">
        <f t="shared" si="78"/>
        <v>22</v>
      </c>
      <c r="F302" s="3">
        <f t="shared" si="79"/>
        <v>44218</v>
      </c>
      <c r="G302">
        <f t="shared" si="80"/>
        <v>2021</v>
      </c>
      <c r="H302">
        <f t="shared" si="81"/>
        <v>3</v>
      </c>
      <c r="I302">
        <f t="shared" si="82"/>
        <v>4</v>
      </c>
      <c r="J302" s="3">
        <f t="shared" si="83"/>
        <v>44259</v>
      </c>
      <c r="K302">
        <f t="shared" si="84"/>
        <v>41</v>
      </c>
      <c r="L302" t="str">
        <f t="shared" si="85"/>
        <v>15</v>
      </c>
      <c r="M302" t="str">
        <f t="shared" si="86"/>
        <v>12</v>
      </c>
      <c r="N302" t="str">
        <f t="shared" si="87"/>
        <v>53</v>
      </c>
      <c r="O302">
        <f t="shared" si="88"/>
        <v>15.214722222222221</v>
      </c>
      <c r="P302">
        <f t="shared" si="89"/>
        <v>0</v>
      </c>
      <c r="Q302">
        <f t="shared" si="90"/>
        <v>0</v>
      </c>
      <c r="R302">
        <f t="shared" si="91"/>
        <v>0</v>
      </c>
      <c r="S302">
        <f t="shared" si="92"/>
        <v>0</v>
      </c>
      <c r="T302">
        <f t="shared" si="93"/>
        <v>-15.214722222222221</v>
      </c>
      <c r="U302">
        <f t="shared" si="94"/>
        <v>968.78527777777776</v>
      </c>
    </row>
    <row r="303" spans="1:21" x14ac:dyDescent="0.3">
      <c r="A303" t="s">
        <v>1178</v>
      </c>
      <c r="C303" t="str">
        <f t="shared" si="76"/>
        <v>2021</v>
      </c>
      <c r="D303" t="str">
        <f t="shared" si="77"/>
        <v>02</v>
      </c>
      <c r="E303" t="str">
        <f t="shared" si="78"/>
        <v>08</v>
      </c>
      <c r="F303" s="3">
        <f t="shared" si="79"/>
        <v>44235</v>
      </c>
      <c r="G303">
        <f t="shared" si="80"/>
        <v>2021</v>
      </c>
      <c r="H303">
        <f t="shared" si="81"/>
        <v>3</v>
      </c>
      <c r="I303">
        <f t="shared" si="82"/>
        <v>4</v>
      </c>
      <c r="J303" s="3">
        <f t="shared" si="83"/>
        <v>44259</v>
      </c>
      <c r="K303">
        <f t="shared" si="84"/>
        <v>24</v>
      </c>
      <c r="L303" t="str">
        <f t="shared" si="85"/>
        <v>17</v>
      </c>
      <c r="M303" t="str">
        <f t="shared" si="86"/>
        <v>49</v>
      </c>
      <c r="N303" t="str">
        <f t="shared" si="87"/>
        <v>01</v>
      </c>
      <c r="O303">
        <f t="shared" si="88"/>
        <v>17.816944444444445</v>
      </c>
      <c r="P303">
        <f t="shared" si="89"/>
        <v>0</v>
      </c>
      <c r="Q303">
        <f t="shared" si="90"/>
        <v>0</v>
      </c>
      <c r="R303">
        <f t="shared" si="91"/>
        <v>0</v>
      </c>
      <c r="S303">
        <f t="shared" si="92"/>
        <v>0</v>
      </c>
      <c r="T303">
        <f t="shared" si="93"/>
        <v>-17.816944444444445</v>
      </c>
      <c r="U303">
        <f t="shared" si="94"/>
        <v>558.1830555555556</v>
      </c>
    </row>
    <row r="304" spans="1:21" x14ac:dyDescent="0.3">
      <c r="A304" t="s">
        <v>1183</v>
      </c>
      <c r="C304" t="str">
        <f t="shared" si="76"/>
        <v>2021</v>
      </c>
      <c r="D304" t="str">
        <f t="shared" si="77"/>
        <v>02</v>
      </c>
      <c r="E304" t="str">
        <f t="shared" si="78"/>
        <v>23</v>
      </c>
      <c r="F304" s="3">
        <f t="shared" si="79"/>
        <v>44250</v>
      </c>
      <c r="G304">
        <f t="shared" si="80"/>
        <v>2021</v>
      </c>
      <c r="H304">
        <f t="shared" si="81"/>
        <v>3</v>
      </c>
      <c r="I304">
        <f t="shared" si="82"/>
        <v>4</v>
      </c>
      <c r="J304" s="3">
        <f t="shared" si="83"/>
        <v>44259</v>
      </c>
      <c r="K304">
        <f t="shared" si="84"/>
        <v>9</v>
      </c>
      <c r="L304" t="str">
        <f t="shared" si="85"/>
        <v>23</v>
      </c>
      <c r="M304" t="str">
        <f t="shared" si="86"/>
        <v>02</v>
      </c>
      <c r="N304" t="str">
        <f t="shared" si="87"/>
        <v>26</v>
      </c>
      <c r="O304">
        <f t="shared" si="88"/>
        <v>23.040555555555557</v>
      </c>
      <c r="P304">
        <f t="shared" si="89"/>
        <v>0</v>
      </c>
      <c r="Q304">
        <f t="shared" si="90"/>
        <v>0</v>
      </c>
      <c r="R304">
        <f t="shared" si="91"/>
        <v>0</v>
      </c>
      <c r="S304">
        <f t="shared" si="92"/>
        <v>0</v>
      </c>
      <c r="T304">
        <f t="shared" si="93"/>
        <v>-23.040555555555557</v>
      </c>
      <c r="U304">
        <f t="shared" si="94"/>
        <v>192.95944444444444</v>
      </c>
    </row>
    <row r="305" spans="1:21" x14ac:dyDescent="0.3">
      <c r="A305" t="s">
        <v>205</v>
      </c>
      <c r="C305" t="str">
        <f t="shared" si="76"/>
        <v>2021</v>
      </c>
      <c r="D305" t="str">
        <f t="shared" si="77"/>
        <v>01</v>
      </c>
      <c r="E305" t="str">
        <f t="shared" si="78"/>
        <v>22</v>
      </c>
      <c r="F305" s="3">
        <f t="shared" si="79"/>
        <v>44218</v>
      </c>
      <c r="G305">
        <f t="shared" si="80"/>
        <v>2021</v>
      </c>
      <c r="H305">
        <f t="shared" si="81"/>
        <v>3</v>
      </c>
      <c r="I305">
        <f t="shared" si="82"/>
        <v>4</v>
      </c>
      <c r="J305" s="3">
        <f t="shared" si="83"/>
        <v>44259</v>
      </c>
      <c r="K305">
        <f t="shared" si="84"/>
        <v>41</v>
      </c>
      <c r="L305" t="str">
        <f t="shared" si="85"/>
        <v>20</v>
      </c>
      <c r="M305" t="str">
        <f t="shared" si="86"/>
        <v>06</v>
      </c>
      <c r="N305" t="str">
        <f t="shared" si="87"/>
        <v>31</v>
      </c>
      <c r="O305">
        <f t="shared" si="88"/>
        <v>20.108611111111113</v>
      </c>
      <c r="P305">
        <f t="shared" si="89"/>
        <v>0</v>
      </c>
      <c r="Q305">
        <f t="shared" si="90"/>
        <v>0</v>
      </c>
      <c r="R305">
        <f t="shared" si="91"/>
        <v>0</v>
      </c>
      <c r="S305">
        <f t="shared" si="92"/>
        <v>0</v>
      </c>
      <c r="T305">
        <f t="shared" si="93"/>
        <v>-20.108611111111113</v>
      </c>
      <c r="U305">
        <f t="shared" si="94"/>
        <v>963.89138888888886</v>
      </c>
    </row>
    <row r="306" spans="1:21" x14ac:dyDescent="0.3">
      <c r="A306" t="s">
        <v>89</v>
      </c>
      <c r="C306" t="str">
        <f t="shared" si="76"/>
        <v>2021</v>
      </c>
      <c r="D306" t="str">
        <f t="shared" si="77"/>
        <v>01</v>
      </c>
      <c r="E306" t="str">
        <f t="shared" si="78"/>
        <v>22</v>
      </c>
      <c r="F306" s="3">
        <f t="shared" si="79"/>
        <v>44218</v>
      </c>
      <c r="G306">
        <f t="shared" si="80"/>
        <v>2021</v>
      </c>
      <c r="H306">
        <f t="shared" si="81"/>
        <v>3</v>
      </c>
      <c r="I306">
        <f t="shared" si="82"/>
        <v>4</v>
      </c>
      <c r="J306" s="3">
        <f t="shared" si="83"/>
        <v>44259</v>
      </c>
      <c r="K306">
        <f t="shared" si="84"/>
        <v>41</v>
      </c>
      <c r="L306" t="str">
        <f t="shared" si="85"/>
        <v>15</v>
      </c>
      <c r="M306" t="str">
        <f t="shared" si="86"/>
        <v>12</v>
      </c>
      <c r="N306" t="str">
        <f t="shared" si="87"/>
        <v>53</v>
      </c>
      <c r="O306">
        <f t="shared" si="88"/>
        <v>15.214722222222221</v>
      </c>
      <c r="P306">
        <f t="shared" si="89"/>
        <v>0</v>
      </c>
      <c r="Q306">
        <f t="shared" si="90"/>
        <v>0</v>
      </c>
      <c r="R306">
        <f t="shared" si="91"/>
        <v>0</v>
      </c>
      <c r="S306">
        <f t="shared" si="92"/>
        <v>0</v>
      </c>
      <c r="T306">
        <f t="shared" si="93"/>
        <v>-15.214722222222221</v>
      </c>
      <c r="U306">
        <f t="shared" si="94"/>
        <v>968.78527777777776</v>
      </c>
    </row>
    <row r="307" spans="1:21" x14ac:dyDescent="0.3">
      <c r="A307" t="s">
        <v>323</v>
      </c>
      <c r="C307" t="str">
        <f t="shared" si="76"/>
        <v>2021</v>
      </c>
      <c r="D307" t="str">
        <f t="shared" si="77"/>
        <v>01</v>
      </c>
      <c r="E307" t="str">
        <f t="shared" si="78"/>
        <v>04</v>
      </c>
      <c r="F307" s="3">
        <f t="shared" si="79"/>
        <v>44200</v>
      </c>
      <c r="G307">
        <f t="shared" si="80"/>
        <v>2021</v>
      </c>
      <c r="H307">
        <f t="shared" si="81"/>
        <v>3</v>
      </c>
      <c r="I307">
        <f t="shared" si="82"/>
        <v>4</v>
      </c>
      <c r="J307" s="3">
        <f t="shared" si="83"/>
        <v>44259</v>
      </c>
      <c r="K307">
        <f t="shared" si="84"/>
        <v>59</v>
      </c>
      <c r="L307" t="str">
        <f t="shared" si="85"/>
        <v>21</v>
      </c>
      <c r="M307" t="str">
        <f t="shared" si="86"/>
        <v>37</v>
      </c>
      <c r="N307" t="str">
        <f t="shared" si="87"/>
        <v>45</v>
      </c>
      <c r="O307">
        <f t="shared" si="88"/>
        <v>21.629166666666666</v>
      </c>
      <c r="P307">
        <f t="shared" si="89"/>
        <v>0</v>
      </c>
      <c r="Q307">
        <f t="shared" si="90"/>
        <v>0</v>
      </c>
      <c r="R307">
        <f t="shared" si="91"/>
        <v>0</v>
      </c>
      <c r="S307">
        <f t="shared" si="92"/>
        <v>0</v>
      </c>
      <c r="T307">
        <f t="shared" si="93"/>
        <v>-21.629166666666666</v>
      </c>
      <c r="U307">
        <f t="shared" si="94"/>
        <v>1394.3708333333334</v>
      </c>
    </row>
    <row r="308" spans="1:21" x14ac:dyDescent="0.3">
      <c r="A308" t="s">
        <v>684</v>
      </c>
      <c r="B308" t="s">
        <v>685</v>
      </c>
      <c r="C308" t="str">
        <f t="shared" si="76"/>
        <v>2021</v>
      </c>
      <c r="D308" t="str">
        <f t="shared" si="77"/>
        <v>02</v>
      </c>
      <c r="E308" t="str">
        <f t="shared" si="78"/>
        <v>11</v>
      </c>
      <c r="F308" s="3">
        <f t="shared" si="79"/>
        <v>44238</v>
      </c>
      <c r="G308" t="str">
        <f t="shared" si="80"/>
        <v>2021</v>
      </c>
      <c r="H308" t="str">
        <f t="shared" si="81"/>
        <v>03</v>
      </c>
      <c r="I308" t="str">
        <f t="shared" si="82"/>
        <v>08</v>
      </c>
      <c r="J308" s="3">
        <f t="shared" si="83"/>
        <v>44263</v>
      </c>
      <c r="K308">
        <f t="shared" si="84"/>
        <v>25</v>
      </c>
      <c r="L308" t="str">
        <f t="shared" si="85"/>
        <v>21</v>
      </c>
      <c r="M308" t="str">
        <f t="shared" si="86"/>
        <v>22</v>
      </c>
      <c r="N308" t="str">
        <f t="shared" si="87"/>
        <v>56</v>
      </c>
      <c r="O308">
        <f t="shared" si="88"/>
        <v>21.382222222222222</v>
      </c>
      <c r="P308" t="str">
        <f t="shared" si="89"/>
        <v>19</v>
      </c>
      <c r="Q308" t="str">
        <f t="shared" si="90"/>
        <v>59</v>
      </c>
      <c r="R308" t="str">
        <f t="shared" si="91"/>
        <v>59</v>
      </c>
      <c r="S308">
        <f t="shared" si="92"/>
        <v>19.999722222222225</v>
      </c>
      <c r="T308">
        <f t="shared" si="93"/>
        <v>-1.3824999999999967</v>
      </c>
      <c r="U308">
        <f t="shared" si="94"/>
        <v>598.61749999999995</v>
      </c>
    </row>
    <row r="309" spans="1:21" x14ac:dyDescent="0.3">
      <c r="A309" t="s">
        <v>209</v>
      </c>
      <c r="B309" t="s">
        <v>210</v>
      </c>
      <c r="C309" t="str">
        <f t="shared" si="76"/>
        <v>2021</v>
      </c>
      <c r="D309" t="str">
        <f t="shared" si="77"/>
        <v>01</v>
      </c>
      <c r="E309" t="str">
        <f t="shared" si="78"/>
        <v>22</v>
      </c>
      <c r="F309" s="3">
        <f t="shared" si="79"/>
        <v>44218</v>
      </c>
      <c r="G309" t="str">
        <f t="shared" si="80"/>
        <v>2021</v>
      </c>
      <c r="H309" t="str">
        <f t="shared" si="81"/>
        <v>02</v>
      </c>
      <c r="I309" t="str">
        <f t="shared" si="82"/>
        <v>01</v>
      </c>
      <c r="J309" s="3">
        <f t="shared" si="83"/>
        <v>44228</v>
      </c>
      <c r="K309">
        <f t="shared" si="84"/>
        <v>10</v>
      </c>
      <c r="L309" t="str">
        <f t="shared" si="85"/>
        <v>13</v>
      </c>
      <c r="M309" t="str">
        <f t="shared" si="86"/>
        <v>00</v>
      </c>
      <c r="N309" t="str">
        <f t="shared" si="87"/>
        <v>00</v>
      </c>
      <c r="O309">
        <f t="shared" si="88"/>
        <v>13</v>
      </c>
      <c r="P309" t="str">
        <f t="shared" si="89"/>
        <v>04</v>
      </c>
      <c r="Q309" t="str">
        <f t="shared" si="90"/>
        <v>59</v>
      </c>
      <c r="R309" t="str">
        <f t="shared" si="91"/>
        <v>59</v>
      </c>
      <c r="S309">
        <f t="shared" si="92"/>
        <v>4.9997222222222222</v>
      </c>
      <c r="T309">
        <f t="shared" si="93"/>
        <v>-8.0002777777777787</v>
      </c>
      <c r="U309">
        <f t="shared" si="94"/>
        <v>231.99972222222223</v>
      </c>
    </row>
    <row r="310" spans="1:21" x14ac:dyDescent="0.3">
      <c r="A310" t="s">
        <v>627</v>
      </c>
      <c r="B310" t="s">
        <v>628</v>
      </c>
      <c r="C310" t="str">
        <f t="shared" si="76"/>
        <v>2021</v>
      </c>
      <c r="D310" t="str">
        <f t="shared" si="77"/>
        <v>02</v>
      </c>
      <c r="E310" t="str">
        <f t="shared" si="78"/>
        <v>02</v>
      </c>
      <c r="F310" s="3">
        <f t="shared" si="79"/>
        <v>44229</v>
      </c>
      <c r="G310" t="str">
        <f t="shared" si="80"/>
        <v>2021</v>
      </c>
      <c r="H310" t="str">
        <f t="shared" si="81"/>
        <v>05</v>
      </c>
      <c r="I310" t="str">
        <f t="shared" si="82"/>
        <v>31</v>
      </c>
      <c r="J310" s="3">
        <f t="shared" si="83"/>
        <v>44347</v>
      </c>
      <c r="K310">
        <f t="shared" si="84"/>
        <v>118</v>
      </c>
      <c r="L310" t="str">
        <f t="shared" si="85"/>
        <v>14</v>
      </c>
      <c r="M310" t="str">
        <f t="shared" si="86"/>
        <v>58</v>
      </c>
      <c r="N310" t="str">
        <f t="shared" si="87"/>
        <v>58</v>
      </c>
      <c r="O310">
        <f t="shared" si="88"/>
        <v>14.982777777777779</v>
      </c>
      <c r="P310" t="str">
        <f t="shared" si="89"/>
        <v>20</v>
      </c>
      <c r="Q310" t="str">
        <f t="shared" si="90"/>
        <v>59</v>
      </c>
      <c r="R310" t="str">
        <f t="shared" si="91"/>
        <v>59</v>
      </c>
      <c r="S310">
        <f t="shared" si="92"/>
        <v>20.999722222222225</v>
      </c>
      <c r="T310">
        <f t="shared" si="93"/>
        <v>6.0169444444444462</v>
      </c>
      <c r="U310">
        <f t="shared" si="94"/>
        <v>2838.0169444444446</v>
      </c>
    </row>
    <row r="311" spans="1:21" x14ac:dyDescent="0.3">
      <c r="A311" t="s">
        <v>358</v>
      </c>
      <c r="B311" t="s">
        <v>359</v>
      </c>
      <c r="C311" t="str">
        <f t="shared" si="76"/>
        <v>2021</v>
      </c>
      <c r="D311" t="str">
        <f t="shared" si="77"/>
        <v>01</v>
      </c>
      <c r="E311" t="str">
        <f t="shared" si="78"/>
        <v>16</v>
      </c>
      <c r="F311" s="3">
        <f t="shared" si="79"/>
        <v>44212</v>
      </c>
      <c r="G311" t="str">
        <f t="shared" si="80"/>
        <v>2021</v>
      </c>
      <c r="H311" t="str">
        <f t="shared" si="81"/>
        <v>02</v>
      </c>
      <c r="I311" t="str">
        <f t="shared" si="82"/>
        <v>03</v>
      </c>
      <c r="J311" s="3">
        <f t="shared" si="83"/>
        <v>44230</v>
      </c>
      <c r="K311">
        <f t="shared" si="84"/>
        <v>18</v>
      </c>
      <c r="L311" t="str">
        <f t="shared" si="85"/>
        <v>18</v>
      </c>
      <c r="M311" t="str">
        <f t="shared" si="86"/>
        <v>31</v>
      </c>
      <c r="N311" t="str">
        <f t="shared" si="87"/>
        <v>07</v>
      </c>
      <c r="O311">
        <f t="shared" si="88"/>
        <v>18.51861111111111</v>
      </c>
      <c r="P311" t="str">
        <f t="shared" si="89"/>
        <v>06</v>
      </c>
      <c r="Q311" t="str">
        <f t="shared" si="90"/>
        <v>59</v>
      </c>
      <c r="R311" t="str">
        <f t="shared" si="91"/>
        <v>59</v>
      </c>
      <c r="S311">
        <f t="shared" si="92"/>
        <v>6.9997222222222222</v>
      </c>
      <c r="T311">
        <f t="shared" si="93"/>
        <v>-11.518888888888888</v>
      </c>
      <c r="U311">
        <f t="shared" si="94"/>
        <v>420.48111111111109</v>
      </c>
    </row>
    <row r="312" spans="1:21" x14ac:dyDescent="0.3">
      <c r="A312" t="s">
        <v>443</v>
      </c>
      <c r="B312" t="s">
        <v>444</v>
      </c>
      <c r="C312" t="str">
        <f t="shared" si="76"/>
        <v>2021</v>
      </c>
      <c r="D312" t="str">
        <f t="shared" si="77"/>
        <v>01</v>
      </c>
      <c r="E312" t="str">
        <f t="shared" si="78"/>
        <v>16</v>
      </c>
      <c r="F312" s="3">
        <f t="shared" si="79"/>
        <v>44212</v>
      </c>
      <c r="G312" t="str">
        <f t="shared" si="80"/>
        <v>2021</v>
      </c>
      <c r="H312" t="str">
        <f t="shared" si="81"/>
        <v>01</v>
      </c>
      <c r="I312" t="str">
        <f t="shared" si="82"/>
        <v>31</v>
      </c>
      <c r="J312" s="3">
        <f t="shared" si="83"/>
        <v>44227</v>
      </c>
      <c r="K312">
        <f t="shared" si="84"/>
        <v>15</v>
      </c>
      <c r="L312" t="str">
        <f t="shared" si="85"/>
        <v>21</v>
      </c>
      <c r="M312" t="str">
        <f t="shared" si="86"/>
        <v>25</v>
      </c>
      <c r="N312" t="str">
        <f t="shared" si="87"/>
        <v>25</v>
      </c>
      <c r="O312">
        <f t="shared" si="88"/>
        <v>21.423611111111111</v>
      </c>
      <c r="P312" t="str">
        <f t="shared" si="89"/>
        <v>21</v>
      </c>
      <c r="Q312" t="str">
        <f t="shared" si="90"/>
        <v>17</v>
      </c>
      <c r="R312" t="str">
        <f t="shared" si="91"/>
        <v>11</v>
      </c>
      <c r="S312">
        <f t="shared" si="92"/>
        <v>21.28638888888889</v>
      </c>
      <c r="T312">
        <f t="shared" si="93"/>
        <v>-0.13722222222222058</v>
      </c>
      <c r="U312">
        <f t="shared" si="94"/>
        <v>359.86277777777775</v>
      </c>
    </row>
    <row r="313" spans="1:21" x14ac:dyDescent="0.3">
      <c r="A313" t="s">
        <v>453</v>
      </c>
      <c r="C313" t="str">
        <f t="shared" si="76"/>
        <v>2021</v>
      </c>
      <c r="D313" t="str">
        <f t="shared" si="77"/>
        <v>01</v>
      </c>
      <c r="E313" t="str">
        <f t="shared" si="78"/>
        <v>21</v>
      </c>
      <c r="F313" s="3">
        <f t="shared" si="79"/>
        <v>44217</v>
      </c>
      <c r="G313">
        <f t="shared" si="80"/>
        <v>2021</v>
      </c>
      <c r="H313">
        <f t="shared" si="81"/>
        <v>3</v>
      </c>
      <c r="I313">
        <f t="shared" si="82"/>
        <v>4</v>
      </c>
      <c r="J313" s="3">
        <f t="shared" si="83"/>
        <v>44259</v>
      </c>
      <c r="K313">
        <f t="shared" si="84"/>
        <v>42</v>
      </c>
      <c r="L313" t="str">
        <f t="shared" si="85"/>
        <v>22</v>
      </c>
      <c r="M313" t="str">
        <f t="shared" si="86"/>
        <v>14</v>
      </c>
      <c r="N313" t="str">
        <f t="shared" si="87"/>
        <v>48</v>
      </c>
      <c r="O313">
        <f t="shared" si="88"/>
        <v>22.246666666666666</v>
      </c>
      <c r="P313">
        <f t="shared" si="89"/>
        <v>0</v>
      </c>
      <c r="Q313">
        <f t="shared" si="90"/>
        <v>0</v>
      </c>
      <c r="R313">
        <f t="shared" si="91"/>
        <v>0</v>
      </c>
      <c r="S313">
        <f t="shared" si="92"/>
        <v>0</v>
      </c>
      <c r="T313">
        <f t="shared" si="93"/>
        <v>-22.246666666666666</v>
      </c>
      <c r="U313">
        <f t="shared" si="94"/>
        <v>985.75333333333333</v>
      </c>
    </row>
    <row r="314" spans="1:21" x14ac:dyDescent="0.3">
      <c r="A314" t="s">
        <v>439</v>
      </c>
      <c r="C314" t="str">
        <f t="shared" si="76"/>
        <v>2021</v>
      </c>
      <c r="D314" t="str">
        <f t="shared" si="77"/>
        <v>01</v>
      </c>
      <c r="E314" t="str">
        <f t="shared" si="78"/>
        <v>19</v>
      </c>
      <c r="F314" s="3">
        <f t="shared" si="79"/>
        <v>44215</v>
      </c>
      <c r="G314">
        <f t="shared" si="80"/>
        <v>2021</v>
      </c>
      <c r="H314">
        <f t="shared" si="81"/>
        <v>3</v>
      </c>
      <c r="I314">
        <f t="shared" si="82"/>
        <v>4</v>
      </c>
      <c r="J314" s="3">
        <f t="shared" si="83"/>
        <v>44259</v>
      </c>
      <c r="K314">
        <f t="shared" si="84"/>
        <v>44</v>
      </c>
      <c r="L314" t="str">
        <f t="shared" si="85"/>
        <v>03</v>
      </c>
      <c r="M314" t="str">
        <f t="shared" si="86"/>
        <v>33</v>
      </c>
      <c r="N314" t="str">
        <f t="shared" si="87"/>
        <v>38</v>
      </c>
      <c r="O314">
        <f t="shared" si="88"/>
        <v>3.5605555555555553</v>
      </c>
      <c r="P314">
        <f t="shared" si="89"/>
        <v>0</v>
      </c>
      <c r="Q314">
        <f t="shared" si="90"/>
        <v>0</v>
      </c>
      <c r="R314">
        <f t="shared" si="91"/>
        <v>0</v>
      </c>
      <c r="S314">
        <f t="shared" si="92"/>
        <v>0</v>
      </c>
      <c r="T314">
        <f t="shared" si="93"/>
        <v>-3.5605555555555553</v>
      </c>
      <c r="U314">
        <f t="shared" si="94"/>
        <v>1052.4394444444445</v>
      </c>
    </row>
    <row r="315" spans="1:21" x14ac:dyDescent="0.3">
      <c r="A315" t="s">
        <v>696</v>
      </c>
      <c r="B315" t="s">
        <v>256</v>
      </c>
      <c r="C315" t="str">
        <f t="shared" si="76"/>
        <v>2020</v>
      </c>
      <c r="D315" t="str">
        <f t="shared" si="77"/>
        <v>12</v>
      </c>
      <c r="E315" t="str">
        <f t="shared" si="78"/>
        <v>08</v>
      </c>
      <c r="F315" s="3">
        <f t="shared" si="79"/>
        <v>44173</v>
      </c>
      <c r="G315" t="str">
        <f t="shared" si="80"/>
        <v>2021</v>
      </c>
      <c r="H315" t="str">
        <f t="shared" si="81"/>
        <v>01</v>
      </c>
      <c r="I315" t="str">
        <f t="shared" si="82"/>
        <v>06</v>
      </c>
      <c r="J315" s="3">
        <f t="shared" si="83"/>
        <v>44202</v>
      </c>
      <c r="K315">
        <f t="shared" si="84"/>
        <v>29</v>
      </c>
      <c r="L315" t="str">
        <f t="shared" si="85"/>
        <v>05</v>
      </c>
      <c r="M315" t="str">
        <f t="shared" si="86"/>
        <v>00</v>
      </c>
      <c r="N315" t="str">
        <f t="shared" si="87"/>
        <v>52</v>
      </c>
      <c r="O315">
        <f t="shared" si="88"/>
        <v>5.014444444444444</v>
      </c>
      <c r="P315" t="str">
        <f t="shared" si="89"/>
        <v>00</v>
      </c>
      <c r="Q315" t="str">
        <f t="shared" si="90"/>
        <v>00</v>
      </c>
      <c r="R315" t="str">
        <f t="shared" si="91"/>
        <v>00</v>
      </c>
      <c r="S315">
        <f t="shared" si="92"/>
        <v>0</v>
      </c>
      <c r="T315">
        <f t="shared" si="93"/>
        <v>-5.014444444444444</v>
      </c>
      <c r="U315">
        <f t="shared" si="94"/>
        <v>690.98555555555561</v>
      </c>
    </row>
    <row r="316" spans="1:21" x14ac:dyDescent="0.3">
      <c r="A316" t="s">
        <v>439</v>
      </c>
      <c r="C316" t="str">
        <f t="shared" si="76"/>
        <v>2021</v>
      </c>
      <c r="D316" t="str">
        <f t="shared" si="77"/>
        <v>01</v>
      </c>
      <c r="E316" t="str">
        <f t="shared" si="78"/>
        <v>19</v>
      </c>
      <c r="F316" s="3">
        <f t="shared" si="79"/>
        <v>44215</v>
      </c>
      <c r="G316">
        <f t="shared" si="80"/>
        <v>2021</v>
      </c>
      <c r="H316">
        <f t="shared" si="81"/>
        <v>3</v>
      </c>
      <c r="I316">
        <f t="shared" si="82"/>
        <v>4</v>
      </c>
      <c r="J316" s="3">
        <f t="shared" si="83"/>
        <v>44259</v>
      </c>
      <c r="K316">
        <f t="shared" si="84"/>
        <v>44</v>
      </c>
      <c r="L316" t="str">
        <f t="shared" si="85"/>
        <v>03</v>
      </c>
      <c r="M316" t="str">
        <f t="shared" si="86"/>
        <v>33</v>
      </c>
      <c r="N316" t="str">
        <f t="shared" si="87"/>
        <v>38</v>
      </c>
      <c r="O316">
        <f t="shared" si="88"/>
        <v>3.5605555555555553</v>
      </c>
      <c r="P316">
        <f t="shared" si="89"/>
        <v>0</v>
      </c>
      <c r="Q316">
        <f t="shared" si="90"/>
        <v>0</v>
      </c>
      <c r="R316">
        <f t="shared" si="91"/>
        <v>0</v>
      </c>
      <c r="S316">
        <f t="shared" si="92"/>
        <v>0</v>
      </c>
      <c r="T316">
        <f t="shared" si="93"/>
        <v>-3.5605555555555553</v>
      </c>
      <c r="U316">
        <f t="shared" si="94"/>
        <v>1052.4394444444445</v>
      </c>
    </row>
    <row r="317" spans="1:21" x14ac:dyDescent="0.3">
      <c r="A317" t="s">
        <v>335</v>
      </c>
      <c r="B317" t="s">
        <v>336</v>
      </c>
      <c r="C317" t="str">
        <f t="shared" si="76"/>
        <v>2021</v>
      </c>
      <c r="D317" t="str">
        <f t="shared" si="77"/>
        <v>02</v>
      </c>
      <c r="E317" t="str">
        <f t="shared" si="78"/>
        <v>26</v>
      </c>
      <c r="F317" s="3">
        <f t="shared" si="79"/>
        <v>44253</v>
      </c>
      <c r="G317" t="str">
        <f t="shared" si="80"/>
        <v>2021</v>
      </c>
      <c r="H317" t="str">
        <f t="shared" si="81"/>
        <v>03</v>
      </c>
      <c r="I317" t="str">
        <f t="shared" si="82"/>
        <v>17</v>
      </c>
      <c r="J317" s="3">
        <f t="shared" si="83"/>
        <v>44272</v>
      </c>
      <c r="K317">
        <f t="shared" si="84"/>
        <v>19</v>
      </c>
      <c r="L317" t="str">
        <f t="shared" si="85"/>
        <v>18</v>
      </c>
      <c r="M317" t="str">
        <f t="shared" si="86"/>
        <v>00</v>
      </c>
      <c r="N317" t="str">
        <f t="shared" si="87"/>
        <v>48</v>
      </c>
      <c r="O317">
        <f t="shared" si="88"/>
        <v>18.013333333333332</v>
      </c>
      <c r="P317" t="str">
        <f t="shared" si="89"/>
        <v>22</v>
      </c>
      <c r="Q317" t="str">
        <f t="shared" si="90"/>
        <v>00</v>
      </c>
      <c r="R317" t="str">
        <f t="shared" si="91"/>
        <v>00</v>
      </c>
      <c r="S317">
        <f t="shared" si="92"/>
        <v>22</v>
      </c>
      <c r="T317">
        <f t="shared" si="93"/>
        <v>3.9866666666666681</v>
      </c>
      <c r="U317">
        <f t="shared" si="94"/>
        <v>459.98666666666668</v>
      </c>
    </row>
    <row r="318" spans="1:21" x14ac:dyDescent="0.3">
      <c r="A318" t="s">
        <v>553</v>
      </c>
      <c r="B318" t="s">
        <v>554</v>
      </c>
      <c r="C318" t="str">
        <f t="shared" si="76"/>
        <v>2021</v>
      </c>
      <c r="D318" t="str">
        <f t="shared" si="77"/>
        <v>01</v>
      </c>
      <c r="E318" t="str">
        <f t="shared" si="78"/>
        <v>18</v>
      </c>
      <c r="F318" s="3">
        <f t="shared" si="79"/>
        <v>44214</v>
      </c>
      <c r="G318" t="str">
        <f t="shared" si="80"/>
        <v>2021</v>
      </c>
      <c r="H318" t="str">
        <f t="shared" si="81"/>
        <v>02</v>
      </c>
      <c r="I318" t="str">
        <f t="shared" si="82"/>
        <v>14</v>
      </c>
      <c r="J318" s="3">
        <f t="shared" si="83"/>
        <v>44241</v>
      </c>
      <c r="K318">
        <f t="shared" si="84"/>
        <v>27</v>
      </c>
      <c r="L318" t="str">
        <f t="shared" si="85"/>
        <v>12</v>
      </c>
      <c r="M318" t="str">
        <f t="shared" si="86"/>
        <v>33</v>
      </c>
      <c r="N318" t="str">
        <f t="shared" si="87"/>
        <v>39</v>
      </c>
      <c r="O318">
        <f t="shared" si="88"/>
        <v>12.560833333333335</v>
      </c>
      <c r="P318" t="str">
        <f t="shared" si="89"/>
        <v>11</v>
      </c>
      <c r="Q318" t="str">
        <f t="shared" si="90"/>
        <v>56</v>
      </c>
      <c r="R318" t="str">
        <f t="shared" si="91"/>
        <v>52</v>
      </c>
      <c r="S318">
        <f t="shared" si="92"/>
        <v>11.947777777777778</v>
      </c>
      <c r="T318">
        <f t="shared" si="93"/>
        <v>-0.61305555555555635</v>
      </c>
      <c r="U318">
        <f t="shared" si="94"/>
        <v>647.38694444444445</v>
      </c>
    </row>
    <row r="319" spans="1:21" x14ac:dyDescent="0.3">
      <c r="A319" t="s">
        <v>233</v>
      </c>
      <c r="C319" t="str">
        <f t="shared" si="76"/>
        <v>2021</v>
      </c>
      <c r="D319" t="str">
        <f t="shared" si="77"/>
        <v>01</v>
      </c>
      <c r="E319" t="str">
        <f t="shared" si="78"/>
        <v>04</v>
      </c>
      <c r="F319" s="3">
        <f t="shared" si="79"/>
        <v>44200</v>
      </c>
      <c r="G319">
        <f t="shared" si="80"/>
        <v>2021</v>
      </c>
      <c r="H319">
        <f t="shared" si="81"/>
        <v>3</v>
      </c>
      <c r="I319">
        <f t="shared" si="82"/>
        <v>4</v>
      </c>
      <c r="J319" s="3">
        <f t="shared" si="83"/>
        <v>44259</v>
      </c>
      <c r="K319">
        <f t="shared" si="84"/>
        <v>59</v>
      </c>
      <c r="L319" t="str">
        <f t="shared" si="85"/>
        <v>21</v>
      </c>
      <c r="M319" t="str">
        <f t="shared" si="86"/>
        <v>27</v>
      </c>
      <c r="N319" t="str">
        <f t="shared" si="87"/>
        <v>34</v>
      </c>
      <c r="O319">
        <f t="shared" si="88"/>
        <v>21.459444444444443</v>
      </c>
      <c r="P319">
        <f t="shared" si="89"/>
        <v>0</v>
      </c>
      <c r="Q319">
        <f t="shared" si="90"/>
        <v>0</v>
      </c>
      <c r="R319">
        <f t="shared" si="91"/>
        <v>0</v>
      </c>
      <c r="S319">
        <f t="shared" si="92"/>
        <v>0</v>
      </c>
      <c r="T319">
        <f t="shared" si="93"/>
        <v>-21.459444444444443</v>
      </c>
      <c r="U319">
        <f t="shared" si="94"/>
        <v>1394.5405555555556</v>
      </c>
    </row>
    <row r="320" spans="1:21" x14ac:dyDescent="0.3">
      <c r="A320" t="s">
        <v>1217</v>
      </c>
      <c r="C320" t="str">
        <f t="shared" si="76"/>
        <v>2021</v>
      </c>
      <c r="D320" t="str">
        <f t="shared" si="77"/>
        <v>02</v>
      </c>
      <c r="E320" t="str">
        <f t="shared" si="78"/>
        <v>12</v>
      </c>
      <c r="F320" s="3">
        <f t="shared" si="79"/>
        <v>44239</v>
      </c>
      <c r="G320">
        <f t="shared" si="80"/>
        <v>2021</v>
      </c>
      <c r="H320">
        <f t="shared" si="81"/>
        <v>3</v>
      </c>
      <c r="I320">
        <f t="shared" si="82"/>
        <v>4</v>
      </c>
      <c r="J320" s="3">
        <f t="shared" si="83"/>
        <v>44259</v>
      </c>
      <c r="K320">
        <f t="shared" si="84"/>
        <v>20</v>
      </c>
      <c r="L320" t="str">
        <f t="shared" si="85"/>
        <v>00</v>
      </c>
      <c r="M320" t="str">
        <f t="shared" si="86"/>
        <v>57</v>
      </c>
      <c r="N320" t="str">
        <f t="shared" si="87"/>
        <v>59</v>
      </c>
      <c r="O320">
        <f t="shared" si="88"/>
        <v>0.96638888888888885</v>
      </c>
      <c r="P320">
        <f t="shared" si="89"/>
        <v>0</v>
      </c>
      <c r="Q320">
        <f t="shared" si="90"/>
        <v>0</v>
      </c>
      <c r="R320">
        <f t="shared" si="91"/>
        <v>0</v>
      </c>
      <c r="S320">
        <f t="shared" si="92"/>
        <v>0</v>
      </c>
      <c r="T320">
        <f t="shared" si="93"/>
        <v>-0.96638888888888885</v>
      </c>
      <c r="U320">
        <f t="shared" si="94"/>
        <v>479.0336111111111</v>
      </c>
    </row>
    <row r="321" spans="1:21" x14ac:dyDescent="0.3">
      <c r="A321" t="s">
        <v>1220</v>
      </c>
      <c r="C321" t="str">
        <f t="shared" si="76"/>
        <v>2021</v>
      </c>
      <c r="D321" t="str">
        <f t="shared" si="77"/>
        <v>01</v>
      </c>
      <c r="E321" t="str">
        <f t="shared" si="78"/>
        <v>13</v>
      </c>
      <c r="F321" s="3">
        <f t="shared" si="79"/>
        <v>44209</v>
      </c>
      <c r="G321">
        <f t="shared" si="80"/>
        <v>2021</v>
      </c>
      <c r="H321">
        <f t="shared" si="81"/>
        <v>3</v>
      </c>
      <c r="I321">
        <f t="shared" si="82"/>
        <v>4</v>
      </c>
      <c r="J321" s="3">
        <f t="shared" si="83"/>
        <v>44259</v>
      </c>
      <c r="K321">
        <f t="shared" si="84"/>
        <v>50</v>
      </c>
      <c r="L321" t="str">
        <f t="shared" si="85"/>
        <v>23</v>
      </c>
      <c r="M321" t="str">
        <f t="shared" si="86"/>
        <v>30</v>
      </c>
      <c r="N321" t="str">
        <f t="shared" si="87"/>
        <v>00</v>
      </c>
      <c r="O321">
        <f t="shared" si="88"/>
        <v>23.5</v>
      </c>
      <c r="P321">
        <f t="shared" si="89"/>
        <v>0</v>
      </c>
      <c r="Q321">
        <f t="shared" si="90"/>
        <v>0</v>
      </c>
      <c r="R321">
        <f t="shared" si="91"/>
        <v>0</v>
      </c>
      <c r="S321">
        <f t="shared" si="92"/>
        <v>0</v>
      </c>
      <c r="T321">
        <f t="shared" si="93"/>
        <v>-23.5</v>
      </c>
      <c r="U321">
        <f t="shared" si="94"/>
        <v>1176.5</v>
      </c>
    </row>
    <row r="322" spans="1:21" x14ac:dyDescent="0.3">
      <c r="A322" t="s">
        <v>228</v>
      </c>
      <c r="B322" t="s">
        <v>229</v>
      </c>
      <c r="C322" t="str">
        <f t="shared" si="76"/>
        <v>2021</v>
      </c>
      <c r="D322" t="str">
        <f t="shared" si="77"/>
        <v>02</v>
      </c>
      <c r="E322" t="str">
        <f t="shared" si="78"/>
        <v>05</v>
      </c>
      <c r="F322" s="3">
        <f t="shared" si="79"/>
        <v>44232</v>
      </c>
      <c r="G322" t="str">
        <f t="shared" si="80"/>
        <v>2021</v>
      </c>
      <c r="H322" t="str">
        <f t="shared" si="81"/>
        <v>03</v>
      </c>
      <c r="I322" t="str">
        <f t="shared" si="82"/>
        <v>01</v>
      </c>
      <c r="J322" s="3">
        <f t="shared" si="83"/>
        <v>44256</v>
      </c>
      <c r="K322">
        <f t="shared" si="84"/>
        <v>24</v>
      </c>
      <c r="L322" t="str">
        <f t="shared" si="85"/>
        <v>21</v>
      </c>
      <c r="M322" t="str">
        <f t="shared" si="86"/>
        <v>53</v>
      </c>
      <c r="N322" t="str">
        <f t="shared" si="87"/>
        <v>45</v>
      </c>
      <c r="O322">
        <f t="shared" si="88"/>
        <v>21.895833333333332</v>
      </c>
      <c r="P322" t="str">
        <f t="shared" si="89"/>
        <v>04</v>
      </c>
      <c r="Q322" t="str">
        <f t="shared" si="90"/>
        <v>59</v>
      </c>
      <c r="R322" t="str">
        <f t="shared" si="91"/>
        <v>59</v>
      </c>
      <c r="S322">
        <f t="shared" si="92"/>
        <v>4.9997222222222222</v>
      </c>
      <c r="T322">
        <f t="shared" si="93"/>
        <v>-16.896111111111111</v>
      </c>
      <c r="U322">
        <f t="shared" si="94"/>
        <v>559.10388888888883</v>
      </c>
    </row>
    <row r="323" spans="1:21" x14ac:dyDescent="0.3">
      <c r="A323" t="s">
        <v>89</v>
      </c>
      <c r="C323" t="str">
        <f t="shared" ref="C323:C386" si="95">LEFT(A323,4)</f>
        <v>2021</v>
      </c>
      <c r="D323" t="str">
        <f t="shared" ref="D323:D386" si="96">RIGHT(LEFT(A323,7),2)</f>
        <v>01</v>
      </c>
      <c r="E323" t="str">
        <f t="shared" ref="E323:E386" si="97">RIGHT(LEFT(A323,10),2)</f>
        <v>22</v>
      </c>
      <c r="F323" s="3">
        <f t="shared" ref="F323:F386" si="98">DATE(C323,D323,E323)</f>
        <v>44218</v>
      </c>
      <c r="G323">
        <f t="shared" ref="G323:G386" si="99">IF(ISBLANK(B323),2021,LEFT(B323,4))</f>
        <v>2021</v>
      </c>
      <c r="H323">
        <f t="shared" ref="H323:H386" si="100">IF(ISBLANK(B323),3,RIGHT(LEFT(B323,7),2))</f>
        <v>3</v>
      </c>
      <c r="I323">
        <f t="shared" ref="I323:I386" si="101">IF(ISBLANK(B323),4,RIGHT(LEFT(B323,10),2))</f>
        <v>4</v>
      </c>
      <c r="J323" s="3">
        <f t="shared" ref="J323:J386" si="102">DATE(G323,H323,I323)</f>
        <v>44259</v>
      </c>
      <c r="K323">
        <f t="shared" ref="K323:K386" si="103">DATEDIF(F323,J323,"d")</f>
        <v>41</v>
      </c>
      <c r="L323" t="str">
        <f t="shared" ref="L323:L386" si="104">LEFT(RIGHT(A323,9),2)</f>
        <v>15</v>
      </c>
      <c r="M323" t="str">
        <f t="shared" ref="M323:M386" si="105">LEFT(RIGHT(A323,6),2)</f>
        <v>12</v>
      </c>
      <c r="N323" t="str">
        <f t="shared" ref="N323:N386" si="106">LEFT(RIGHT(A323,3),2)</f>
        <v>53</v>
      </c>
      <c r="O323">
        <f t="shared" ref="O323:O386" si="107">L323+(M323/60)+(N323/(60*60))</f>
        <v>15.214722222222221</v>
      </c>
      <c r="P323">
        <f t="shared" ref="P323:P386" si="108">IF(ISBLANK(B323),0,LEFT(RIGHT(B323,9),2))</f>
        <v>0</v>
      </c>
      <c r="Q323">
        <f t="shared" ref="Q323:Q386" si="109">IF(ISBLANK(B323),0,LEFT(RIGHT(B323,6),2))</f>
        <v>0</v>
      </c>
      <c r="R323">
        <f t="shared" ref="R323:R386" si="110">IF(ISBLANK(B323),0,LEFT(RIGHT(B323,3),2))</f>
        <v>0</v>
      </c>
      <c r="S323">
        <f t="shared" ref="S323:S386" si="111">P323+(Q323/60)+(R323/(60*60))</f>
        <v>0</v>
      </c>
      <c r="T323">
        <f t="shared" ref="T323:T386" si="112">S323-O323</f>
        <v>-15.214722222222221</v>
      </c>
      <c r="U323">
        <f t="shared" ref="U323:U386" si="113">K323*24+T323</f>
        <v>968.78527777777776</v>
      </c>
    </row>
    <row r="324" spans="1:21" x14ac:dyDescent="0.3">
      <c r="A324" t="s">
        <v>470</v>
      </c>
      <c r="B324" t="s">
        <v>210</v>
      </c>
      <c r="C324" t="str">
        <f t="shared" si="95"/>
        <v>2021</v>
      </c>
      <c r="D324" t="str">
        <f t="shared" si="96"/>
        <v>01</v>
      </c>
      <c r="E324" t="str">
        <f t="shared" si="97"/>
        <v>15</v>
      </c>
      <c r="F324" s="3">
        <f t="shared" si="98"/>
        <v>44211</v>
      </c>
      <c r="G324" t="str">
        <f t="shared" si="99"/>
        <v>2021</v>
      </c>
      <c r="H324" t="str">
        <f t="shared" si="100"/>
        <v>02</v>
      </c>
      <c r="I324" t="str">
        <f t="shared" si="101"/>
        <v>01</v>
      </c>
      <c r="J324" s="3">
        <f t="shared" si="102"/>
        <v>44228</v>
      </c>
      <c r="K324">
        <f t="shared" si="103"/>
        <v>17</v>
      </c>
      <c r="L324" t="str">
        <f t="shared" si="104"/>
        <v>20</v>
      </c>
      <c r="M324" t="str">
        <f t="shared" si="105"/>
        <v>10</v>
      </c>
      <c r="N324" t="str">
        <f t="shared" si="106"/>
        <v>03</v>
      </c>
      <c r="O324">
        <f t="shared" si="107"/>
        <v>20.1675</v>
      </c>
      <c r="P324" t="str">
        <f t="shared" si="108"/>
        <v>04</v>
      </c>
      <c r="Q324" t="str">
        <f t="shared" si="109"/>
        <v>59</v>
      </c>
      <c r="R324" t="str">
        <f t="shared" si="110"/>
        <v>59</v>
      </c>
      <c r="S324">
        <f t="shared" si="111"/>
        <v>4.9997222222222222</v>
      </c>
      <c r="T324">
        <f t="shared" si="112"/>
        <v>-15.167777777777779</v>
      </c>
      <c r="U324">
        <f t="shared" si="113"/>
        <v>392.83222222222224</v>
      </c>
    </row>
    <row r="325" spans="1:21" x14ac:dyDescent="0.3">
      <c r="A325" t="s">
        <v>924</v>
      </c>
      <c r="C325" t="str">
        <f t="shared" si="95"/>
        <v>2021</v>
      </c>
      <c r="D325" t="str">
        <f t="shared" si="96"/>
        <v>02</v>
      </c>
      <c r="E325" t="str">
        <f t="shared" si="97"/>
        <v>12</v>
      </c>
      <c r="F325" s="3">
        <f t="shared" si="98"/>
        <v>44239</v>
      </c>
      <c r="G325">
        <f t="shared" si="99"/>
        <v>2021</v>
      </c>
      <c r="H325">
        <f t="shared" si="100"/>
        <v>3</v>
      </c>
      <c r="I325">
        <f t="shared" si="101"/>
        <v>4</v>
      </c>
      <c r="J325" s="3">
        <f t="shared" si="102"/>
        <v>44259</v>
      </c>
      <c r="K325">
        <f t="shared" si="103"/>
        <v>20</v>
      </c>
      <c r="L325" t="str">
        <f t="shared" si="104"/>
        <v>00</v>
      </c>
      <c r="M325" t="str">
        <f t="shared" si="105"/>
        <v>06</v>
      </c>
      <c r="N325" t="str">
        <f t="shared" si="106"/>
        <v>47</v>
      </c>
      <c r="O325">
        <f t="shared" si="107"/>
        <v>0.11305555555555556</v>
      </c>
      <c r="P325">
        <f t="shared" si="108"/>
        <v>0</v>
      </c>
      <c r="Q325">
        <f t="shared" si="109"/>
        <v>0</v>
      </c>
      <c r="R325">
        <f t="shared" si="110"/>
        <v>0</v>
      </c>
      <c r="S325">
        <f t="shared" si="111"/>
        <v>0</v>
      </c>
      <c r="T325">
        <f t="shared" si="112"/>
        <v>-0.11305555555555556</v>
      </c>
      <c r="U325">
        <f t="shared" si="113"/>
        <v>479.88694444444445</v>
      </c>
    </row>
    <row r="326" spans="1:21" x14ac:dyDescent="0.3">
      <c r="A326" t="s">
        <v>439</v>
      </c>
      <c r="C326" t="str">
        <f t="shared" si="95"/>
        <v>2021</v>
      </c>
      <c r="D326" t="str">
        <f t="shared" si="96"/>
        <v>01</v>
      </c>
      <c r="E326" t="str">
        <f t="shared" si="97"/>
        <v>19</v>
      </c>
      <c r="F326" s="3">
        <f t="shared" si="98"/>
        <v>44215</v>
      </c>
      <c r="G326">
        <f t="shared" si="99"/>
        <v>2021</v>
      </c>
      <c r="H326">
        <f t="shared" si="100"/>
        <v>3</v>
      </c>
      <c r="I326">
        <f t="shared" si="101"/>
        <v>4</v>
      </c>
      <c r="J326" s="3">
        <f t="shared" si="102"/>
        <v>44259</v>
      </c>
      <c r="K326">
        <f t="shared" si="103"/>
        <v>44</v>
      </c>
      <c r="L326" t="str">
        <f t="shared" si="104"/>
        <v>03</v>
      </c>
      <c r="M326" t="str">
        <f t="shared" si="105"/>
        <v>33</v>
      </c>
      <c r="N326" t="str">
        <f t="shared" si="106"/>
        <v>38</v>
      </c>
      <c r="O326">
        <f t="shared" si="107"/>
        <v>3.5605555555555553</v>
      </c>
      <c r="P326">
        <f t="shared" si="108"/>
        <v>0</v>
      </c>
      <c r="Q326">
        <f t="shared" si="109"/>
        <v>0</v>
      </c>
      <c r="R326">
        <f t="shared" si="110"/>
        <v>0</v>
      </c>
      <c r="S326">
        <f t="shared" si="111"/>
        <v>0</v>
      </c>
      <c r="T326">
        <f t="shared" si="112"/>
        <v>-3.5605555555555553</v>
      </c>
      <c r="U326">
        <f t="shared" si="113"/>
        <v>1052.4394444444445</v>
      </c>
    </row>
    <row r="327" spans="1:21" x14ac:dyDescent="0.3">
      <c r="A327" t="s">
        <v>69</v>
      </c>
      <c r="B327" t="s">
        <v>70</v>
      </c>
      <c r="C327" t="str">
        <f t="shared" si="95"/>
        <v>2021</v>
      </c>
      <c r="D327" t="str">
        <f t="shared" si="96"/>
        <v>02</v>
      </c>
      <c r="E327" t="str">
        <f t="shared" si="97"/>
        <v>26</v>
      </c>
      <c r="F327" s="3">
        <f t="shared" si="98"/>
        <v>44253</v>
      </c>
      <c r="G327" t="str">
        <f t="shared" si="99"/>
        <v>2021</v>
      </c>
      <c r="H327" t="str">
        <f t="shared" si="100"/>
        <v>05</v>
      </c>
      <c r="I327" t="str">
        <f t="shared" si="101"/>
        <v>01</v>
      </c>
      <c r="J327" s="3">
        <f t="shared" si="102"/>
        <v>44317</v>
      </c>
      <c r="K327">
        <f t="shared" si="103"/>
        <v>64</v>
      </c>
      <c r="L327" t="str">
        <f t="shared" si="104"/>
        <v>21</v>
      </c>
      <c r="M327" t="str">
        <f t="shared" si="105"/>
        <v>26</v>
      </c>
      <c r="N327" t="str">
        <f t="shared" si="106"/>
        <v>27</v>
      </c>
      <c r="O327">
        <f t="shared" si="107"/>
        <v>21.440833333333334</v>
      </c>
      <c r="P327" t="str">
        <f t="shared" si="108"/>
        <v>03</v>
      </c>
      <c r="Q327" t="str">
        <f t="shared" si="109"/>
        <v>59</v>
      </c>
      <c r="R327" t="str">
        <f t="shared" si="110"/>
        <v>59</v>
      </c>
      <c r="S327">
        <f t="shared" si="111"/>
        <v>3.9997222222222222</v>
      </c>
      <c r="T327">
        <f t="shared" si="112"/>
        <v>-17.441111111111113</v>
      </c>
      <c r="U327">
        <f t="shared" si="113"/>
        <v>1518.558888888889</v>
      </c>
    </row>
    <row r="328" spans="1:21" x14ac:dyDescent="0.3">
      <c r="A328" t="s">
        <v>542</v>
      </c>
      <c r="B328" t="s">
        <v>543</v>
      </c>
      <c r="C328" t="str">
        <f t="shared" si="95"/>
        <v>2021</v>
      </c>
      <c r="D328" t="str">
        <f t="shared" si="96"/>
        <v>02</v>
      </c>
      <c r="E328" t="str">
        <f t="shared" si="97"/>
        <v>23</v>
      </c>
      <c r="F328" s="3">
        <f t="shared" si="98"/>
        <v>44250</v>
      </c>
      <c r="G328" t="str">
        <f t="shared" si="99"/>
        <v>2021</v>
      </c>
      <c r="H328" t="str">
        <f t="shared" si="100"/>
        <v>03</v>
      </c>
      <c r="I328" t="str">
        <f t="shared" si="101"/>
        <v>04</v>
      </c>
      <c r="J328" s="3">
        <f t="shared" si="102"/>
        <v>44259</v>
      </c>
      <c r="K328">
        <f t="shared" si="103"/>
        <v>9</v>
      </c>
      <c r="L328" t="str">
        <f t="shared" si="104"/>
        <v>07</v>
      </c>
      <c r="M328" t="str">
        <f t="shared" si="105"/>
        <v>00</v>
      </c>
      <c r="N328" t="str">
        <f t="shared" si="106"/>
        <v>00</v>
      </c>
      <c r="O328">
        <f t="shared" si="107"/>
        <v>7</v>
      </c>
      <c r="P328" t="str">
        <f t="shared" si="108"/>
        <v>06</v>
      </c>
      <c r="Q328" t="str">
        <f t="shared" si="109"/>
        <v>59</v>
      </c>
      <c r="R328" t="str">
        <f t="shared" si="110"/>
        <v>59</v>
      </c>
      <c r="S328">
        <f t="shared" si="111"/>
        <v>6.9997222222222222</v>
      </c>
      <c r="T328">
        <f t="shared" si="112"/>
        <v>-2.777777777778212E-4</v>
      </c>
      <c r="U328">
        <f t="shared" si="113"/>
        <v>215.99972222222223</v>
      </c>
    </row>
    <row r="329" spans="1:21" x14ac:dyDescent="0.3">
      <c r="A329" t="s">
        <v>1234</v>
      </c>
      <c r="B329" t="s">
        <v>1235</v>
      </c>
      <c r="C329" t="str">
        <f t="shared" si="95"/>
        <v>2021</v>
      </c>
      <c r="D329" t="str">
        <f t="shared" si="96"/>
        <v>03</v>
      </c>
      <c r="E329" t="str">
        <f t="shared" si="97"/>
        <v>02</v>
      </c>
      <c r="F329" s="3">
        <f t="shared" si="98"/>
        <v>44257</v>
      </c>
      <c r="G329" t="str">
        <f t="shared" si="99"/>
        <v>2021</v>
      </c>
      <c r="H329" t="str">
        <f t="shared" si="100"/>
        <v>03</v>
      </c>
      <c r="I329" t="str">
        <f t="shared" si="101"/>
        <v>10</v>
      </c>
      <c r="J329" s="3">
        <f t="shared" si="102"/>
        <v>44265</v>
      </c>
      <c r="K329">
        <f t="shared" si="103"/>
        <v>8</v>
      </c>
      <c r="L329" t="str">
        <f t="shared" si="104"/>
        <v>16</v>
      </c>
      <c r="M329" t="str">
        <f t="shared" si="105"/>
        <v>30</v>
      </c>
      <c r="N329" t="str">
        <f t="shared" si="106"/>
        <v>00</v>
      </c>
      <c r="O329">
        <f t="shared" si="107"/>
        <v>16.5</v>
      </c>
      <c r="P329" t="str">
        <f t="shared" si="108"/>
        <v>00</v>
      </c>
      <c r="Q329" t="str">
        <f t="shared" si="109"/>
        <v>32</v>
      </c>
      <c r="R329" t="str">
        <f t="shared" si="110"/>
        <v>00</v>
      </c>
      <c r="S329">
        <f t="shared" si="111"/>
        <v>0.53333333333333333</v>
      </c>
      <c r="T329">
        <f t="shared" si="112"/>
        <v>-15.966666666666667</v>
      </c>
      <c r="U329">
        <f t="shared" si="113"/>
        <v>176.03333333333333</v>
      </c>
    </row>
    <row r="330" spans="1:21" x14ac:dyDescent="0.3">
      <c r="A330" t="s">
        <v>184</v>
      </c>
      <c r="B330" t="s">
        <v>185</v>
      </c>
      <c r="C330" t="str">
        <f t="shared" si="95"/>
        <v>2021</v>
      </c>
      <c r="D330" t="str">
        <f t="shared" si="96"/>
        <v>02</v>
      </c>
      <c r="E330" t="str">
        <f t="shared" si="97"/>
        <v>05</v>
      </c>
      <c r="F330" s="3">
        <f t="shared" si="98"/>
        <v>44232</v>
      </c>
      <c r="G330" t="str">
        <f t="shared" si="99"/>
        <v>2021</v>
      </c>
      <c r="H330" t="str">
        <f t="shared" si="100"/>
        <v>02</v>
      </c>
      <c r="I330" t="str">
        <f t="shared" si="101"/>
        <v>06</v>
      </c>
      <c r="J330" s="3">
        <f t="shared" si="102"/>
        <v>44233</v>
      </c>
      <c r="K330">
        <f t="shared" si="103"/>
        <v>1</v>
      </c>
      <c r="L330" t="str">
        <f t="shared" si="104"/>
        <v>16</v>
      </c>
      <c r="M330" t="str">
        <f t="shared" si="105"/>
        <v>54</v>
      </c>
      <c r="N330" t="str">
        <f t="shared" si="106"/>
        <v>58</v>
      </c>
      <c r="O330">
        <f t="shared" si="107"/>
        <v>16.91611111111111</v>
      </c>
      <c r="P330" t="str">
        <f t="shared" si="108"/>
        <v>18</v>
      </c>
      <c r="Q330" t="str">
        <f t="shared" si="109"/>
        <v>01</v>
      </c>
      <c r="R330" t="str">
        <f t="shared" si="110"/>
        <v>59</v>
      </c>
      <c r="S330">
        <f t="shared" si="111"/>
        <v>18.033055555555556</v>
      </c>
      <c r="T330">
        <f t="shared" si="112"/>
        <v>1.1169444444444458</v>
      </c>
      <c r="U330">
        <f t="shared" si="113"/>
        <v>25.116944444444446</v>
      </c>
    </row>
    <row r="331" spans="1:21" x14ac:dyDescent="0.3">
      <c r="A331" t="s">
        <v>284</v>
      </c>
      <c r="C331" t="str">
        <f t="shared" si="95"/>
        <v>2021</v>
      </c>
      <c r="D331" t="str">
        <f t="shared" si="96"/>
        <v>01</v>
      </c>
      <c r="E331" t="str">
        <f t="shared" si="97"/>
        <v>28</v>
      </c>
      <c r="F331" s="3">
        <f t="shared" si="98"/>
        <v>44224</v>
      </c>
      <c r="G331">
        <f t="shared" si="99"/>
        <v>2021</v>
      </c>
      <c r="H331">
        <f t="shared" si="100"/>
        <v>3</v>
      </c>
      <c r="I331">
        <f t="shared" si="101"/>
        <v>4</v>
      </c>
      <c r="J331" s="3">
        <f t="shared" si="102"/>
        <v>44259</v>
      </c>
      <c r="K331">
        <f t="shared" si="103"/>
        <v>35</v>
      </c>
      <c r="L331" t="str">
        <f t="shared" si="104"/>
        <v>19</v>
      </c>
      <c r="M331" t="str">
        <f t="shared" si="105"/>
        <v>15</v>
      </c>
      <c r="N331" t="str">
        <f t="shared" si="106"/>
        <v>58</v>
      </c>
      <c r="O331">
        <f t="shared" si="107"/>
        <v>19.266111111111112</v>
      </c>
      <c r="P331">
        <f t="shared" si="108"/>
        <v>0</v>
      </c>
      <c r="Q331">
        <f t="shared" si="109"/>
        <v>0</v>
      </c>
      <c r="R331">
        <f t="shared" si="110"/>
        <v>0</v>
      </c>
      <c r="S331">
        <f t="shared" si="111"/>
        <v>0</v>
      </c>
      <c r="T331">
        <f t="shared" si="112"/>
        <v>-19.266111111111112</v>
      </c>
      <c r="U331">
        <f t="shared" si="113"/>
        <v>820.73388888888894</v>
      </c>
    </row>
    <row r="332" spans="1:21" x14ac:dyDescent="0.3">
      <c r="A332" t="s">
        <v>396</v>
      </c>
      <c r="B332" t="s">
        <v>397</v>
      </c>
      <c r="C332" t="str">
        <f t="shared" si="95"/>
        <v>2021</v>
      </c>
      <c r="D332" t="str">
        <f t="shared" si="96"/>
        <v>02</v>
      </c>
      <c r="E332" t="str">
        <f t="shared" si="97"/>
        <v>03</v>
      </c>
      <c r="F332" s="3">
        <f t="shared" si="98"/>
        <v>44230</v>
      </c>
      <c r="G332" t="str">
        <f t="shared" si="99"/>
        <v>2021</v>
      </c>
      <c r="H332" t="str">
        <f t="shared" si="100"/>
        <v>02</v>
      </c>
      <c r="I332" t="str">
        <f t="shared" si="101"/>
        <v>09</v>
      </c>
      <c r="J332" s="3">
        <f t="shared" si="102"/>
        <v>44236</v>
      </c>
      <c r="K332">
        <f t="shared" si="103"/>
        <v>6</v>
      </c>
      <c r="L332" t="str">
        <f t="shared" si="104"/>
        <v>18</v>
      </c>
      <c r="M332" t="str">
        <f t="shared" si="105"/>
        <v>30</v>
      </c>
      <c r="N332" t="str">
        <f t="shared" si="106"/>
        <v>18</v>
      </c>
      <c r="O332">
        <f t="shared" si="107"/>
        <v>18.504999999999999</v>
      </c>
      <c r="P332" t="str">
        <f t="shared" si="108"/>
        <v>07</v>
      </c>
      <c r="Q332" t="str">
        <f t="shared" si="109"/>
        <v>59</v>
      </c>
      <c r="R332" t="str">
        <f t="shared" si="110"/>
        <v>59</v>
      </c>
      <c r="S332">
        <f t="shared" si="111"/>
        <v>7.9997222222222222</v>
      </c>
      <c r="T332">
        <f t="shared" si="112"/>
        <v>-10.505277777777778</v>
      </c>
      <c r="U332">
        <f t="shared" si="113"/>
        <v>133.49472222222221</v>
      </c>
    </row>
    <row r="333" spans="1:21" x14ac:dyDescent="0.3">
      <c r="A333" t="s">
        <v>1244</v>
      </c>
      <c r="B333" t="s">
        <v>336</v>
      </c>
      <c r="C333" t="str">
        <f t="shared" si="95"/>
        <v>2021</v>
      </c>
      <c r="D333" t="str">
        <f t="shared" si="96"/>
        <v>02</v>
      </c>
      <c r="E333" t="str">
        <f t="shared" si="97"/>
        <v>26</v>
      </c>
      <c r="F333" s="3">
        <f t="shared" si="98"/>
        <v>44253</v>
      </c>
      <c r="G333" t="str">
        <f t="shared" si="99"/>
        <v>2021</v>
      </c>
      <c r="H333" t="str">
        <f t="shared" si="100"/>
        <v>03</v>
      </c>
      <c r="I333" t="str">
        <f t="shared" si="101"/>
        <v>17</v>
      </c>
      <c r="J333" s="3">
        <f t="shared" si="102"/>
        <v>44272</v>
      </c>
      <c r="K333">
        <f t="shared" si="103"/>
        <v>19</v>
      </c>
      <c r="L333" t="str">
        <f t="shared" si="104"/>
        <v>18</v>
      </c>
      <c r="M333" t="str">
        <f t="shared" si="105"/>
        <v>01</v>
      </c>
      <c r="N333" t="str">
        <f t="shared" si="106"/>
        <v>48</v>
      </c>
      <c r="O333">
        <f t="shared" si="107"/>
        <v>18.029999999999998</v>
      </c>
      <c r="P333" t="str">
        <f t="shared" si="108"/>
        <v>22</v>
      </c>
      <c r="Q333" t="str">
        <f t="shared" si="109"/>
        <v>00</v>
      </c>
      <c r="R333" t="str">
        <f t="shared" si="110"/>
        <v>00</v>
      </c>
      <c r="S333">
        <f t="shared" si="111"/>
        <v>22</v>
      </c>
      <c r="T333">
        <f t="shared" si="112"/>
        <v>3.9700000000000024</v>
      </c>
      <c r="U333">
        <f t="shared" si="113"/>
        <v>459.97</v>
      </c>
    </row>
    <row r="334" spans="1:21" x14ac:dyDescent="0.3">
      <c r="A334" t="s">
        <v>1178</v>
      </c>
      <c r="C334" t="str">
        <f t="shared" si="95"/>
        <v>2021</v>
      </c>
      <c r="D334" t="str">
        <f t="shared" si="96"/>
        <v>02</v>
      </c>
      <c r="E334" t="str">
        <f t="shared" si="97"/>
        <v>08</v>
      </c>
      <c r="F334" s="3">
        <f t="shared" si="98"/>
        <v>44235</v>
      </c>
      <c r="G334">
        <f t="shared" si="99"/>
        <v>2021</v>
      </c>
      <c r="H334">
        <f t="shared" si="100"/>
        <v>3</v>
      </c>
      <c r="I334">
        <f t="shared" si="101"/>
        <v>4</v>
      </c>
      <c r="J334" s="3">
        <f t="shared" si="102"/>
        <v>44259</v>
      </c>
      <c r="K334">
        <f t="shared" si="103"/>
        <v>24</v>
      </c>
      <c r="L334" t="str">
        <f t="shared" si="104"/>
        <v>17</v>
      </c>
      <c r="M334" t="str">
        <f t="shared" si="105"/>
        <v>49</v>
      </c>
      <c r="N334" t="str">
        <f t="shared" si="106"/>
        <v>01</v>
      </c>
      <c r="O334">
        <f t="shared" si="107"/>
        <v>17.816944444444445</v>
      </c>
      <c r="P334">
        <f t="shared" si="108"/>
        <v>0</v>
      </c>
      <c r="Q334">
        <f t="shared" si="109"/>
        <v>0</v>
      </c>
      <c r="R334">
        <f t="shared" si="110"/>
        <v>0</v>
      </c>
      <c r="S334">
        <f t="shared" si="111"/>
        <v>0</v>
      </c>
      <c r="T334">
        <f t="shared" si="112"/>
        <v>-17.816944444444445</v>
      </c>
      <c r="U334">
        <f t="shared" si="113"/>
        <v>558.1830555555556</v>
      </c>
    </row>
    <row r="335" spans="1:21" x14ac:dyDescent="0.3">
      <c r="A335" t="s">
        <v>69</v>
      </c>
      <c r="B335" t="s">
        <v>70</v>
      </c>
      <c r="C335" t="str">
        <f t="shared" si="95"/>
        <v>2021</v>
      </c>
      <c r="D335" t="str">
        <f t="shared" si="96"/>
        <v>02</v>
      </c>
      <c r="E335" t="str">
        <f t="shared" si="97"/>
        <v>26</v>
      </c>
      <c r="F335" s="3">
        <f t="shared" si="98"/>
        <v>44253</v>
      </c>
      <c r="G335" t="str">
        <f t="shared" si="99"/>
        <v>2021</v>
      </c>
      <c r="H335" t="str">
        <f t="shared" si="100"/>
        <v>05</v>
      </c>
      <c r="I335" t="str">
        <f t="shared" si="101"/>
        <v>01</v>
      </c>
      <c r="J335" s="3">
        <f t="shared" si="102"/>
        <v>44317</v>
      </c>
      <c r="K335">
        <f t="shared" si="103"/>
        <v>64</v>
      </c>
      <c r="L335" t="str">
        <f t="shared" si="104"/>
        <v>21</v>
      </c>
      <c r="M335" t="str">
        <f t="shared" si="105"/>
        <v>26</v>
      </c>
      <c r="N335" t="str">
        <f t="shared" si="106"/>
        <v>27</v>
      </c>
      <c r="O335">
        <f t="shared" si="107"/>
        <v>21.440833333333334</v>
      </c>
      <c r="P335" t="str">
        <f t="shared" si="108"/>
        <v>03</v>
      </c>
      <c r="Q335" t="str">
        <f t="shared" si="109"/>
        <v>59</v>
      </c>
      <c r="R335" t="str">
        <f t="shared" si="110"/>
        <v>59</v>
      </c>
      <c r="S335">
        <f t="shared" si="111"/>
        <v>3.9997222222222222</v>
      </c>
      <c r="T335">
        <f t="shared" si="112"/>
        <v>-17.441111111111113</v>
      </c>
      <c r="U335">
        <f t="shared" si="113"/>
        <v>1518.558888888889</v>
      </c>
    </row>
    <row r="336" spans="1:21" x14ac:dyDescent="0.3">
      <c r="A336" t="s">
        <v>851</v>
      </c>
      <c r="C336" t="str">
        <f t="shared" si="95"/>
        <v>2021</v>
      </c>
      <c r="D336" t="str">
        <f t="shared" si="96"/>
        <v>01</v>
      </c>
      <c r="E336" t="str">
        <f t="shared" si="97"/>
        <v>26</v>
      </c>
      <c r="F336" s="3">
        <f t="shared" si="98"/>
        <v>44222</v>
      </c>
      <c r="G336">
        <f t="shared" si="99"/>
        <v>2021</v>
      </c>
      <c r="H336">
        <f t="shared" si="100"/>
        <v>3</v>
      </c>
      <c r="I336">
        <f t="shared" si="101"/>
        <v>4</v>
      </c>
      <c r="J336" s="3">
        <f t="shared" si="102"/>
        <v>44259</v>
      </c>
      <c r="K336">
        <f t="shared" si="103"/>
        <v>37</v>
      </c>
      <c r="L336" t="str">
        <f t="shared" si="104"/>
        <v>22</v>
      </c>
      <c r="M336" t="str">
        <f t="shared" si="105"/>
        <v>28</v>
      </c>
      <c r="N336" t="str">
        <f t="shared" si="106"/>
        <v>02</v>
      </c>
      <c r="O336">
        <f t="shared" si="107"/>
        <v>22.467222222222219</v>
      </c>
      <c r="P336">
        <f t="shared" si="108"/>
        <v>0</v>
      </c>
      <c r="Q336">
        <f t="shared" si="109"/>
        <v>0</v>
      </c>
      <c r="R336">
        <f t="shared" si="110"/>
        <v>0</v>
      </c>
      <c r="S336">
        <f t="shared" si="111"/>
        <v>0</v>
      </c>
      <c r="T336">
        <f t="shared" si="112"/>
        <v>-22.467222222222219</v>
      </c>
      <c r="U336">
        <f t="shared" si="113"/>
        <v>865.53277777777782</v>
      </c>
    </row>
    <row r="337" spans="1:21" x14ac:dyDescent="0.3">
      <c r="A337" t="s">
        <v>172</v>
      </c>
      <c r="C337" t="str">
        <f t="shared" si="95"/>
        <v>2021</v>
      </c>
      <c r="D337" t="str">
        <f t="shared" si="96"/>
        <v>03</v>
      </c>
      <c r="E337" t="str">
        <f t="shared" si="97"/>
        <v>01</v>
      </c>
      <c r="F337" s="3">
        <f t="shared" si="98"/>
        <v>44256</v>
      </c>
      <c r="G337">
        <f t="shared" si="99"/>
        <v>2021</v>
      </c>
      <c r="H337">
        <f t="shared" si="100"/>
        <v>3</v>
      </c>
      <c r="I337">
        <f t="shared" si="101"/>
        <v>4</v>
      </c>
      <c r="J337" s="3">
        <f t="shared" si="102"/>
        <v>44259</v>
      </c>
      <c r="K337">
        <f t="shared" si="103"/>
        <v>3</v>
      </c>
      <c r="L337" t="str">
        <f t="shared" si="104"/>
        <v>18</v>
      </c>
      <c r="M337" t="str">
        <f t="shared" si="105"/>
        <v>51</v>
      </c>
      <c r="N337" t="str">
        <f t="shared" si="106"/>
        <v>06</v>
      </c>
      <c r="O337">
        <f t="shared" si="107"/>
        <v>18.851666666666667</v>
      </c>
      <c r="P337">
        <f t="shared" si="108"/>
        <v>0</v>
      </c>
      <c r="Q337">
        <f t="shared" si="109"/>
        <v>0</v>
      </c>
      <c r="R337">
        <f t="shared" si="110"/>
        <v>0</v>
      </c>
      <c r="S337">
        <f t="shared" si="111"/>
        <v>0</v>
      </c>
      <c r="T337">
        <f t="shared" si="112"/>
        <v>-18.851666666666667</v>
      </c>
      <c r="U337">
        <f t="shared" si="113"/>
        <v>53.148333333333333</v>
      </c>
    </row>
    <row r="338" spans="1:21" x14ac:dyDescent="0.3">
      <c r="A338" t="s">
        <v>99</v>
      </c>
      <c r="C338" t="str">
        <f t="shared" si="95"/>
        <v>2021</v>
      </c>
      <c r="D338" t="str">
        <f t="shared" si="96"/>
        <v>02</v>
      </c>
      <c r="E338" t="str">
        <f t="shared" si="97"/>
        <v>24</v>
      </c>
      <c r="F338" s="3">
        <f t="shared" si="98"/>
        <v>44251</v>
      </c>
      <c r="G338">
        <f t="shared" si="99"/>
        <v>2021</v>
      </c>
      <c r="H338">
        <f t="shared" si="100"/>
        <v>3</v>
      </c>
      <c r="I338">
        <f t="shared" si="101"/>
        <v>4</v>
      </c>
      <c r="J338" s="3">
        <f t="shared" si="102"/>
        <v>44259</v>
      </c>
      <c r="K338">
        <f t="shared" si="103"/>
        <v>8</v>
      </c>
      <c r="L338" t="str">
        <f t="shared" si="104"/>
        <v>23</v>
      </c>
      <c r="M338" t="str">
        <f t="shared" si="105"/>
        <v>46</v>
      </c>
      <c r="N338" t="str">
        <f t="shared" si="106"/>
        <v>18</v>
      </c>
      <c r="O338">
        <f t="shared" si="107"/>
        <v>23.771666666666665</v>
      </c>
      <c r="P338">
        <f t="shared" si="108"/>
        <v>0</v>
      </c>
      <c r="Q338">
        <f t="shared" si="109"/>
        <v>0</v>
      </c>
      <c r="R338">
        <f t="shared" si="110"/>
        <v>0</v>
      </c>
      <c r="S338">
        <f t="shared" si="111"/>
        <v>0</v>
      </c>
      <c r="T338">
        <f t="shared" si="112"/>
        <v>-23.771666666666665</v>
      </c>
      <c r="U338">
        <f t="shared" si="113"/>
        <v>168.22833333333332</v>
      </c>
    </row>
    <row r="339" spans="1:21" x14ac:dyDescent="0.3">
      <c r="A339" t="s">
        <v>172</v>
      </c>
      <c r="C339" t="str">
        <f t="shared" si="95"/>
        <v>2021</v>
      </c>
      <c r="D339" t="str">
        <f t="shared" si="96"/>
        <v>03</v>
      </c>
      <c r="E339" t="str">
        <f t="shared" si="97"/>
        <v>01</v>
      </c>
      <c r="F339" s="3">
        <f t="shared" si="98"/>
        <v>44256</v>
      </c>
      <c r="G339">
        <f t="shared" si="99"/>
        <v>2021</v>
      </c>
      <c r="H339">
        <f t="shared" si="100"/>
        <v>3</v>
      </c>
      <c r="I339">
        <f t="shared" si="101"/>
        <v>4</v>
      </c>
      <c r="J339" s="3">
        <f t="shared" si="102"/>
        <v>44259</v>
      </c>
      <c r="K339">
        <f t="shared" si="103"/>
        <v>3</v>
      </c>
      <c r="L339" t="str">
        <f t="shared" si="104"/>
        <v>18</v>
      </c>
      <c r="M339" t="str">
        <f t="shared" si="105"/>
        <v>51</v>
      </c>
      <c r="N339" t="str">
        <f t="shared" si="106"/>
        <v>06</v>
      </c>
      <c r="O339">
        <f t="shared" si="107"/>
        <v>18.851666666666667</v>
      </c>
      <c r="P339">
        <f t="shared" si="108"/>
        <v>0</v>
      </c>
      <c r="Q339">
        <f t="shared" si="109"/>
        <v>0</v>
      </c>
      <c r="R339">
        <f t="shared" si="110"/>
        <v>0</v>
      </c>
      <c r="S339">
        <f t="shared" si="111"/>
        <v>0</v>
      </c>
      <c r="T339">
        <f t="shared" si="112"/>
        <v>-18.851666666666667</v>
      </c>
      <c r="U339">
        <f t="shared" si="113"/>
        <v>53.148333333333333</v>
      </c>
    </row>
    <row r="340" spans="1:21" x14ac:dyDescent="0.3">
      <c r="A340" t="s">
        <v>1071</v>
      </c>
      <c r="B340" t="s">
        <v>1072</v>
      </c>
      <c r="C340" t="str">
        <f t="shared" si="95"/>
        <v>2021</v>
      </c>
      <c r="D340" t="str">
        <f t="shared" si="96"/>
        <v>02</v>
      </c>
      <c r="E340" t="str">
        <f t="shared" si="97"/>
        <v>21</v>
      </c>
      <c r="F340" s="3">
        <f t="shared" si="98"/>
        <v>44248</v>
      </c>
      <c r="G340" t="str">
        <f t="shared" si="99"/>
        <v>2021</v>
      </c>
      <c r="H340" t="str">
        <f t="shared" si="100"/>
        <v>02</v>
      </c>
      <c r="I340" t="str">
        <f t="shared" si="101"/>
        <v>28</v>
      </c>
      <c r="J340" s="3">
        <f t="shared" si="102"/>
        <v>44255</v>
      </c>
      <c r="K340">
        <f t="shared" si="103"/>
        <v>7</v>
      </c>
      <c r="L340" t="str">
        <f t="shared" si="104"/>
        <v>19</v>
      </c>
      <c r="M340" t="str">
        <f t="shared" si="105"/>
        <v>00</v>
      </c>
      <c r="N340" t="str">
        <f t="shared" si="106"/>
        <v>57</v>
      </c>
      <c r="O340">
        <f t="shared" si="107"/>
        <v>19.015833333333333</v>
      </c>
      <c r="P340" t="str">
        <f t="shared" si="108"/>
        <v>19</v>
      </c>
      <c r="Q340" t="str">
        <f t="shared" si="109"/>
        <v>00</v>
      </c>
      <c r="R340" t="str">
        <f t="shared" si="110"/>
        <v>57</v>
      </c>
      <c r="S340">
        <f t="shared" si="111"/>
        <v>19.015833333333333</v>
      </c>
      <c r="T340">
        <f t="shared" si="112"/>
        <v>0</v>
      </c>
      <c r="U340">
        <f t="shared" si="113"/>
        <v>168</v>
      </c>
    </row>
    <row r="341" spans="1:21" x14ac:dyDescent="0.3">
      <c r="A341" t="s">
        <v>396</v>
      </c>
      <c r="B341" t="s">
        <v>397</v>
      </c>
      <c r="C341" t="str">
        <f t="shared" si="95"/>
        <v>2021</v>
      </c>
      <c r="D341" t="str">
        <f t="shared" si="96"/>
        <v>02</v>
      </c>
      <c r="E341" t="str">
        <f t="shared" si="97"/>
        <v>03</v>
      </c>
      <c r="F341" s="3">
        <f t="shared" si="98"/>
        <v>44230</v>
      </c>
      <c r="G341" t="str">
        <f t="shared" si="99"/>
        <v>2021</v>
      </c>
      <c r="H341" t="str">
        <f t="shared" si="100"/>
        <v>02</v>
      </c>
      <c r="I341" t="str">
        <f t="shared" si="101"/>
        <v>09</v>
      </c>
      <c r="J341" s="3">
        <f t="shared" si="102"/>
        <v>44236</v>
      </c>
      <c r="K341">
        <f t="shared" si="103"/>
        <v>6</v>
      </c>
      <c r="L341" t="str">
        <f t="shared" si="104"/>
        <v>18</v>
      </c>
      <c r="M341" t="str">
        <f t="shared" si="105"/>
        <v>30</v>
      </c>
      <c r="N341" t="str">
        <f t="shared" si="106"/>
        <v>18</v>
      </c>
      <c r="O341">
        <f t="shared" si="107"/>
        <v>18.504999999999999</v>
      </c>
      <c r="P341" t="str">
        <f t="shared" si="108"/>
        <v>07</v>
      </c>
      <c r="Q341" t="str">
        <f t="shared" si="109"/>
        <v>59</v>
      </c>
      <c r="R341" t="str">
        <f t="shared" si="110"/>
        <v>59</v>
      </c>
      <c r="S341">
        <f t="shared" si="111"/>
        <v>7.9997222222222222</v>
      </c>
      <c r="T341">
        <f t="shared" si="112"/>
        <v>-10.505277777777778</v>
      </c>
      <c r="U341">
        <f t="shared" si="113"/>
        <v>133.49472222222221</v>
      </c>
    </row>
    <row r="342" spans="1:21" x14ac:dyDescent="0.3">
      <c r="A342" t="s">
        <v>1217</v>
      </c>
      <c r="C342" t="str">
        <f t="shared" si="95"/>
        <v>2021</v>
      </c>
      <c r="D342" t="str">
        <f t="shared" si="96"/>
        <v>02</v>
      </c>
      <c r="E342" t="str">
        <f t="shared" si="97"/>
        <v>12</v>
      </c>
      <c r="F342" s="3">
        <f t="shared" si="98"/>
        <v>44239</v>
      </c>
      <c r="G342">
        <f t="shared" si="99"/>
        <v>2021</v>
      </c>
      <c r="H342">
        <f t="shared" si="100"/>
        <v>3</v>
      </c>
      <c r="I342">
        <f t="shared" si="101"/>
        <v>4</v>
      </c>
      <c r="J342" s="3">
        <f t="shared" si="102"/>
        <v>44259</v>
      </c>
      <c r="K342">
        <f t="shared" si="103"/>
        <v>20</v>
      </c>
      <c r="L342" t="str">
        <f t="shared" si="104"/>
        <v>00</v>
      </c>
      <c r="M342" t="str">
        <f t="shared" si="105"/>
        <v>57</v>
      </c>
      <c r="N342" t="str">
        <f t="shared" si="106"/>
        <v>59</v>
      </c>
      <c r="O342">
        <f t="shared" si="107"/>
        <v>0.96638888888888885</v>
      </c>
      <c r="P342">
        <f t="shared" si="108"/>
        <v>0</v>
      </c>
      <c r="Q342">
        <f t="shared" si="109"/>
        <v>0</v>
      </c>
      <c r="R342">
        <f t="shared" si="110"/>
        <v>0</v>
      </c>
      <c r="S342">
        <f t="shared" si="111"/>
        <v>0</v>
      </c>
      <c r="T342">
        <f t="shared" si="112"/>
        <v>-0.96638888888888885</v>
      </c>
      <c r="U342">
        <f t="shared" si="113"/>
        <v>479.0336111111111</v>
      </c>
    </row>
    <row r="343" spans="1:21" x14ac:dyDescent="0.3">
      <c r="A343" t="s">
        <v>176</v>
      </c>
      <c r="B343" t="s">
        <v>177</v>
      </c>
      <c r="C343" t="str">
        <f t="shared" si="95"/>
        <v>2021</v>
      </c>
      <c r="D343" t="str">
        <f t="shared" si="96"/>
        <v>02</v>
      </c>
      <c r="E343" t="str">
        <f t="shared" si="97"/>
        <v>01</v>
      </c>
      <c r="F343" s="3">
        <f t="shared" si="98"/>
        <v>44228</v>
      </c>
      <c r="G343" t="str">
        <f t="shared" si="99"/>
        <v>2021</v>
      </c>
      <c r="H343" t="str">
        <f t="shared" si="100"/>
        <v>02</v>
      </c>
      <c r="I343" t="str">
        <f t="shared" si="101"/>
        <v>14</v>
      </c>
      <c r="J343" s="3">
        <f t="shared" si="102"/>
        <v>44241</v>
      </c>
      <c r="K343">
        <f t="shared" si="103"/>
        <v>13</v>
      </c>
      <c r="L343" t="str">
        <f t="shared" si="104"/>
        <v>16</v>
      </c>
      <c r="M343" t="str">
        <f t="shared" si="105"/>
        <v>46</v>
      </c>
      <c r="N343" t="str">
        <f t="shared" si="106"/>
        <v>37</v>
      </c>
      <c r="O343">
        <f t="shared" si="107"/>
        <v>16.776944444444442</v>
      </c>
      <c r="P343" t="str">
        <f t="shared" si="108"/>
        <v>23</v>
      </c>
      <c r="Q343" t="str">
        <f t="shared" si="109"/>
        <v>59</v>
      </c>
      <c r="R343" t="str">
        <f t="shared" si="110"/>
        <v>37</v>
      </c>
      <c r="S343">
        <f t="shared" si="111"/>
        <v>23.993611111111111</v>
      </c>
      <c r="T343">
        <f t="shared" si="112"/>
        <v>7.2166666666666686</v>
      </c>
      <c r="U343">
        <f t="shared" si="113"/>
        <v>319.2166666666667</v>
      </c>
    </row>
    <row r="344" spans="1:21" x14ac:dyDescent="0.3">
      <c r="A344" t="s">
        <v>536</v>
      </c>
      <c r="B344" t="s">
        <v>537</v>
      </c>
      <c r="C344" t="str">
        <f t="shared" si="95"/>
        <v>2021</v>
      </c>
      <c r="D344" t="str">
        <f t="shared" si="96"/>
        <v>01</v>
      </c>
      <c r="E344" t="str">
        <f t="shared" si="97"/>
        <v>01</v>
      </c>
      <c r="F344" s="3">
        <f t="shared" si="98"/>
        <v>44197</v>
      </c>
      <c r="G344" t="str">
        <f t="shared" si="99"/>
        <v>2021</v>
      </c>
      <c r="H344" t="str">
        <f t="shared" si="100"/>
        <v>01</v>
      </c>
      <c r="I344" t="str">
        <f t="shared" si="101"/>
        <v>05</v>
      </c>
      <c r="J344" s="3">
        <f t="shared" si="102"/>
        <v>44201</v>
      </c>
      <c r="K344">
        <f t="shared" si="103"/>
        <v>4</v>
      </c>
      <c r="L344" t="str">
        <f t="shared" si="104"/>
        <v>05</v>
      </c>
      <c r="M344" t="str">
        <f t="shared" si="105"/>
        <v>00</v>
      </c>
      <c r="N344" t="str">
        <f t="shared" si="106"/>
        <v>54</v>
      </c>
      <c r="O344">
        <f t="shared" si="107"/>
        <v>5.0149999999999997</v>
      </c>
      <c r="P344" t="str">
        <f t="shared" si="108"/>
        <v>23</v>
      </c>
      <c r="Q344" t="str">
        <f t="shared" si="109"/>
        <v>30</v>
      </c>
      <c r="R344" t="str">
        <f t="shared" si="110"/>
        <v>00</v>
      </c>
      <c r="S344">
        <f t="shared" si="111"/>
        <v>23.5</v>
      </c>
      <c r="T344">
        <f t="shared" si="112"/>
        <v>18.484999999999999</v>
      </c>
      <c r="U344">
        <f t="shared" si="113"/>
        <v>114.485</v>
      </c>
    </row>
    <row r="345" spans="1:21" x14ac:dyDescent="0.3">
      <c r="A345" t="s">
        <v>233</v>
      </c>
      <c r="C345" t="str">
        <f t="shared" si="95"/>
        <v>2021</v>
      </c>
      <c r="D345" t="str">
        <f t="shared" si="96"/>
        <v>01</v>
      </c>
      <c r="E345" t="str">
        <f t="shared" si="97"/>
        <v>04</v>
      </c>
      <c r="F345" s="3">
        <f t="shared" si="98"/>
        <v>44200</v>
      </c>
      <c r="G345">
        <f t="shared" si="99"/>
        <v>2021</v>
      </c>
      <c r="H345">
        <f t="shared" si="100"/>
        <v>3</v>
      </c>
      <c r="I345">
        <f t="shared" si="101"/>
        <v>4</v>
      </c>
      <c r="J345" s="3">
        <f t="shared" si="102"/>
        <v>44259</v>
      </c>
      <c r="K345">
        <f t="shared" si="103"/>
        <v>59</v>
      </c>
      <c r="L345" t="str">
        <f t="shared" si="104"/>
        <v>21</v>
      </c>
      <c r="M345" t="str">
        <f t="shared" si="105"/>
        <v>27</v>
      </c>
      <c r="N345" t="str">
        <f t="shared" si="106"/>
        <v>34</v>
      </c>
      <c r="O345">
        <f t="shared" si="107"/>
        <v>21.459444444444443</v>
      </c>
      <c r="P345">
        <f t="shared" si="108"/>
        <v>0</v>
      </c>
      <c r="Q345">
        <f t="shared" si="109"/>
        <v>0</v>
      </c>
      <c r="R345">
        <f t="shared" si="110"/>
        <v>0</v>
      </c>
      <c r="S345">
        <f t="shared" si="111"/>
        <v>0</v>
      </c>
      <c r="T345">
        <f t="shared" si="112"/>
        <v>-21.459444444444443</v>
      </c>
      <c r="U345">
        <f t="shared" si="113"/>
        <v>1394.5405555555556</v>
      </c>
    </row>
    <row r="346" spans="1:21" x14ac:dyDescent="0.3">
      <c r="A346" t="s">
        <v>1274</v>
      </c>
      <c r="C346" t="str">
        <f t="shared" si="95"/>
        <v>2021</v>
      </c>
      <c r="D346" t="str">
        <f t="shared" si="96"/>
        <v>01</v>
      </c>
      <c r="E346" t="str">
        <f t="shared" si="97"/>
        <v>08</v>
      </c>
      <c r="F346" s="3">
        <f t="shared" si="98"/>
        <v>44204</v>
      </c>
      <c r="G346">
        <f t="shared" si="99"/>
        <v>2021</v>
      </c>
      <c r="H346">
        <f t="shared" si="100"/>
        <v>3</v>
      </c>
      <c r="I346">
        <f t="shared" si="101"/>
        <v>4</v>
      </c>
      <c r="J346" s="3">
        <f t="shared" si="102"/>
        <v>44259</v>
      </c>
      <c r="K346">
        <f t="shared" si="103"/>
        <v>55</v>
      </c>
      <c r="L346" t="str">
        <f t="shared" si="104"/>
        <v>15</v>
      </c>
      <c r="M346" t="str">
        <f t="shared" si="105"/>
        <v>55</v>
      </c>
      <c r="N346" t="str">
        <f t="shared" si="106"/>
        <v>47</v>
      </c>
      <c r="O346">
        <f t="shared" si="107"/>
        <v>15.929722222222221</v>
      </c>
      <c r="P346">
        <f t="shared" si="108"/>
        <v>0</v>
      </c>
      <c r="Q346">
        <f t="shared" si="109"/>
        <v>0</v>
      </c>
      <c r="R346">
        <f t="shared" si="110"/>
        <v>0</v>
      </c>
      <c r="S346">
        <f t="shared" si="111"/>
        <v>0</v>
      </c>
      <c r="T346">
        <f t="shared" si="112"/>
        <v>-15.929722222222221</v>
      </c>
      <c r="U346">
        <f t="shared" si="113"/>
        <v>1304.0702777777778</v>
      </c>
    </row>
    <row r="347" spans="1:21" x14ac:dyDescent="0.3">
      <c r="A347" t="s">
        <v>1282</v>
      </c>
      <c r="B347" t="s">
        <v>1058</v>
      </c>
      <c r="C347" t="str">
        <f t="shared" si="95"/>
        <v>2021</v>
      </c>
      <c r="D347" t="str">
        <f t="shared" si="96"/>
        <v>03</v>
      </c>
      <c r="E347" t="str">
        <f t="shared" si="97"/>
        <v>01</v>
      </c>
      <c r="F347" s="3">
        <f t="shared" si="98"/>
        <v>44256</v>
      </c>
      <c r="G347" t="str">
        <f t="shared" si="99"/>
        <v>2021</v>
      </c>
      <c r="H347" t="str">
        <f t="shared" si="100"/>
        <v>03</v>
      </c>
      <c r="I347" t="str">
        <f t="shared" si="101"/>
        <v>15</v>
      </c>
      <c r="J347" s="3">
        <f t="shared" si="102"/>
        <v>44270</v>
      </c>
      <c r="K347">
        <f t="shared" si="103"/>
        <v>14</v>
      </c>
      <c r="L347" t="str">
        <f t="shared" si="104"/>
        <v>00</v>
      </c>
      <c r="M347" t="str">
        <f t="shared" si="105"/>
        <v>00</v>
      </c>
      <c r="N347" t="str">
        <f t="shared" si="106"/>
        <v>38</v>
      </c>
      <c r="O347">
        <f t="shared" si="107"/>
        <v>1.0555555555555556E-2</v>
      </c>
      <c r="P347" t="str">
        <f t="shared" si="108"/>
        <v>23</v>
      </c>
      <c r="Q347" t="str">
        <f t="shared" si="109"/>
        <v>59</v>
      </c>
      <c r="R347" t="str">
        <f t="shared" si="110"/>
        <v>00</v>
      </c>
      <c r="S347">
        <f t="shared" si="111"/>
        <v>23.983333333333334</v>
      </c>
      <c r="T347">
        <f t="shared" si="112"/>
        <v>23.972777777777779</v>
      </c>
      <c r="U347">
        <f t="shared" si="113"/>
        <v>359.97277777777776</v>
      </c>
    </row>
    <row r="348" spans="1:21" x14ac:dyDescent="0.3">
      <c r="A348" t="s">
        <v>389</v>
      </c>
      <c r="C348" t="str">
        <f t="shared" si="95"/>
        <v>2021</v>
      </c>
      <c r="D348" t="str">
        <f t="shared" si="96"/>
        <v>02</v>
      </c>
      <c r="E348" t="str">
        <f t="shared" si="97"/>
        <v>12</v>
      </c>
      <c r="F348" s="3">
        <f t="shared" si="98"/>
        <v>44239</v>
      </c>
      <c r="G348">
        <f t="shared" si="99"/>
        <v>2021</v>
      </c>
      <c r="H348">
        <f t="shared" si="100"/>
        <v>3</v>
      </c>
      <c r="I348">
        <f t="shared" si="101"/>
        <v>4</v>
      </c>
      <c r="J348" s="3">
        <f t="shared" si="102"/>
        <v>44259</v>
      </c>
      <c r="K348">
        <f t="shared" si="103"/>
        <v>20</v>
      </c>
      <c r="L348" t="str">
        <f t="shared" si="104"/>
        <v>00</v>
      </c>
      <c r="M348" t="str">
        <f t="shared" si="105"/>
        <v>50</v>
      </c>
      <c r="N348" t="str">
        <f t="shared" si="106"/>
        <v>36</v>
      </c>
      <c r="O348">
        <f t="shared" si="107"/>
        <v>0.84333333333333338</v>
      </c>
      <c r="P348">
        <f t="shared" si="108"/>
        <v>0</v>
      </c>
      <c r="Q348">
        <f t="shared" si="109"/>
        <v>0</v>
      </c>
      <c r="R348">
        <f t="shared" si="110"/>
        <v>0</v>
      </c>
      <c r="S348">
        <f t="shared" si="111"/>
        <v>0</v>
      </c>
      <c r="T348">
        <f t="shared" si="112"/>
        <v>-0.84333333333333338</v>
      </c>
      <c r="U348">
        <f t="shared" si="113"/>
        <v>479.15666666666669</v>
      </c>
    </row>
    <row r="349" spans="1:21" x14ac:dyDescent="0.3">
      <c r="A349" t="s">
        <v>1286</v>
      </c>
      <c r="B349" t="s">
        <v>1287</v>
      </c>
      <c r="C349" t="str">
        <f t="shared" si="95"/>
        <v>2021</v>
      </c>
      <c r="D349" t="str">
        <f t="shared" si="96"/>
        <v>02</v>
      </c>
      <c r="E349" t="str">
        <f t="shared" si="97"/>
        <v>08</v>
      </c>
      <c r="F349" s="3">
        <f t="shared" si="98"/>
        <v>44235</v>
      </c>
      <c r="G349" t="str">
        <f t="shared" si="99"/>
        <v>2021</v>
      </c>
      <c r="H349" t="str">
        <f t="shared" si="100"/>
        <v>02</v>
      </c>
      <c r="I349" t="str">
        <f t="shared" si="101"/>
        <v>15</v>
      </c>
      <c r="J349" s="3">
        <f t="shared" si="102"/>
        <v>44242</v>
      </c>
      <c r="K349">
        <f t="shared" si="103"/>
        <v>7</v>
      </c>
      <c r="L349" t="str">
        <f t="shared" si="104"/>
        <v>22</v>
      </c>
      <c r="M349" t="str">
        <f t="shared" si="105"/>
        <v>43</v>
      </c>
      <c r="N349" t="str">
        <f t="shared" si="106"/>
        <v>12</v>
      </c>
      <c r="O349">
        <f t="shared" si="107"/>
        <v>22.72</v>
      </c>
      <c r="P349" t="str">
        <f t="shared" si="108"/>
        <v>22</v>
      </c>
      <c r="Q349" t="str">
        <f t="shared" si="109"/>
        <v>35</v>
      </c>
      <c r="R349" t="str">
        <f t="shared" si="110"/>
        <v>09</v>
      </c>
      <c r="S349">
        <f t="shared" si="111"/>
        <v>22.585833333333333</v>
      </c>
      <c r="T349">
        <f t="shared" si="112"/>
        <v>-0.13416666666666544</v>
      </c>
      <c r="U349">
        <f t="shared" si="113"/>
        <v>167.86583333333334</v>
      </c>
    </row>
    <row r="350" spans="1:21" x14ac:dyDescent="0.3">
      <c r="A350" t="s">
        <v>439</v>
      </c>
      <c r="C350" t="str">
        <f t="shared" si="95"/>
        <v>2021</v>
      </c>
      <c r="D350" t="str">
        <f t="shared" si="96"/>
        <v>01</v>
      </c>
      <c r="E350" t="str">
        <f t="shared" si="97"/>
        <v>19</v>
      </c>
      <c r="F350" s="3">
        <f t="shared" si="98"/>
        <v>44215</v>
      </c>
      <c r="G350">
        <f t="shared" si="99"/>
        <v>2021</v>
      </c>
      <c r="H350">
        <f t="shared" si="100"/>
        <v>3</v>
      </c>
      <c r="I350">
        <f t="shared" si="101"/>
        <v>4</v>
      </c>
      <c r="J350" s="3">
        <f t="shared" si="102"/>
        <v>44259</v>
      </c>
      <c r="K350">
        <f t="shared" si="103"/>
        <v>44</v>
      </c>
      <c r="L350" t="str">
        <f t="shared" si="104"/>
        <v>03</v>
      </c>
      <c r="M350" t="str">
        <f t="shared" si="105"/>
        <v>33</v>
      </c>
      <c r="N350" t="str">
        <f t="shared" si="106"/>
        <v>38</v>
      </c>
      <c r="O350">
        <f t="shared" si="107"/>
        <v>3.5605555555555553</v>
      </c>
      <c r="P350">
        <f t="shared" si="108"/>
        <v>0</v>
      </c>
      <c r="Q350">
        <f t="shared" si="109"/>
        <v>0</v>
      </c>
      <c r="R350">
        <f t="shared" si="110"/>
        <v>0</v>
      </c>
      <c r="S350">
        <f t="shared" si="111"/>
        <v>0</v>
      </c>
      <c r="T350">
        <f t="shared" si="112"/>
        <v>-3.5605555555555553</v>
      </c>
      <c r="U350">
        <f t="shared" si="113"/>
        <v>1052.4394444444445</v>
      </c>
    </row>
    <row r="351" spans="1:21" x14ac:dyDescent="0.3">
      <c r="A351" t="s">
        <v>617</v>
      </c>
      <c r="C351" t="str">
        <f t="shared" si="95"/>
        <v>2021</v>
      </c>
      <c r="D351" t="str">
        <f t="shared" si="96"/>
        <v>02</v>
      </c>
      <c r="E351" t="str">
        <f t="shared" si="97"/>
        <v>12</v>
      </c>
      <c r="F351" s="3">
        <f t="shared" si="98"/>
        <v>44239</v>
      </c>
      <c r="G351">
        <f t="shared" si="99"/>
        <v>2021</v>
      </c>
      <c r="H351">
        <f t="shared" si="100"/>
        <v>3</v>
      </c>
      <c r="I351">
        <f t="shared" si="101"/>
        <v>4</v>
      </c>
      <c r="J351" s="3">
        <f t="shared" si="102"/>
        <v>44259</v>
      </c>
      <c r="K351">
        <f t="shared" si="103"/>
        <v>20</v>
      </c>
      <c r="L351" t="str">
        <f t="shared" si="104"/>
        <v>00</v>
      </c>
      <c r="M351" t="str">
        <f t="shared" si="105"/>
        <v>06</v>
      </c>
      <c r="N351" t="str">
        <f t="shared" si="106"/>
        <v>50</v>
      </c>
      <c r="O351">
        <f t="shared" si="107"/>
        <v>0.1138888888888889</v>
      </c>
      <c r="P351">
        <f t="shared" si="108"/>
        <v>0</v>
      </c>
      <c r="Q351">
        <f t="shared" si="109"/>
        <v>0</v>
      </c>
      <c r="R351">
        <f t="shared" si="110"/>
        <v>0</v>
      </c>
      <c r="S351">
        <f t="shared" si="111"/>
        <v>0</v>
      </c>
      <c r="T351">
        <f t="shared" si="112"/>
        <v>-0.1138888888888889</v>
      </c>
      <c r="U351">
        <f t="shared" si="113"/>
        <v>479.88611111111112</v>
      </c>
    </row>
    <row r="352" spans="1:21" x14ac:dyDescent="0.3">
      <c r="A352" t="s">
        <v>1295</v>
      </c>
      <c r="B352" t="s">
        <v>1296</v>
      </c>
      <c r="C352" t="str">
        <f t="shared" si="95"/>
        <v>2021</v>
      </c>
      <c r="D352" t="str">
        <f t="shared" si="96"/>
        <v>01</v>
      </c>
      <c r="E352" t="str">
        <f t="shared" si="97"/>
        <v>11</v>
      </c>
      <c r="F352" s="3">
        <f t="shared" si="98"/>
        <v>44207</v>
      </c>
      <c r="G352" t="str">
        <f t="shared" si="99"/>
        <v>2021</v>
      </c>
      <c r="H352" t="str">
        <f t="shared" si="100"/>
        <v>01</v>
      </c>
      <c r="I352" t="str">
        <f t="shared" si="101"/>
        <v>18</v>
      </c>
      <c r="J352" s="3">
        <f t="shared" si="102"/>
        <v>44214</v>
      </c>
      <c r="K352">
        <f t="shared" si="103"/>
        <v>7</v>
      </c>
      <c r="L352" t="str">
        <f t="shared" si="104"/>
        <v>21</v>
      </c>
      <c r="M352" t="str">
        <f t="shared" si="105"/>
        <v>30</v>
      </c>
      <c r="N352" t="str">
        <f t="shared" si="106"/>
        <v>40</v>
      </c>
      <c r="O352">
        <f t="shared" si="107"/>
        <v>21.511111111111113</v>
      </c>
      <c r="P352" t="str">
        <f t="shared" si="108"/>
        <v>19</v>
      </c>
      <c r="Q352" t="str">
        <f t="shared" si="109"/>
        <v>22</v>
      </c>
      <c r="R352" t="str">
        <f t="shared" si="110"/>
        <v>40</v>
      </c>
      <c r="S352">
        <f t="shared" si="111"/>
        <v>19.37777777777778</v>
      </c>
      <c r="T352">
        <f t="shared" si="112"/>
        <v>-2.1333333333333329</v>
      </c>
      <c r="U352">
        <f t="shared" si="113"/>
        <v>165.86666666666667</v>
      </c>
    </row>
    <row r="353" spans="1:21" x14ac:dyDescent="0.3">
      <c r="A353" t="s">
        <v>684</v>
      </c>
      <c r="B353" t="s">
        <v>767</v>
      </c>
      <c r="C353" t="str">
        <f t="shared" si="95"/>
        <v>2021</v>
      </c>
      <c r="D353" t="str">
        <f t="shared" si="96"/>
        <v>02</v>
      </c>
      <c r="E353" t="str">
        <f t="shared" si="97"/>
        <v>11</v>
      </c>
      <c r="F353" s="3">
        <f t="shared" si="98"/>
        <v>44238</v>
      </c>
      <c r="G353" t="str">
        <f t="shared" si="99"/>
        <v>2021</v>
      </c>
      <c r="H353" t="str">
        <f t="shared" si="100"/>
        <v>02</v>
      </c>
      <c r="I353" t="str">
        <f t="shared" si="101"/>
        <v>22</v>
      </c>
      <c r="J353" s="3">
        <f t="shared" si="102"/>
        <v>44249</v>
      </c>
      <c r="K353">
        <f t="shared" si="103"/>
        <v>11</v>
      </c>
      <c r="L353" t="str">
        <f t="shared" si="104"/>
        <v>21</v>
      </c>
      <c r="M353" t="str">
        <f t="shared" si="105"/>
        <v>22</v>
      </c>
      <c r="N353" t="str">
        <f t="shared" si="106"/>
        <v>56</v>
      </c>
      <c r="O353">
        <f t="shared" si="107"/>
        <v>21.382222222222222</v>
      </c>
      <c r="P353" t="str">
        <f t="shared" si="108"/>
        <v>19</v>
      </c>
      <c r="Q353" t="str">
        <f t="shared" si="109"/>
        <v>59</v>
      </c>
      <c r="R353" t="str">
        <f t="shared" si="110"/>
        <v>59</v>
      </c>
      <c r="S353">
        <f t="shared" si="111"/>
        <v>19.999722222222225</v>
      </c>
      <c r="T353">
        <f t="shared" si="112"/>
        <v>-1.3824999999999967</v>
      </c>
      <c r="U353">
        <f t="shared" si="113"/>
        <v>262.61750000000001</v>
      </c>
    </row>
    <row r="354" spans="1:21" x14ac:dyDescent="0.3">
      <c r="A354" t="s">
        <v>222</v>
      </c>
      <c r="C354" t="str">
        <f t="shared" si="95"/>
        <v>2021</v>
      </c>
      <c r="D354" t="str">
        <f t="shared" si="96"/>
        <v>01</v>
      </c>
      <c r="E354" t="str">
        <f t="shared" si="97"/>
        <v>21</v>
      </c>
      <c r="F354" s="3">
        <f t="shared" si="98"/>
        <v>44217</v>
      </c>
      <c r="G354">
        <f t="shared" si="99"/>
        <v>2021</v>
      </c>
      <c r="H354">
        <f t="shared" si="100"/>
        <v>3</v>
      </c>
      <c r="I354">
        <f t="shared" si="101"/>
        <v>4</v>
      </c>
      <c r="J354" s="3">
        <f t="shared" si="102"/>
        <v>44259</v>
      </c>
      <c r="K354">
        <f t="shared" si="103"/>
        <v>42</v>
      </c>
      <c r="L354" t="str">
        <f t="shared" si="104"/>
        <v>21</v>
      </c>
      <c r="M354" t="str">
        <f t="shared" si="105"/>
        <v>48</v>
      </c>
      <c r="N354" t="str">
        <f t="shared" si="106"/>
        <v>45</v>
      </c>
      <c r="O354">
        <f t="shared" si="107"/>
        <v>21.8125</v>
      </c>
      <c r="P354">
        <f t="shared" si="108"/>
        <v>0</v>
      </c>
      <c r="Q354">
        <f t="shared" si="109"/>
        <v>0</v>
      </c>
      <c r="R354">
        <f t="shared" si="110"/>
        <v>0</v>
      </c>
      <c r="S354">
        <f t="shared" si="111"/>
        <v>0</v>
      </c>
      <c r="T354">
        <f t="shared" si="112"/>
        <v>-21.8125</v>
      </c>
      <c r="U354">
        <f t="shared" si="113"/>
        <v>986.1875</v>
      </c>
    </row>
    <row r="355" spans="1:21" x14ac:dyDescent="0.3">
      <c r="A355" t="s">
        <v>1148</v>
      </c>
      <c r="B355" t="s">
        <v>397</v>
      </c>
      <c r="C355" t="str">
        <f t="shared" si="95"/>
        <v>2021</v>
      </c>
      <c r="D355" t="str">
        <f t="shared" si="96"/>
        <v>02</v>
      </c>
      <c r="E355" t="str">
        <f t="shared" si="97"/>
        <v>03</v>
      </c>
      <c r="F355" s="3">
        <f t="shared" si="98"/>
        <v>44230</v>
      </c>
      <c r="G355" t="str">
        <f t="shared" si="99"/>
        <v>2021</v>
      </c>
      <c r="H355" t="str">
        <f t="shared" si="100"/>
        <v>02</v>
      </c>
      <c r="I355" t="str">
        <f t="shared" si="101"/>
        <v>09</v>
      </c>
      <c r="J355" s="3">
        <f t="shared" si="102"/>
        <v>44236</v>
      </c>
      <c r="K355">
        <f t="shared" si="103"/>
        <v>6</v>
      </c>
      <c r="L355" t="str">
        <f t="shared" si="104"/>
        <v>18</v>
      </c>
      <c r="M355" t="str">
        <f t="shared" si="105"/>
        <v>30</v>
      </c>
      <c r="N355" t="str">
        <f t="shared" si="106"/>
        <v>13</v>
      </c>
      <c r="O355">
        <f t="shared" si="107"/>
        <v>18.503611111111113</v>
      </c>
      <c r="P355" t="str">
        <f t="shared" si="108"/>
        <v>07</v>
      </c>
      <c r="Q355" t="str">
        <f t="shared" si="109"/>
        <v>59</v>
      </c>
      <c r="R355" t="str">
        <f t="shared" si="110"/>
        <v>59</v>
      </c>
      <c r="S355">
        <f t="shared" si="111"/>
        <v>7.9997222222222222</v>
      </c>
      <c r="T355">
        <f t="shared" si="112"/>
        <v>-10.503888888888891</v>
      </c>
      <c r="U355">
        <f t="shared" si="113"/>
        <v>133.49611111111111</v>
      </c>
    </row>
    <row r="356" spans="1:21" x14ac:dyDescent="0.3">
      <c r="A356" t="s">
        <v>1304</v>
      </c>
      <c r="B356" t="s">
        <v>1305</v>
      </c>
      <c r="C356" t="str">
        <f t="shared" si="95"/>
        <v>2021</v>
      </c>
      <c r="D356" t="str">
        <f t="shared" si="96"/>
        <v>02</v>
      </c>
      <c r="E356" t="str">
        <f t="shared" si="97"/>
        <v>11</v>
      </c>
      <c r="F356" s="3">
        <f t="shared" si="98"/>
        <v>44238</v>
      </c>
      <c r="G356" t="str">
        <f t="shared" si="99"/>
        <v>2021</v>
      </c>
      <c r="H356" t="str">
        <f t="shared" si="100"/>
        <v>02</v>
      </c>
      <c r="I356" t="str">
        <f t="shared" si="101"/>
        <v>18</v>
      </c>
      <c r="J356" s="3">
        <f t="shared" si="102"/>
        <v>44245</v>
      </c>
      <c r="K356">
        <f t="shared" si="103"/>
        <v>7</v>
      </c>
      <c r="L356" t="str">
        <f t="shared" si="104"/>
        <v>20</v>
      </c>
      <c r="M356" t="str">
        <f t="shared" si="105"/>
        <v>16</v>
      </c>
      <c r="N356" t="str">
        <f t="shared" si="106"/>
        <v>33</v>
      </c>
      <c r="O356">
        <f t="shared" si="107"/>
        <v>20.275833333333331</v>
      </c>
      <c r="P356" t="str">
        <f t="shared" si="108"/>
        <v>20</v>
      </c>
      <c r="Q356" t="str">
        <f t="shared" si="109"/>
        <v>05</v>
      </c>
      <c r="R356" t="str">
        <f t="shared" si="110"/>
        <v>34</v>
      </c>
      <c r="S356">
        <f t="shared" si="111"/>
        <v>20.092777777777776</v>
      </c>
      <c r="T356">
        <f t="shared" si="112"/>
        <v>-0.18305555555555486</v>
      </c>
      <c r="U356">
        <f t="shared" si="113"/>
        <v>167.81694444444446</v>
      </c>
    </row>
    <row r="357" spans="1:21" x14ac:dyDescent="0.3">
      <c r="A357" t="s">
        <v>323</v>
      </c>
      <c r="C357" t="str">
        <f t="shared" si="95"/>
        <v>2021</v>
      </c>
      <c r="D357" t="str">
        <f t="shared" si="96"/>
        <v>01</v>
      </c>
      <c r="E357" t="str">
        <f t="shared" si="97"/>
        <v>04</v>
      </c>
      <c r="F357" s="3">
        <f t="shared" si="98"/>
        <v>44200</v>
      </c>
      <c r="G357">
        <f t="shared" si="99"/>
        <v>2021</v>
      </c>
      <c r="H357">
        <f t="shared" si="100"/>
        <v>3</v>
      </c>
      <c r="I357">
        <f t="shared" si="101"/>
        <v>4</v>
      </c>
      <c r="J357" s="3">
        <f t="shared" si="102"/>
        <v>44259</v>
      </c>
      <c r="K357">
        <f t="shared" si="103"/>
        <v>59</v>
      </c>
      <c r="L357" t="str">
        <f t="shared" si="104"/>
        <v>21</v>
      </c>
      <c r="M357" t="str">
        <f t="shared" si="105"/>
        <v>37</v>
      </c>
      <c r="N357" t="str">
        <f t="shared" si="106"/>
        <v>45</v>
      </c>
      <c r="O357">
        <f t="shared" si="107"/>
        <v>21.629166666666666</v>
      </c>
      <c r="P357">
        <f t="shared" si="108"/>
        <v>0</v>
      </c>
      <c r="Q357">
        <f t="shared" si="109"/>
        <v>0</v>
      </c>
      <c r="R357">
        <f t="shared" si="110"/>
        <v>0</v>
      </c>
      <c r="S357">
        <f t="shared" si="111"/>
        <v>0</v>
      </c>
      <c r="T357">
        <f t="shared" si="112"/>
        <v>-21.629166666666666</v>
      </c>
      <c r="U357">
        <f t="shared" si="113"/>
        <v>1394.3708333333334</v>
      </c>
    </row>
    <row r="358" spans="1:21" x14ac:dyDescent="0.3">
      <c r="A358" t="s">
        <v>379</v>
      </c>
      <c r="B358" t="s">
        <v>380</v>
      </c>
      <c r="C358" t="str">
        <f t="shared" si="95"/>
        <v>2021</v>
      </c>
      <c r="D358" t="str">
        <f t="shared" si="96"/>
        <v>01</v>
      </c>
      <c r="E358" t="str">
        <f t="shared" si="97"/>
        <v>05</v>
      </c>
      <c r="F358" s="3">
        <f t="shared" si="98"/>
        <v>44201</v>
      </c>
      <c r="G358" t="str">
        <f t="shared" si="99"/>
        <v>2021</v>
      </c>
      <c r="H358" t="str">
        <f t="shared" si="100"/>
        <v>01</v>
      </c>
      <c r="I358" t="str">
        <f t="shared" si="101"/>
        <v>05</v>
      </c>
      <c r="J358" s="3">
        <f t="shared" si="102"/>
        <v>44201</v>
      </c>
      <c r="K358">
        <f t="shared" si="103"/>
        <v>0</v>
      </c>
      <c r="L358" t="str">
        <f t="shared" si="104"/>
        <v>11</v>
      </c>
      <c r="M358" t="str">
        <f t="shared" si="105"/>
        <v>30</v>
      </c>
      <c r="N358" t="str">
        <f t="shared" si="106"/>
        <v>00</v>
      </c>
      <c r="O358">
        <f t="shared" si="107"/>
        <v>11.5</v>
      </c>
      <c r="P358" t="str">
        <f t="shared" si="108"/>
        <v>23</v>
      </c>
      <c r="Q358" t="str">
        <f t="shared" si="109"/>
        <v>45</v>
      </c>
      <c r="R358" t="str">
        <f t="shared" si="110"/>
        <v>00</v>
      </c>
      <c r="S358">
        <f t="shared" si="111"/>
        <v>23.75</v>
      </c>
      <c r="T358">
        <f t="shared" si="112"/>
        <v>12.25</v>
      </c>
      <c r="U358">
        <f t="shared" si="113"/>
        <v>12.25</v>
      </c>
    </row>
    <row r="359" spans="1:21" x14ac:dyDescent="0.3">
      <c r="A359" t="s">
        <v>172</v>
      </c>
      <c r="C359" t="str">
        <f t="shared" si="95"/>
        <v>2021</v>
      </c>
      <c r="D359" t="str">
        <f t="shared" si="96"/>
        <v>03</v>
      </c>
      <c r="E359" t="str">
        <f t="shared" si="97"/>
        <v>01</v>
      </c>
      <c r="F359" s="3">
        <f t="shared" si="98"/>
        <v>44256</v>
      </c>
      <c r="G359">
        <f t="shared" si="99"/>
        <v>2021</v>
      </c>
      <c r="H359">
        <f t="shared" si="100"/>
        <v>3</v>
      </c>
      <c r="I359">
        <f t="shared" si="101"/>
        <v>4</v>
      </c>
      <c r="J359" s="3">
        <f t="shared" si="102"/>
        <v>44259</v>
      </c>
      <c r="K359">
        <f t="shared" si="103"/>
        <v>3</v>
      </c>
      <c r="L359" t="str">
        <f t="shared" si="104"/>
        <v>18</v>
      </c>
      <c r="M359" t="str">
        <f t="shared" si="105"/>
        <v>51</v>
      </c>
      <c r="N359" t="str">
        <f t="shared" si="106"/>
        <v>06</v>
      </c>
      <c r="O359">
        <f t="shared" si="107"/>
        <v>18.851666666666667</v>
      </c>
      <c r="P359">
        <f t="shared" si="108"/>
        <v>0</v>
      </c>
      <c r="Q359">
        <f t="shared" si="109"/>
        <v>0</v>
      </c>
      <c r="R359">
        <f t="shared" si="110"/>
        <v>0</v>
      </c>
      <c r="S359">
        <f t="shared" si="111"/>
        <v>0</v>
      </c>
      <c r="T359">
        <f t="shared" si="112"/>
        <v>-18.851666666666667</v>
      </c>
      <c r="U359">
        <f t="shared" si="113"/>
        <v>53.148333333333333</v>
      </c>
    </row>
    <row r="360" spans="1:21" x14ac:dyDescent="0.3">
      <c r="A360" t="s">
        <v>89</v>
      </c>
      <c r="C360" t="str">
        <f t="shared" si="95"/>
        <v>2021</v>
      </c>
      <c r="D360" t="str">
        <f t="shared" si="96"/>
        <v>01</v>
      </c>
      <c r="E360" t="str">
        <f t="shared" si="97"/>
        <v>22</v>
      </c>
      <c r="F360" s="3">
        <f t="shared" si="98"/>
        <v>44218</v>
      </c>
      <c r="G360">
        <f t="shared" si="99"/>
        <v>2021</v>
      </c>
      <c r="H360">
        <f t="shared" si="100"/>
        <v>3</v>
      </c>
      <c r="I360">
        <f t="shared" si="101"/>
        <v>4</v>
      </c>
      <c r="J360" s="3">
        <f t="shared" si="102"/>
        <v>44259</v>
      </c>
      <c r="K360">
        <f t="shared" si="103"/>
        <v>41</v>
      </c>
      <c r="L360" t="str">
        <f t="shared" si="104"/>
        <v>15</v>
      </c>
      <c r="M360" t="str">
        <f t="shared" si="105"/>
        <v>12</v>
      </c>
      <c r="N360" t="str">
        <f t="shared" si="106"/>
        <v>53</v>
      </c>
      <c r="O360">
        <f t="shared" si="107"/>
        <v>15.214722222222221</v>
      </c>
      <c r="P360">
        <f t="shared" si="108"/>
        <v>0</v>
      </c>
      <c r="Q360">
        <f t="shared" si="109"/>
        <v>0</v>
      </c>
      <c r="R360">
        <f t="shared" si="110"/>
        <v>0</v>
      </c>
      <c r="S360">
        <f t="shared" si="111"/>
        <v>0</v>
      </c>
      <c r="T360">
        <f t="shared" si="112"/>
        <v>-15.214722222222221</v>
      </c>
      <c r="U360">
        <f t="shared" si="113"/>
        <v>968.78527777777776</v>
      </c>
    </row>
    <row r="361" spans="1:21" x14ac:dyDescent="0.3">
      <c r="A361" t="s">
        <v>1315</v>
      </c>
      <c r="B361" t="s">
        <v>542</v>
      </c>
      <c r="C361" t="str">
        <f t="shared" si="95"/>
        <v>2021</v>
      </c>
      <c r="D361" t="str">
        <f t="shared" si="96"/>
        <v>02</v>
      </c>
      <c r="E361" t="str">
        <f t="shared" si="97"/>
        <v>10</v>
      </c>
      <c r="F361" s="3">
        <f t="shared" si="98"/>
        <v>44237</v>
      </c>
      <c r="G361" t="str">
        <f t="shared" si="99"/>
        <v>2021</v>
      </c>
      <c r="H361" t="str">
        <f t="shared" si="100"/>
        <v>02</v>
      </c>
      <c r="I361" t="str">
        <f t="shared" si="101"/>
        <v>23</v>
      </c>
      <c r="J361" s="3">
        <f t="shared" si="102"/>
        <v>44250</v>
      </c>
      <c r="K361">
        <f t="shared" si="103"/>
        <v>13</v>
      </c>
      <c r="L361" t="str">
        <f t="shared" si="104"/>
        <v>15</v>
      </c>
      <c r="M361" t="str">
        <f t="shared" si="105"/>
        <v>00</v>
      </c>
      <c r="N361" t="str">
        <f t="shared" si="106"/>
        <v>00</v>
      </c>
      <c r="O361">
        <f t="shared" si="107"/>
        <v>15</v>
      </c>
      <c r="P361" t="str">
        <f t="shared" si="108"/>
        <v>07</v>
      </c>
      <c r="Q361" t="str">
        <f t="shared" si="109"/>
        <v>00</v>
      </c>
      <c r="R361" t="str">
        <f t="shared" si="110"/>
        <v>00</v>
      </c>
      <c r="S361">
        <f t="shared" si="111"/>
        <v>7</v>
      </c>
      <c r="T361">
        <f t="shared" si="112"/>
        <v>-8</v>
      </c>
      <c r="U361">
        <f t="shared" si="113"/>
        <v>304</v>
      </c>
    </row>
    <row r="362" spans="1:21" x14ac:dyDescent="0.3">
      <c r="A362" t="s">
        <v>275</v>
      </c>
      <c r="B362" t="s">
        <v>276</v>
      </c>
      <c r="C362" t="str">
        <f t="shared" si="95"/>
        <v>2021</v>
      </c>
      <c r="D362" t="str">
        <f t="shared" si="96"/>
        <v>01</v>
      </c>
      <c r="E362" t="str">
        <f t="shared" si="97"/>
        <v>21</v>
      </c>
      <c r="F362" s="3">
        <f t="shared" si="98"/>
        <v>44217</v>
      </c>
      <c r="G362" t="str">
        <f t="shared" si="99"/>
        <v>2021</v>
      </c>
      <c r="H362" t="str">
        <f t="shared" si="100"/>
        <v>04</v>
      </c>
      <c r="I362" t="str">
        <f t="shared" si="101"/>
        <v>15</v>
      </c>
      <c r="J362" s="3">
        <f t="shared" si="102"/>
        <v>44301</v>
      </c>
      <c r="K362">
        <f t="shared" si="103"/>
        <v>84</v>
      </c>
      <c r="L362" t="str">
        <f t="shared" si="104"/>
        <v>18</v>
      </c>
      <c r="M362" t="str">
        <f t="shared" si="105"/>
        <v>45</v>
      </c>
      <c r="N362" t="str">
        <f t="shared" si="106"/>
        <v>53</v>
      </c>
      <c r="O362">
        <f t="shared" si="107"/>
        <v>18.764722222222222</v>
      </c>
      <c r="P362" t="str">
        <f t="shared" si="108"/>
        <v>21</v>
      </c>
      <c r="Q362" t="str">
        <f t="shared" si="109"/>
        <v>00</v>
      </c>
      <c r="R362" t="str">
        <f t="shared" si="110"/>
        <v>00</v>
      </c>
      <c r="S362">
        <f t="shared" si="111"/>
        <v>21</v>
      </c>
      <c r="T362">
        <f t="shared" si="112"/>
        <v>2.2352777777777781</v>
      </c>
      <c r="U362">
        <f t="shared" si="113"/>
        <v>2018.2352777777778</v>
      </c>
    </row>
    <row r="363" spans="1:21" x14ac:dyDescent="0.3">
      <c r="A363" t="s">
        <v>667</v>
      </c>
      <c r="C363" t="str">
        <f t="shared" si="95"/>
        <v>2021</v>
      </c>
      <c r="D363" t="str">
        <f t="shared" si="96"/>
        <v>01</v>
      </c>
      <c r="E363" t="str">
        <f t="shared" si="97"/>
        <v>07</v>
      </c>
      <c r="F363" s="3">
        <f t="shared" si="98"/>
        <v>44203</v>
      </c>
      <c r="G363">
        <f t="shared" si="99"/>
        <v>2021</v>
      </c>
      <c r="H363">
        <f t="shared" si="100"/>
        <v>3</v>
      </c>
      <c r="I363">
        <f t="shared" si="101"/>
        <v>4</v>
      </c>
      <c r="J363" s="3">
        <f t="shared" si="102"/>
        <v>44259</v>
      </c>
      <c r="K363">
        <f t="shared" si="103"/>
        <v>56</v>
      </c>
      <c r="L363" t="str">
        <f t="shared" si="104"/>
        <v>21</v>
      </c>
      <c r="M363" t="str">
        <f t="shared" si="105"/>
        <v>37</v>
      </c>
      <c r="N363" t="str">
        <f t="shared" si="106"/>
        <v>24</v>
      </c>
      <c r="O363">
        <f t="shared" si="107"/>
        <v>21.623333333333335</v>
      </c>
      <c r="P363">
        <f t="shared" si="108"/>
        <v>0</v>
      </c>
      <c r="Q363">
        <f t="shared" si="109"/>
        <v>0</v>
      </c>
      <c r="R363">
        <f t="shared" si="110"/>
        <v>0</v>
      </c>
      <c r="S363">
        <f t="shared" si="111"/>
        <v>0</v>
      </c>
      <c r="T363">
        <f t="shared" si="112"/>
        <v>-21.623333333333335</v>
      </c>
      <c r="U363">
        <f t="shared" si="113"/>
        <v>1322.3766666666666</v>
      </c>
    </row>
    <row r="364" spans="1:21" x14ac:dyDescent="0.3">
      <c r="A364" t="s">
        <v>848</v>
      </c>
      <c r="B364" t="s">
        <v>177</v>
      </c>
      <c r="C364" t="str">
        <f t="shared" si="95"/>
        <v>2021</v>
      </c>
      <c r="D364" t="str">
        <f t="shared" si="96"/>
        <v>02</v>
      </c>
      <c r="E364" t="str">
        <f t="shared" si="97"/>
        <v>01</v>
      </c>
      <c r="F364" s="3">
        <f t="shared" si="98"/>
        <v>44228</v>
      </c>
      <c r="G364" t="str">
        <f t="shared" si="99"/>
        <v>2021</v>
      </c>
      <c r="H364" t="str">
        <f t="shared" si="100"/>
        <v>02</v>
      </c>
      <c r="I364" t="str">
        <f t="shared" si="101"/>
        <v>14</v>
      </c>
      <c r="J364" s="3">
        <f t="shared" si="102"/>
        <v>44241</v>
      </c>
      <c r="K364">
        <f t="shared" si="103"/>
        <v>13</v>
      </c>
      <c r="L364" t="str">
        <f t="shared" si="104"/>
        <v>16</v>
      </c>
      <c r="M364" t="str">
        <f t="shared" si="105"/>
        <v>50</v>
      </c>
      <c r="N364" t="str">
        <f t="shared" si="106"/>
        <v>37</v>
      </c>
      <c r="O364">
        <f t="shared" si="107"/>
        <v>16.843611111111109</v>
      </c>
      <c r="P364" t="str">
        <f t="shared" si="108"/>
        <v>23</v>
      </c>
      <c r="Q364" t="str">
        <f t="shared" si="109"/>
        <v>59</v>
      </c>
      <c r="R364" t="str">
        <f t="shared" si="110"/>
        <v>37</v>
      </c>
      <c r="S364">
        <f t="shared" si="111"/>
        <v>23.993611111111111</v>
      </c>
      <c r="T364">
        <f t="shared" si="112"/>
        <v>7.1500000000000021</v>
      </c>
      <c r="U364">
        <f t="shared" si="113"/>
        <v>319.14999999999998</v>
      </c>
    </row>
    <row r="365" spans="1:21" x14ac:dyDescent="0.3">
      <c r="A365" t="s">
        <v>168</v>
      </c>
      <c r="C365" t="str">
        <f t="shared" si="95"/>
        <v>2021</v>
      </c>
      <c r="D365" t="str">
        <f t="shared" si="96"/>
        <v>01</v>
      </c>
      <c r="E365" t="str">
        <f t="shared" si="97"/>
        <v>28</v>
      </c>
      <c r="F365" s="3">
        <f t="shared" si="98"/>
        <v>44224</v>
      </c>
      <c r="G365">
        <f t="shared" si="99"/>
        <v>2021</v>
      </c>
      <c r="H365">
        <f t="shared" si="100"/>
        <v>3</v>
      </c>
      <c r="I365">
        <f t="shared" si="101"/>
        <v>4</v>
      </c>
      <c r="J365" s="3">
        <f t="shared" si="102"/>
        <v>44259</v>
      </c>
      <c r="K365">
        <f t="shared" si="103"/>
        <v>35</v>
      </c>
      <c r="L365" t="str">
        <f t="shared" si="104"/>
        <v>19</v>
      </c>
      <c r="M365" t="str">
        <f t="shared" si="105"/>
        <v>23</v>
      </c>
      <c r="N365" t="str">
        <f t="shared" si="106"/>
        <v>31</v>
      </c>
      <c r="O365">
        <f t="shared" si="107"/>
        <v>19.391944444444444</v>
      </c>
      <c r="P365">
        <f t="shared" si="108"/>
        <v>0</v>
      </c>
      <c r="Q365">
        <f t="shared" si="109"/>
        <v>0</v>
      </c>
      <c r="R365">
        <f t="shared" si="110"/>
        <v>0</v>
      </c>
      <c r="S365">
        <f t="shared" si="111"/>
        <v>0</v>
      </c>
      <c r="T365">
        <f t="shared" si="112"/>
        <v>-19.391944444444444</v>
      </c>
      <c r="U365">
        <f t="shared" si="113"/>
        <v>820.60805555555555</v>
      </c>
    </row>
    <row r="366" spans="1:21" x14ac:dyDescent="0.3">
      <c r="A366" t="s">
        <v>1326</v>
      </c>
      <c r="B366" t="s">
        <v>1327</v>
      </c>
      <c r="C366" t="str">
        <f t="shared" si="95"/>
        <v>2021</v>
      </c>
      <c r="D366" t="str">
        <f t="shared" si="96"/>
        <v>02</v>
      </c>
      <c r="E366" t="str">
        <f t="shared" si="97"/>
        <v>17</v>
      </c>
      <c r="F366" s="3">
        <f t="shared" si="98"/>
        <v>44244</v>
      </c>
      <c r="G366" t="str">
        <f t="shared" si="99"/>
        <v>2021</v>
      </c>
      <c r="H366" t="str">
        <f t="shared" si="100"/>
        <v>03</v>
      </c>
      <c r="I366" t="str">
        <f t="shared" si="101"/>
        <v>31</v>
      </c>
      <c r="J366" s="3">
        <f t="shared" si="102"/>
        <v>44286</v>
      </c>
      <c r="K366">
        <f t="shared" si="103"/>
        <v>42</v>
      </c>
      <c r="L366" t="str">
        <f t="shared" si="104"/>
        <v>21</v>
      </c>
      <c r="M366" t="str">
        <f t="shared" si="105"/>
        <v>17</v>
      </c>
      <c r="N366" t="str">
        <f t="shared" si="106"/>
        <v>08</v>
      </c>
      <c r="O366">
        <f t="shared" si="107"/>
        <v>21.285555555555558</v>
      </c>
      <c r="P366" t="str">
        <f t="shared" si="108"/>
        <v>05</v>
      </c>
      <c r="Q366" t="str">
        <f t="shared" si="109"/>
        <v>59</v>
      </c>
      <c r="R366" t="str">
        <f t="shared" si="110"/>
        <v>59</v>
      </c>
      <c r="S366">
        <f t="shared" si="111"/>
        <v>5.9997222222222222</v>
      </c>
      <c r="T366">
        <f t="shared" si="112"/>
        <v>-15.285833333333336</v>
      </c>
      <c r="U366">
        <f t="shared" si="113"/>
        <v>992.71416666666664</v>
      </c>
    </row>
    <row r="367" spans="1:21" x14ac:dyDescent="0.3">
      <c r="A367" t="s">
        <v>1331</v>
      </c>
      <c r="C367" t="str">
        <f t="shared" si="95"/>
        <v>2021</v>
      </c>
      <c r="D367" t="str">
        <f t="shared" si="96"/>
        <v>02</v>
      </c>
      <c r="E367" t="str">
        <f t="shared" si="97"/>
        <v>08</v>
      </c>
      <c r="F367" s="3">
        <f t="shared" si="98"/>
        <v>44235</v>
      </c>
      <c r="G367">
        <f t="shared" si="99"/>
        <v>2021</v>
      </c>
      <c r="H367">
        <f t="shared" si="100"/>
        <v>3</v>
      </c>
      <c r="I367">
        <f t="shared" si="101"/>
        <v>4</v>
      </c>
      <c r="J367" s="3">
        <f t="shared" si="102"/>
        <v>44259</v>
      </c>
      <c r="K367">
        <f t="shared" si="103"/>
        <v>24</v>
      </c>
      <c r="L367" t="str">
        <f t="shared" si="104"/>
        <v>19</v>
      </c>
      <c r="M367" t="str">
        <f t="shared" si="105"/>
        <v>27</v>
      </c>
      <c r="N367" t="str">
        <f t="shared" si="106"/>
        <v>26</v>
      </c>
      <c r="O367">
        <f t="shared" si="107"/>
        <v>19.457222222222221</v>
      </c>
      <c r="P367">
        <f t="shared" si="108"/>
        <v>0</v>
      </c>
      <c r="Q367">
        <f t="shared" si="109"/>
        <v>0</v>
      </c>
      <c r="R367">
        <f t="shared" si="110"/>
        <v>0</v>
      </c>
      <c r="S367">
        <f t="shared" si="111"/>
        <v>0</v>
      </c>
      <c r="T367">
        <f t="shared" si="112"/>
        <v>-19.457222222222221</v>
      </c>
      <c r="U367">
        <f t="shared" si="113"/>
        <v>556.54277777777781</v>
      </c>
    </row>
    <row r="368" spans="1:21" x14ac:dyDescent="0.3">
      <c r="A368" t="s">
        <v>1340</v>
      </c>
      <c r="B368" t="s">
        <v>1341</v>
      </c>
      <c r="C368" t="str">
        <f t="shared" si="95"/>
        <v>2021</v>
      </c>
      <c r="D368" t="str">
        <f t="shared" si="96"/>
        <v>01</v>
      </c>
      <c r="E368" t="str">
        <f t="shared" si="97"/>
        <v>28</v>
      </c>
      <c r="F368" s="3">
        <f t="shared" si="98"/>
        <v>44224</v>
      </c>
      <c r="G368" t="str">
        <f t="shared" si="99"/>
        <v>2021</v>
      </c>
      <c r="H368" t="str">
        <f t="shared" si="100"/>
        <v>03</v>
      </c>
      <c r="I368" t="str">
        <f t="shared" si="101"/>
        <v>27</v>
      </c>
      <c r="J368" s="3">
        <f t="shared" si="102"/>
        <v>44282</v>
      </c>
      <c r="K368">
        <f t="shared" si="103"/>
        <v>58</v>
      </c>
      <c r="L368" t="str">
        <f t="shared" si="104"/>
        <v>01</v>
      </c>
      <c r="M368" t="str">
        <f t="shared" si="105"/>
        <v>00</v>
      </c>
      <c r="N368" t="str">
        <f t="shared" si="106"/>
        <v>00</v>
      </c>
      <c r="O368">
        <f t="shared" si="107"/>
        <v>1</v>
      </c>
      <c r="P368" t="str">
        <f t="shared" si="108"/>
        <v>12</v>
      </c>
      <c r="Q368" t="str">
        <f t="shared" si="109"/>
        <v>59</v>
      </c>
      <c r="R368" t="str">
        <f t="shared" si="110"/>
        <v>59</v>
      </c>
      <c r="S368">
        <f t="shared" si="111"/>
        <v>12.999722222222221</v>
      </c>
      <c r="T368">
        <f t="shared" si="112"/>
        <v>11.999722222222221</v>
      </c>
      <c r="U368">
        <f t="shared" si="113"/>
        <v>1403.9997222222223</v>
      </c>
    </row>
    <row r="369" spans="1:21" x14ac:dyDescent="0.3">
      <c r="A369" t="s">
        <v>996</v>
      </c>
      <c r="B369" t="s">
        <v>997</v>
      </c>
      <c r="C369" t="str">
        <f t="shared" si="95"/>
        <v>2021</v>
      </c>
      <c r="D369" t="str">
        <f t="shared" si="96"/>
        <v>02</v>
      </c>
      <c r="E369" t="str">
        <f t="shared" si="97"/>
        <v>01</v>
      </c>
      <c r="F369" s="3">
        <f t="shared" si="98"/>
        <v>44228</v>
      </c>
      <c r="G369" t="str">
        <f t="shared" si="99"/>
        <v>2021</v>
      </c>
      <c r="H369" t="str">
        <f t="shared" si="100"/>
        <v>02</v>
      </c>
      <c r="I369" t="str">
        <f t="shared" si="101"/>
        <v>14</v>
      </c>
      <c r="J369" s="3">
        <f t="shared" si="102"/>
        <v>44241</v>
      </c>
      <c r="K369">
        <f t="shared" si="103"/>
        <v>13</v>
      </c>
      <c r="L369" t="str">
        <f t="shared" si="104"/>
        <v>16</v>
      </c>
      <c r="M369" t="str">
        <f t="shared" si="105"/>
        <v>50</v>
      </c>
      <c r="N369" t="str">
        <f t="shared" si="106"/>
        <v>17</v>
      </c>
      <c r="O369">
        <f t="shared" si="107"/>
        <v>16.838055555555556</v>
      </c>
      <c r="P369" t="str">
        <f t="shared" si="108"/>
        <v>16</v>
      </c>
      <c r="Q369" t="str">
        <f t="shared" si="109"/>
        <v>33</v>
      </c>
      <c r="R369" t="str">
        <f t="shared" si="110"/>
        <v>17</v>
      </c>
      <c r="S369">
        <f t="shared" si="111"/>
        <v>16.554722222222225</v>
      </c>
      <c r="T369">
        <f t="shared" si="112"/>
        <v>-0.28333333333333144</v>
      </c>
      <c r="U369">
        <f t="shared" si="113"/>
        <v>311.7166666666667</v>
      </c>
    </row>
    <row r="370" spans="1:21" x14ac:dyDescent="0.3">
      <c r="A370" t="s">
        <v>89</v>
      </c>
      <c r="C370" t="str">
        <f t="shared" si="95"/>
        <v>2021</v>
      </c>
      <c r="D370" t="str">
        <f t="shared" si="96"/>
        <v>01</v>
      </c>
      <c r="E370" t="str">
        <f t="shared" si="97"/>
        <v>22</v>
      </c>
      <c r="F370" s="3">
        <f t="shared" si="98"/>
        <v>44218</v>
      </c>
      <c r="G370">
        <f t="shared" si="99"/>
        <v>2021</v>
      </c>
      <c r="H370">
        <f t="shared" si="100"/>
        <v>3</v>
      </c>
      <c r="I370">
        <f t="shared" si="101"/>
        <v>4</v>
      </c>
      <c r="J370" s="3">
        <f t="shared" si="102"/>
        <v>44259</v>
      </c>
      <c r="K370">
        <f t="shared" si="103"/>
        <v>41</v>
      </c>
      <c r="L370" t="str">
        <f t="shared" si="104"/>
        <v>15</v>
      </c>
      <c r="M370" t="str">
        <f t="shared" si="105"/>
        <v>12</v>
      </c>
      <c r="N370" t="str">
        <f t="shared" si="106"/>
        <v>53</v>
      </c>
      <c r="O370">
        <f t="shared" si="107"/>
        <v>15.214722222222221</v>
      </c>
      <c r="P370">
        <f t="shared" si="108"/>
        <v>0</v>
      </c>
      <c r="Q370">
        <f t="shared" si="109"/>
        <v>0</v>
      </c>
      <c r="R370">
        <f t="shared" si="110"/>
        <v>0</v>
      </c>
      <c r="S370">
        <f t="shared" si="111"/>
        <v>0</v>
      </c>
      <c r="T370">
        <f t="shared" si="112"/>
        <v>-15.214722222222221</v>
      </c>
      <c r="U370">
        <f t="shared" si="113"/>
        <v>968.78527777777776</v>
      </c>
    </row>
    <row r="371" spans="1:21" x14ac:dyDescent="0.3">
      <c r="A371" t="s">
        <v>1042</v>
      </c>
      <c r="C371" t="str">
        <f t="shared" si="95"/>
        <v>2021</v>
      </c>
      <c r="D371" t="str">
        <f t="shared" si="96"/>
        <v>01</v>
      </c>
      <c r="E371" t="str">
        <f t="shared" si="97"/>
        <v>26</v>
      </c>
      <c r="F371" s="3">
        <f t="shared" si="98"/>
        <v>44222</v>
      </c>
      <c r="G371">
        <f t="shared" si="99"/>
        <v>2021</v>
      </c>
      <c r="H371">
        <f t="shared" si="100"/>
        <v>3</v>
      </c>
      <c r="I371">
        <f t="shared" si="101"/>
        <v>4</v>
      </c>
      <c r="J371" s="3">
        <f t="shared" si="102"/>
        <v>44259</v>
      </c>
      <c r="K371">
        <f t="shared" si="103"/>
        <v>37</v>
      </c>
      <c r="L371" t="str">
        <f t="shared" si="104"/>
        <v>05</v>
      </c>
      <c r="M371" t="str">
        <f t="shared" si="105"/>
        <v>00</v>
      </c>
      <c r="N371" t="str">
        <f t="shared" si="106"/>
        <v>42</v>
      </c>
      <c r="O371">
        <f t="shared" si="107"/>
        <v>5.0116666666666667</v>
      </c>
      <c r="P371">
        <f t="shared" si="108"/>
        <v>0</v>
      </c>
      <c r="Q371">
        <f t="shared" si="109"/>
        <v>0</v>
      </c>
      <c r="R371">
        <f t="shared" si="110"/>
        <v>0</v>
      </c>
      <c r="S371">
        <f t="shared" si="111"/>
        <v>0</v>
      </c>
      <c r="T371">
        <f t="shared" si="112"/>
        <v>-5.0116666666666667</v>
      </c>
      <c r="U371">
        <f t="shared" si="113"/>
        <v>882.98833333333334</v>
      </c>
    </row>
    <row r="372" spans="1:21" x14ac:dyDescent="0.3">
      <c r="A372" t="s">
        <v>617</v>
      </c>
      <c r="C372" t="str">
        <f t="shared" si="95"/>
        <v>2021</v>
      </c>
      <c r="D372" t="str">
        <f t="shared" si="96"/>
        <v>02</v>
      </c>
      <c r="E372" t="str">
        <f t="shared" si="97"/>
        <v>12</v>
      </c>
      <c r="F372" s="3">
        <f t="shared" si="98"/>
        <v>44239</v>
      </c>
      <c r="G372">
        <f t="shared" si="99"/>
        <v>2021</v>
      </c>
      <c r="H372">
        <f t="shared" si="100"/>
        <v>3</v>
      </c>
      <c r="I372">
        <f t="shared" si="101"/>
        <v>4</v>
      </c>
      <c r="J372" s="3">
        <f t="shared" si="102"/>
        <v>44259</v>
      </c>
      <c r="K372">
        <f t="shared" si="103"/>
        <v>20</v>
      </c>
      <c r="L372" t="str">
        <f t="shared" si="104"/>
        <v>00</v>
      </c>
      <c r="M372" t="str">
        <f t="shared" si="105"/>
        <v>06</v>
      </c>
      <c r="N372" t="str">
        <f t="shared" si="106"/>
        <v>50</v>
      </c>
      <c r="O372">
        <f t="shared" si="107"/>
        <v>0.1138888888888889</v>
      </c>
      <c r="P372">
        <f t="shared" si="108"/>
        <v>0</v>
      </c>
      <c r="Q372">
        <f t="shared" si="109"/>
        <v>0</v>
      </c>
      <c r="R372">
        <f t="shared" si="110"/>
        <v>0</v>
      </c>
      <c r="S372">
        <f t="shared" si="111"/>
        <v>0</v>
      </c>
      <c r="T372">
        <f t="shared" si="112"/>
        <v>-0.1138888888888889</v>
      </c>
      <c r="U372">
        <f t="shared" si="113"/>
        <v>479.88611111111112</v>
      </c>
    </row>
    <row r="373" spans="1:21" x14ac:dyDescent="0.3">
      <c r="A373" t="s">
        <v>453</v>
      </c>
      <c r="C373" t="str">
        <f t="shared" si="95"/>
        <v>2021</v>
      </c>
      <c r="D373" t="str">
        <f t="shared" si="96"/>
        <v>01</v>
      </c>
      <c r="E373" t="str">
        <f t="shared" si="97"/>
        <v>21</v>
      </c>
      <c r="F373" s="3">
        <f t="shared" si="98"/>
        <v>44217</v>
      </c>
      <c r="G373">
        <f t="shared" si="99"/>
        <v>2021</v>
      </c>
      <c r="H373">
        <f t="shared" si="100"/>
        <v>3</v>
      </c>
      <c r="I373">
        <f t="shared" si="101"/>
        <v>4</v>
      </c>
      <c r="J373" s="3">
        <f t="shared" si="102"/>
        <v>44259</v>
      </c>
      <c r="K373">
        <f t="shared" si="103"/>
        <v>42</v>
      </c>
      <c r="L373" t="str">
        <f t="shared" si="104"/>
        <v>22</v>
      </c>
      <c r="M373" t="str">
        <f t="shared" si="105"/>
        <v>14</v>
      </c>
      <c r="N373" t="str">
        <f t="shared" si="106"/>
        <v>48</v>
      </c>
      <c r="O373">
        <f t="shared" si="107"/>
        <v>22.246666666666666</v>
      </c>
      <c r="P373">
        <f t="shared" si="108"/>
        <v>0</v>
      </c>
      <c r="Q373">
        <f t="shared" si="109"/>
        <v>0</v>
      </c>
      <c r="R373">
        <f t="shared" si="110"/>
        <v>0</v>
      </c>
      <c r="S373">
        <f t="shared" si="111"/>
        <v>0</v>
      </c>
      <c r="T373">
        <f t="shared" si="112"/>
        <v>-22.246666666666666</v>
      </c>
      <c r="U373">
        <f t="shared" si="113"/>
        <v>985.75333333333333</v>
      </c>
    </row>
    <row r="374" spans="1:21" x14ac:dyDescent="0.3">
      <c r="A374" t="s">
        <v>168</v>
      </c>
      <c r="C374" t="str">
        <f t="shared" si="95"/>
        <v>2021</v>
      </c>
      <c r="D374" t="str">
        <f t="shared" si="96"/>
        <v>01</v>
      </c>
      <c r="E374" t="str">
        <f t="shared" si="97"/>
        <v>28</v>
      </c>
      <c r="F374" s="3">
        <f t="shared" si="98"/>
        <v>44224</v>
      </c>
      <c r="G374">
        <f t="shared" si="99"/>
        <v>2021</v>
      </c>
      <c r="H374">
        <f t="shared" si="100"/>
        <v>3</v>
      </c>
      <c r="I374">
        <f t="shared" si="101"/>
        <v>4</v>
      </c>
      <c r="J374" s="3">
        <f t="shared" si="102"/>
        <v>44259</v>
      </c>
      <c r="K374">
        <f t="shared" si="103"/>
        <v>35</v>
      </c>
      <c r="L374" t="str">
        <f t="shared" si="104"/>
        <v>19</v>
      </c>
      <c r="M374" t="str">
        <f t="shared" si="105"/>
        <v>23</v>
      </c>
      <c r="N374" t="str">
        <f t="shared" si="106"/>
        <v>31</v>
      </c>
      <c r="O374">
        <f t="shared" si="107"/>
        <v>19.391944444444444</v>
      </c>
      <c r="P374">
        <f t="shared" si="108"/>
        <v>0</v>
      </c>
      <c r="Q374">
        <f t="shared" si="109"/>
        <v>0</v>
      </c>
      <c r="R374">
        <f t="shared" si="110"/>
        <v>0</v>
      </c>
      <c r="S374">
        <f t="shared" si="111"/>
        <v>0</v>
      </c>
      <c r="T374">
        <f t="shared" si="112"/>
        <v>-19.391944444444444</v>
      </c>
      <c r="U374">
        <f t="shared" si="113"/>
        <v>820.60805555555555</v>
      </c>
    </row>
    <row r="375" spans="1:21" x14ac:dyDescent="0.3">
      <c r="A375" t="s">
        <v>453</v>
      </c>
      <c r="C375" t="str">
        <f t="shared" si="95"/>
        <v>2021</v>
      </c>
      <c r="D375" t="str">
        <f t="shared" si="96"/>
        <v>01</v>
      </c>
      <c r="E375" t="str">
        <f t="shared" si="97"/>
        <v>21</v>
      </c>
      <c r="F375" s="3">
        <f t="shared" si="98"/>
        <v>44217</v>
      </c>
      <c r="G375">
        <f t="shared" si="99"/>
        <v>2021</v>
      </c>
      <c r="H375">
        <f t="shared" si="100"/>
        <v>3</v>
      </c>
      <c r="I375">
        <f t="shared" si="101"/>
        <v>4</v>
      </c>
      <c r="J375" s="3">
        <f t="shared" si="102"/>
        <v>44259</v>
      </c>
      <c r="K375">
        <f t="shared" si="103"/>
        <v>42</v>
      </c>
      <c r="L375" t="str">
        <f t="shared" si="104"/>
        <v>22</v>
      </c>
      <c r="M375" t="str">
        <f t="shared" si="105"/>
        <v>14</v>
      </c>
      <c r="N375" t="str">
        <f t="shared" si="106"/>
        <v>48</v>
      </c>
      <c r="O375">
        <f t="shared" si="107"/>
        <v>22.246666666666666</v>
      </c>
      <c r="P375">
        <f t="shared" si="108"/>
        <v>0</v>
      </c>
      <c r="Q375">
        <f t="shared" si="109"/>
        <v>0</v>
      </c>
      <c r="R375">
        <f t="shared" si="110"/>
        <v>0</v>
      </c>
      <c r="S375">
        <f t="shared" si="111"/>
        <v>0</v>
      </c>
      <c r="T375">
        <f t="shared" si="112"/>
        <v>-22.246666666666666</v>
      </c>
      <c r="U375">
        <f t="shared" si="113"/>
        <v>985.75333333333333</v>
      </c>
    </row>
    <row r="376" spans="1:21" x14ac:dyDescent="0.3">
      <c r="A376" t="s">
        <v>89</v>
      </c>
      <c r="C376" t="str">
        <f t="shared" si="95"/>
        <v>2021</v>
      </c>
      <c r="D376" t="str">
        <f t="shared" si="96"/>
        <v>01</v>
      </c>
      <c r="E376" t="str">
        <f t="shared" si="97"/>
        <v>22</v>
      </c>
      <c r="F376" s="3">
        <f t="shared" si="98"/>
        <v>44218</v>
      </c>
      <c r="G376">
        <f t="shared" si="99"/>
        <v>2021</v>
      </c>
      <c r="H376">
        <f t="shared" si="100"/>
        <v>3</v>
      </c>
      <c r="I376">
        <f t="shared" si="101"/>
        <v>4</v>
      </c>
      <c r="J376" s="3">
        <f t="shared" si="102"/>
        <v>44259</v>
      </c>
      <c r="K376">
        <f t="shared" si="103"/>
        <v>41</v>
      </c>
      <c r="L376" t="str">
        <f t="shared" si="104"/>
        <v>15</v>
      </c>
      <c r="M376" t="str">
        <f t="shared" si="105"/>
        <v>12</v>
      </c>
      <c r="N376" t="str">
        <f t="shared" si="106"/>
        <v>53</v>
      </c>
      <c r="O376">
        <f t="shared" si="107"/>
        <v>15.214722222222221</v>
      </c>
      <c r="P376">
        <f t="shared" si="108"/>
        <v>0</v>
      </c>
      <c r="Q376">
        <f t="shared" si="109"/>
        <v>0</v>
      </c>
      <c r="R376">
        <f t="shared" si="110"/>
        <v>0</v>
      </c>
      <c r="S376">
        <f t="shared" si="111"/>
        <v>0</v>
      </c>
      <c r="T376">
        <f t="shared" si="112"/>
        <v>-15.214722222222221</v>
      </c>
      <c r="U376">
        <f t="shared" si="113"/>
        <v>968.78527777777776</v>
      </c>
    </row>
    <row r="377" spans="1:21" x14ac:dyDescent="0.3">
      <c r="A377" t="s">
        <v>1358</v>
      </c>
      <c r="B377" t="s">
        <v>1359</v>
      </c>
      <c r="C377" t="str">
        <f t="shared" si="95"/>
        <v>2021</v>
      </c>
      <c r="D377" t="str">
        <f t="shared" si="96"/>
        <v>02</v>
      </c>
      <c r="E377" t="str">
        <f t="shared" si="97"/>
        <v>25</v>
      </c>
      <c r="F377" s="3">
        <f t="shared" si="98"/>
        <v>44252</v>
      </c>
      <c r="G377" t="str">
        <f t="shared" si="99"/>
        <v>2021</v>
      </c>
      <c r="H377" t="str">
        <f t="shared" si="100"/>
        <v>04</v>
      </c>
      <c r="I377" t="str">
        <f t="shared" si="101"/>
        <v>01</v>
      </c>
      <c r="J377" s="3">
        <f t="shared" si="102"/>
        <v>44287</v>
      </c>
      <c r="K377">
        <f t="shared" si="103"/>
        <v>35</v>
      </c>
      <c r="L377" t="str">
        <f t="shared" si="104"/>
        <v>18</v>
      </c>
      <c r="M377" t="str">
        <f t="shared" si="105"/>
        <v>10</v>
      </c>
      <c r="N377" t="str">
        <f t="shared" si="106"/>
        <v>47</v>
      </c>
      <c r="O377">
        <f t="shared" si="107"/>
        <v>18.179722222222225</v>
      </c>
      <c r="P377" t="str">
        <f t="shared" si="108"/>
        <v>06</v>
      </c>
      <c r="Q377" t="str">
        <f t="shared" si="109"/>
        <v>59</v>
      </c>
      <c r="R377" t="str">
        <f t="shared" si="110"/>
        <v>59</v>
      </c>
      <c r="S377">
        <f t="shared" si="111"/>
        <v>6.9997222222222222</v>
      </c>
      <c r="T377">
        <f t="shared" si="112"/>
        <v>-11.180000000000003</v>
      </c>
      <c r="U377">
        <f t="shared" si="113"/>
        <v>828.82</v>
      </c>
    </row>
    <row r="378" spans="1:21" x14ac:dyDescent="0.3">
      <c r="A378" t="s">
        <v>240</v>
      </c>
      <c r="B378" t="s">
        <v>241</v>
      </c>
      <c r="C378" t="str">
        <f t="shared" si="95"/>
        <v>2021</v>
      </c>
      <c r="D378" t="str">
        <f t="shared" si="96"/>
        <v>02</v>
      </c>
      <c r="E378" t="str">
        <f t="shared" si="97"/>
        <v>12</v>
      </c>
      <c r="F378" s="3">
        <f t="shared" si="98"/>
        <v>44239</v>
      </c>
      <c r="G378" t="str">
        <f t="shared" si="99"/>
        <v>2021</v>
      </c>
      <c r="H378" t="str">
        <f t="shared" si="100"/>
        <v>02</v>
      </c>
      <c r="I378" t="str">
        <f t="shared" si="101"/>
        <v>24</v>
      </c>
      <c r="J378" s="3">
        <f t="shared" si="102"/>
        <v>44251</v>
      </c>
      <c r="K378">
        <f t="shared" si="103"/>
        <v>12</v>
      </c>
      <c r="L378" t="str">
        <f t="shared" si="104"/>
        <v>22</v>
      </c>
      <c r="M378" t="str">
        <f t="shared" si="105"/>
        <v>48</v>
      </c>
      <c r="N378" t="str">
        <f t="shared" si="106"/>
        <v>29</v>
      </c>
      <c r="O378">
        <f t="shared" si="107"/>
        <v>22.808055555555555</v>
      </c>
      <c r="P378" t="str">
        <f t="shared" si="108"/>
        <v>07</v>
      </c>
      <c r="Q378" t="str">
        <f t="shared" si="109"/>
        <v>59</v>
      </c>
      <c r="R378" t="str">
        <f t="shared" si="110"/>
        <v>59</v>
      </c>
      <c r="S378">
        <f t="shared" si="111"/>
        <v>7.9997222222222222</v>
      </c>
      <c r="T378">
        <f t="shared" si="112"/>
        <v>-14.808333333333334</v>
      </c>
      <c r="U378">
        <f t="shared" si="113"/>
        <v>273.19166666666666</v>
      </c>
    </row>
    <row r="379" spans="1:21" x14ac:dyDescent="0.3">
      <c r="A379" t="s">
        <v>427</v>
      </c>
      <c r="C379" t="str">
        <f t="shared" si="95"/>
        <v>2021</v>
      </c>
      <c r="D379" t="str">
        <f t="shared" si="96"/>
        <v>01</v>
      </c>
      <c r="E379" t="str">
        <f t="shared" si="97"/>
        <v>21</v>
      </c>
      <c r="F379" s="3">
        <f t="shared" si="98"/>
        <v>44217</v>
      </c>
      <c r="G379">
        <f t="shared" si="99"/>
        <v>2021</v>
      </c>
      <c r="H379">
        <f t="shared" si="100"/>
        <v>3</v>
      </c>
      <c r="I379">
        <f t="shared" si="101"/>
        <v>4</v>
      </c>
      <c r="J379" s="3">
        <f t="shared" si="102"/>
        <v>44259</v>
      </c>
      <c r="K379">
        <f t="shared" si="103"/>
        <v>42</v>
      </c>
      <c r="L379" t="str">
        <f t="shared" si="104"/>
        <v>22</v>
      </c>
      <c r="M379" t="str">
        <f t="shared" si="105"/>
        <v>56</v>
      </c>
      <c r="N379" t="str">
        <f t="shared" si="106"/>
        <v>36</v>
      </c>
      <c r="O379">
        <f t="shared" si="107"/>
        <v>22.943333333333335</v>
      </c>
      <c r="P379">
        <f t="shared" si="108"/>
        <v>0</v>
      </c>
      <c r="Q379">
        <f t="shared" si="109"/>
        <v>0</v>
      </c>
      <c r="R379">
        <f t="shared" si="110"/>
        <v>0</v>
      </c>
      <c r="S379">
        <f t="shared" si="111"/>
        <v>0</v>
      </c>
      <c r="T379">
        <f t="shared" si="112"/>
        <v>-22.943333333333335</v>
      </c>
      <c r="U379">
        <f t="shared" si="113"/>
        <v>985.05666666666662</v>
      </c>
    </row>
    <row r="380" spans="1:21" x14ac:dyDescent="0.3">
      <c r="A380" t="s">
        <v>164</v>
      </c>
      <c r="B380" t="s">
        <v>165</v>
      </c>
      <c r="C380" t="str">
        <f t="shared" si="95"/>
        <v>2021</v>
      </c>
      <c r="D380" t="str">
        <f t="shared" si="96"/>
        <v>02</v>
      </c>
      <c r="E380" t="str">
        <f t="shared" si="97"/>
        <v>15</v>
      </c>
      <c r="F380" s="3">
        <f t="shared" si="98"/>
        <v>44242</v>
      </c>
      <c r="G380" t="str">
        <f t="shared" si="99"/>
        <v>2021</v>
      </c>
      <c r="H380" t="str">
        <f t="shared" si="100"/>
        <v>02</v>
      </c>
      <c r="I380" t="str">
        <f t="shared" si="101"/>
        <v>28</v>
      </c>
      <c r="J380" s="3">
        <f t="shared" si="102"/>
        <v>44255</v>
      </c>
      <c r="K380">
        <f t="shared" si="103"/>
        <v>13</v>
      </c>
      <c r="L380" t="str">
        <f t="shared" si="104"/>
        <v>00</v>
      </c>
      <c r="M380" t="str">
        <f t="shared" si="105"/>
        <v>00</v>
      </c>
      <c r="N380" t="str">
        <f t="shared" si="106"/>
        <v>34</v>
      </c>
      <c r="O380">
        <f t="shared" si="107"/>
        <v>9.4444444444444445E-3</v>
      </c>
      <c r="P380" t="str">
        <f t="shared" si="108"/>
        <v>23</v>
      </c>
      <c r="Q380" t="str">
        <f t="shared" si="109"/>
        <v>59</v>
      </c>
      <c r="R380" t="str">
        <f t="shared" si="110"/>
        <v>00</v>
      </c>
      <c r="S380">
        <f t="shared" si="111"/>
        <v>23.983333333333334</v>
      </c>
      <c r="T380">
        <f t="shared" si="112"/>
        <v>23.97388888888889</v>
      </c>
      <c r="U380">
        <f t="shared" si="113"/>
        <v>335.97388888888889</v>
      </c>
    </row>
    <row r="381" spans="1:21" x14ac:dyDescent="0.3">
      <c r="A381" t="s">
        <v>159</v>
      </c>
      <c r="B381" t="s">
        <v>160</v>
      </c>
      <c r="C381" t="str">
        <f t="shared" si="95"/>
        <v>2021</v>
      </c>
      <c r="D381" t="str">
        <f t="shared" si="96"/>
        <v>03</v>
      </c>
      <c r="E381" t="str">
        <f t="shared" si="97"/>
        <v>01</v>
      </c>
      <c r="F381" s="3">
        <f t="shared" si="98"/>
        <v>44256</v>
      </c>
      <c r="G381" t="str">
        <f t="shared" si="99"/>
        <v>2021</v>
      </c>
      <c r="H381" t="str">
        <f t="shared" si="100"/>
        <v>03</v>
      </c>
      <c r="I381" t="str">
        <f t="shared" si="101"/>
        <v>15</v>
      </c>
      <c r="J381" s="3">
        <f t="shared" si="102"/>
        <v>44270</v>
      </c>
      <c r="K381">
        <f t="shared" si="103"/>
        <v>14</v>
      </c>
      <c r="L381" t="str">
        <f t="shared" si="104"/>
        <v>00</v>
      </c>
      <c r="M381" t="str">
        <f t="shared" si="105"/>
        <v>00</v>
      </c>
      <c r="N381" t="str">
        <f t="shared" si="106"/>
        <v>32</v>
      </c>
      <c r="O381">
        <f t="shared" si="107"/>
        <v>8.8888888888888889E-3</v>
      </c>
      <c r="P381" t="str">
        <f t="shared" si="108"/>
        <v>23</v>
      </c>
      <c r="Q381" t="str">
        <f t="shared" si="109"/>
        <v>59</v>
      </c>
      <c r="R381" t="str">
        <f t="shared" si="110"/>
        <v>32</v>
      </c>
      <c r="S381">
        <f t="shared" si="111"/>
        <v>23.992222222222225</v>
      </c>
      <c r="T381">
        <f t="shared" si="112"/>
        <v>23.983333333333334</v>
      </c>
      <c r="U381">
        <f t="shared" si="113"/>
        <v>359.98333333333335</v>
      </c>
    </row>
    <row r="382" spans="1:21" x14ac:dyDescent="0.3">
      <c r="A382" t="s">
        <v>507</v>
      </c>
      <c r="C382" t="str">
        <f t="shared" si="95"/>
        <v>2021</v>
      </c>
      <c r="D382" t="str">
        <f t="shared" si="96"/>
        <v>02</v>
      </c>
      <c r="E382" t="str">
        <f t="shared" si="97"/>
        <v>12</v>
      </c>
      <c r="F382" s="3">
        <f t="shared" si="98"/>
        <v>44239</v>
      </c>
      <c r="G382">
        <f t="shared" si="99"/>
        <v>2021</v>
      </c>
      <c r="H382">
        <f t="shared" si="100"/>
        <v>3</v>
      </c>
      <c r="I382">
        <f t="shared" si="101"/>
        <v>4</v>
      </c>
      <c r="J382" s="3">
        <f t="shared" si="102"/>
        <v>44259</v>
      </c>
      <c r="K382">
        <f t="shared" si="103"/>
        <v>20</v>
      </c>
      <c r="L382" t="str">
        <f t="shared" si="104"/>
        <v>00</v>
      </c>
      <c r="M382" t="str">
        <f t="shared" si="105"/>
        <v>55</v>
      </c>
      <c r="N382" t="str">
        <f t="shared" si="106"/>
        <v>45</v>
      </c>
      <c r="O382">
        <f t="shared" si="107"/>
        <v>0.92916666666666659</v>
      </c>
      <c r="P382">
        <f t="shared" si="108"/>
        <v>0</v>
      </c>
      <c r="Q382">
        <f t="shared" si="109"/>
        <v>0</v>
      </c>
      <c r="R382">
        <f t="shared" si="110"/>
        <v>0</v>
      </c>
      <c r="S382">
        <f t="shared" si="111"/>
        <v>0</v>
      </c>
      <c r="T382">
        <f t="shared" si="112"/>
        <v>-0.92916666666666659</v>
      </c>
      <c r="U382">
        <f t="shared" si="113"/>
        <v>479.07083333333333</v>
      </c>
    </row>
    <row r="383" spans="1:21" x14ac:dyDescent="0.3">
      <c r="A383" t="s">
        <v>679</v>
      </c>
      <c r="C383" t="str">
        <f t="shared" si="95"/>
        <v>2021</v>
      </c>
      <c r="D383" t="str">
        <f t="shared" si="96"/>
        <v>02</v>
      </c>
      <c r="E383" t="str">
        <f t="shared" si="97"/>
        <v>23</v>
      </c>
      <c r="F383" s="3">
        <f t="shared" si="98"/>
        <v>44250</v>
      </c>
      <c r="G383">
        <f t="shared" si="99"/>
        <v>2021</v>
      </c>
      <c r="H383">
        <f t="shared" si="100"/>
        <v>3</v>
      </c>
      <c r="I383">
        <f t="shared" si="101"/>
        <v>4</v>
      </c>
      <c r="J383" s="3">
        <f t="shared" si="102"/>
        <v>44259</v>
      </c>
      <c r="K383">
        <f t="shared" si="103"/>
        <v>9</v>
      </c>
      <c r="L383" t="str">
        <f t="shared" si="104"/>
        <v>22</v>
      </c>
      <c r="M383" t="str">
        <f t="shared" si="105"/>
        <v>51</v>
      </c>
      <c r="N383" t="str">
        <f t="shared" si="106"/>
        <v>27</v>
      </c>
      <c r="O383">
        <f t="shared" si="107"/>
        <v>22.857500000000002</v>
      </c>
      <c r="P383">
        <f t="shared" si="108"/>
        <v>0</v>
      </c>
      <c r="Q383">
        <f t="shared" si="109"/>
        <v>0</v>
      </c>
      <c r="R383">
        <f t="shared" si="110"/>
        <v>0</v>
      </c>
      <c r="S383">
        <f t="shared" si="111"/>
        <v>0</v>
      </c>
      <c r="T383">
        <f t="shared" si="112"/>
        <v>-22.857500000000002</v>
      </c>
      <c r="U383">
        <f t="shared" si="113"/>
        <v>193.14249999999998</v>
      </c>
    </row>
    <row r="384" spans="1:21" x14ac:dyDescent="0.3">
      <c r="A384" t="s">
        <v>536</v>
      </c>
      <c r="B384" t="s">
        <v>537</v>
      </c>
      <c r="C384" t="str">
        <f t="shared" si="95"/>
        <v>2021</v>
      </c>
      <c r="D384" t="str">
        <f t="shared" si="96"/>
        <v>01</v>
      </c>
      <c r="E384" t="str">
        <f t="shared" si="97"/>
        <v>01</v>
      </c>
      <c r="F384" s="3">
        <f t="shared" si="98"/>
        <v>44197</v>
      </c>
      <c r="G384" t="str">
        <f t="shared" si="99"/>
        <v>2021</v>
      </c>
      <c r="H384" t="str">
        <f t="shared" si="100"/>
        <v>01</v>
      </c>
      <c r="I384" t="str">
        <f t="shared" si="101"/>
        <v>05</v>
      </c>
      <c r="J384" s="3">
        <f t="shared" si="102"/>
        <v>44201</v>
      </c>
      <c r="K384">
        <f t="shared" si="103"/>
        <v>4</v>
      </c>
      <c r="L384" t="str">
        <f t="shared" si="104"/>
        <v>05</v>
      </c>
      <c r="M384" t="str">
        <f t="shared" si="105"/>
        <v>00</v>
      </c>
      <c r="N384" t="str">
        <f t="shared" si="106"/>
        <v>54</v>
      </c>
      <c r="O384">
        <f t="shared" si="107"/>
        <v>5.0149999999999997</v>
      </c>
      <c r="P384" t="str">
        <f t="shared" si="108"/>
        <v>23</v>
      </c>
      <c r="Q384" t="str">
        <f t="shared" si="109"/>
        <v>30</v>
      </c>
      <c r="R384" t="str">
        <f t="shared" si="110"/>
        <v>00</v>
      </c>
      <c r="S384">
        <f t="shared" si="111"/>
        <v>23.5</v>
      </c>
      <c r="T384">
        <f t="shared" si="112"/>
        <v>18.484999999999999</v>
      </c>
      <c r="U384">
        <f t="shared" si="113"/>
        <v>114.485</v>
      </c>
    </row>
    <row r="385" spans="1:21" x14ac:dyDescent="0.3">
      <c r="A385" t="s">
        <v>1110</v>
      </c>
      <c r="B385" t="s">
        <v>1111</v>
      </c>
      <c r="C385" t="str">
        <f t="shared" si="95"/>
        <v>2020</v>
      </c>
      <c r="D385" t="str">
        <f t="shared" si="96"/>
        <v>12</v>
      </c>
      <c r="E385" t="str">
        <f t="shared" si="97"/>
        <v>23</v>
      </c>
      <c r="F385" s="3">
        <f t="shared" si="98"/>
        <v>44188</v>
      </c>
      <c r="G385" t="str">
        <f t="shared" si="99"/>
        <v>2021</v>
      </c>
      <c r="H385" t="str">
        <f t="shared" si="100"/>
        <v>01</v>
      </c>
      <c r="I385" t="str">
        <f t="shared" si="101"/>
        <v>05</v>
      </c>
      <c r="J385" s="3">
        <f t="shared" si="102"/>
        <v>44201</v>
      </c>
      <c r="K385">
        <f t="shared" si="103"/>
        <v>13</v>
      </c>
      <c r="L385" t="str">
        <f t="shared" si="104"/>
        <v>15</v>
      </c>
      <c r="M385" t="str">
        <f t="shared" si="105"/>
        <v>23</v>
      </c>
      <c r="N385" t="str">
        <f t="shared" si="106"/>
        <v>56</v>
      </c>
      <c r="O385">
        <f t="shared" si="107"/>
        <v>15.398888888888889</v>
      </c>
      <c r="P385" t="str">
        <f t="shared" si="108"/>
        <v>16</v>
      </c>
      <c r="Q385" t="str">
        <f t="shared" si="109"/>
        <v>59</v>
      </c>
      <c r="R385" t="str">
        <f t="shared" si="110"/>
        <v>22</v>
      </c>
      <c r="S385">
        <f t="shared" si="111"/>
        <v>16.989444444444445</v>
      </c>
      <c r="T385">
        <f t="shared" si="112"/>
        <v>1.5905555555555555</v>
      </c>
      <c r="U385">
        <f t="shared" si="113"/>
        <v>313.59055555555557</v>
      </c>
    </row>
    <row r="386" spans="1:21" x14ac:dyDescent="0.3">
      <c r="A386" t="s">
        <v>59</v>
      </c>
      <c r="C386" t="str">
        <f t="shared" si="95"/>
        <v>2021</v>
      </c>
      <c r="D386" t="str">
        <f t="shared" si="96"/>
        <v>01</v>
      </c>
      <c r="E386" t="str">
        <f t="shared" si="97"/>
        <v>22</v>
      </c>
      <c r="F386" s="3">
        <f t="shared" si="98"/>
        <v>44218</v>
      </c>
      <c r="G386">
        <f t="shared" si="99"/>
        <v>2021</v>
      </c>
      <c r="H386">
        <f t="shared" si="100"/>
        <v>3</v>
      </c>
      <c r="I386">
        <f t="shared" si="101"/>
        <v>4</v>
      </c>
      <c r="J386" s="3">
        <f t="shared" si="102"/>
        <v>44259</v>
      </c>
      <c r="K386">
        <f t="shared" si="103"/>
        <v>41</v>
      </c>
      <c r="L386" t="str">
        <f t="shared" si="104"/>
        <v>18</v>
      </c>
      <c r="M386" t="str">
        <f t="shared" si="105"/>
        <v>34</v>
      </c>
      <c r="N386" t="str">
        <f t="shared" si="106"/>
        <v>22</v>
      </c>
      <c r="O386">
        <f t="shared" si="107"/>
        <v>18.572777777777777</v>
      </c>
      <c r="P386">
        <f t="shared" si="108"/>
        <v>0</v>
      </c>
      <c r="Q386">
        <f t="shared" si="109"/>
        <v>0</v>
      </c>
      <c r="R386">
        <f t="shared" si="110"/>
        <v>0</v>
      </c>
      <c r="S386">
        <f t="shared" si="111"/>
        <v>0</v>
      </c>
      <c r="T386">
        <f t="shared" si="112"/>
        <v>-18.572777777777777</v>
      </c>
      <c r="U386">
        <f t="shared" si="113"/>
        <v>965.42722222222221</v>
      </c>
    </row>
    <row r="387" spans="1:21" x14ac:dyDescent="0.3">
      <c r="A387" t="s">
        <v>439</v>
      </c>
      <c r="C387" t="str">
        <f t="shared" ref="C387:C450" si="114">LEFT(A387,4)</f>
        <v>2021</v>
      </c>
      <c r="D387" t="str">
        <f t="shared" ref="D387:D450" si="115">RIGHT(LEFT(A387,7),2)</f>
        <v>01</v>
      </c>
      <c r="E387" t="str">
        <f t="shared" ref="E387:E450" si="116">RIGHT(LEFT(A387,10),2)</f>
        <v>19</v>
      </c>
      <c r="F387" s="3">
        <f t="shared" ref="F387:F450" si="117">DATE(C387,D387,E387)</f>
        <v>44215</v>
      </c>
      <c r="G387">
        <f t="shared" ref="G387:G450" si="118">IF(ISBLANK(B387),2021,LEFT(B387,4))</f>
        <v>2021</v>
      </c>
      <c r="H387">
        <f t="shared" ref="H387:H450" si="119">IF(ISBLANK(B387),3,RIGHT(LEFT(B387,7),2))</f>
        <v>3</v>
      </c>
      <c r="I387">
        <f t="shared" ref="I387:I450" si="120">IF(ISBLANK(B387),4,RIGHT(LEFT(B387,10),2))</f>
        <v>4</v>
      </c>
      <c r="J387" s="3">
        <f t="shared" ref="J387:J450" si="121">DATE(G387,H387,I387)</f>
        <v>44259</v>
      </c>
      <c r="K387">
        <f t="shared" ref="K387:K450" si="122">DATEDIF(F387,J387,"d")</f>
        <v>44</v>
      </c>
      <c r="L387" t="str">
        <f t="shared" ref="L387:L450" si="123">LEFT(RIGHT(A387,9),2)</f>
        <v>03</v>
      </c>
      <c r="M387" t="str">
        <f t="shared" ref="M387:M450" si="124">LEFT(RIGHT(A387,6),2)</f>
        <v>33</v>
      </c>
      <c r="N387" t="str">
        <f t="shared" ref="N387:N450" si="125">LEFT(RIGHT(A387,3),2)</f>
        <v>38</v>
      </c>
      <c r="O387">
        <f t="shared" ref="O387:O450" si="126">L387+(M387/60)+(N387/(60*60))</f>
        <v>3.5605555555555553</v>
      </c>
      <c r="P387">
        <f t="shared" ref="P387:P450" si="127">IF(ISBLANK(B387),0,LEFT(RIGHT(B387,9),2))</f>
        <v>0</v>
      </c>
      <c r="Q387">
        <f t="shared" ref="Q387:Q450" si="128">IF(ISBLANK(B387),0,LEFT(RIGHT(B387,6),2))</f>
        <v>0</v>
      </c>
      <c r="R387">
        <f t="shared" ref="R387:R450" si="129">IF(ISBLANK(B387),0,LEFT(RIGHT(B387,3),2))</f>
        <v>0</v>
      </c>
      <c r="S387">
        <f t="shared" ref="S387:S450" si="130">P387+(Q387/60)+(R387/(60*60))</f>
        <v>0</v>
      </c>
      <c r="T387">
        <f t="shared" ref="T387:T450" si="131">S387-O387</f>
        <v>-3.5605555555555553</v>
      </c>
      <c r="U387">
        <f t="shared" ref="U387:U450" si="132">K387*24+T387</f>
        <v>1052.4394444444445</v>
      </c>
    </row>
    <row r="388" spans="1:21" x14ac:dyDescent="0.3">
      <c r="A388" t="s">
        <v>69</v>
      </c>
      <c r="B388" t="s">
        <v>70</v>
      </c>
      <c r="C388" t="str">
        <f t="shared" si="114"/>
        <v>2021</v>
      </c>
      <c r="D388" t="str">
        <f t="shared" si="115"/>
        <v>02</v>
      </c>
      <c r="E388" t="str">
        <f t="shared" si="116"/>
        <v>26</v>
      </c>
      <c r="F388" s="3">
        <f t="shared" si="117"/>
        <v>44253</v>
      </c>
      <c r="G388" t="str">
        <f t="shared" si="118"/>
        <v>2021</v>
      </c>
      <c r="H388" t="str">
        <f t="shared" si="119"/>
        <v>05</v>
      </c>
      <c r="I388" t="str">
        <f t="shared" si="120"/>
        <v>01</v>
      </c>
      <c r="J388" s="3">
        <f t="shared" si="121"/>
        <v>44317</v>
      </c>
      <c r="K388">
        <f t="shared" si="122"/>
        <v>64</v>
      </c>
      <c r="L388" t="str">
        <f t="shared" si="123"/>
        <v>21</v>
      </c>
      <c r="M388" t="str">
        <f t="shared" si="124"/>
        <v>26</v>
      </c>
      <c r="N388" t="str">
        <f t="shared" si="125"/>
        <v>27</v>
      </c>
      <c r="O388">
        <f t="shared" si="126"/>
        <v>21.440833333333334</v>
      </c>
      <c r="P388" t="str">
        <f t="shared" si="127"/>
        <v>03</v>
      </c>
      <c r="Q388" t="str">
        <f t="shared" si="128"/>
        <v>59</v>
      </c>
      <c r="R388" t="str">
        <f t="shared" si="129"/>
        <v>59</v>
      </c>
      <c r="S388">
        <f t="shared" si="130"/>
        <v>3.9997222222222222</v>
      </c>
      <c r="T388">
        <f t="shared" si="131"/>
        <v>-17.441111111111113</v>
      </c>
      <c r="U388">
        <f t="shared" si="132"/>
        <v>1518.558888888889</v>
      </c>
    </row>
    <row r="389" spans="1:21" x14ac:dyDescent="0.3">
      <c r="A389" t="s">
        <v>164</v>
      </c>
      <c r="B389" t="s">
        <v>165</v>
      </c>
      <c r="C389" t="str">
        <f t="shared" si="114"/>
        <v>2021</v>
      </c>
      <c r="D389" t="str">
        <f t="shared" si="115"/>
        <v>02</v>
      </c>
      <c r="E389" t="str">
        <f t="shared" si="116"/>
        <v>15</v>
      </c>
      <c r="F389" s="3">
        <f t="shared" si="117"/>
        <v>44242</v>
      </c>
      <c r="G389" t="str">
        <f t="shared" si="118"/>
        <v>2021</v>
      </c>
      <c r="H389" t="str">
        <f t="shared" si="119"/>
        <v>02</v>
      </c>
      <c r="I389" t="str">
        <f t="shared" si="120"/>
        <v>28</v>
      </c>
      <c r="J389" s="3">
        <f t="shared" si="121"/>
        <v>44255</v>
      </c>
      <c r="K389">
        <f t="shared" si="122"/>
        <v>13</v>
      </c>
      <c r="L389" t="str">
        <f t="shared" si="123"/>
        <v>00</v>
      </c>
      <c r="M389" t="str">
        <f t="shared" si="124"/>
        <v>00</v>
      </c>
      <c r="N389" t="str">
        <f t="shared" si="125"/>
        <v>34</v>
      </c>
      <c r="O389">
        <f t="shared" si="126"/>
        <v>9.4444444444444445E-3</v>
      </c>
      <c r="P389" t="str">
        <f t="shared" si="127"/>
        <v>23</v>
      </c>
      <c r="Q389" t="str">
        <f t="shared" si="128"/>
        <v>59</v>
      </c>
      <c r="R389" t="str">
        <f t="shared" si="129"/>
        <v>00</v>
      </c>
      <c r="S389">
        <f t="shared" si="130"/>
        <v>23.983333333333334</v>
      </c>
      <c r="T389">
        <f t="shared" si="131"/>
        <v>23.97388888888889</v>
      </c>
      <c r="U389">
        <f t="shared" si="132"/>
        <v>335.97388888888889</v>
      </c>
    </row>
    <row r="390" spans="1:21" x14ac:dyDescent="0.3">
      <c r="A390" t="s">
        <v>667</v>
      </c>
      <c r="C390" t="str">
        <f t="shared" si="114"/>
        <v>2021</v>
      </c>
      <c r="D390" t="str">
        <f t="shared" si="115"/>
        <v>01</v>
      </c>
      <c r="E390" t="str">
        <f t="shared" si="116"/>
        <v>07</v>
      </c>
      <c r="F390" s="3">
        <f t="shared" si="117"/>
        <v>44203</v>
      </c>
      <c r="G390">
        <f t="shared" si="118"/>
        <v>2021</v>
      </c>
      <c r="H390">
        <f t="shared" si="119"/>
        <v>3</v>
      </c>
      <c r="I390">
        <f t="shared" si="120"/>
        <v>4</v>
      </c>
      <c r="J390" s="3">
        <f t="shared" si="121"/>
        <v>44259</v>
      </c>
      <c r="K390">
        <f t="shared" si="122"/>
        <v>56</v>
      </c>
      <c r="L390" t="str">
        <f t="shared" si="123"/>
        <v>21</v>
      </c>
      <c r="M390" t="str">
        <f t="shared" si="124"/>
        <v>37</v>
      </c>
      <c r="N390" t="str">
        <f t="shared" si="125"/>
        <v>24</v>
      </c>
      <c r="O390">
        <f t="shared" si="126"/>
        <v>21.623333333333335</v>
      </c>
      <c r="P390">
        <f t="shared" si="127"/>
        <v>0</v>
      </c>
      <c r="Q390">
        <f t="shared" si="128"/>
        <v>0</v>
      </c>
      <c r="R390">
        <f t="shared" si="129"/>
        <v>0</v>
      </c>
      <c r="S390">
        <f t="shared" si="130"/>
        <v>0</v>
      </c>
      <c r="T390">
        <f t="shared" si="131"/>
        <v>-21.623333333333335</v>
      </c>
      <c r="U390">
        <f t="shared" si="132"/>
        <v>1322.3766666666666</v>
      </c>
    </row>
    <row r="391" spans="1:21" x14ac:dyDescent="0.3">
      <c r="A391" t="s">
        <v>947</v>
      </c>
      <c r="B391" t="s">
        <v>1386</v>
      </c>
      <c r="C391" t="str">
        <f t="shared" si="114"/>
        <v>2021</v>
      </c>
      <c r="D391" t="str">
        <f t="shared" si="115"/>
        <v>01</v>
      </c>
      <c r="E391" t="str">
        <f t="shared" si="116"/>
        <v>25</v>
      </c>
      <c r="F391" s="3">
        <f t="shared" si="117"/>
        <v>44221</v>
      </c>
      <c r="G391" t="str">
        <f t="shared" si="118"/>
        <v>2021</v>
      </c>
      <c r="H391" t="str">
        <f t="shared" si="119"/>
        <v>02</v>
      </c>
      <c r="I391" t="str">
        <f t="shared" si="120"/>
        <v>09</v>
      </c>
      <c r="J391" s="3">
        <f t="shared" si="121"/>
        <v>44236</v>
      </c>
      <c r="K391">
        <f t="shared" si="122"/>
        <v>15</v>
      </c>
      <c r="L391" t="str">
        <f t="shared" si="123"/>
        <v>00</v>
      </c>
      <c r="M391" t="str">
        <f t="shared" si="124"/>
        <v>31</v>
      </c>
      <c r="N391" t="str">
        <f t="shared" si="125"/>
        <v>56</v>
      </c>
      <c r="O391">
        <f t="shared" si="126"/>
        <v>0.53222222222222226</v>
      </c>
      <c r="P391" t="str">
        <f t="shared" si="127"/>
        <v>12</v>
      </c>
      <c r="Q391" t="str">
        <f t="shared" si="128"/>
        <v>59</v>
      </c>
      <c r="R391" t="str">
        <f t="shared" si="129"/>
        <v>59</v>
      </c>
      <c r="S391">
        <f t="shared" si="130"/>
        <v>12.999722222222221</v>
      </c>
      <c r="T391">
        <f t="shared" si="131"/>
        <v>12.467499999999999</v>
      </c>
      <c r="U391">
        <f t="shared" si="132"/>
        <v>372.46749999999997</v>
      </c>
    </row>
    <row r="392" spans="1:21" x14ac:dyDescent="0.3">
      <c r="A392" t="s">
        <v>99</v>
      </c>
      <c r="C392" t="str">
        <f t="shared" si="114"/>
        <v>2021</v>
      </c>
      <c r="D392" t="str">
        <f t="shared" si="115"/>
        <v>02</v>
      </c>
      <c r="E392" t="str">
        <f t="shared" si="116"/>
        <v>24</v>
      </c>
      <c r="F392" s="3">
        <f t="shared" si="117"/>
        <v>44251</v>
      </c>
      <c r="G392">
        <f t="shared" si="118"/>
        <v>2021</v>
      </c>
      <c r="H392">
        <f t="shared" si="119"/>
        <v>3</v>
      </c>
      <c r="I392">
        <f t="shared" si="120"/>
        <v>4</v>
      </c>
      <c r="J392" s="3">
        <f t="shared" si="121"/>
        <v>44259</v>
      </c>
      <c r="K392">
        <f t="shared" si="122"/>
        <v>8</v>
      </c>
      <c r="L392" t="str">
        <f t="shared" si="123"/>
        <v>23</v>
      </c>
      <c r="M392" t="str">
        <f t="shared" si="124"/>
        <v>46</v>
      </c>
      <c r="N392" t="str">
        <f t="shared" si="125"/>
        <v>18</v>
      </c>
      <c r="O392">
        <f t="shared" si="126"/>
        <v>23.771666666666665</v>
      </c>
      <c r="P392">
        <f t="shared" si="127"/>
        <v>0</v>
      </c>
      <c r="Q392">
        <f t="shared" si="128"/>
        <v>0</v>
      </c>
      <c r="R392">
        <f t="shared" si="129"/>
        <v>0</v>
      </c>
      <c r="S392">
        <f t="shared" si="130"/>
        <v>0</v>
      </c>
      <c r="T392">
        <f t="shared" si="131"/>
        <v>-23.771666666666665</v>
      </c>
      <c r="U392">
        <f t="shared" si="132"/>
        <v>168.22833333333332</v>
      </c>
    </row>
    <row r="393" spans="1:21" x14ac:dyDescent="0.3">
      <c r="A393" t="s">
        <v>1393</v>
      </c>
      <c r="B393" t="s">
        <v>1394</v>
      </c>
      <c r="C393" t="str">
        <f t="shared" si="114"/>
        <v>2021</v>
      </c>
      <c r="D393" t="str">
        <f t="shared" si="115"/>
        <v>01</v>
      </c>
      <c r="E393" t="str">
        <f t="shared" si="116"/>
        <v>14</v>
      </c>
      <c r="F393" s="3">
        <f t="shared" si="117"/>
        <v>44210</v>
      </c>
      <c r="G393" t="str">
        <f t="shared" si="118"/>
        <v>2021</v>
      </c>
      <c r="H393" t="str">
        <f t="shared" si="119"/>
        <v>03</v>
      </c>
      <c r="I393" t="str">
        <f t="shared" si="120"/>
        <v>12</v>
      </c>
      <c r="J393" s="3">
        <f t="shared" si="121"/>
        <v>44267</v>
      </c>
      <c r="K393">
        <f t="shared" si="122"/>
        <v>57</v>
      </c>
      <c r="L393" t="str">
        <f t="shared" si="123"/>
        <v>04</v>
      </c>
      <c r="M393" t="str">
        <f t="shared" si="124"/>
        <v>07</v>
      </c>
      <c r="N393" t="str">
        <f t="shared" si="125"/>
        <v>17</v>
      </c>
      <c r="O393">
        <f t="shared" si="126"/>
        <v>4.1213888888888883</v>
      </c>
      <c r="P393" t="str">
        <f t="shared" si="127"/>
        <v>04</v>
      </c>
      <c r="Q393" t="str">
        <f t="shared" si="128"/>
        <v>59</v>
      </c>
      <c r="R393" t="str">
        <f t="shared" si="129"/>
        <v>59</v>
      </c>
      <c r="S393">
        <f t="shared" si="130"/>
        <v>4.9997222222222222</v>
      </c>
      <c r="T393">
        <f t="shared" si="131"/>
        <v>0.87833333333333385</v>
      </c>
      <c r="U393">
        <f t="shared" si="132"/>
        <v>1368.8783333333333</v>
      </c>
    </row>
    <row r="394" spans="1:21" x14ac:dyDescent="0.3">
      <c r="A394" t="s">
        <v>205</v>
      </c>
      <c r="C394" t="str">
        <f t="shared" si="114"/>
        <v>2021</v>
      </c>
      <c r="D394" t="str">
        <f t="shared" si="115"/>
        <v>01</v>
      </c>
      <c r="E394" t="str">
        <f t="shared" si="116"/>
        <v>22</v>
      </c>
      <c r="F394" s="3">
        <f t="shared" si="117"/>
        <v>44218</v>
      </c>
      <c r="G394">
        <f t="shared" si="118"/>
        <v>2021</v>
      </c>
      <c r="H394">
        <f t="shared" si="119"/>
        <v>3</v>
      </c>
      <c r="I394">
        <f t="shared" si="120"/>
        <v>4</v>
      </c>
      <c r="J394" s="3">
        <f t="shared" si="121"/>
        <v>44259</v>
      </c>
      <c r="K394">
        <f t="shared" si="122"/>
        <v>41</v>
      </c>
      <c r="L394" t="str">
        <f t="shared" si="123"/>
        <v>20</v>
      </c>
      <c r="M394" t="str">
        <f t="shared" si="124"/>
        <v>06</v>
      </c>
      <c r="N394" t="str">
        <f t="shared" si="125"/>
        <v>31</v>
      </c>
      <c r="O394">
        <f t="shared" si="126"/>
        <v>20.108611111111113</v>
      </c>
      <c r="P394">
        <f t="shared" si="127"/>
        <v>0</v>
      </c>
      <c r="Q394">
        <f t="shared" si="128"/>
        <v>0</v>
      </c>
      <c r="R394">
        <f t="shared" si="129"/>
        <v>0</v>
      </c>
      <c r="S394">
        <f t="shared" si="130"/>
        <v>0</v>
      </c>
      <c r="T394">
        <f t="shared" si="131"/>
        <v>-20.108611111111113</v>
      </c>
      <c r="U394">
        <f t="shared" si="132"/>
        <v>963.89138888888886</v>
      </c>
    </row>
    <row r="395" spans="1:21" x14ac:dyDescent="0.3">
      <c r="A395" t="s">
        <v>389</v>
      </c>
      <c r="C395" t="str">
        <f t="shared" si="114"/>
        <v>2021</v>
      </c>
      <c r="D395" t="str">
        <f t="shared" si="115"/>
        <v>02</v>
      </c>
      <c r="E395" t="str">
        <f t="shared" si="116"/>
        <v>12</v>
      </c>
      <c r="F395" s="3">
        <f t="shared" si="117"/>
        <v>44239</v>
      </c>
      <c r="G395">
        <f t="shared" si="118"/>
        <v>2021</v>
      </c>
      <c r="H395">
        <f t="shared" si="119"/>
        <v>3</v>
      </c>
      <c r="I395">
        <f t="shared" si="120"/>
        <v>4</v>
      </c>
      <c r="J395" s="3">
        <f t="shared" si="121"/>
        <v>44259</v>
      </c>
      <c r="K395">
        <f t="shared" si="122"/>
        <v>20</v>
      </c>
      <c r="L395" t="str">
        <f t="shared" si="123"/>
        <v>00</v>
      </c>
      <c r="M395" t="str">
        <f t="shared" si="124"/>
        <v>50</v>
      </c>
      <c r="N395" t="str">
        <f t="shared" si="125"/>
        <v>36</v>
      </c>
      <c r="O395">
        <f t="shared" si="126"/>
        <v>0.84333333333333338</v>
      </c>
      <c r="P395">
        <f t="shared" si="127"/>
        <v>0</v>
      </c>
      <c r="Q395">
        <f t="shared" si="128"/>
        <v>0</v>
      </c>
      <c r="R395">
        <f t="shared" si="129"/>
        <v>0</v>
      </c>
      <c r="S395">
        <f t="shared" si="130"/>
        <v>0</v>
      </c>
      <c r="T395">
        <f t="shared" si="131"/>
        <v>-0.84333333333333338</v>
      </c>
      <c r="U395">
        <f t="shared" si="132"/>
        <v>479.15666666666669</v>
      </c>
    </row>
    <row r="396" spans="1:21" x14ac:dyDescent="0.3">
      <c r="A396" t="s">
        <v>560</v>
      </c>
      <c r="B396" t="s">
        <v>537</v>
      </c>
      <c r="C396" t="str">
        <f t="shared" si="114"/>
        <v>2021</v>
      </c>
      <c r="D396" t="str">
        <f t="shared" si="115"/>
        <v>01</v>
      </c>
      <c r="E396" t="str">
        <f t="shared" si="116"/>
        <v>01</v>
      </c>
      <c r="F396" s="3">
        <f t="shared" si="117"/>
        <v>44197</v>
      </c>
      <c r="G396" t="str">
        <f t="shared" si="118"/>
        <v>2021</v>
      </c>
      <c r="H396" t="str">
        <f t="shared" si="119"/>
        <v>01</v>
      </c>
      <c r="I396" t="str">
        <f t="shared" si="120"/>
        <v>05</v>
      </c>
      <c r="J396" s="3">
        <f t="shared" si="121"/>
        <v>44201</v>
      </c>
      <c r="K396">
        <f t="shared" si="122"/>
        <v>4</v>
      </c>
      <c r="L396" t="str">
        <f t="shared" si="123"/>
        <v>05</v>
      </c>
      <c r="M396" t="str">
        <f t="shared" si="124"/>
        <v>00</v>
      </c>
      <c r="N396" t="str">
        <f t="shared" si="125"/>
        <v>52</v>
      </c>
      <c r="O396">
        <f t="shared" si="126"/>
        <v>5.014444444444444</v>
      </c>
      <c r="P396" t="str">
        <f t="shared" si="127"/>
        <v>23</v>
      </c>
      <c r="Q396" t="str">
        <f t="shared" si="128"/>
        <v>30</v>
      </c>
      <c r="R396" t="str">
        <f t="shared" si="129"/>
        <v>00</v>
      </c>
      <c r="S396">
        <f t="shared" si="130"/>
        <v>23.5</v>
      </c>
      <c r="T396">
        <f t="shared" si="131"/>
        <v>18.485555555555557</v>
      </c>
      <c r="U396">
        <f t="shared" si="132"/>
        <v>114.48555555555555</v>
      </c>
    </row>
    <row r="397" spans="1:21" x14ac:dyDescent="0.3">
      <c r="A397" t="s">
        <v>1304</v>
      </c>
      <c r="B397" t="s">
        <v>1305</v>
      </c>
      <c r="C397" t="str">
        <f t="shared" si="114"/>
        <v>2021</v>
      </c>
      <c r="D397" t="str">
        <f t="shared" si="115"/>
        <v>02</v>
      </c>
      <c r="E397" t="str">
        <f t="shared" si="116"/>
        <v>11</v>
      </c>
      <c r="F397" s="3">
        <f t="shared" si="117"/>
        <v>44238</v>
      </c>
      <c r="G397" t="str">
        <f t="shared" si="118"/>
        <v>2021</v>
      </c>
      <c r="H397" t="str">
        <f t="shared" si="119"/>
        <v>02</v>
      </c>
      <c r="I397" t="str">
        <f t="shared" si="120"/>
        <v>18</v>
      </c>
      <c r="J397" s="3">
        <f t="shared" si="121"/>
        <v>44245</v>
      </c>
      <c r="K397">
        <f t="shared" si="122"/>
        <v>7</v>
      </c>
      <c r="L397" t="str">
        <f t="shared" si="123"/>
        <v>20</v>
      </c>
      <c r="M397" t="str">
        <f t="shared" si="124"/>
        <v>16</v>
      </c>
      <c r="N397" t="str">
        <f t="shared" si="125"/>
        <v>33</v>
      </c>
      <c r="O397">
        <f t="shared" si="126"/>
        <v>20.275833333333331</v>
      </c>
      <c r="P397" t="str">
        <f t="shared" si="127"/>
        <v>20</v>
      </c>
      <c r="Q397" t="str">
        <f t="shared" si="128"/>
        <v>05</v>
      </c>
      <c r="R397" t="str">
        <f t="shared" si="129"/>
        <v>34</v>
      </c>
      <c r="S397">
        <f t="shared" si="130"/>
        <v>20.092777777777776</v>
      </c>
      <c r="T397">
        <f t="shared" si="131"/>
        <v>-0.18305555555555486</v>
      </c>
      <c r="U397">
        <f t="shared" si="132"/>
        <v>167.81694444444446</v>
      </c>
    </row>
    <row r="398" spans="1:21" x14ac:dyDescent="0.3">
      <c r="A398" t="s">
        <v>275</v>
      </c>
      <c r="B398" t="s">
        <v>276</v>
      </c>
      <c r="C398" t="str">
        <f t="shared" si="114"/>
        <v>2021</v>
      </c>
      <c r="D398" t="str">
        <f t="shared" si="115"/>
        <v>01</v>
      </c>
      <c r="E398" t="str">
        <f t="shared" si="116"/>
        <v>21</v>
      </c>
      <c r="F398" s="3">
        <f t="shared" si="117"/>
        <v>44217</v>
      </c>
      <c r="G398" t="str">
        <f t="shared" si="118"/>
        <v>2021</v>
      </c>
      <c r="H398" t="str">
        <f t="shared" si="119"/>
        <v>04</v>
      </c>
      <c r="I398" t="str">
        <f t="shared" si="120"/>
        <v>15</v>
      </c>
      <c r="J398" s="3">
        <f t="shared" si="121"/>
        <v>44301</v>
      </c>
      <c r="K398">
        <f t="shared" si="122"/>
        <v>84</v>
      </c>
      <c r="L398" t="str">
        <f t="shared" si="123"/>
        <v>18</v>
      </c>
      <c r="M398" t="str">
        <f t="shared" si="124"/>
        <v>45</v>
      </c>
      <c r="N398" t="str">
        <f t="shared" si="125"/>
        <v>53</v>
      </c>
      <c r="O398">
        <f t="shared" si="126"/>
        <v>18.764722222222222</v>
      </c>
      <c r="P398" t="str">
        <f t="shared" si="127"/>
        <v>21</v>
      </c>
      <c r="Q398" t="str">
        <f t="shared" si="128"/>
        <v>00</v>
      </c>
      <c r="R398" t="str">
        <f t="shared" si="129"/>
        <v>00</v>
      </c>
      <c r="S398">
        <f t="shared" si="130"/>
        <v>21</v>
      </c>
      <c r="T398">
        <f t="shared" si="131"/>
        <v>2.2352777777777781</v>
      </c>
      <c r="U398">
        <f t="shared" si="132"/>
        <v>2018.2352777777778</v>
      </c>
    </row>
    <row r="399" spans="1:21" x14ac:dyDescent="0.3">
      <c r="A399" t="s">
        <v>1412</v>
      </c>
      <c r="C399" t="str">
        <f t="shared" si="114"/>
        <v>2021</v>
      </c>
      <c r="D399" t="str">
        <f t="shared" si="115"/>
        <v>02</v>
      </c>
      <c r="E399" t="str">
        <f t="shared" si="116"/>
        <v>08</v>
      </c>
      <c r="F399" s="3">
        <f t="shared" si="117"/>
        <v>44235</v>
      </c>
      <c r="G399">
        <f t="shared" si="118"/>
        <v>2021</v>
      </c>
      <c r="H399">
        <f t="shared" si="119"/>
        <v>3</v>
      </c>
      <c r="I399">
        <f t="shared" si="120"/>
        <v>4</v>
      </c>
      <c r="J399" s="3">
        <f t="shared" si="121"/>
        <v>44259</v>
      </c>
      <c r="K399">
        <f t="shared" si="122"/>
        <v>24</v>
      </c>
      <c r="L399" t="str">
        <f t="shared" si="123"/>
        <v>23</v>
      </c>
      <c r="M399" t="str">
        <f t="shared" si="124"/>
        <v>59</v>
      </c>
      <c r="N399" t="str">
        <f t="shared" si="125"/>
        <v>46</v>
      </c>
      <c r="O399">
        <f t="shared" si="126"/>
        <v>23.996111111111112</v>
      </c>
      <c r="P399">
        <f t="shared" si="127"/>
        <v>0</v>
      </c>
      <c r="Q399">
        <f t="shared" si="128"/>
        <v>0</v>
      </c>
      <c r="R399">
        <f t="shared" si="129"/>
        <v>0</v>
      </c>
      <c r="S399">
        <f t="shared" si="130"/>
        <v>0</v>
      </c>
      <c r="T399">
        <f t="shared" si="131"/>
        <v>-23.996111111111112</v>
      </c>
      <c r="U399">
        <f t="shared" si="132"/>
        <v>552.00388888888892</v>
      </c>
    </row>
    <row r="400" spans="1:21" x14ac:dyDescent="0.3">
      <c r="A400" t="s">
        <v>1326</v>
      </c>
      <c r="B400" t="s">
        <v>1327</v>
      </c>
      <c r="C400" t="str">
        <f t="shared" si="114"/>
        <v>2021</v>
      </c>
      <c r="D400" t="str">
        <f t="shared" si="115"/>
        <v>02</v>
      </c>
      <c r="E400" t="str">
        <f t="shared" si="116"/>
        <v>17</v>
      </c>
      <c r="F400" s="3">
        <f t="shared" si="117"/>
        <v>44244</v>
      </c>
      <c r="G400" t="str">
        <f t="shared" si="118"/>
        <v>2021</v>
      </c>
      <c r="H400" t="str">
        <f t="shared" si="119"/>
        <v>03</v>
      </c>
      <c r="I400" t="str">
        <f t="shared" si="120"/>
        <v>31</v>
      </c>
      <c r="J400" s="3">
        <f t="shared" si="121"/>
        <v>44286</v>
      </c>
      <c r="K400">
        <f t="shared" si="122"/>
        <v>42</v>
      </c>
      <c r="L400" t="str">
        <f t="shared" si="123"/>
        <v>21</v>
      </c>
      <c r="M400" t="str">
        <f t="shared" si="124"/>
        <v>17</v>
      </c>
      <c r="N400" t="str">
        <f t="shared" si="125"/>
        <v>08</v>
      </c>
      <c r="O400">
        <f t="shared" si="126"/>
        <v>21.285555555555558</v>
      </c>
      <c r="P400" t="str">
        <f t="shared" si="127"/>
        <v>05</v>
      </c>
      <c r="Q400" t="str">
        <f t="shared" si="128"/>
        <v>59</v>
      </c>
      <c r="R400" t="str">
        <f t="shared" si="129"/>
        <v>59</v>
      </c>
      <c r="S400">
        <f t="shared" si="130"/>
        <v>5.9997222222222222</v>
      </c>
      <c r="T400">
        <f t="shared" si="131"/>
        <v>-15.285833333333336</v>
      </c>
      <c r="U400">
        <f t="shared" si="132"/>
        <v>992.71416666666664</v>
      </c>
    </row>
    <row r="401" spans="1:21" x14ac:dyDescent="0.3">
      <c r="A401" t="s">
        <v>1003</v>
      </c>
      <c r="B401" t="s">
        <v>1004</v>
      </c>
      <c r="C401" t="str">
        <f t="shared" si="114"/>
        <v>2021</v>
      </c>
      <c r="D401" t="str">
        <f t="shared" si="115"/>
        <v>01</v>
      </c>
      <c r="E401" t="str">
        <f t="shared" si="116"/>
        <v>16</v>
      </c>
      <c r="F401" s="3">
        <f t="shared" si="117"/>
        <v>44212</v>
      </c>
      <c r="G401" t="str">
        <f t="shared" si="118"/>
        <v>2021</v>
      </c>
      <c r="H401" t="str">
        <f t="shared" si="119"/>
        <v>01</v>
      </c>
      <c r="I401" t="str">
        <f t="shared" si="120"/>
        <v>20</v>
      </c>
      <c r="J401" s="3">
        <f t="shared" si="121"/>
        <v>44216</v>
      </c>
      <c r="K401">
        <f t="shared" si="122"/>
        <v>4</v>
      </c>
      <c r="L401" t="str">
        <f t="shared" si="123"/>
        <v>13</v>
      </c>
      <c r="M401" t="str">
        <f t="shared" si="124"/>
        <v>00</v>
      </c>
      <c r="N401" t="str">
        <f t="shared" si="125"/>
        <v>07</v>
      </c>
      <c r="O401">
        <f t="shared" si="126"/>
        <v>13.001944444444444</v>
      </c>
      <c r="P401" t="str">
        <f t="shared" si="127"/>
        <v>21</v>
      </c>
      <c r="Q401" t="str">
        <f t="shared" si="128"/>
        <v>41</v>
      </c>
      <c r="R401" t="str">
        <f t="shared" si="129"/>
        <v>07</v>
      </c>
      <c r="S401">
        <f t="shared" si="130"/>
        <v>21.685277777777777</v>
      </c>
      <c r="T401">
        <f t="shared" si="131"/>
        <v>8.6833333333333336</v>
      </c>
      <c r="U401">
        <f t="shared" si="132"/>
        <v>104.68333333333334</v>
      </c>
    </row>
    <row r="402" spans="1:21" x14ac:dyDescent="0.3">
      <c r="A402" t="s">
        <v>1423</v>
      </c>
      <c r="B402" t="s">
        <v>229</v>
      </c>
      <c r="C402" t="str">
        <f t="shared" si="114"/>
        <v>2021</v>
      </c>
      <c r="D402" t="str">
        <f t="shared" si="115"/>
        <v>02</v>
      </c>
      <c r="E402" t="str">
        <f t="shared" si="116"/>
        <v>04</v>
      </c>
      <c r="F402" s="3">
        <f t="shared" si="117"/>
        <v>44231</v>
      </c>
      <c r="G402" t="str">
        <f t="shared" si="118"/>
        <v>2021</v>
      </c>
      <c r="H402" t="str">
        <f t="shared" si="119"/>
        <v>03</v>
      </c>
      <c r="I402" t="str">
        <f t="shared" si="120"/>
        <v>01</v>
      </c>
      <c r="J402" s="3">
        <f t="shared" si="121"/>
        <v>44256</v>
      </c>
      <c r="K402">
        <f t="shared" si="122"/>
        <v>25</v>
      </c>
      <c r="L402" t="str">
        <f t="shared" si="123"/>
        <v>20</v>
      </c>
      <c r="M402" t="str">
        <f t="shared" si="124"/>
        <v>29</v>
      </c>
      <c r="N402" t="str">
        <f t="shared" si="125"/>
        <v>39</v>
      </c>
      <c r="O402">
        <f t="shared" si="126"/>
        <v>20.494166666666668</v>
      </c>
      <c r="P402" t="str">
        <f t="shared" si="127"/>
        <v>04</v>
      </c>
      <c r="Q402" t="str">
        <f t="shared" si="128"/>
        <v>59</v>
      </c>
      <c r="R402" t="str">
        <f t="shared" si="129"/>
        <v>59</v>
      </c>
      <c r="S402">
        <f t="shared" si="130"/>
        <v>4.9997222222222222</v>
      </c>
      <c r="T402">
        <f t="shared" si="131"/>
        <v>-15.494444444444447</v>
      </c>
      <c r="U402">
        <f t="shared" si="132"/>
        <v>584.50555555555559</v>
      </c>
    </row>
    <row r="403" spans="1:21" x14ac:dyDescent="0.3">
      <c r="A403" t="s">
        <v>996</v>
      </c>
      <c r="B403" t="s">
        <v>997</v>
      </c>
      <c r="C403" t="str">
        <f t="shared" si="114"/>
        <v>2021</v>
      </c>
      <c r="D403" t="str">
        <f t="shared" si="115"/>
        <v>02</v>
      </c>
      <c r="E403" t="str">
        <f t="shared" si="116"/>
        <v>01</v>
      </c>
      <c r="F403" s="3">
        <f t="shared" si="117"/>
        <v>44228</v>
      </c>
      <c r="G403" t="str">
        <f t="shared" si="118"/>
        <v>2021</v>
      </c>
      <c r="H403" t="str">
        <f t="shared" si="119"/>
        <v>02</v>
      </c>
      <c r="I403" t="str">
        <f t="shared" si="120"/>
        <v>14</v>
      </c>
      <c r="J403" s="3">
        <f t="shared" si="121"/>
        <v>44241</v>
      </c>
      <c r="K403">
        <f t="shared" si="122"/>
        <v>13</v>
      </c>
      <c r="L403" t="str">
        <f t="shared" si="123"/>
        <v>16</v>
      </c>
      <c r="M403" t="str">
        <f t="shared" si="124"/>
        <v>50</v>
      </c>
      <c r="N403" t="str">
        <f t="shared" si="125"/>
        <v>17</v>
      </c>
      <c r="O403">
        <f t="shared" si="126"/>
        <v>16.838055555555556</v>
      </c>
      <c r="P403" t="str">
        <f t="shared" si="127"/>
        <v>16</v>
      </c>
      <c r="Q403" t="str">
        <f t="shared" si="128"/>
        <v>33</v>
      </c>
      <c r="R403" t="str">
        <f t="shared" si="129"/>
        <v>17</v>
      </c>
      <c r="S403">
        <f t="shared" si="130"/>
        <v>16.554722222222225</v>
      </c>
      <c r="T403">
        <f t="shared" si="131"/>
        <v>-0.28333333333333144</v>
      </c>
      <c r="U403">
        <f t="shared" si="132"/>
        <v>311.7166666666667</v>
      </c>
    </row>
    <row r="404" spans="1:21" x14ac:dyDescent="0.3">
      <c r="A404" t="s">
        <v>1429</v>
      </c>
      <c r="B404" t="s">
        <v>1430</v>
      </c>
      <c r="C404" t="str">
        <f t="shared" si="114"/>
        <v>2021</v>
      </c>
      <c r="D404" t="str">
        <f t="shared" si="115"/>
        <v>02</v>
      </c>
      <c r="E404" t="str">
        <f t="shared" si="116"/>
        <v>24</v>
      </c>
      <c r="F404" s="3">
        <f t="shared" si="117"/>
        <v>44251</v>
      </c>
      <c r="G404" t="str">
        <f t="shared" si="118"/>
        <v>2021</v>
      </c>
      <c r="H404" t="str">
        <f t="shared" si="119"/>
        <v>03</v>
      </c>
      <c r="I404" t="str">
        <f t="shared" si="120"/>
        <v>25</v>
      </c>
      <c r="J404" s="3">
        <f t="shared" si="121"/>
        <v>44280</v>
      </c>
      <c r="K404">
        <f t="shared" si="122"/>
        <v>29</v>
      </c>
      <c r="L404" t="str">
        <f t="shared" si="123"/>
        <v>12</v>
      </c>
      <c r="M404" t="str">
        <f t="shared" si="124"/>
        <v>43</v>
      </c>
      <c r="N404" t="str">
        <f t="shared" si="125"/>
        <v>26</v>
      </c>
      <c r="O404">
        <f t="shared" si="126"/>
        <v>12.723888888888888</v>
      </c>
      <c r="P404" t="str">
        <f t="shared" si="127"/>
        <v>22</v>
      </c>
      <c r="Q404" t="str">
        <f t="shared" si="128"/>
        <v>59</v>
      </c>
      <c r="R404" t="str">
        <f t="shared" si="129"/>
        <v>59</v>
      </c>
      <c r="S404">
        <f t="shared" si="130"/>
        <v>22.999722222222225</v>
      </c>
      <c r="T404">
        <f t="shared" si="131"/>
        <v>10.275833333333336</v>
      </c>
      <c r="U404">
        <f t="shared" si="132"/>
        <v>706.27583333333337</v>
      </c>
    </row>
    <row r="405" spans="1:21" x14ac:dyDescent="0.3">
      <c r="A405" t="s">
        <v>172</v>
      </c>
      <c r="C405" t="str">
        <f t="shared" si="114"/>
        <v>2021</v>
      </c>
      <c r="D405" t="str">
        <f t="shared" si="115"/>
        <v>03</v>
      </c>
      <c r="E405" t="str">
        <f t="shared" si="116"/>
        <v>01</v>
      </c>
      <c r="F405" s="3">
        <f t="shared" si="117"/>
        <v>44256</v>
      </c>
      <c r="G405">
        <f t="shared" si="118"/>
        <v>2021</v>
      </c>
      <c r="H405">
        <f t="shared" si="119"/>
        <v>3</v>
      </c>
      <c r="I405">
        <f t="shared" si="120"/>
        <v>4</v>
      </c>
      <c r="J405" s="3">
        <f t="shared" si="121"/>
        <v>44259</v>
      </c>
      <c r="K405">
        <f t="shared" si="122"/>
        <v>3</v>
      </c>
      <c r="L405" t="str">
        <f t="shared" si="123"/>
        <v>18</v>
      </c>
      <c r="M405" t="str">
        <f t="shared" si="124"/>
        <v>51</v>
      </c>
      <c r="N405" t="str">
        <f t="shared" si="125"/>
        <v>06</v>
      </c>
      <c r="O405">
        <f t="shared" si="126"/>
        <v>18.851666666666667</v>
      </c>
      <c r="P405">
        <f t="shared" si="127"/>
        <v>0</v>
      </c>
      <c r="Q405">
        <f t="shared" si="128"/>
        <v>0</v>
      </c>
      <c r="R405">
        <f t="shared" si="129"/>
        <v>0</v>
      </c>
      <c r="S405">
        <f t="shared" si="130"/>
        <v>0</v>
      </c>
      <c r="T405">
        <f t="shared" si="131"/>
        <v>-18.851666666666667</v>
      </c>
      <c r="U405">
        <f t="shared" si="132"/>
        <v>53.148333333333333</v>
      </c>
    </row>
    <row r="406" spans="1:21" x14ac:dyDescent="0.3">
      <c r="A406" t="s">
        <v>1441</v>
      </c>
      <c r="B406" t="s">
        <v>611</v>
      </c>
      <c r="C406" t="str">
        <f t="shared" si="114"/>
        <v>2021</v>
      </c>
      <c r="D406" t="str">
        <f t="shared" si="115"/>
        <v>02</v>
      </c>
      <c r="E406" t="str">
        <f t="shared" si="116"/>
        <v>05</v>
      </c>
      <c r="F406" s="3">
        <f t="shared" si="117"/>
        <v>44232</v>
      </c>
      <c r="G406" t="str">
        <f t="shared" si="118"/>
        <v>2021</v>
      </c>
      <c r="H406" t="str">
        <f t="shared" si="119"/>
        <v>03</v>
      </c>
      <c r="I406" t="str">
        <f t="shared" si="120"/>
        <v>10</v>
      </c>
      <c r="J406" s="3">
        <f t="shared" si="121"/>
        <v>44265</v>
      </c>
      <c r="K406">
        <f t="shared" si="122"/>
        <v>33</v>
      </c>
      <c r="L406" t="str">
        <f t="shared" si="123"/>
        <v>18</v>
      </c>
      <c r="M406" t="str">
        <f t="shared" si="124"/>
        <v>30</v>
      </c>
      <c r="N406" t="str">
        <f t="shared" si="125"/>
        <v>11</v>
      </c>
      <c r="O406">
        <f t="shared" si="126"/>
        <v>18.503055555555555</v>
      </c>
      <c r="P406" t="str">
        <f t="shared" si="127"/>
        <v>02</v>
      </c>
      <c r="Q406" t="str">
        <f t="shared" si="128"/>
        <v>00</v>
      </c>
      <c r="R406" t="str">
        <f t="shared" si="129"/>
        <v>00</v>
      </c>
      <c r="S406">
        <f t="shared" si="130"/>
        <v>2</v>
      </c>
      <c r="T406">
        <f t="shared" si="131"/>
        <v>-16.503055555555555</v>
      </c>
      <c r="U406">
        <f t="shared" si="132"/>
        <v>775.49694444444447</v>
      </c>
    </row>
    <row r="407" spans="1:21" x14ac:dyDescent="0.3">
      <c r="A407" t="s">
        <v>1244</v>
      </c>
      <c r="B407" t="s">
        <v>336</v>
      </c>
      <c r="C407" t="str">
        <f t="shared" si="114"/>
        <v>2021</v>
      </c>
      <c r="D407" t="str">
        <f t="shared" si="115"/>
        <v>02</v>
      </c>
      <c r="E407" t="str">
        <f t="shared" si="116"/>
        <v>26</v>
      </c>
      <c r="F407" s="3">
        <f t="shared" si="117"/>
        <v>44253</v>
      </c>
      <c r="G407" t="str">
        <f t="shared" si="118"/>
        <v>2021</v>
      </c>
      <c r="H407" t="str">
        <f t="shared" si="119"/>
        <v>03</v>
      </c>
      <c r="I407" t="str">
        <f t="shared" si="120"/>
        <v>17</v>
      </c>
      <c r="J407" s="3">
        <f t="shared" si="121"/>
        <v>44272</v>
      </c>
      <c r="K407">
        <f t="shared" si="122"/>
        <v>19</v>
      </c>
      <c r="L407" t="str">
        <f t="shared" si="123"/>
        <v>18</v>
      </c>
      <c r="M407" t="str">
        <f t="shared" si="124"/>
        <v>01</v>
      </c>
      <c r="N407" t="str">
        <f t="shared" si="125"/>
        <v>48</v>
      </c>
      <c r="O407">
        <f t="shared" si="126"/>
        <v>18.029999999999998</v>
      </c>
      <c r="P407" t="str">
        <f t="shared" si="127"/>
        <v>22</v>
      </c>
      <c r="Q407" t="str">
        <f t="shared" si="128"/>
        <v>00</v>
      </c>
      <c r="R407" t="str">
        <f t="shared" si="129"/>
        <v>00</v>
      </c>
      <c r="S407">
        <f t="shared" si="130"/>
        <v>22</v>
      </c>
      <c r="T407">
        <f t="shared" si="131"/>
        <v>3.9700000000000024</v>
      </c>
      <c r="U407">
        <f t="shared" si="132"/>
        <v>459.97</v>
      </c>
    </row>
    <row r="408" spans="1:21" x14ac:dyDescent="0.3">
      <c r="A408" t="s">
        <v>392</v>
      </c>
      <c r="C408" t="str">
        <f t="shared" si="114"/>
        <v>2021</v>
      </c>
      <c r="D408" t="str">
        <f t="shared" si="115"/>
        <v>01</v>
      </c>
      <c r="E408" t="str">
        <f t="shared" si="116"/>
        <v>26</v>
      </c>
      <c r="F408" s="3">
        <f t="shared" si="117"/>
        <v>44222</v>
      </c>
      <c r="G408">
        <f t="shared" si="118"/>
        <v>2021</v>
      </c>
      <c r="H408">
        <f t="shared" si="119"/>
        <v>3</v>
      </c>
      <c r="I408">
        <f t="shared" si="120"/>
        <v>4</v>
      </c>
      <c r="J408" s="3">
        <f t="shared" si="121"/>
        <v>44259</v>
      </c>
      <c r="K408">
        <f t="shared" si="122"/>
        <v>37</v>
      </c>
      <c r="L408" t="str">
        <f t="shared" si="123"/>
        <v>04</v>
      </c>
      <c r="M408" t="str">
        <f t="shared" si="124"/>
        <v>48</v>
      </c>
      <c r="N408" t="str">
        <f t="shared" si="125"/>
        <v>14</v>
      </c>
      <c r="O408">
        <f t="shared" si="126"/>
        <v>4.8038888888888884</v>
      </c>
      <c r="P408">
        <f t="shared" si="127"/>
        <v>0</v>
      </c>
      <c r="Q408">
        <f t="shared" si="128"/>
        <v>0</v>
      </c>
      <c r="R408">
        <f t="shared" si="129"/>
        <v>0</v>
      </c>
      <c r="S408">
        <f t="shared" si="130"/>
        <v>0</v>
      </c>
      <c r="T408">
        <f t="shared" si="131"/>
        <v>-4.8038888888888884</v>
      </c>
      <c r="U408">
        <f t="shared" si="132"/>
        <v>883.19611111111112</v>
      </c>
    </row>
    <row r="409" spans="1:21" x14ac:dyDescent="0.3">
      <c r="A409" t="s">
        <v>627</v>
      </c>
      <c r="B409" t="s">
        <v>628</v>
      </c>
      <c r="C409" t="str">
        <f t="shared" si="114"/>
        <v>2021</v>
      </c>
      <c r="D409" t="str">
        <f t="shared" si="115"/>
        <v>02</v>
      </c>
      <c r="E409" t="str">
        <f t="shared" si="116"/>
        <v>02</v>
      </c>
      <c r="F409" s="3">
        <f t="shared" si="117"/>
        <v>44229</v>
      </c>
      <c r="G409" t="str">
        <f t="shared" si="118"/>
        <v>2021</v>
      </c>
      <c r="H409" t="str">
        <f t="shared" si="119"/>
        <v>05</v>
      </c>
      <c r="I409" t="str">
        <f t="shared" si="120"/>
        <v>31</v>
      </c>
      <c r="J409" s="3">
        <f t="shared" si="121"/>
        <v>44347</v>
      </c>
      <c r="K409">
        <f t="shared" si="122"/>
        <v>118</v>
      </c>
      <c r="L409" t="str">
        <f t="shared" si="123"/>
        <v>14</v>
      </c>
      <c r="M409" t="str">
        <f t="shared" si="124"/>
        <v>58</v>
      </c>
      <c r="N409" t="str">
        <f t="shared" si="125"/>
        <v>58</v>
      </c>
      <c r="O409">
        <f t="shared" si="126"/>
        <v>14.982777777777779</v>
      </c>
      <c r="P409" t="str">
        <f t="shared" si="127"/>
        <v>20</v>
      </c>
      <c r="Q409" t="str">
        <f t="shared" si="128"/>
        <v>59</v>
      </c>
      <c r="R409" t="str">
        <f t="shared" si="129"/>
        <v>59</v>
      </c>
      <c r="S409">
        <f t="shared" si="130"/>
        <v>20.999722222222225</v>
      </c>
      <c r="T409">
        <f t="shared" si="131"/>
        <v>6.0169444444444462</v>
      </c>
      <c r="U409">
        <f t="shared" si="132"/>
        <v>2838.0169444444446</v>
      </c>
    </row>
    <row r="410" spans="1:21" x14ac:dyDescent="0.3">
      <c r="A410" t="s">
        <v>848</v>
      </c>
      <c r="B410" t="s">
        <v>177</v>
      </c>
      <c r="C410" t="str">
        <f t="shared" si="114"/>
        <v>2021</v>
      </c>
      <c r="D410" t="str">
        <f t="shared" si="115"/>
        <v>02</v>
      </c>
      <c r="E410" t="str">
        <f t="shared" si="116"/>
        <v>01</v>
      </c>
      <c r="F410" s="3">
        <f t="shared" si="117"/>
        <v>44228</v>
      </c>
      <c r="G410" t="str">
        <f t="shared" si="118"/>
        <v>2021</v>
      </c>
      <c r="H410" t="str">
        <f t="shared" si="119"/>
        <v>02</v>
      </c>
      <c r="I410" t="str">
        <f t="shared" si="120"/>
        <v>14</v>
      </c>
      <c r="J410" s="3">
        <f t="shared" si="121"/>
        <v>44241</v>
      </c>
      <c r="K410">
        <f t="shared" si="122"/>
        <v>13</v>
      </c>
      <c r="L410" t="str">
        <f t="shared" si="123"/>
        <v>16</v>
      </c>
      <c r="M410" t="str">
        <f t="shared" si="124"/>
        <v>50</v>
      </c>
      <c r="N410" t="str">
        <f t="shared" si="125"/>
        <v>37</v>
      </c>
      <c r="O410">
        <f t="shared" si="126"/>
        <v>16.843611111111109</v>
      </c>
      <c r="P410" t="str">
        <f t="shared" si="127"/>
        <v>23</v>
      </c>
      <c r="Q410" t="str">
        <f t="shared" si="128"/>
        <v>59</v>
      </c>
      <c r="R410" t="str">
        <f t="shared" si="129"/>
        <v>37</v>
      </c>
      <c r="S410">
        <f t="shared" si="130"/>
        <v>23.993611111111111</v>
      </c>
      <c r="T410">
        <f t="shared" si="131"/>
        <v>7.1500000000000021</v>
      </c>
      <c r="U410">
        <f t="shared" si="132"/>
        <v>319.14999999999998</v>
      </c>
    </row>
    <row r="411" spans="1:21" x14ac:dyDescent="0.3">
      <c r="A411" t="s">
        <v>1244</v>
      </c>
      <c r="B411" t="s">
        <v>336</v>
      </c>
      <c r="C411" t="str">
        <f t="shared" si="114"/>
        <v>2021</v>
      </c>
      <c r="D411" t="str">
        <f t="shared" si="115"/>
        <v>02</v>
      </c>
      <c r="E411" t="str">
        <f t="shared" si="116"/>
        <v>26</v>
      </c>
      <c r="F411" s="3">
        <f t="shared" si="117"/>
        <v>44253</v>
      </c>
      <c r="G411" t="str">
        <f t="shared" si="118"/>
        <v>2021</v>
      </c>
      <c r="H411" t="str">
        <f t="shared" si="119"/>
        <v>03</v>
      </c>
      <c r="I411" t="str">
        <f t="shared" si="120"/>
        <v>17</v>
      </c>
      <c r="J411" s="3">
        <f t="shared" si="121"/>
        <v>44272</v>
      </c>
      <c r="K411">
        <f t="shared" si="122"/>
        <v>19</v>
      </c>
      <c r="L411" t="str">
        <f t="shared" si="123"/>
        <v>18</v>
      </c>
      <c r="M411" t="str">
        <f t="shared" si="124"/>
        <v>01</v>
      </c>
      <c r="N411" t="str">
        <f t="shared" si="125"/>
        <v>48</v>
      </c>
      <c r="O411">
        <f t="shared" si="126"/>
        <v>18.029999999999998</v>
      </c>
      <c r="P411" t="str">
        <f t="shared" si="127"/>
        <v>22</v>
      </c>
      <c r="Q411" t="str">
        <f t="shared" si="128"/>
        <v>00</v>
      </c>
      <c r="R411" t="str">
        <f t="shared" si="129"/>
        <v>00</v>
      </c>
      <c r="S411">
        <f t="shared" si="130"/>
        <v>22</v>
      </c>
      <c r="T411">
        <f t="shared" si="131"/>
        <v>3.9700000000000024</v>
      </c>
      <c r="U411">
        <f t="shared" si="132"/>
        <v>459.97</v>
      </c>
    </row>
    <row r="412" spans="1:21" x14ac:dyDescent="0.3">
      <c r="A412" t="s">
        <v>184</v>
      </c>
      <c r="B412" t="s">
        <v>185</v>
      </c>
      <c r="C412" t="str">
        <f t="shared" si="114"/>
        <v>2021</v>
      </c>
      <c r="D412" t="str">
        <f t="shared" si="115"/>
        <v>02</v>
      </c>
      <c r="E412" t="str">
        <f t="shared" si="116"/>
        <v>05</v>
      </c>
      <c r="F412" s="3">
        <f t="shared" si="117"/>
        <v>44232</v>
      </c>
      <c r="G412" t="str">
        <f t="shared" si="118"/>
        <v>2021</v>
      </c>
      <c r="H412" t="str">
        <f t="shared" si="119"/>
        <v>02</v>
      </c>
      <c r="I412" t="str">
        <f t="shared" si="120"/>
        <v>06</v>
      </c>
      <c r="J412" s="3">
        <f t="shared" si="121"/>
        <v>44233</v>
      </c>
      <c r="K412">
        <f t="shared" si="122"/>
        <v>1</v>
      </c>
      <c r="L412" t="str">
        <f t="shared" si="123"/>
        <v>16</v>
      </c>
      <c r="M412" t="str">
        <f t="shared" si="124"/>
        <v>54</v>
      </c>
      <c r="N412" t="str">
        <f t="shared" si="125"/>
        <v>58</v>
      </c>
      <c r="O412">
        <f t="shared" si="126"/>
        <v>16.91611111111111</v>
      </c>
      <c r="P412" t="str">
        <f t="shared" si="127"/>
        <v>18</v>
      </c>
      <c r="Q412" t="str">
        <f t="shared" si="128"/>
        <v>01</v>
      </c>
      <c r="R412" t="str">
        <f t="shared" si="129"/>
        <v>59</v>
      </c>
      <c r="S412">
        <f t="shared" si="130"/>
        <v>18.033055555555556</v>
      </c>
      <c r="T412">
        <f t="shared" si="131"/>
        <v>1.1169444444444458</v>
      </c>
      <c r="U412">
        <f t="shared" si="132"/>
        <v>25.116944444444446</v>
      </c>
    </row>
    <row r="413" spans="1:21" x14ac:dyDescent="0.3">
      <c r="A413" t="s">
        <v>168</v>
      </c>
      <c r="C413" t="str">
        <f t="shared" si="114"/>
        <v>2021</v>
      </c>
      <c r="D413" t="str">
        <f t="shared" si="115"/>
        <v>01</v>
      </c>
      <c r="E413" t="str">
        <f t="shared" si="116"/>
        <v>28</v>
      </c>
      <c r="F413" s="3">
        <f t="shared" si="117"/>
        <v>44224</v>
      </c>
      <c r="G413">
        <f t="shared" si="118"/>
        <v>2021</v>
      </c>
      <c r="H413">
        <f t="shared" si="119"/>
        <v>3</v>
      </c>
      <c r="I413">
        <f t="shared" si="120"/>
        <v>4</v>
      </c>
      <c r="J413" s="3">
        <f t="shared" si="121"/>
        <v>44259</v>
      </c>
      <c r="K413">
        <f t="shared" si="122"/>
        <v>35</v>
      </c>
      <c r="L413" t="str">
        <f t="shared" si="123"/>
        <v>19</v>
      </c>
      <c r="M413" t="str">
        <f t="shared" si="124"/>
        <v>23</v>
      </c>
      <c r="N413" t="str">
        <f t="shared" si="125"/>
        <v>31</v>
      </c>
      <c r="O413">
        <f t="shared" si="126"/>
        <v>19.391944444444444</v>
      </c>
      <c r="P413">
        <f t="shared" si="127"/>
        <v>0</v>
      </c>
      <c r="Q413">
        <f t="shared" si="128"/>
        <v>0</v>
      </c>
      <c r="R413">
        <f t="shared" si="129"/>
        <v>0</v>
      </c>
      <c r="S413">
        <f t="shared" si="130"/>
        <v>0</v>
      </c>
      <c r="T413">
        <f t="shared" si="131"/>
        <v>-19.391944444444444</v>
      </c>
      <c r="U413">
        <f t="shared" si="132"/>
        <v>820.60805555555555</v>
      </c>
    </row>
    <row r="414" spans="1:21" x14ac:dyDescent="0.3">
      <c r="A414" t="s">
        <v>1458</v>
      </c>
      <c r="C414" t="str">
        <f t="shared" si="114"/>
        <v>2021</v>
      </c>
      <c r="D414" t="str">
        <f t="shared" si="115"/>
        <v>02</v>
      </c>
      <c r="E414" t="str">
        <f t="shared" si="116"/>
        <v>11</v>
      </c>
      <c r="F414" s="3">
        <f t="shared" si="117"/>
        <v>44238</v>
      </c>
      <c r="G414">
        <f t="shared" si="118"/>
        <v>2021</v>
      </c>
      <c r="H414">
        <f t="shared" si="119"/>
        <v>3</v>
      </c>
      <c r="I414">
        <f t="shared" si="120"/>
        <v>4</v>
      </c>
      <c r="J414" s="3">
        <f t="shared" si="121"/>
        <v>44259</v>
      </c>
      <c r="K414">
        <f t="shared" si="122"/>
        <v>21</v>
      </c>
      <c r="L414" t="str">
        <f t="shared" si="123"/>
        <v>17</v>
      </c>
      <c r="M414" t="str">
        <f t="shared" si="124"/>
        <v>00</v>
      </c>
      <c r="N414" t="str">
        <f t="shared" si="125"/>
        <v>45</v>
      </c>
      <c r="O414">
        <f t="shared" si="126"/>
        <v>17.012499999999999</v>
      </c>
      <c r="P414">
        <f t="shared" si="127"/>
        <v>0</v>
      </c>
      <c r="Q414">
        <f t="shared" si="128"/>
        <v>0</v>
      </c>
      <c r="R414">
        <f t="shared" si="129"/>
        <v>0</v>
      </c>
      <c r="S414">
        <f t="shared" si="130"/>
        <v>0</v>
      </c>
      <c r="T414">
        <f t="shared" si="131"/>
        <v>-17.012499999999999</v>
      </c>
      <c r="U414">
        <f t="shared" si="132"/>
        <v>486.98750000000001</v>
      </c>
    </row>
    <row r="415" spans="1:21" x14ac:dyDescent="0.3">
      <c r="A415" t="s">
        <v>37</v>
      </c>
      <c r="B415" t="s">
        <v>38</v>
      </c>
      <c r="C415" t="str">
        <f t="shared" si="114"/>
        <v>2021</v>
      </c>
      <c r="D415" t="str">
        <f t="shared" si="115"/>
        <v>01</v>
      </c>
      <c r="E415" t="str">
        <f t="shared" si="116"/>
        <v>22</v>
      </c>
      <c r="F415" s="3">
        <f t="shared" si="117"/>
        <v>44218</v>
      </c>
      <c r="G415" t="str">
        <f t="shared" si="118"/>
        <v>2021</v>
      </c>
      <c r="H415" t="str">
        <f t="shared" si="119"/>
        <v>01</v>
      </c>
      <c r="I415" t="str">
        <f t="shared" si="120"/>
        <v>29</v>
      </c>
      <c r="J415" s="3">
        <f t="shared" si="121"/>
        <v>44225</v>
      </c>
      <c r="K415">
        <f t="shared" si="122"/>
        <v>7</v>
      </c>
      <c r="L415" t="str">
        <f t="shared" si="123"/>
        <v>20</v>
      </c>
      <c r="M415" t="str">
        <f t="shared" si="124"/>
        <v>55</v>
      </c>
      <c r="N415" t="str">
        <f t="shared" si="125"/>
        <v>25</v>
      </c>
      <c r="O415">
        <f t="shared" si="126"/>
        <v>20.923611111111111</v>
      </c>
      <c r="P415" t="str">
        <f t="shared" si="127"/>
        <v>20</v>
      </c>
      <c r="Q415" t="str">
        <f t="shared" si="128"/>
        <v>55</v>
      </c>
      <c r="R415" t="str">
        <f t="shared" si="129"/>
        <v>25</v>
      </c>
      <c r="S415">
        <f t="shared" si="130"/>
        <v>20.923611111111111</v>
      </c>
      <c r="T415">
        <f t="shared" si="131"/>
        <v>0</v>
      </c>
      <c r="U415">
        <f t="shared" si="132"/>
        <v>168</v>
      </c>
    </row>
    <row r="416" spans="1:21" x14ac:dyDescent="0.3">
      <c r="A416" t="s">
        <v>738</v>
      </c>
      <c r="B416" t="s">
        <v>739</v>
      </c>
      <c r="C416" t="str">
        <f t="shared" si="114"/>
        <v>2021</v>
      </c>
      <c r="D416" t="str">
        <f t="shared" si="115"/>
        <v>02</v>
      </c>
      <c r="E416" t="str">
        <f t="shared" si="116"/>
        <v>08</v>
      </c>
      <c r="F416" s="3">
        <f t="shared" si="117"/>
        <v>44235</v>
      </c>
      <c r="G416" t="str">
        <f t="shared" si="118"/>
        <v>2021</v>
      </c>
      <c r="H416" t="str">
        <f t="shared" si="119"/>
        <v>02</v>
      </c>
      <c r="I416" t="str">
        <f t="shared" si="120"/>
        <v>27</v>
      </c>
      <c r="J416" s="3">
        <f t="shared" si="121"/>
        <v>44254</v>
      </c>
      <c r="K416">
        <f t="shared" si="122"/>
        <v>19</v>
      </c>
      <c r="L416" t="str">
        <f t="shared" si="123"/>
        <v>19</v>
      </c>
      <c r="M416" t="str">
        <f t="shared" si="124"/>
        <v>35</v>
      </c>
      <c r="N416" t="str">
        <f t="shared" si="125"/>
        <v>33</v>
      </c>
      <c r="O416">
        <f t="shared" si="126"/>
        <v>19.592499999999998</v>
      </c>
      <c r="P416" t="str">
        <f t="shared" si="127"/>
        <v>04</v>
      </c>
      <c r="Q416" t="str">
        <f t="shared" si="128"/>
        <v>59</v>
      </c>
      <c r="R416" t="str">
        <f t="shared" si="129"/>
        <v>59</v>
      </c>
      <c r="S416">
        <f t="shared" si="130"/>
        <v>4.9997222222222222</v>
      </c>
      <c r="T416">
        <f t="shared" si="131"/>
        <v>-14.592777777777776</v>
      </c>
      <c r="U416">
        <f t="shared" si="132"/>
        <v>441.40722222222223</v>
      </c>
    </row>
    <row r="417" spans="1:21" x14ac:dyDescent="0.3">
      <c r="A417" t="s">
        <v>292</v>
      </c>
      <c r="B417" t="s">
        <v>293</v>
      </c>
      <c r="C417" t="str">
        <f t="shared" si="114"/>
        <v>2021</v>
      </c>
      <c r="D417" t="str">
        <f t="shared" si="115"/>
        <v>02</v>
      </c>
      <c r="E417" t="str">
        <f t="shared" si="116"/>
        <v>23</v>
      </c>
      <c r="F417" s="3">
        <f t="shared" si="117"/>
        <v>44250</v>
      </c>
      <c r="G417" t="str">
        <f t="shared" si="118"/>
        <v>2021</v>
      </c>
      <c r="H417" t="str">
        <f t="shared" si="119"/>
        <v>03</v>
      </c>
      <c r="I417" t="str">
        <f t="shared" si="120"/>
        <v>02</v>
      </c>
      <c r="J417" s="3">
        <f t="shared" si="121"/>
        <v>44257</v>
      </c>
      <c r="K417">
        <f t="shared" si="122"/>
        <v>7</v>
      </c>
      <c r="L417" t="str">
        <f t="shared" si="123"/>
        <v>01</v>
      </c>
      <c r="M417" t="str">
        <f t="shared" si="124"/>
        <v>20</v>
      </c>
      <c r="N417" t="str">
        <f t="shared" si="125"/>
        <v>17</v>
      </c>
      <c r="O417">
        <f t="shared" si="126"/>
        <v>1.3380555555555556</v>
      </c>
      <c r="P417" t="str">
        <f t="shared" si="127"/>
        <v>00</v>
      </c>
      <c r="Q417" t="str">
        <f t="shared" si="128"/>
        <v>48</v>
      </c>
      <c r="R417" t="str">
        <f t="shared" si="129"/>
        <v>17</v>
      </c>
      <c r="S417">
        <f t="shared" si="130"/>
        <v>0.80472222222222223</v>
      </c>
      <c r="T417">
        <f t="shared" si="131"/>
        <v>-0.53333333333333333</v>
      </c>
      <c r="U417">
        <f t="shared" si="132"/>
        <v>167.46666666666667</v>
      </c>
    </row>
    <row r="418" spans="1:21" x14ac:dyDescent="0.3">
      <c r="A418" t="s">
        <v>168</v>
      </c>
      <c r="C418" t="str">
        <f t="shared" si="114"/>
        <v>2021</v>
      </c>
      <c r="D418" t="str">
        <f t="shared" si="115"/>
        <v>01</v>
      </c>
      <c r="E418" t="str">
        <f t="shared" si="116"/>
        <v>28</v>
      </c>
      <c r="F418" s="3">
        <f t="shared" si="117"/>
        <v>44224</v>
      </c>
      <c r="G418">
        <f t="shared" si="118"/>
        <v>2021</v>
      </c>
      <c r="H418">
        <f t="shared" si="119"/>
        <v>3</v>
      </c>
      <c r="I418">
        <f t="shared" si="120"/>
        <v>4</v>
      </c>
      <c r="J418" s="3">
        <f t="shared" si="121"/>
        <v>44259</v>
      </c>
      <c r="K418">
        <f t="shared" si="122"/>
        <v>35</v>
      </c>
      <c r="L418" t="str">
        <f t="shared" si="123"/>
        <v>19</v>
      </c>
      <c r="M418" t="str">
        <f t="shared" si="124"/>
        <v>23</v>
      </c>
      <c r="N418" t="str">
        <f t="shared" si="125"/>
        <v>31</v>
      </c>
      <c r="O418">
        <f t="shared" si="126"/>
        <v>19.391944444444444</v>
      </c>
      <c r="P418">
        <f t="shared" si="127"/>
        <v>0</v>
      </c>
      <c r="Q418">
        <f t="shared" si="128"/>
        <v>0</v>
      </c>
      <c r="R418">
        <f t="shared" si="129"/>
        <v>0</v>
      </c>
      <c r="S418">
        <f t="shared" si="130"/>
        <v>0</v>
      </c>
      <c r="T418">
        <f t="shared" si="131"/>
        <v>-19.391944444444444</v>
      </c>
      <c r="U418">
        <f t="shared" si="132"/>
        <v>820.60805555555555</v>
      </c>
    </row>
    <row r="419" spans="1:21" x14ac:dyDescent="0.3">
      <c r="A419" t="s">
        <v>124</v>
      </c>
      <c r="B419" t="s">
        <v>125</v>
      </c>
      <c r="C419" t="str">
        <f t="shared" si="114"/>
        <v>2021</v>
      </c>
      <c r="D419" t="str">
        <f t="shared" si="115"/>
        <v>03</v>
      </c>
      <c r="E419" t="str">
        <f t="shared" si="116"/>
        <v>02</v>
      </c>
      <c r="F419" s="3">
        <f t="shared" si="117"/>
        <v>44257</v>
      </c>
      <c r="G419" t="str">
        <f t="shared" si="118"/>
        <v>2021</v>
      </c>
      <c r="H419" t="str">
        <f t="shared" si="119"/>
        <v>04</v>
      </c>
      <c r="I419" t="str">
        <f t="shared" si="120"/>
        <v>13</v>
      </c>
      <c r="J419" s="3">
        <f t="shared" si="121"/>
        <v>44299</v>
      </c>
      <c r="K419">
        <f t="shared" si="122"/>
        <v>42</v>
      </c>
      <c r="L419" t="str">
        <f t="shared" si="123"/>
        <v>01</v>
      </c>
      <c r="M419" t="str">
        <f t="shared" si="124"/>
        <v>49</v>
      </c>
      <c r="N419" t="str">
        <f t="shared" si="125"/>
        <v>12</v>
      </c>
      <c r="O419">
        <f t="shared" si="126"/>
        <v>1.82</v>
      </c>
      <c r="P419" t="str">
        <f t="shared" si="127"/>
        <v>06</v>
      </c>
      <c r="Q419" t="str">
        <f t="shared" si="128"/>
        <v>59</v>
      </c>
      <c r="R419" t="str">
        <f t="shared" si="129"/>
        <v>59</v>
      </c>
      <c r="S419">
        <f t="shared" si="130"/>
        <v>6.9997222222222222</v>
      </c>
      <c r="T419">
        <f t="shared" si="131"/>
        <v>5.1797222222222219</v>
      </c>
      <c r="U419">
        <f t="shared" si="132"/>
        <v>1013.1797222222223</v>
      </c>
    </row>
    <row r="420" spans="1:21" x14ac:dyDescent="0.3">
      <c r="A420" t="s">
        <v>726</v>
      </c>
      <c r="B420" t="s">
        <v>727</v>
      </c>
      <c r="C420" t="str">
        <f t="shared" si="114"/>
        <v>2021</v>
      </c>
      <c r="D420" t="str">
        <f t="shared" si="115"/>
        <v>02</v>
      </c>
      <c r="E420" t="str">
        <f t="shared" si="116"/>
        <v>08</v>
      </c>
      <c r="F420" s="3">
        <f t="shared" si="117"/>
        <v>44235</v>
      </c>
      <c r="G420" t="str">
        <f t="shared" si="118"/>
        <v>2021</v>
      </c>
      <c r="H420" t="str">
        <f t="shared" si="119"/>
        <v>02</v>
      </c>
      <c r="I420" t="str">
        <f t="shared" si="120"/>
        <v>15</v>
      </c>
      <c r="J420" s="3">
        <f t="shared" si="121"/>
        <v>44242</v>
      </c>
      <c r="K420">
        <f t="shared" si="122"/>
        <v>7</v>
      </c>
      <c r="L420" t="str">
        <f t="shared" si="123"/>
        <v>22</v>
      </c>
      <c r="M420" t="str">
        <f t="shared" si="124"/>
        <v>30</v>
      </c>
      <c r="N420" t="str">
        <f t="shared" si="125"/>
        <v>40</v>
      </c>
      <c r="O420">
        <f t="shared" si="126"/>
        <v>22.511111111111113</v>
      </c>
      <c r="P420" t="str">
        <f t="shared" si="127"/>
        <v>22</v>
      </c>
      <c r="Q420" t="str">
        <f t="shared" si="128"/>
        <v>16</v>
      </c>
      <c r="R420" t="str">
        <f t="shared" si="129"/>
        <v>03</v>
      </c>
      <c r="S420">
        <f t="shared" si="130"/>
        <v>22.267499999999998</v>
      </c>
      <c r="T420">
        <f t="shared" si="131"/>
        <v>-0.24361111111111455</v>
      </c>
      <c r="U420">
        <f t="shared" si="132"/>
        <v>167.75638888888889</v>
      </c>
    </row>
    <row r="421" spans="1:21" x14ac:dyDescent="0.3">
      <c r="A421" t="s">
        <v>1148</v>
      </c>
      <c r="B421" t="s">
        <v>397</v>
      </c>
      <c r="C421" t="str">
        <f t="shared" si="114"/>
        <v>2021</v>
      </c>
      <c r="D421" t="str">
        <f t="shared" si="115"/>
        <v>02</v>
      </c>
      <c r="E421" t="str">
        <f t="shared" si="116"/>
        <v>03</v>
      </c>
      <c r="F421" s="3">
        <f t="shared" si="117"/>
        <v>44230</v>
      </c>
      <c r="G421" t="str">
        <f t="shared" si="118"/>
        <v>2021</v>
      </c>
      <c r="H421" t="str">
        <f t="shared" si="119"/>
        <v>02</v>
      </c>
      <c r="I421" t="str">
        <f t="shared" si="120"/>
        <v>09</v>
      </c>
      <c r="J421" s="3">
        <f t="shared" si="121"/>
        <v>44236</v>
      </c>
      <c r="K421">
        <f t="shared" si="122"/>
        <v>6</v>
      </c>
      <c r="L421" t="str">
        <f t="shared" si="123"/>
        <v>18</v>
      </c>
      <c r="M421" t="str">
        <f t="shared" si="124"/>
        <v>30</v>
      </c>
      <c r="N421" t="str">
        <f t="shared" si="125"/>
        <v>13</v>
      </c>
      <c r="O421">
        <f t="shared" si="126"/>
        <v>18.503611111111113</v>
      </c>
      <c r="P421" t="str">
        <f t="shared" si="127"/>
        <v>07</v>
      </c>
      <c r="Q421" t="str">
        <f t="shared" si="128"/>
        <v>59</v>
      </c>
      <c r="R421" t="str">
        <f t="shared" si="129"/>
        <v>59</v>
      </c>
      <c r="S421">
        <f t="shared" si="130"/>
        <v>7.9997222222222222</v>
      </c>
      <c r="T421">
        <f t="shared" si="131"/>
        <v>-10.503888888888891</v>
      </c>
      <c r="U421">
        <f t="shared" si="132"/>
        <v>133.49611111111111</v>
      </c>
    </row>
    <row r="422" spans="1:21" x14ac:dyDescent="0.3">
      <c r="A422" t="s">
        <v>780</v>
      </c>
      <c r="B422" t="s">
        <v>125</v>
      </c>
      <c r="C422" t="str">
        <f t="shared" si="114"/>
        <v>2021</v>
      </c>
      <c r="D422" t="str">
        <f t="shared" si="115"/>
        <v>03</v>
      </c>
      <c r="E422" t="str">
        <f t="shared" si="116"/>
        <v>02</v>
      </c>
      <c r="F422" s="3">
        <f t="shared" si="117"/>
        <v>44257</v>
      </c>
      <c r="G422" t="str">
        <f t="shared" si="118"/>
        <v>2021</v>
      </c>
      <c r="H422" t="str">
        <f t="shared" si="119"/>
        <v>04</v>
      </c>
      <c r="I422" t="str">
        <f t="shared" si="120"/>
        <v>13</v>
      </c>
      <c r="J422" s="3">
        <f t="shared" si="121"/>
        <v>44299</v>
      </c>
      <c r="K422">
        <f t="shared" si="122"/>
        <v>42</v>
      </c>
      <c r="L422" t="str">
        <f t="shared" si="123"/>
        <v>00</v>
      </c>
      <c r="M422" t="str">
        <f t="shared" si="124"/>
        <v>42</v>
      </c>
      <c r="N422" t="str">
        <f t="shared" si="125"/>
        <v>04</v>
      </c>
      <c r="O422">
        <f t="shared" si="126"/>
        <v>0.70111111111111102</v>
      </c>
      <c r="P422" t="str">
        <f t="shared" si="127"/>
        <v>06</v>
      </c>
      <c r="Q422" t="str">
        <f t="shared" si="128"/>
        <v>59</v>
      </c>
      <c r="R422" t="str">
        <f t="shared" si="129"/>
        <v>59</v>
      </c>
      <c r="S422">
        <f t="shared" si="130"/>
        <v>6.9997222222222222</v>
      </c>
      <c r="T422">
        <f t="shared" si="131"/>
        <v>6.2986111111111107</v>
      </c>
      <c r="U422">
        <f t="shared" si="132"/>
        <v>1014.2986111111111</v>
      </c>
    </row>
    <row r="423" spans="1:21" x14ac:dyDescent="0.3">
      <c r="A423" t="s">
        <v>738</v>
      </c>
      <c r="B423" t="s">
        <v>739</v>
      </c>
      <c r="C423" t="str">
        <f t="shared" si="114"/>
        <v>2021</v>
      </c>
      <c r="D423" t="str">
        <f t="shared" si="115"/>
        <v>02</v>
      </c>
      <c r="E423" t="str">
        <f t="shared" si="116"/>
        <v>08</v>
      </c>
      <c r="F423" s="3">
        <f t="shared" si="117"/>
        <v>44235</v>
      </c>
      <c r="G423" t="str">
        <f t="shared" si="118"/>
        <v>2021</v>
      </c>
      <c r="H423" t="str">
        <f t="shared" si="119"/>
        <v>02</v>
      </c>
      <c r="I423" t="str">
        <f t="shared" si="120"/>
        <v>27</v>
      </c>
      <c r="J423" s="3">
        <f t="shared" si="121"/>
        <v>44254</v>
      </c>
      <c r="K423">
        <f t="shared" si="122"/>
        <v>19</v>
      </c>
      <c r="L423" t="str">
        <f t="shared" si="123"/>
        <v>19</v>
      </c>
      <c r="M423" t="str">
        <f t="shared" si="124"/>
        <v>35</v>
      </c>
      <c r="N423" t="str">
        <f t="shared" si="125"/>
        <v>33</v>
      </c>
      <c r="O423">
        <f t="shared" si="126"/>
        <v>19.592499999999998</v>
      </c>
      <c r="P423" t="str">
        <f t="shared" si="127"/>
        <v>04</v>
      </c>
      <c r="Q423" t="str">
        <f t="shared" si="128"/>
        <v>59</v>
      </c>
      <c r="R423" t="str">
        <f t="shared" si="129"/>
        <v>59</v>
      </c>
      <c r="S423">
        <f t="shared" si="130"/>
        <v>4.9997222222222222</v>
      </c>
      <c r="T423">
        <f t="shared" si="131"/>
        <v>-14.592777777777776</v>
      </c>
      <c r="U423">
        <f t="shared" si="132"/>
        <v>441.40722222222223</v>
      </c>
    </row>
    <row r="424" spans="1:21" x14ac:dyDescent="0.3">
      <c r="A424" t="s">
        <v>275</v>
      </c>
      <c r="B424" t="s">
        <v>276</v>
      </c>
      <c r="C424" t="str">
        <f t="shared" si="114"/>
        <v>2021</v>
      </c>
      <c r="D424" t="str">
        <f t="shared" si="115"/>
        <v>01</v>
      </c>
      <c r="E424" t="str">
        <f t="shared" si="116"/>
        <v>21</v>
      </c>
      <c r="F424" s="3">
        <f t="shared" si="117"/>
        <v>44217</v>
      </c>
      <c r="G424" t="str">
        <f t="shared" si="118"/>
        <v>2021</v>
      </c>
      <c r="H424" t="str">
        <f t="shared" si="119"/>
        <v>04</v>
      </c>
      <c r="I424" t="str">
        <f t="shared" si="120"/>
        <v>15</v>
      </c>
      <c r="J424" s="3">
        <f t="shared" si="121"/>
        <v>44301</v>
      </c>
      <c r="K424">
        <f t="shared" si="122"/>
        <v>84</v>
      </c>
      <c r="L424" t="str">
        <f t="shared" si="123"/>
        <v>18</v>
      </c>
      <c r="M424" t="str">
        <f t="shared" si="124"/>
        <v>45</v>
      </c>
      <c r="N424" t="str">
        <f t="shared" si="125"/>
        <v>53</v>
      </c>
      <c r="O424">
        <f t="shared" si="126"/>
        <v>18.764722222222222</v>
      </c>
      <c r="P424" t="str">
        <f t="shared" si="127"/>
        <v>21</v>
      </c>
      <c r="Q424" t="str">
        <f t="shared" si="128"/>
        <v>00</v>
      </c>
      <c r="R424" t="str">
        <f t="shared" si="129"/>
        <v>00</v>
      </c>
      <c r="S424">
        <f t="shared" si="130"/>
        <v>21</v>
      </c>
      <c r="T424">
        <f t="shared" si="131"/>
        <v>2.2352777777777781</v>
      </c>
      <c r="U424">
        <f t="shared" si="132"/>
        <v>2018.2352777777778</v>
      </c>
    </row>
    <row r="425" spans="1:21" x14ac:dyDescent="0.3">
      <c r="A425" t="s">
        <v>1481</v>
      </c>
      <c r="B425" t="s">
        <v>1482</v>
      </c>
      <c r="C425" t="str">
        <f t="shared" si="114"/>
        <v>2021</v>
      </c>
      <c r="D425" t="str">
        <f t="shared" si="115"/>
        <v>02</v>
      </c>
      <c r="E425" t="str">
        <f t="shared" si="116"/>
        <v>19</v>
      </c>
      <c r="F425" s="3">
        <f t="shared" si="117"/>
        <v>44246</v>
      </c>
      <c r="G425" t="str">
        <f t="shared" si="118"/>
        <v>2021</v>
      </c>
      <c r="H425" t="str">
        <f t="shared" si="119"/>
        <v>02</v>
      </c>
      <c r="I425" t="str">
        <f t="shared" si="120"/>
        <v>28</v>
      </c>
      <c r="J425" s="3">
        <f t="shared" si="121"/>
        <v>44255</v>
      </c>
      <c r="K425">
        <f t="shared" si="122"/>
        <v>9</v>
      </c>
      <c r="L425" t="str">
        <f t="shared" si="123"/>
        <v>23</v>
      </c>
      <c r="M425" t="str">
        <f t="shared" si="124"/>
        <v>03</v>
      </c>
      <c r="N425" t="str">
        <f t="shared" si="125"/>
        <v>07</v>
      </c>
      <c r="O425">
        <f t="shared" si="126"/>
        <v>23.051944444444445</v>
      </c>
      <c r="P425" t="str">
        <f t="shared" si="127"/>
        <v>23</v>
      </c>
      <c r="Q425" t="str">
        <f t="shared" si="128"/>
        <v>03</v>
      </c>
      <c r="R425" t="str">
        <f t="shared" si="129"/>
        <v>07</v>
      </c>
      <c r="S425">
        <f t="shared" si="130"/>
        <v>23.051944444444445</v>
      </c>
      <c r="T425">
        <f t="shared" si="131"/>
        <v>0</v>
      </c>
      <c r="U425">
        <f t="shared" si="132"/>
        <v>216</v>
      </c>
    </row>
    <row r="426" spans="1:21" x14ac:dyDescent="0.3">
      <c r="A426" t="s">
        <v>256</v>
      </c>
      <c r="B426" t="s">
        <v>257</v>
      </c>
      <c r="C426" t="str">
        <f t="shared" si="114"/>
        <v>2021</v>
      </c>
      <c r="D426" t="str">
        <f t="shared" si="115"/>
        <v>01</v>
      </c>
      <c r="E426" t="str">
        <f t="shared" si="116"/>
        <v>06</v>
      </c>
      <c r="F426" s="3">
        <f t="shared" si="117"/>
        <v>44202</v>
      </c>
      <c r="G426" t="str">
        <f t="shared" si="118"/>
        <v>2021</v>
      </c>
      <c r="H426" t="str">
        <f t="shared" si="119"/>
        <v>01</v>
      </c>
      <c r="I426" t="str">
        <f t="shared" si="120"/>
        <v>09</v>
      </c>
      <c r="J426" s="3">
        <f t="shared" si="121"/>
        <v>44205</v>
      </c>
      <c r="K426">
        <f t="shared" si="122"/>
        <v>3</v>
      </c>
      <c r="L426" t="str">
        <f t="shared" si="123"/>
        <v>00</v>
      </c>
      <c r="M426" t="str">
        <f t="shared" si="124"/>
        <v>00</v>
      </c>
      <c r="N426" t="str">
        <f t="shared" si="125"/>
        <v>00</v>
      </c>
      <c r="O426">
        <f t="shared" si="126"/>
        <v>0</v>
      </c>
      <c r="P426" t="str">
        <f t="shared" si="127"/>
        <v>04</v>
      </c>
      <c r="Q426" t="str">
        <f t="shared" si="128"/>
        <v>45</v>
      </c>
      <c r="R426" t="str">
        <f t="shared" si="129"/>
        <v>49</v>
      </c>
      <c r="S426">
        <f t="shared" si="130"/>
        <v>4.7636111111111115</v>
      </c>
      <c r="T426">
        <f t="shared" si="131"/>
        <v>4.7636111111111115</v>
      </c>
      <c r="U426">
        <f t="shared" si="132"/>
        <v>76.763611111111118</v>
      </c>
    </row>
    <row r="427" spans="1:21" x14ac:dyDescent="0.3">
      <c r="A427" t="s">
        <v>184</v>
      </c>
      <c r="B427" t="s">
        <v>185</v>
      </c>
      <c r="C427" t="str">
        <f t="shared" si="114"/>
        <v>2021</v>
      </c>
      <c r="D427" t="str">
        <f t="shared" si="115"/>
        <v>02</v>
      </c>
      <c r="E427" t="str">
        <f t="shared" si="116"/>
        <v>05</v>
      </c>
      <c r="F427" s="3">
        <f t="shared" si="117"/>
        <v>44232</v>
      </c>
      <c r="G427" t="str">
        <f t="shared" si="118"/>
        <v>2021</v>
      </c>
      <c r="H427" t="str">
        <f t="shared" si="119"/>
        <v>02</v>
      </c>
      <c r="I427" t="str">
        <f t="shared" si="120"/>
        <v>06</v>
      </c>
      <c r="J427" s="3">
        <f t="shared" si="121"/>
        <v>44233</v>
      </c>
      <c r="K427">
        <f t="shared" si="122"/>
        <v>1</v>
      </c>
      <c r="L427" t="str">
        <f t="shared" si="123"/>
        <v>16</v>
      </c>
      <c r="M427" t="str">
        <f t="shared" si="124"/>
        <v>54</v>
      </c>
      <c r="N427" t="str">
        <f t="shared" si="125"/>
        <v>58</v>
      </c>
      <c r="O427">
        <f t="shared" si="126"/>
        <v>16.91611111111111</v>
      </c>
      <c r="P427" t="str">
        <f t="shared" si="127"/>
        <v>18</v>
      </c>
      <c r="Q427" t="str">
        <f t="shared" si="128"/>
        <v>01</v>
      </c>
      <c r="R427" t="str">
        <f t="shared" si="129"/>
        <v>59</v>
      </c>
      <c r="S427">
        <f t="shared" si="130"/>
        <v>18.033055555555556</v>
      </c>
      <c r="T427">
        <f t="shared" si="131"/>
        <v>1.1169444444444458</v>
      </c>
      <c r="U427">
        <f t="shared" si="132"/>
        <v>25.116944444444446</v>
      </c>
    </row>
    <row r="428" spans="1:21" x14ac:dyDescent="0.3">
      <c r="A428" t="s">
        <v>327</v>
      </c>
      <c r="B428" t="s">
        <v>229</v>
      </c>
      <c r="C428" t="str">
        <f t="shared" si="114"/>
        <v>2021</v>
      </c>
      <c r="D428" t="str">
        <f t="shared" si="115"/>
        <v>02</v>
      </c>
      <c r="E428" t="str">
        <f t="shared" si="116"/>
        <v>03</v>
      </c>
      <c r="F428" s="3">
        <f t="shared" si="117"/>
        <v>44230</v>
      </c>
      <c r="G428" t="str">
        <f t="shared" si="118"/>
        <v>2021</v>
      </c>
      <c r="H428" t="str">
        <f t="shared" si="119"/>
        <v>03</v>
      </c>
      <c r="I428" t="str">
        <f t="shared" si="120"/>
        <v>01</v>
      </c>
      <c r="J428" s="3">
        <f t="shared" si="121"/>
        <v>44256</v>
      </c>
      <c r="K428">
        <f t="shared" si="122"/>
        <v>26</v>
      </c>
      <c r="L428" t="str">
        <f t="shared" si="123"/>
        <v>17</v>
      </c>
      <c r="M428" t="str">
        <f t="shared" si="124"/>
        <v>36</v>
      </c>
      <c r="N428" t="str">
        <f t="shared" si="125"/>
        <v>27</v>
      </c>
      <c r="O428">
        <f t="shared" si="126"/>
        <v>17.607500000000002</v>
      </c>
      <c r="P428" t="str">
        <f t="shared" si="127"/>
        <v>04</v>
      </c>
      <c r="Q428" t="str">
        <f t="shared" si="128"/>
        <v>59</v>
      </c>
      <c r="R428" t="str">
        <f t="shared" si="129"/>
        <v>59</v>
      </c>
      <c r="S428">
        <f t="shared" si="130"/>
        <v>4.9997222222222222</v>
      </c>
      <c r="T428">
        <f t="shared" si="131"/>
        <v>-12.60777777777778</v>
      </c>
      <c r="U428">
        <f t="shared" si="132"/>
        <v>611.39222222222224</v>
      </c>
    </row>
    <row r="429" spans="1:21" x14ac:dyDescent="0.3">
      <c r="A429" t="s">
        <v>288</v>
      </c>
      <c r="C429" t="str">
        <f t="shared" si="114"/>
        <v>2021</v>
      </c>
      <c r="D429" t="str">
        <f t="shared" si="115"/>
        <v>01</v>
      </c>
      <c r="E429" t="str">
        <f t="shared" si="116"/>
        <v>22</v>
      </c>
      <c r="F429" s="3">
        <f t="shared" si="117"/>
        <v>44218</v>
      </c>
      <c r="G429">
        <f t="shared" si="118"/>
        <v>2021</v>
      </c>
      <c r="H429">
        <f t="shared" si="119"/>
        <v>3</v>
      </c>
      <c r="I429">
        <f t="shared" si="120"/>
        <v>4</v>
      </c>
      <c r="J429" s="3">
        <f t="shared" si="121"/>
        <v>44259</v>
      </c>
      <c r="K429">
        <f t="shared" si="122"/>
        <v>41</v>
      </c>
      <c r="L429" t="str">
        <f t="shared" si="123"/>
        <v>19</v>
      </c>
      <c r="M429" t="str">
        <f t="shared" si="124"/>
        <v>47</v>
      </c>
      <c r="N429" t="str">
        <f t="shared" si="125"/>
        <v>07</v>
      </c>
      <c r="O429">
        <f t="shared" si="126"/>
        <v>19.785277777777779</v>
      </c>
      <c r="P429">
        <f t="shared" si="127"/>
        <v>0</v>
      </c>
      <c r="Q429">
        <f t="shared" si="128"/>
        <v>0</v>
      </c>
      <c r="R429">
        <f t="shared" si="129"/>
        <v>0</v>
      </c>
      <c r="S429">
        <f t="shared" si="130"/>
        <v>0</v>
      </c>
      <c r="T429">
        <f t="shared" si="131"/>
        <v>-19.785277777777779</v>
      </c>
      <c r="U429">
        <f t="shared" si="132"/>
        <v>964.21472222222224</v>
      </c>
    </row>
    <row r="430" spans="1:21" x14ac:dyDescent="0.3">
      <c r="A430" t="s">
        <v>323</v>
      </c>
      <c r="C430" t="str">
        <f t="shared" si="114"/>
        <v>2021</v>
      </c>
      <c r="D430" t="str">
        <f t="shared" si="115"/>
        <v>01</v>
      </c>
      <c r="E430" t="str">
        <f t="shared" si="116"/>
        <v>04</v>
      </c>
      <c r="F430" s="3">
        <f t="shared" si="117"/>
        <v>44200</v>
      </c>
      <c r="G430">
        <f t="shared" si="118"/>
        <v>2021</v>
      </c>
      <c r="H430">
        <f t="shared" si="119"/>
        <v>3</v>
      </c>
      <c r="I430">
        <f t="shared" si="120"/>
        <v>4</v>
      </c>
      <c r="J430" s="3">
        <f t="shared" si="121"/>
        <v>44259</v>
      </c>
      <c r="K430">
        <f t="shared" si="122"/>
        <v>59</v>
      </c>
      <c r="L430" t="str">
        <f t="shared" si="123"/>
        <v>21</v>
      </c>
      <c r="M430" t="str">
        <f t="shared" si="124"/>
        <v>37</v>
      </c>
      <c r="N430" t="str">
        <f t="shared" si="125"/>
        <v>45</v>
      </c>
      <c r="O430">
        <f t="shared" si="126"/>
        <v>21.629166666666666</v>
      </c>
      <c r="P430">
        <f t="shared" si="127"/>
        <v>0</v>
      </c>
      <c r="Q430">
        <f t="shared" si="128"/>
        <v>0</v>
      </c>
      <c r="R430">
        <f t="shared" si="129"/>
        <v>0</v>
      </c>
      <c r="S430">
        <f t="shared" si="130"/>
        <v>0</v>
      </c>
      <c r="T430">
        <f t="shared" si="131"/>
        <v>-21.629166666666666</v>
      </c>
      <c r="U430">
        <f t="shared" si="132"/>
        <v>1394.3708333333334</v>
      </c>
    </row>
    <row r="431" spans="1:21" x14ac:dyDescent="0.3">
      <c r="A431" t="s">
        <v>323</v>
      </c>
      <c r="C431" t="str">
        <f t="shared" si="114"/>
        <v>2021</v>
      </c>
      <c r="D431" t="str">
        <f t="shared" si="115"/>
        <v>01</v>
      </c>
      <c r="E431" t="str">
        <f t="shared" si="116"/>
        <v>04</v>
      </c>
      <c r="F431" s="3">
        <f t="shared" si="117"/>
        <v>44200</v>
      </c>
      <c r="G431">
        <f t="shared" si="118"/>
        <v>2021</v>
      </c>
      <c r="H431">
        <f t="shared" si="119"/>
        <v>3</v>
      </c>
      <c r="I431">
        <f t="shared" si="120"/>
        <v>4</v>
      </c>
      <c r="J431" s="3">
        <f t="shared" si="121"/>
        <v>44259</v>
      </c>
      <c r="K431">
        <f t="shared" si="122"/>
        <v>59</v>
      </c>
      <c r="L431" t="str">
        <f t="shared" si="123"/>
        <v>21</v>
      </c>
      <c r="M431" t="str">
        <f t="shared" si="124"/>
        <v>37</v>
      </c>
      <c r="N431" t="str">
        <f t="shared" si="125"/>
        <v>45</v>
      </c>
      <c r="O431">
        <f t="shared" si="126"/>
        <v>21.629166666666666</v>
      </c>
      <c r="P431">
        <f t="shared" si="127"/>
        <v>0</v>
      </c>
      <c r="Q431">
        <f t="shared" si="128"/>
        <v>0</v>
      </c>
      <c r="R431">
        <f t="shared" si="129"/>
        <v>0</v>
      </c>
      <c r="S431">
        <f t="shared" si="130"/>
        <v>0</v>
      </c>
      <c r="T431">
        <f t="shared" si="131"/>
        <v>-21.629166666666666</v>
      </c>
      <c r="U431">
        <f t="shared" si="132"/>
        <v>1394.3708333333334</v>
      </c>
    </row>
    <row r="432" spans="1:21" x14ac:dyDescent="0.3">
      <c r="A432" t="s">
        <v>184</v>
      </c>
      <c r="B432" t="s">
        <v>185</v>
      </c>
      <c r="C432" t="str">
        <f t="shared" si="114"/>
        <v>2021</v>
      </c>
      <c r="D432" t="str">
        <f t="shared" si="115"/>
        <v>02</v>
      </c>
      <c r="E432" t="str">
        <f t="shared" si="116"/>
        <v>05</v>
      </c>
      <c r="F432" s="3">
        <f t="shared" si="117"/>
        <v>44232</v>
      </c>
      <c r="G432" t="str">
        <f t="shared" si="118"/>
        <v>2021</v>
      </c>
      <c r="H432" t="str">
        <f t="shared" si="119"/>
        <v>02</v>
      </c>
      <c r="I432" t="str">
        <f t="shared" si="120"/>
        <v>06</v>
      </c>
      <c r="J432" s="3">
        <f t="shared" si="121"/>
        <v>44233</v>
      </c>
      <c r="K432">
        <f t="shared" si="122"/>
        <v>1</v>
      </c>
      <c r="L432" t="str">
        <f t="shared" si="123"/>
        <v>16</v>
      </c>
      <c r="M432" t="str">
        <f t="shared" si="124"/>
        <v>54</v>
      </c>
      <c r="N432" t="str">
        <f t="shared" si="125"/>
        <v>58</v>
      </c>
      <c r="O432">
        <f t="shared" si="126"/>
        <v>16.91611111111111</v>
      </c>
      <c r="P432" t="str">
        <f t="shared" si="127"/>
        <v>18</v>
      </c>
      <c r="Q432" t="str">
        <f t="shared" si="128"/>
        <v>01</v>
      </c>
      <c r="R432" t="str">
        <f t="shared" si="129"/>
        <v>59</v>
      </c>
      <c r="S432">
        <f t="shared" si="130"/>
        <v>18.033055555555556</v>
      </c>
      <c r="T432">
        <f t="shared" si="131"/>
        <v>1.1169444444444458</v>
      </c>
      <c r="U432">
        <f t="shared" si="132"/>
        <v>25.116944444444446</v>
      </c>
    </row>
    <row r="433" spans="1:21" x14ac:dyDescent="0.3">
      <c r="A433" t="s">
        <v>159</v>
      </c>
      <c r="B433" t="s">
        <v>160</v>
      </c>
      <c r="C433" t="str">
        <f t="shared" si="114"/>
        <v>2021</v>
      </c>
      <c r="D433" t="str">
        <f t="shared" si="115"/>
        <v>03</v>
      </c>
      <c r="E433" t="str">
        <f t="shared" si="116"/>
        <v>01</v>
      </c>
      <c r="F433" s="3">
        <f t="shared" si="117"/>
        <v>44256</v>
      </c>
      <c r="G433" t="str">
        <f t="shared" si="118"/>
        <v>2021</v>
      </c>
      <c r="H433" t="str">
        <f t="shared" si="119"/>
        <v>03</v>
      </c>
      <c r="I433" t="str">
        <f t="shared" si="120"/>
        <v>15</v>
      </c>
      <c r="J433" s="3">
        <f t="shared" si="121"/>
        <v>44270</v>
      </c>
      <c r="K433">
        <f t="shared" si="122"/>
        <v>14</v>
      </c>
      <c r="L433" t="str">
        <f t="shared" si="123"/>
        <v>00</v>
      </c>
      <c r="M433" t="str">
        <f t="shared" si="124"/>
        <v>00</v>
      </c>
      <c r="N433" t="str">
        <f t="shared" si="125"/>
        <v>32</v>
      </c>
      <c r="O433">
        <f t="shared" si="126"/>
        <v>8.8888888888888889E-3</v>
      </c>
      <c r="P433" t="str">
        <f t="shared" si="127"/>
        <v>23</v>
      </c>
      <c r="Q433" t="str">
        <f t="shared" si="128"/>
        <v>59</v>
      </c>
      <c r="R433" t="str">
        <f t="shared" si="129"/>
        <v>32</v>
      </c>
      <c r="S433">
        <f t="shared" si="130"/>
        <v>23.992222222222225</v>
      </c>
      <c r="T433">
        <f t="shared" si="131"/>
        <v>23.983333333333334</v>
      </c>
      <c r="U433">
        <f t="shared" si="132"/>
        <v>359.98333333333335</v>
      </c>
    </row>
    <row r="434" spans="1:21" x14ac:dyDescent="0.3">
      <c r="A434" t="s">
        <v>168</v>
      </c>
      <c r="C434" t="str">
        <f t="shared" si="114"/>
        <v>2021</v>
      </c>
      <c r="D434" t="str">
        <f t="shared" si="115"/>
        <v>01</v>
      </c>
      <c r="E434" t="str">
        <f t="shared" si="116"/>
        <v>28</v>
      </c>
      <c r="F434" s="3">
        <f t="shared" si="117"/>
        <v>44224</v>
      </c>
      <c r="G434">
        <f t="shared" si="118"/>
        <v>2021</v>
      </c>
      <c r="H434">
        <f t="shared" si="119"/>
        <v>3</v>
      </c>
      <c r="I434">
        <f t="shared" si="120"/>
        <v>4</v>
      </c>
      <c r="J434" s="3">
        <f t="shared" si="121"/>
        <v>44259</v>
      </c>
      <c r="K434">
        <f t="shared" si="122"/>
        <v>35</v>
      </c>
      <c r="L434" t="str">
        <f t="shared" si="123"/>
        <v>19</v>
      </c>
      <c r="M434" t="str">
        <f t="shared" si="124"/>
        <v>23</v>
      </c>
      <c r="N434" t="str">
        <f t="shared" si="125"/>
        <v>31</v>
      </c>
      <c r="O434">
        <f t="shared" si="126"/>
        <v>19.391944444444444</v>
      </c>
      <c r="P434">
        <f t="shared" si="127"/>
        <v>0</v>
      </c>
      <c r="Q434">
        <f t="shared" si="128"/>
        <v>0</v>
      </c>
      <c r="R434">
        <f t="shared" si="129"/>
        <v>0</v>
      </c>
      <c r="S434">
        <f t="shared" si="130"/>
        <v>0</v>
      </c>
      <c r="T434">
        <f t="shared" si="131"/>
        <v>-19.391944444444444</v>
      </c>
      <c r="U434">
        <f t="shared" si="132"/>
        <v>820.60805555555555</v>
      </c>
    </row>
    <row r="435" spans="1:21" x14ac:dyDescent="0.3">
      <c r="A435" t="s">
        <v>233</v>
      </c>
      <c r="C435" t="str">
        <f t="shared" si="114"/>
        <v>2021</v>
      </c>
      <c r="D435" t="str">
        <f t="shared" si="115"/>
        <v>01</v>
      </c>
      <c r="E435" t="str">
        <f t="shared" si="116"/>
        <v>04</v>
      </c>
      <c r="F435" s="3">
        <f t="shared" si="117"/>
        <v>44200</v>
      </c>
      <c r="G435">
        <f t="shared" si="118"/>
        <v>2021</v>
      </c>
      <c r="H435">
        <f t="shared" si="119"/>
        <v>3</v>
      </c>
      <c r="I435">
        <f t="shared" si="120"/>
        <v>4</v>
      </c>
      <c r="J435" s="3">
        <f t="shared" si="121"/>
        <v>44259</v>
      </c>
      <c r="K435">
        <f t="shared" si="122"/>
        <v>59</v>
      </c>
      <c r="L435" t="str">
        <f t="shared" si="123"/>
        <v>21</v>
      </c>
      <c r="M435" t="str">
        <f t="shared" si="124"/>
        <v>27</v>
      </c>
      <c r="N435" t="str">
        <f t="shared" si="125"/>
        <v>34</v>
      </c>
      <c r="O435">
        <f t="shared" si="126"/>
        <v>21.459444444444443</v>
      </c>
      <c r="P435">
        <f t="shared" si="127"/>
        <v>0</v>
      </c>
      <c r="Q435">
        <f t="shared" si="128"/>
        <v>0</v>
      </c>
      <c r="R435">
        <f t="shared" si="129"/>
        <v>0</v>
      </c>
      <c r="S435">
        <f t="shared" si="130"/>
        <v>0</v>
      </c>
      <c r="T435">
        <f t="shared" si="131"/>
        <v>-21.459444444444443</v>
      </c>
      <c r="U435">
        <f t="shared" si="132"/>
        <v>1394.5405555555556</v>
      </c>
    </row>
    <row r="436" spans="1:21" x14ac:dyDescent="0.3">
      <c r="A436" t="s">
        <v>772</v>
      </c>
      <c r="B436" t="s">
        <v>773</v>
      </c>
      <c r="C436" t="str">
        <f t="shared" si="114"/>
        <v>2021</v>
      </c>
      <c r="D436" t="str">
        <f t="shared" si="115"/>
        <v>02</v>
      </c>
      <c r="E436" t="str">
        <f t="shared" si="116"/>
        <v>17</v>
      </c>
      <c r="F436" s="3">
        <f t="shared" si="117"/>
        <v>44244</v>
      </c>
      <c r="G436" t="str">
        <f t="shared" si="118"/>
        <v>2021</v>
      </c>
      <c r="H436" t="str">
        <f t="shared" si="119"/>
        <v>03</v>
      </c>
      <c r="I436" t="str">
        <f t="shared" si="120"/>
        <v>12</v>
      </c>
      <c r="J436" s="3">
        <f t="shared" si="121"/>
        <v>44267</v>
      </c>
      <c r="K436">
        <f t="shared" si="122"/>
        <v>23</v>
      </c>
      <c r="L436" t="str">
        <f t="shared" si="123"/>
        <v>15</v>
      </c>
      <c r="M436" t="str">
        <f t="shared" si="124"/>
        <v>00</v>
      </c>
      <c r="N436" t="str">
        <f t="shared" si="125"/>
        <v>00</v>
      </c>
      <c r="O436">
        <f t="shared" si="126"/>
        <v>15</v>
      </c>
      <c r="P436" t="str">
        <f t="shared" si="127"/>
        <v>04</v>
      </c>
      <c r="Q436" t="str">
        <f t="shared" si="128"/>
        <v>59</v>
      </c>
      <c r="R436" t="str">
        <f t="shared" si="129"/>
        <v>00</v>
      </c>
      <c r="S436">
        <f t="shared" si="130"/>
        <v>4.9833333333333334</v>
      </c>
      <c r="T436">
        <f t="shared" si="131"/>
        <v>-10.016666666666666</v>
      </c>
      <c r="U436">
        <f t="shared" si="132"/>
        <v>541.98333333333335</v>
      </c>
    </row>
    <row r="437" spans="1:21" x14ac:dyDescent="0.3">
      <c r="A437" t="s">
        <v>233</v>
      </c>
      <c r="C437" t="str">
        <f t="shared" si="114"/>
        <v>2021</v>
      </c>
      <c r="D437" t="str">
        <f t="shared" si="115"/>
        <v>01</v>
      </c>
      <c r="E437" t="str">
        <f t="shared" si="116"/>
        <v>04</v>
      </c>
      <c r="F437" s="3">
        <f t="shared" si="117"/>
        <v>44200</v>
      </c>
      <c r="G437">
        <f t="shared" si="118"/>
        <v>2021</v>
      </c>
      <c r="H437">
        <f t="shared" si="119"/>
        <v>3</v>
      </c>
      <c r="I437">
        <f t="shared" si="120"/>
        <v>4</v>
      </c>
      <c r="J437" s="3">
        <f t="shared" si="121"/>
        <v>44259</v>
      </c>
      <c r="K437">
        <f t="shared" si="122"/>
        <v>59</v>
      </c>
      <c r="L437" t="str">
        <f t="shared" si="123"/>
        <v>21</v>
      </c>
      <c r="M437" t="str">
        <f t="shared" si="124"/>
        <v>27</v>
      </c>
      <c r="N437" t="str">
        <f t="shared" si="125"/>
        <v>34</v>
      </c>
      <c r="O437">
        <f t="shared" si="126"/>
        <v>21.459444444444443</v>
      </c>
      <c r="P437">
        <f t="shared" si="127"/>
        <v>0</v>
      </c>
      <c r="Q437">
        <f t="shared" si="128"/>
        <v>0</v>
      </c>
      <c r="R437">
        <f t="shared" si="129"/>
        <v>0</v>
      </c>
      <c r="S437">
        <f t="shared" si="130"/>
        <v>0</v>
      </c>
      <c r="T437">
        <f t="shared" si="131"/>
        <v>-21.459444444444443</v>
      </c>
      <c r="U437">
        <f t="shared" si="132"/>
        <v>1394.5405555555556</v>
      </c>
    </row>
    <row r="438" spans="1:21" x14ac:dyDescent="0.3">
      <c r="A438" t="s">
        <v>323</v>
      </c>
      <c r="C438" t="str">
        <f t="shared" si="114"/>
        <v>2021</v>
      </c>
      <c r="D438" t="str">
        <f t="shared" si="115"/>
        <v>01</v>
      </c>
      <c r="E438" t="str">
        <f t="shared" si="116"/>
        <v>04</v>
      </c>
      <c r="F438" s="3">
        <f t="shared" si="117"/>
        <v>44200</v>
      </c>
      <c r="G438">
        <f t="shared" si="118"/>
        <v>2021</v>
      </c>
      <c r="H438">
        <f t="shared" si="119"/>
        <v>3</v>
      </c>
      <c r="I438">
        <f t="shared" si="120"/>
        <v>4</v>
      </c>
      <c r="J438" s="3">
        <f t="shared" si="121"/>
        <v>44259</v>
      </c>
      <c r="K438">
        <f t="shared" si="122"/>
        <v>59</v>
      </c>
      <c r="L438" t="str">
        <f t="shared" si="123"/>
        <v>21</v>
      </c>
      <c r="M438" t="str">
        <f t="shared" si="124"/>
        <v>37</v>
      </c>
      <c r="N438" t="str">
        <f t="shared" si="125"/>
        <v>45</v>
      </c>
      <c r="O438">
        <f t="shared" si="126"/>
        <v>21.629166666666666</v>
      </c>
      <c r="P438">
        <f t="shared" si="127"/>
        <v>0</v>
      </c>
      <c r="Q438">
        <f t="shared" si="128"/>
        <v>0</v>
      </c>
      <c r="R438">
        <f t="shared" si="129"/>
        <v>0</v>
      </c>
      <c r="S438">
        <f t="shared" si="130"/>
        <v>0</v>
      </c>
      <c r="T438">
        <f t="shared" si="131"/>
        <v>-21.629166666666666</v>
      </c>
      <c r="U438">
        <f t="shared" si="132"/>
        <v>1394.3708333333334</v>
      </c>
    </row>
    <row r="439" spans="1:21" x14ac:dyDescent="0.3">
      <c r="A439" t="s">
        <v>1458</v>
      </c>
      <c r="C439" t="str">
        <f t="shared" si="114"/>
        <v>2021</v>
      </c>
      <c r="D439" t="str">
        <f t="shared" si="115"/>
        <v>02</v>
      </c>
      <c r="E439" t="str">
        <f t="shared" si="116"/>
        <v>11</v>
      </c>
      <c r="F439" s="3">
        <f t="shared" si="117"/>
        <v>44238</v>
      </c>
      <c r="G439">
        <f t="shared" si="118"/>
        <v>2021</v>
      </c>
      <c r="H439">
        <f t="shared" si="119"/>
        <v>3</v>
      </c>
      <c r="I439">
        <f t="shared" si="120"/>
        <v>4</v>
      </c>
      <c r="J439" s="3">
        <f t="shared" si="121"/>
        <v>44259</v>
      </c>
      <c r="K439">
        <f t="shared" si="122"/>
        <v>21</v>
      </c>
      <c r="L439" t="str">
        <f t="shared" si="123"/>
        <v>17</v>
      </c>
      <c r="M439" t="str">
        <f t="shared" si="124"/>
        <v>00</v>
      </c>
      <c r="N439" t="str">
        <f t="shared" si="125"/>
        <v>45</v>
      </c>
      <c r="O439">
        <f t="shared" si="126"/>
        <v>17.012499999999999</v>
      </c>
      <c r="P439">
        <f t="shared" si="127"/>
        <v>0</v>
      </c>
      <c r="Q439">
        <f t="shared" si="128"/>
        <v>0</v>
      </c>
      <c r="R439">
        <f t="shared" si="129"/>
        <v>0</v>
      </c>
      <c r="S439">
        <f t="shared" si="130"/>
        <v>0</v>
      </c>
      <c r="T439">
        <f t="shared" si="131"/>
        <v>-17.012499999999999</v>
      </c>
      <c r="U439">
        <f t="shared" si="132"/>
        <v>486.98750000000001</v>
      </c>
    </row>
    <row r="440" spans="1:21" x14ac:dyDescent="0.3">
      <c r="A440" t="s">
        <v>176</v>
      </c>
      <c r="B440" t="s">
        <v>177</v>
      </c>
      <c r="C440" t="str">
        <f t="shared" si="114"/>
        <v>2021</v>
      </c>
      <c r="D440" t="str">
        <f t="shared" si="115"/>
        <v>02</v>
      </c>
      <c r="E440" t="str">
        <f t="shared" si="116"/>
        <v>01</v>
      </c>
      <c r="F440" s="3">
        <f t="shared" si="117"/>
        <v>44228</v>
      </c>
      <c r="G440" t="str">
        <f t="shared" si="118"/>
        <v>2021</v>
      </c>
      <c r="H440" t="str">
        <f t="shared" si="119"/>
        <v>02</v>
      </c>
      <c r="I440" t="str">
        <f t="shared" si="120"/>
        <v>14</v>
      </c>
      <c r="J440" s="3">
        <f t="shared" si="121"/>
        <v>44241</v>
      </c>
      <c r="K440">
        <f t="shared" si="122"/>
        <v>13</v>
      </c>
      <c r="L440" t="str">
        <f t="shared" si="123"/>
        <v>16</v>
      </c>
      <c r="M440" t="str">
        <f t="shared" si="124"/>
        <v>46</v>
      </c>
      <c r="N440" t="str">
        <f t="shared" si="125"/>
        <v>37</v>
      </c>
      <c r="O440">
        <f t="shared" si="126"/>
        <v>16.776944444444442</v>
      </c>
      <c r="P440" t="str">
        <f t="shared" si="127"/>
        <v>23</v>
      </c>
      <c r="Q440" t="str">
        <f t="shared" si="128"/>
        <v>59</v>
      </c>
      <c r="R440" t="str">
        <f t="shared" si="129"/>
        <v>37</v>
      </c>
      <c r="S440">
        <f t="shared" si="130"/>
        <v>23.993611111111111</v>
      </c>
      <c r="T440">
        <f t="shared" si="131"/>
        <v>7.2166666666666686</v>
      </c>
      <c r="U440">
        <f t="shared" si="132"/>
        <v>319.2166666666667</v>
      </c>
    </row>
    <row r="441" spans="1:21" x14ac:dyDescent="0.3">
      <c r="A441" t="s">
        <v>1508</v>
      </c>
      <c r="B441" t="s">
        <v>1509</v>
      </c>
      <c r="C441" t="str">
        <f t="shared" si="114"/>
        <v>2021</v>
      </c>
      <c r="D441" t="str">
        <f t="shared" si="115"/>
        <v>02</v>
      </c>
      <c r="E441" t="str">
        <f t="shared" si="116"/>
        <v>11</v>
      </c>
      <c r="F441" s="3">
        <f t="shared" si="117"/>
        <v>44238</v>
      </c>
      <c r="G441" t="str">
        <f t="shared" si="118"/>
        <v>2021</v>
      </c>
      <c r="H441" t="str">
        <f t="shared" si="119"/>
        <v>02</v>
      </c>
      <c r="I441" t="str">
        <f t="shared" si="120"/>
        <v>18</v>
      </c>
      <c r="J441" s="3">
        <f t="shared" si="121"/>
        <v>44245</v>
      </c>
      <c r="K441">
        <f t="shared" si="122"/>
        <v>7</v>
      </c>
      <c r="L441" t="str">
        <f t="shared" si="123"/>
        <v>17</v>
      </c>
      <c r="M441" t="str">
        <f t="shared" si="124"/>
        <v>20</v>
      </c>
      <c r="N441" t="str">
        <f t="shared" si="125"/>
        <v>10</v>
      </c>
      <c r="O441">
        <f t="shared" si="126"/>
        <v>17.336111111111109</v>
      </c>
      <c r="P441" t="str">
        <f t="shared" si="127"/>
        <v>17</v>
      </c>
      <c r="Q441" t="str">
        <f t="shared" si="128"/>
        <v>20</v>
      </c>
      <c r="R441" t="str">
        <f t="shared" si="129"/>
        <v>10</v>
      </c>
      <c r="S441">
        <f t="shared" si="130"/>
        <v>17.336111111111109</v>
      </c>
      <c r="T441">
        <f t="shared" si="131"/>
        <v>0</v>
      </c>
      <c r="U441">
        <f t="shared" si="132"/>
        <v>168</v>
      </c>
    </row>
    <row r="442" spans="1:21" x14ac:dyDescent="0.3">
      <c r="A442" t="s">
        <v>848</v>
      </c>
      <c r="B442" t="s">
        <v>177</v>
      </c>
      <c r="C442" t="str">
        <f t="shared" si="114"/>
        <v>2021</v>
      </c>
      <c r="D442" t="str">
        <f t="shared" si="115"/>
        <v>02</v>
      </c>
      <c r="E442" t="str">
        <f t="shared" si="116"/>
        <v>01</v>
      </c>
      <c r="F442" s="3">
        <f t="shared" si="117"/>
        <v>44228</v>
      </c>
      <c r="G442" t="str">
        <f t="shared" si="118"/>
        <v>2021</v>
      </c>
      <c r="H442" t="str">
        <f t="shared" si="119"/>
        <v>02</v>
      </c>
      <c r="I442" t="str">
        <f t="shared" si="120"/>
        <v>14</v>
      </c>
      <c r="J442" s="3">
        <f t="shared" si="121"/>
        <v>44241</v>
      </c>
      <c r="K442">
        <f t="shared" si="122"/>
        <v>13</v>
      </c>
      <c r="L442" t="str">
        <f t="shared" si="123"/>
        <v>16</v>
      </c>
      <c r="M442" t="str">
        <f t="shared" si="124"/>
        <v>50</v>
      </c>
      <c r="N442" t="str">
        <f t="shared" si="125"/>
        <v>37</v>
      </c>
      <c r="O442">
        <f t="shared" si="126"/>
        <v>16.843611111111109</v>
      </c>
      <c r="P442" t="str">
        <f t="shared" si="127"/>
        <v>23</v>
      </c>
      <c r="Q442" t="str">
        <f t="shared" si="128"/>
        <v>59</v>
      </c>
      <c r="R442" t="str">
        <f t="shared" si="129"/>
        <v>37</v>
      </c>
      <c r="S442">
        <f t="shared" si="130"/>
        <v>23.993611111111111</v>
      </c>
      <c r="T442">
        <f t="shared" si="131"/>
        <v>7.1500000000000021</v>
      </c>
      <c r="U442">
        <f t="shared" si="132"/>
        <v>319.14999999999998</v>
      </c>
    </row>
    <row r="443" spans="1:21" x14ac:dyDescent="0.3">
      <c r="A443" t="s">
        <v>164</v>
      </c>
      <c r="B443" t="s">
        <v>165</v>
      </c>
      <c r="C443" t="str">
        <f t="shared" si="114"/>
        <v>2021</v>
      </c>
      <c r="D443" t="str">
        <f t="shared" si="115"/>
        <v>02</v>
      </c>
      <c r="E443" t="str">
        <f t="shared" si="116"/>
        <v>15</v>
      </c>
      <c r="F443" s="3">
        <f t="shared" si="117"/>
        <v>44242</v>
      </c>
      <c r="G443" t="str">
        <f t="shared" si="118"/>
        <v>2021</v>
      </c>
      <c r="H443" t="str">
        <f t="shared" si="119"/>
        <v>02</v>
      </c>
      <c r="I443" t="str">
        <f t="shared" si="120"/>
        <v>28</v>
      </c>
      <c r="J443" s="3">
        <f t="shared" si="121"/>
        <v>44255</v>
      </c>
      <c r="K443">
        <f t="shared" si="122"/>
        <v>13</v>
      </c>
      <c r="L443" t="str">
        <f t="shared" si="123"/>
        <v>00</v>
      </c>
      <c r="M443" t="str">
        <f t="shared" si="124"/>
        <v>00</v>
      </c>
      <c r="N443" t="str">
        <f t="shared" si="125"/>
        <v>34</v>
      </c>
      <c r="O443">
        <f t="shared" si="126"/>
        <v>9.4444444444444445E-3</v>
      </c>
      <c r="P443" t="str">
        <f t="shared" si="127"/>
        <v>23</v>
      </c>
      <c r="Q443" t="str">
        <f t="shared" si="128"/>
        <v>59</v>
      </c>
      <c r="R443" t="str">
        <f t="shared" si="129"/>
        <v>00</v>
      </c>
      <c r="S443">
        <f t="shared" si="130"/>
        <v>23.983333333333334</v>
      </c>
      <c r="T443">
        <f t="shared" si="131"/>
        <v>23.97388888888889</v>
      </c>
      <c r="U443">
        <f t="shared" si="132"/>
        <v>335.97388888888889</v>
      </c>
    </row>
    <row r="444" spans="1:21" x14ac:dyDescent="0.3">
      <c r="A444" t="s">
        <v>606</v>
      </c>
      <c r="B444" t="s">
        <v>229</v>
      </c>
      <c r="C444" t="str">
        <f t="shared" si="114"/>
        <v>2021</v>
      </c>
      <c r="D444" t="str">
        <f t="shared" si="115"/>
        <v>02</v>
      </c>
      <c r="E444" t="str">
        <f t="shared" si="116"/>
        <v>05</v>
      </c>
      <c r="F444" s="3">
        <f t="shared" si="117"/>
        <v>44232</v>
      </c>
      <c r="G444" t="str">
        <f t="shared" si="118"/>
        <v>2021</v>
      </c>
      <c r="H444" t="str">
        <f t="shared" si="119"/>
        <v>03</v>
      </c>
      <c r="I444" t="str">
        <f t="shared" si="120"/>
        <v>01</v>
      </c>
      <c r="J444" s="3">
        <f t="shared" si="121"/>
        <v>44256</v>
      </c>
      <c r="K444">
        <f t="shared" si="122"/>
        <v>24</v>
      </c>
      <c r="L444" t="str">
        <f t="shared" si="123"/>
        <v>23</v>
      </c>
      <c r="M444" t="str">
        <f t="shared" si="124"/>
        <v>15</v>
      </c>
      <c r="N444" t="str">
        <f t="shared" si="125"/>
        <v>27</v>
      </c>
      <c r="O444">
        <f t="shared" si="126"/>
        <v>23.2575</v>
      </c>
      <c r="P444" t="str">
        <f t="shared" si="127"/>
        <v>04</v>
      </c>
      <c r="Q444" t="str">
        <f t="shared" si="128"/>
        <v>59</v>
      </c>
      <c r="R444" t="str">
        <f t="shared" si="129"/>
        <v>59</v>
      </c>
      <c r="S444">
        <f t="shared" si="130"/>
        <v>4.9997222222222222</v>
      </c>
      <c r="T444">
        <f t="shared" si="131"/>
        <v>-18.257777777777779</v>
      </c>
      <c r="U444">
        <f t="shared" si="132"/>
        <v>557.74222222222227</v>
      </c>
    </row>
    <row r="445" spans="1:21" x14ac:dyDescent="0.3">
      <c r="A445" t="s">
        <v>578</v>
      </c>
      <c r="C445" t="str">
        <f t="shared" si="114"/>
        <v>2021</v>
      </c>
      <c r="D445" t="str">
        <f t="shared" si="115"/>
        <v>01</v>
      </c>
      <c r="E445" t="str">
        <f t="shared" si="116"/>
        <v>28</v>
      </c>
      <c r="F445" s="3">
        <f t="shared" si="117"/>
        <v>44224</v>
      </c>
      <c r="G445">
        <f t="shared" si="118"/>
        <v>2021</v>
      </c>
      <c r="H445">
        <f t="shared" si="119"/>
        <v>3</v>
      </c>
      <c r="I445">
        <f t="shared" si="120"/>
        <v>4</v>
      </c>
      <c r="J445" s="3">
        <f t="shared" si="121"/>
        <v>44259</v>
      </c>
      <c r="K445">
        <f t="shared" si="122"/>
        <v>35</v>
      </c>
      <c r="L445" t="str">
        <f t="shared" si="123"/>
        <v>19</v>
      </c>
      <c r="M445" t="str">
        <f t="shared" si="124"/>
        <v>22</v>
      </c>
      <c r="N445" t="str">
        <f t="shared" si="125"/>
        <v>30</v>
      </c>
      <c r="O445">
        <f t="shared" si="126"/>
        <v>19.375</v>
      </c>
      <c r="P445">
        <f t="shared" si="127"/>
        <v>0</v>
      </c>
      <c r="Q445">
        <f t="shared" si="128"/>
        <v>0</v>
      </c>
      <c r="R445">
        <f t="shared" si="129"/>
        <v>0</v>
      </c>
      <c r="S445">
        <f t="shared" si="130"/>
        <v>0</v>
      </c>
      <c r="T445">
        <f t="shared" si="131"/>
        <v>-19.375</v>
      </c>
      <c r="U445">
        <f t="shared" si="132"/>
        <v>820.625</v>
      </c>
    </row>
    <row r="446" spans="1:21" x14ac:dyDescent="0.3">
      <c r="A446" t="s">
        <v>1520</v>
      </c>
      <c r="B446" t="s">
        <v>1521</v>
      </c>
      <c r="C446" t="str">
        <f t="shared" si="114"/>
        <v>2021</v>
      </c>
      <c r="D446" t="str">
        <f t="shared" si="115"/>
        <v>02</v>
      </c>
      <c r="E446" t="str">
        <f t="shared" si="116"/>
        <v>24</v>
      </c>
      <c r="F446" s="3">
        <f t="shared" si="117"/>
        <v>44251</v>
      </c>
      <c r="G446" t="str">
        <f t="shared" si="118"/>
        <v>2021</v>
      </c>
      <c r="H446" t="str">
        <f t="shared" si="119"/>
        <v>03</v>
      </c>
      <c r="I446" t="str">
        <f t="shared" si="120"/>
        <v>03</v>
      </c>
      <c r="J446" s="3">
        <f t="shared" si="121"/>
        <v>44258</v>
      </c>
      <c r="K446">
        <f t="shared" si="122"/>
        <v>7</v>
      </c>
      <c r="L446" t="str">
        <f t="shared" si="123"/>
        <v>12</v>
      </c>
      <c r="M446" t="str">
        <f t="shared" si="124"/>
        <v>35</v>
      </c>
      <c r="N446" t="str">
        <f t="shared" si="125"/>
        <v>48</v>
      </c>
      <c r="O446">
        <f t="shared" si="126"/>
        <v>12.596666666666668</v>
      </c>
      <c r="P446" t="str">
        <f t="shared" si="127"/>
        <v>12</v>
      </c>
      <c r="Q446" t="str">
        <f t="shared" si="128"/>
        <v>35</v>
      </c>
      <c r="R446" t="str">
        <f t="shared" si="129"/>
        <v>48</v>
      </c>
      <c r="S446">
        <f t="shared" si="130"/>
        <v>12.596666666666668</v>
      </c>
      <c r="T446">
        <f t="shared" si="131"/>
        <v>0</v>
      </c>
      <c r="U446">
        <f t="shared" si="132"/>
        <v>168</v>
      </c>
    </row>
    <row r="447" spans="1:21" x14ac:dyDescent="0.3">
      <c r="A447" t="s">
        <v>1526</v>
      </c>
      <c r="B447" t="s">
        <v>1527</v>
      </c>
      <c r="C447" t="str">
        <f t="shared" si="114"/>
        <v>2021</v>
      </c>
      <c r="D447" t="str">
        <f t="shared" si="115"/>
        <v>03</v>
      </c>
      <c r="E447" t="str">
        <f t="shared" si="116"/>
        <v>03</v>
      </c>
      <c r="F447" s="3">
        <f t="shared" si="117"/>
        <v>44258</v>
      </c>
      <c r="G447" t="str">
        <f t="shared" si="118"/>
        <v>2021</v>
      </c>
      <c r="H447" t="str">
        <f t="shared" si="119"/>
        <v>03</v>
      </c>
      <c r="I447" t="str">
        <f t="shared" si="120"/>
        <v>10</v>
      </c>
      <c r="J447" s="3">
        <f t="shared" si="121"/>
        <v>44265</v>
      </c>
      <c r="K447">
        <f t="shared" si="122"/>
        <v>7</v>
      </c>
      <c r="L447" t="str">
        <f t="shared" si="123"/>
        <v>03</v>
      </c>
      <c r="M447" t="str">
        <f t="shared" si="124"/>
        <v>26</v>
      </c>
      <c r="N447" t="str">
        <f t="shared" si="125"/>
        <v>50</v>
      </c>
      <c r="O447">
        <f t="shared" si="126"/>
        <v>3.4472222222222224</v>
      </c>
      <c r="P447" t="str">
        <f t="shared" si="127"/>
        <v>03</v>
      </c>
      <c r="Q447" t="str">
        <f t="shared" si="128"/>
        <v>26</v>
      </c>
      <c r="R447" t="str">
        <f t="shared" si="129"/>
        <v>50</v>
      </c>
      <c r="S447">
        <f t="shared" si="130"/>
        <v>3.4472222222222224</v>
      </c>
      <c r="T447">
        <f t="shared" si="131"/>
        <v>0</v>
      </c>
      <c r="U447">
        <f t="shared" si="132"/>
        <v>168</v>
      </c>
    </row>
    <row r="448" spans="1:21" x14ac:dyDescent="0.3">
      <c r="A448" t="s">
        <v>578</v>
      </c>
      <c r="C448" t="str">
        <f t="shared" si="114"/>
        <v>2021</v>
      </c>
      <c r="D448" t="str">
        <f t="shared" si="115"/>
        <v>01</v>
      </c>
      <c r="E448" t="str">
        <f t="shared" si="116"/>
        <v>28</v>
      </c>
      <c r="F448" s="3">
        <f t="shared" si="117"/>
        <v>44224</v>
      </c>
      <c r="G448">
        <f t="shared" si="118"/>
        <v>2021</v>
      </c>
      <c r="H448">
        <f t="shared" si="119"/>
        <v>3</v>
      </c>
      <c r="I448">
        <f t="shared" si="120"/>
        <v>4</v>
      </c>
      <c r="J448" s="3">
        <f t="shared" si="121"/>
        <v>44259</v>
      </c>
      <c r="K448">
        <f t="shared" si="122"/>
        <v>35</v>
      </c>
      <c r="L448" t="str">
        <f t="shared" si="123"/>
        <v>19</v>
      </c>
      <c r="M448" t="str">
        <f t="shared" si="124"/>
        <v>22</v>
      </c>
      <c r="N448" t="str">
        <f t="shared" si="125"/>
        <v>30</v>
      </c>
      <c r="O448">
        <f t="shared" si="126"/>
        <v>19.375</v>
      </c>
      <c r="P448">
        <f t="shared" si="127"/>
        <v>0</v>
      </c>
      <c r="Q448">
        <f t="shared" si="128"/>
        <v>0</v>
      </c>
      <c r="R448">
        <f t="shared" si="129"/>
        <v>0</v>
      </c>
      <c r="S448">
        <f t="shared" si="130"/>
        <v>0</v>
      </c>
      <c r="T448">
        <f t="shared" si="131"/>
        <v>-19.375</v>
      </c>
      <c r="U448">
        <f t="shared" si="132"/>
        <v>820.625</v>
      </c>
    </row>
    <row r="449" spans="1:21" x14ac:dyDescent="0.3">
      <c r="A449" t="s">
        <v>1534</v>
      </c>
      <c r="B449" t="s">
        <v>1535</v>
      </c>
      <c r="C449" t="str">
        <f t="shared" si="114"/>
        <v>2021</v>
      </c>
      <c r="D449" t="str">
        <f t="shared" si="115"/>
        <v>01</v>
      </c>
      <c r="E449" t="str">
        <f t="shared" si="116"/>
        <v>26</v>
      </c>
      <c r="F449" s="3">
        <f t="shared" si="117"/>
        <v>44222</v>
      </c>
      <c r="G449" t="str">
        <f t="shared" si="118"/>
        <v>2021</v>
      </c>
      <c r="H449" t="str">
        <f t="shared" si="119"/>
        <v>02</v>
      </c>
      <c r="I449" t="str">
        <f t="shared" si="120"/>
        <v>25</v>
      </c>
      <c r="J449" s="3">
        <f t="shared" si="121"/>
        <v>44252</v>
      </c>
      <c r="K449">
        <f t="shared" si="122"/>
        <v>30</v>
      </c>
      <c r="L449" t="str">
        <f t="shared" si="123"/>
        <v>15</v>
      </c>
      <c r="M449" t="str">
        <f t="shared" si="124"/>
        <v>19</v>
      </c>
      <c r="N449" t="str">
        <f t="shared" si="125"/>
        <v>54</v>
      </c>
      <c r="O449">
        <f t="shared" si="126"/>
        <v>15.331666666666667</v>
      </c>
      <c r="P449" t="str">
        <f t="shared" si="127"/>
        <v>14</v>
      </c>
      <c r="Q449" t="str">
        <f t="shared" si="128"/>
        <v>59</v>
      </c>
      <c r="R449" t="str">
        <f t="shared" si="129"/>
        <v>44</v>
      </c>
      <c r="S449">
        <f t="shared" si="130"/>
        <v>14.995555555555555</v>
      </c>
      <c r="T449">
        <f t="shared" si="131"/>
        <v>-0.33611111111111214</v>
      </c>
      <c r="U449">
        <f t="shared" si="132"/>
        <v>719.66388888888889</v>
      </c>
    </row>
    <row r="450" spans="1:21" x14ac:dyDescent="0.3">
      <c r="A450" t="s">
        <v>114</v>
      </c>
      <c r="B450" t="s">
        <v>115</v>
      </c>
      <c r="C450" t="str">
        <f t="shared" si="114"/>
        <v>2021</v>
      </c>
      <c r="D450" t="str">
        <f t="shared" si="115"/>
        <v>03</v>
      </c>
      <c r="E450" t="str">
        <f t="shared" si="116"/>
        <v>01</v>
      </c>
      <c r="F450" s="3">
        <f t="shared" si="117"/>
        <v>44256</v>
      </c>
      <c r="G450" t="str">
        <f t="shared" si="118"/>
        <v>2021</v>
      </c>
      <c r="H450" t="str">
        <f t="shared" si="119"/>
        <v>03</v>
      </c>
      <c r="I450" t="str">
        <f t="shared" si="120"/>
        <v>15</v>
      </c>
      <c r="J450" s="3">
        <f t="shared" si="121"/>
        <v>44270</v>
      </c>
      <c r="K450">
        <f t="shared" si="122"/>
        <v>14</v>
      </c>
      <c r="L450" t="str">
        <f t="shared" si="123"/>
        <v>00</v>
      </c>
      <c r="M450" t="str">
        <f t="shared" si="124"/>
        <v>00</v>
      </c>
      <c r="N450" t="str">
        <f t="shared" si="125"/>
        <v>41</v>
      </c>
      <c r="O450">
        <f t="shared" si="126"/>
        <v>1.1388888888888889E-2</v>
      </c>
      <c r="P450" t="str">
        <f t="shared" si="127"/>
        <v>23</v>
      </c>
      <c r="Q450" t="str">
        <f t="shared" si="128"/>
        <v>59</v>
      </c>
      <c r="R450" t="str">
        <f t="shared" si="129"/>
        <v>41</v>
      </c>
      <c r="S450">
        <f t="shared" si="130"/>
        <v>23.994722222222222</v>
      </c>
      <c r="T450">
        <f t="shared" si="131"/>
        <v>23.983333333333334</v>
      </c>
      <c r="U450">
        <f t="shared" si="132"/>
        <v>359.98333333333335</v>
      </c>
    </row>
    <row r="451" spans="1:21" x14ac:dyDescent="0.3">
      <c r="A451" t="s">
        <v>89</v>
      </c>
      <c r="C451" t="str">
        <f t="shared" ref="C451:C514" si="133">LEFT(A451,4)</f>
        <v>2021</v>
      </c>
      <c r="D451" t="str">
        <f t="shared" ref="D451:D514" si="134">RIGHT(LEFT(A451,7),2)</f>
        <v>01</v>
      </c>
      <c r="E451" t="str">
        <f t="shared" ref="E451:E514" si="135">RIGHT(LEFT(A451,10),2)</f>
        <v>22</v>
      </c>
      <c r="F451" s="3">
        <f t="shared" ref="F451:F514" si="136">DATE(C451,D451,E451)</f>
        <v>44218</v>
      </c>
      <c r="G451">
        <f t="shared" ref="G451:G514" si="137">IF(ISBLANK(B451),2021,LEFT(B451,4))</f>
        <v>2021</v>
      </c>
      <c r="H451">
        <f t="shared" ref="H451:H514" si="138">IF(ISBLANK(B451),3,RIGHT(LEFT(B451,7),2))</f>
        <v>3</v>
      </c>
      <c r="I451">
        <f t="shared" ref="I451:I514" si="139">IF(ISBLANK(B451),4,RIGHT(LEFT(B451,10),2))</f>
        <v>4</v>
      </c>
      <c r="J451" s="3">
        <f t="shared" ref="J451:J514" si="140">DATE(G451,H451,I451)</f>
        <v>44259</v>
      </c>
      <c r="K451">
        <f t="shared" ref="K451:K514" si="141">DATEDIF(F451,J451,"d")</f>
        <v>41</v>
      </c>
      <c r="L451" t="str">
        <f t="shared" ref="L451:L514" si="142">LEFT(RIGHT(A451,9),2)</f>
        <v>15</v>
      </c>
      <c r="M451" t="str">
        <f t="shared" ref="M451:M514" si="143">LEFT(RIGHT(A451,6),2)</f>
        <v>12</v>
      </c>
      <c r="N451" t="str">
        <f t="shared" ref="N451:N514" si="144">LEFT(RIGHT(A451,3),2)</f>
        <v>53</v>
      </c>
      <c r="O451">
        <f t="shared" ref="O451:O514" si="145">L451+(M451/60)+(N451/(60*60))</f>
        <v>15.214722222222221</v>
      </c>
      <c r="P451">
        <f t="shared" ref="P451:P514" si="146">IF(ISBLANK(B451),0,LEFT(RIGHT(B451,9),2))</f>
        <v>0</v>
      </c>
      <c r="Q451">
        <f t="shared" ref="Q451:Q514" si="147">IF(ISBLANK(B451),0,LEFT(RIGHT(B451,6),2))</f>
        <v>0</v>
      </c>
      <c r="R451">
        <f t="shared" ref="R451:R514" si="148">IF(ISBLANK(B451),0,LEFT(RIGHT(B451,3),2))</f>
        <v>0</v>
      </c>
      <c r="S451">
        <f t="shared" ref="S451:S514" si="149">P451+(Q451/60)+(R451/(60*60))</f>
        <v>0</v>
      </c>
      <c r="T451">
        <f t="shared" ref="T451:T514" si="150">S451-O451</f>
        <v>-15.214722222222221</v>
      </c>
      <c r="U451">
        <f t="shared" ref="U451:U514" si="151">K451*24+T451</f>
        <v>968.78527777777776</v>
      </c>
    </row>
    <row r="452" spans="1:21" x14ac:dyDescent="0.3">
      <c r="A452" t="s">
        <v>176</v>
      </c>
      <c r="B452" t="s">
        <v>177</v>
      </c>
      <c r="C452" t="str">
        <f t="shared" si="133"/>
        <v>2021</v>
      </c>
      <c r="D452" t="str">
        <f t="shared" si="134"/>
        <v>02</v>
      </c>
      <c r="E452" t="str">
        <f t="shared" si="135"/>
        <v>01</v>
      </c>
      <c r="F452" s="3">
        <f t="shared" si="136"/>
        <v>44228</v>
      </c>
      <c r="G452" t="str">
        <f t="shared" si="137"/>
        <v>2021</v>
      </c>
      <c r="H452" t="str">
        <f t="shared" si="138"/>
        <v>02</v>
      </c>
      <c r="I452" t="str">
        <f t="shared" si="139"/>
        <v>14</v>
      </c>
      <c r="J452" s="3">
        <f t="shared" si="140"/>
        <v>44241</v>
      </c>
      <c r="K452">
        <f t="shared" si="141"/>
        <v>13</v>
      </c>
      <c r="L452" t="str">
        <f t="shared" si="142"/>
        <v>16</v>
      </c>
      <c r="M452" t="str">
        <f t="shared" si="143"/>
        <v>46</v>
      </c>
      <c r="N452" t="str">
        <f t="shared" si="144"/>
        <v>37</v>
      </c>
      <c r="O452">
        <f t="shared" si="145"/>
        <v>16.776944444444442</v>
      </c>
      <c r="P452" t="str">
        <f t="shared" si="146"/>
        <v>23</v>
      </c>
      <c r="Q452" t="str">
        <f t="shared" si="147"/>
        <v>59</v>
      </c>
      <c r="R452" t="str">
        <f t="shared" si="148"/>
        <v>37</v>
      </c>
      <c r="S452">
        <f t="shared" si="149"/>
        <v>23.993611111111111</v>
      </c>
      <c r="T452">
        <f t="shared" si="150"/>
        <v>7.2166666666666686</v>
      </c>
      <c r="U452">
        <f t="shared" si="151"/>
        <v>319.2166666666667</v>
      </c>
    </row>
    <row r="453" spans="1:21" x14ac:dyDescent="0.3">
      <c r="A453" t="s">
        <v>848</v>
      </c>
      <c r="B453" t="s">
        <v>177</v>
      </c>
      <c r="C453" t="str">
        <f t="shared" si="133"/>
        <v>2021</v>
      </c>
      <c r="D453" t="str">
        <f t="shared" si="134"/>
        <v>02</v>
      </c>
      <c r="E453" t="str">
        <f t="shared" si="135"/>
        <v>01</v>
      </c>
      <c r="F453" s="3">
        <f t="shared" si="136"/>
        <v>44228</v>
      </c>
      <c r="G453" t="str">
        <f t="shared" si="137"/>
        <v>2021</v>
      </c>
      <c r="H453" t="str">
        <f t="shared" si="138"/>
        <v>02</v>
      </c>
      <c r="I453" t="str">
        <f t="shared" si="139"/>
        <v>14</v>
      </c>
      <c r="J453" s="3">
        <f t="shared" si="140"/>
        <v>44241</v>
      </c>
      <c r="K453">
        <f t="shared" si="141"/>
        <v>13</v>
      </c>
      <c r="L453" t="str">
        <f t="shared" si="142"/>
        <v>16</v>
      </c>
      <c r="M453" t="str">
        <f t="shared" si="143"/>
        <v>50</v>
      </c>
      <c r="N453" t="str">
        <f t="shared" si="144"/>
        <v>37</v>
      </c>
      <c r="O453">
        <f t="shared" si="145"/>
        <v>16.843611111111109</v>
      </c>
      <c r="P453" t="str">
        <f t="shared" si="146"/>
        <v>23</v>
      </c>
      <c r="Q453" t="str">
        <f t="shared" si="147"/>
        <v>59</v>
      </c>
      <c r="R453" t="str">
        <f t="shared" si="148"/>
        <v>37</v>
      </c>
      <c r="S453">
        <f t="shared" si="149"/>
        <v>23.993611111111111</v>
      </c>
      <c r="T453">
        <f t="shared" si="150"/>
        <v>7.1500000000000021</v>
      </c>
      <c r="U453">
        <f t="shared" si="151"/>
        <v>319.14999999999998</v>
      </c>
    </row>
    <row r="454" spans="1:21" x14ac:dyDescent="0.3">
      <c r="A454" t="s">
        <v>672</v>
      </c>
      <c r="B454" t="s">
        <v>673</v>
      </c>
      <c r="C454" t="str">
        <f t="shared" si="133"/>
        <v>2021</v>
      </c>
      <c r="D454" t="str">
        <f t="shared" si="134"/>
        <v>03</v>
      </c>
      <c r="E454" t="str">
        <f t="shared" si="135"/>
        <v>02</v>
      </c>
      <c r="F454" s="3">
        <f t="shared" si="136"/>
        <v>44257</v>
      </c>
      <c r="G454" t="str">
        <f t="shared" si="137"/>
        <v>2021</v>
      </c>
      <c r="H454" t="str">
        <f t="shared" si="138"/>
        <v>03</v>
      </c>
      <c r="I454" t="str">
        <f t="shared" si="139"/>
        <v>05</v>
      </c>
      <c r="J454" s="3">
        <f t="shared" si="140"/>
        <v>44260</v>
      </c>
      <c r="K454">
        <f t="shared" si="141"/>
        <v>3</v>
      </c>
      <c r="L454" t="str">
        <f t="shared" si="142"/>
        <v>17</v>
      </c>
      <c r="M454" t="str">
        <f t="shared" si="143"/>
        <v>00</v>
      </c>
      <c r="N454" t="str">
        <f t="shared" si="144"/>
        <v>00</v>
      </c>
      <c r="O454">
        <f t="shared" si="145"/>
        <v>17</v>
      </c>
      <c r="P454" t="str">
        <f t="shared" si="146"/>
        <v>17</v>
      </c>
      <c r="Q454" t="str">
        <f t="shared" si="147"/>
        <v>00</v>
      </c>
      <c r="R454" t="str">
        <f t="shared" si="148"/>
        <v>00</v>
      </c>
      <c r="S454">
        <f t="shared" si="149"/>
        <v>17</v>
      </c>
      <c r="T454">
        <f t="shared" si="150"/>
        <v>0</v>
      </c>
      <c r="U454">
        <f t="shared" si="151"/>
        <v>72</v>
      </c>
    </row>
    <row r="455" spans="1:21" x14ac:dyDescent="0.3">
      <c r="A455" t="s">
        <v>284</v>
      </c>
      <c r="C455" t="str">
        <f t="shared" si="133"/>
        <v>2021</v>
      </c>
      <c r="D455" t="str">
        <f t="shared" si="134"/>
        <v>01</v>
      </c>
      <c r="E455" t="str">
        <f t="shared" si="135"/>
        <v>28</v>
      </c>
      <c r="F455" s="3">
        <f t="shared" si="136"/>
        <v>44224</v>
      </c>
      <c r="G455">
        <f t="shared" si="137"/>
        <v>2021</v>
      </c>
      <c r="H455">
        <f t="shared" si="138"/>
        <v>3</v>
      </c>
      <c r="I455">
        <f t="shared" si="139"/>
        <v>4</v>
      </c>
      <c r="J455" s="3">
        <f t="shared" si="140"/>
        <v>44259</v>
      </c>
      <c r="K455">
        <f t="shared" si="141"/>
        <v>35</v>
      </c>
      <c r="L455" t="str">
        <f t="shared" si="142"/>
        <v>19</v>
      </c>
      <c r="M455" t="str">
        <f t="shared" si="143"/>
        <v>15</v>
      </c>
      <c r="N455" t="str">
        <f t="shared" si="144"/>
        <v>58</v>
      </c>
      <c r="O455">
        <f t="shared" si="145"/>
        <v>19.266111111111112</v>
      </c>
      <c r="P455">
        <f t="shared" si="146"/>
        <v>0</v>
      </c>
      <c r="Q455">
        <f t="shared" si="147"/>
        <v>0</v>
      </c>
      <c r="R455">
        <f t="shared" si="148"/>
        <v>0</v>
      </c>
      <c r="S455">
        <f t="shared" si="149"/>
        <v>0</v>
      </c>
      <c r="T455">
        <f t="shared" si="150"/>
        <v>-19.266111111111112</v>
      </c>
      <c r="U455">
        <f t="shared" si="151"/>
        <v>820.73388888888894</v>
      </c>
    </row>
    <row r="456" spans="1:21" x14ac:dyDescent="0.3">
      <c r="A456" t="s">
        <v>172</v>
      </c>
      <c r="C456" t="str">
        <f t="shared" si="133"/>
        <v>2021</v>
      </c>
      <c r="D456" t="str">
        <f t="shared" si="134"/>
        <v>03</v>
      </c>
      <c r="E456" t="str">
        <f t="shared" si="135"/>
        <v>01</v>
      </c>
      <c r="F456" s="3">
        <f t="shared" si="136"/>
        <v>44256</v>
      </c>
      <c r="G456">
        <f t="shared" si="137"/>
        <v>2021</v>
      </c>
      <c r="H456">
        <f t="shared" si="138"/>
        <v>3</v>
      </c>
      <c r="I456">
        <f t="shared" si="139"/>
        <v>4</v>
      </c>
      <c r="J456" s="3">
        <f t="shared" si="140"/>
        <v>44259</v>
      </c>
      <c r="K456">
        <f t="shared" si="141"/>
        <v>3</v>
      </c>
      <c r="L456" t="str">
        <f t="shared" si="142"/>
        <v>18</v>
      </c>
      <c r="M456" t="str">
        <f t="shared" si="143"/>
        <v>51</v>
      </c>
      <c r="N456" t="str">
        <f t="shared" si="144"/>
        <v>06</v>
      </c>
      <c r="O456">
        <f t="shared" si="145"/>
        <v>18.851666666666667</v>
      </c>
      <c r="P456">
        <f t="shared" si="146"/>
        <v>0</v>
      </c>
      <c r="Q456">
        <f t="shared" si="147"/>
        <v>0</v>
      </c>
      <c r="R456">
        <f t="shared" si="148"/>
        <v>0</v>
      </c>
      <c r="S456">
        <f t="shared" si="149"/>
        <v>0</v>
      </c>
      <c r="T456">
        <f t="shared" si="150"/>
        <v>-18.851666666666667</v>
      </c>
      <c r="U456">
        <f t="shared" si="151"/>
        <v>53.148333333333333</v>
      </c>
    </row>
    <row r="457" spans="1:21" x14ac:dyDescent="0.3">
      <c r="A457" t="s">
        <v>168</v>
      </c>
      <c r="C457" t="str">
        <f t="shared" si="133"/>
        <v>2021</v>
      </c>
      <c r="D457" t="str">
        <f t="shared" si="134"/>
        <v>01</v>
      </c>
      <c r="E457" t="str">
        <f t="shared" si="135"/>
        <v>28</v>
      </c>
      <c r="F457" s="3">
        <f t="shared" si="136"/>
        <v>44224</v>
      </c>
      <c r="G457">
        <f t="shared" si="137"/>
        <v>2021</v>
      </c>
      <c r="H457">
        <f t="shared" si="138"/>
        <v>3</v>
      </c>
      <c r="I457">
        <f t="shared" si="139"/>
        <v>4</v>
      </c>
      <c r="J457" s="3">
        <f t="shared" si="140"/>
        <v>44259</v>
      </c>
      <c r="K457">
        <f t="shared" si="141"/>
        <v>35</v>
      </c>
      <c r="L457" t="str">
        <f t="shared" si="142"/>
        <v>19</v>
      </c>
      <c r="M457" t="str">
        <f t="shared" si="143"/>
        <v>23</v>
      </c>
      <c r="N457" t="str">
        <f t="shared" si="144"/>
        <v>31</v>
      </c>
      <c r="O457">
        <f t="shared" si="145"/>
        <v>19.391944444444444</v>
      </c>
      <c r="P457">
        <f t="shared" si="146"/>
        <v>0</v>
      </c>
      <c r="Q457">
        <f t="shared" si="147"/>
        <v>0</v>
      </c>
      <c r="R457">
        <f t="shared" si="148"/>
        <v>0</v>
      </c>
      <c r="S457">
        <f t="shared" si="149"/>
        <v>0</v>
      </c>
      <c r="T457">
        <f t="shared" si="150"/>
        <v>-19.391944444444444</v>
      </c>
      <c r="U457">
        <f t="shared" si="151"/>
        <v>820.60805555555555</v>
      </c>
    </row>
    <row r="458" spans="1:21" x14ac:dyDescent="0.3">
      <c r="A458" t="s">
        <v>135</v>
      </c>
      <c r="B458" t="s">
        <v>136</v>
      </c>
      <c r="C458" t="str">
        <f t="shared" si="133"/>
        <v>2021</v>
      </c>
      <c r="D458" t="str">
        <f t="shared" si="134"/>
        <v>02</v>
      </c>
      <c r="E458" t="str">
        <f t="shared" si="135"/>
        <v>26</v>
      </c>
      <c r="F458" s="3">
        <f t="shared" si="136"/>
        <v>44253</v>
      </c>
      <c r="G458" t="str">
        <f t="shared" si="137"/>
        <v>2021</v>
      </c>
      <c r="H458" t="str">
        <f t="shared" si="138"/>
        <v>03</v>
      </c>
      <c r="I458" t="str">
        <f t="shared" si="139"/>
        <v>02</v>
      </c>
      <c r="J458" s="3">
        <f t="shared" si="140"/>
        <v>44257</v>
      </c>
      <c r="K458">
        <f t="shared" si="141"/>
        <v>4</v>
      </c>
      <c r="L458" t="str">
        <f t="shared" si="142"/>
        <v>22</v>
      </c>
      <c r="M458" t="str">
        <f t="shared" si="143"/>
        <v>03</v>
      </c>
      <c r="N458" t="str">
        <f t="shared" si="144"/>
        <v>00</v>
      </c>
      <c r="O458">
        <f t="shared" si="145"/>
        <v>22.05</v>
      </c>
      <c r="P458" t="str">
        <f t="shared" si="146"/>
        <v>19</v>
      </c>
      <c r="Q458" t="str">
        <f t="shared" si="147"/>
        <v>05</v>
      </c>
      <c r="R458" t="str">
        <f t="shared" si="148"/>
        <v>30</v>
      </c>
      <c r="S458">
        <f t="shared" si="149"/>
        <v>19.091666666666665</v>
      </c>
      <c r="T458">
        <f t="shared" si="150"/>
        <v>-2.9583333333333357</v>
      </c>
      <c r="U458">
        <f t="shared" si="151"/>
        <v>93.041666666666657</v>
      </c>
    </row>
    <row r="459" spans="1:21" x14ac:dyDescent="0.3">
      <c r="A459" t="s">
        <v>684</v>
      </c>
      <c r="B459" t="s">
        <v>685</v>
      </c>
      <c r="C459" t="str">
        <f t="shared" si="133"/>
        <v>2021</v>
      </c>
      <c r="D459" t="str">
        <f t="shared" si="134"/>
        <v>02</v>
      </c>
      <c r="E459" t="str">
        <f t="shared" si="135"/>
        <v>11</v>
      </c>
      <c r="F459" s="3">
        <f t="shared" si="136"/>
        <v>44238</v>
      </c>
      <c r="G459" t="str">
        <f t="shared" si="137"/>
        <v>2021</v>
      </c>
      <c r="H459" t="str">
        <f t="shared" si="138"/>
        <v>03</v>
      </c>
      <c r="I459" t="str">
        <f t="shared" si="139"/>
        <v>08</v>
      </c>
      <c r="J459" s="3">
        <f t="shared" si="140"/>
        <v>44263</v>
      </c>
      <c r="K459">
        <f t="shared" si="141"/>
        <v>25</v>
      </c>
      <c r="L459" t="str">
        <f t="shared" si="142"/>
        <v>21</v>
      </c>
      <c r="M459" t="str">
        <f t="shared" si="143"/>
        <v>22</v>
      </c>
      <c r="N459" t="str">
        <f t="shared" si="144"/>
        <v>56</v>
      </c>
      <c r="O459">
        <f t="shared" si="145"/>
        <v>21.382222222222222</v>
      </c>
      <c r="P459" t="str">
        <f t="shared" si="146"/>
        <v>19</v>
      </c>
      <c r="Q459" t="str">
        <f t="shared" si="147"/>
        <v>59</v>
      </c>
      <c r="R459" t="str">
        <f t="shared" si="148"/>
        <v>59</v>
      </c>
      <c r="S459">
        <f t="shared" si="149"/>
        <v>19.999722222222225</v>
      </c>
      <c r="T459">
        <f t="shared" si="150"/>
        <v>-1.3824999999999967</v>
      </c>
      <c r="U459">
        <f t="shared" si="151"/>
        <v>598.61749999999995</v>
      </c>
    </row>
    <row r="460" spans="1:21" x14ac:dyDescent="0.3">
      <c r="A460" t="s">
        <v>1217</v>
      </c>
      <c r="C460" t="str">
        <f t="shared" si="133"/>
        <v>2021</v>
      </c>
      <c r="D460" t="str">
        <f t="shared" si="134"/>
        <v>02</v>
      </c>
      <c r="E460" t="str">
        <f t="shared" si="135"/>
        <v>12</v>
      </c>
      <c r="F460" s="3">
        <f t="shared" si="136"/>
        <v>44239</v>
      </c>
      <c r="G460">
        <f t="shared" si="137"/>
        <v>2021</v>
      </c>
      <c r="H460">
        <f t="shared" si="138"/>
        <v>3</v>
      </c>
      <c r="I460">
        <f t="shared" si="139"/>
        <v>4</v>
      </c>
      <c r="J460" s="3">
        <f t="shared" si="140"/>
        <v>44259</v>
      </c>
      <c r="K460">
        <f t="shared" si="141"/>
        <v>20</v>
      </c>
      <c r="L460" t="str">
        <f t="shared" si="142"/>
        <v>00</v>
      </c>
      <c r="M460" t="str">
        <f t="shared" si="143"/>
        <v>57</v>
      </c>
      <c r="N460" t="str">
        <f t="shared" si="144"/>
        <v>59</v>
      </c>
      <c r="O460">
        <f t="shared" si="145"/>
        <v>0.96638888888888885</v>
      </c>
      <c r="P460">
        <f t="shared" si="146"/>
        <v>0</v>
      </c>
      <c r="Q460">
        <f t="shared" si="147"/>
        <v>0</v>
      </c>
      <c r="R460">
        <f t="shared" si="148"/>
        <v>0</v>
      </c>
      <c r="S460">
        <f t="shared" si="149"/>
        <v>0</v>
      </c>
      <c r="T460">
        <f t="shared" si="150"/>
        <v>-0.96638888888888885</v>
      </c>
      <c r="U460">
        <f t="shared" si="151"/>
        <v>479.0336111111111</v>
      </c>
    </row>
    <row r="461" spans="1:21" x14ac:dyDescent="0.3">
      <c r="A461" t="s">
        <v>738</v>
      </c>
      <c r="B461" t="s">
        <v>739</v>
      </c>
      <c r="C461" t="str">
        <f t="shared" si="133"/>
        <v>2021</v>
      </c>
      <c r="D461" t="str">
        <f t="shared" si="134"/>
        <v>02</v>
      </c>
      <c r="E461" t="str">
        <f t="shared" si="135"/>
        <v>08</v>
      </c>
      <c r="F461" s="3">
        <f t="shared" si="136"/>
        <v>44235</v>
      </c>
      <c r="G461" t="str">
        <f t="shared" si="137"/>
        <v>2021</v>
      </c>
      <c r="H461" t="str">
        <f t="shared" si="138"/>
        <v>02</v>
      </c>
      <c r="I461" t="str">
        <f t="shared" si="139"/>
        <v>27</v>
      </c>
      <c r="J461" s="3">
        <f t="shared" si="140"/>
        <v>44254</v>
      </c>
      <c r="K461">
        <f t="shared" si="141"/>
        <v>19</v>
      </c>
      <c r="L461" t="str">
        <f t="shared" si="142"/>
        <v>19</v>
      </c>
      <c r="M461" t="str">
        <f t="shared" si="143"/>
        <v>35</v>
      </c>
      <c r="N461" t="str">
        <f t="shared" si="144"/>
        <v>33</v>
      </c>
      <c r="O461">
        <f t="shared" si="145"/>
        <v>19.592499999999998</v>
      </c>
      <c r="P461" t="str">
        <f t="shared" si="146"/>
        <v>04</v>
      </c>
      <c r="Q461" t="str">
        <f t="shared" si="147"/>
        <v>59</v>
      </c>
      <c r="R461" t="str">
        <f t="shared" si="148"/>
        <v>59</v>
      </c>
      <c r="S461">
        <f t="shared" si="149"/>
        <v>4.9997222222222222</v>
      </c>
      <c r="T461">
        <f t="shared" si="150"/>
        <v>-14.592777777777776</v>
      </c>
      <c r="U461">
        <f t="shared" si="151"/>
        <v>441.40722222222223</v>
      </c>
    </row>
    <row r="462" spans="1:21" x14ac:dyDescent="0.3">
      <c r="A462" t="s">
        <v>439</v>
      </c>
      <c r="C462" t="str">
        <f t="shared" si="133"/>
        <v>2021</v>
      </c>
      <c r="D462" t="str">
        <f t="shared" si="134"/>
        <v>01</v>
      </c>
      <c r="E462" t="str">
        <f t="shared" si="135"/>
        <v>19</v>
      </c>
      <c r="F462" s="3">
        <f t="shared" si="136"/>
        <v>44215</v>
      </c>
      <c r="G462">
        <f t="shared" si="137"/>
        <v>2021</v>
      </c>
      <c r="H462">
        <f t="shared" si="138"/>
        <v>3</v>
      </c>
      <c r="I462">
        <f t="shared" si="139"/>
        <v>4</v>
      </c>
      <c r="J462" s="3">
        <f t="shared" si="140"/>
        <v>44259</v>
      </c>
      <c r="K462">
        <f t="shared" si="141"/>
        <v>44</v>
      </c>
      <c r="L462" t="str">
        <f t="shared" si="142"/>
        <v>03</v>
      </c>
      <c r="M462" t="str">
        <f t="shared" si="143"/>
        <v>33</v>
      </c>
      <c r="N462" t="str">
        <f t="shared" si="144"/>
        <v>38</v>
      </c>
      <c r="O462">
        <f t="shared" si="145"/>
        <v>3.5605555555555553</v>
      </c>
      <c r="P462">
        <f t="shared" si="146"/>
        <v>0</v>
      </c>
      <c r="Q462">
        <f t="shared" si="147"/>
        <v>0</v>
      </c>
      <c r="R462">
        <f t="shared" si="148"/>
        <v>0</v>
      </c>
      <c r="S462">
        <f t="shared" si="149"/>
        <v>0</v>
      </c>
      <c r="T462">
        <f t="shared" si="150"/>
        <v>-3.5605555555555553</v>
      </c>
      <c r="U462">
        <f t="shared" si="151"/>
        <v>1052.4394444444445</v>
      </c>
    </row>
    <row r="463" spans="1:21" x14ac:dyDescent="0.3">
      <c r="A463" t="s">
        <v>738</v>
      </c>
      <c r="B463" t="s">
        <v>739</v>
      </c>
      <c r="C463" t="str">
        <f t="shared" si="133"/>
        <v>2021</v>
      </c>
      <c r="D463" t="str">
        <f t="shared" si="134"/>
        <v>02</v>
      </c>
      <c r="E463" t="str">
        <f t="shared" si="135"/>
        <v>08</v>
      </c>
      <c r="F463" s="3">
        <f t="shared" si="136"/>
        <v>44235</v>
      </c>
      <c r="G463" t="str">
        <f t="shared" si="137"/>
        <v>2021</v>
      </c>
      <c r="H463" t="str">
        <f t="shared" si="138"/>
        <v>02</v>
      </c>
      <c r="I463" t="str">
        <f t="shared" si="139"/>
        <v>27</v>
      </c>
      <c r="J463" s="3">
        <f t="shared" si="140"/>
        <v>44254</v>
      </c>
      <c r="K463">
        <f t="shared" si="141"/>
        <v>19</v>
      </c>
      <c r="L463" t="str">
        <f t="shared" si="142"/>
        <v>19</v>
      </c>
      <c r="M463" t="str">
        <f t="shared" si="143"/>
        <v>35</v>
      </c>
      <c r="N463" t="str">
        <f t="shared" si="144"/>
        <v>33</v>
      </c>
      <c r="O463">
        <f t="shared" si="145"/>
        <v>19.592499999999998</v>
      </c>
      <c r="P463" t="str">
        <f t="shared" si="146"/>
        <v>04</v>
      </c>
      <c r="Q463" t="str">
        <f t="shared" si="147"/>
        <v>59</v>
      </c>
      <c r="R463" t="str">
        <f t="shared" si="148"/>
        <v>59</v>
      </c>
      <c r="S463">
        <f t="shared" si="149"/>
        <v>4.9997222222222222</v>
      </c>
      <c r="T463">
        <f t="shared" si="150"/>
        <v>-14.592777777777776</v>
      </c>
      <c r="U463">
        <f t="shared" si="151"/>
        <v>441.40722222222223</v>
      </c>
    </row>
    <row r="464" spans="1:21" x14ac:dyDescent="0.3">
      <c r="A464" t="s">
        <v>59</v>
      </c>
      <c r="C464" t="str">
        <f t="shared" si="133"/>
        <v>2021</v>
      </c>
      <c r="D464" t="str">
        <f t="shared" si="134"/>
        <v>01</v>
      </c>
      <c r="E464" t="str">
        <f t="shared" si="135"/>
        <v>22</v>
      </c>
      <c r="F464" s="3">
        <f t="shared" si="136"/>
        <v>44218</v>
      </c>
      <c r="G464">
        <f t="shared" si="137"/>
        <v>2021</v>
      </c>
      <c r="H464">
        <f t="shared" si="138"/>
        <v>3</v>
      </c>
      <c r="I464">
        <f t="shared" si="139"/>
        <v>4</v>
      </c>
      <c r="J464" s="3">
        <f t="shared" si="140"/>
        <v>44259</v>
      </c>
      <c r="K464">
        <f t="shared" si="141"/>
        <v>41</v>
      </c>
      <c r="L464" t="str">
        <f t="shared" si="142"/>
        <v>18</v>
      </c>
      <c r="M464" t="str">
        <f t="shared" si="143"/>
        <v>34</v>
      </c>
      <c r="N464" t="str">
        <f t="shared" si="144"/>
        <v>22</v>
      </c>
      <c r="O464">
        <f t="shared" si="145"/>
        <v>18.572777777777777</v>
      </c>
      <c r="P464">
        <f t="shared" si="146"/>
        <v>0</v>
      </c>
      <c r="Q464">
        <f t="shared" si="147"/>
        <v>0</v>
      </c>
      <c r="R464">
        <f t="shared" si="148"/>
        <v>0</v>
      </c>
      <c r="S464">
        <f t="shared" si="149"/>
        <v>0</v>
      </c>
      <c r="T464">
        <f t="shared" si="150"/>
        <v>-18.572777777777777</v>
      </c>
      <c r="U464">
        <f t="shared" si="151"/>
        <v>965.42722222222221</v>
      </c>
    </row>
    <row r="465" spans="1:21" x14ac:dyDescent="0.3">
      <c r="A465" t="s">
        <v>1566</v>
      </c>
      <c r="B465" t="s">
        <v>310</v>
      </c>
      <c r="C465" t="str">
        <f t="shared" si="133"/>
        <v>2020</v>
      </c>
      <c r="D465" t="str">
        <f t="shared" si="134"/>
        <v>12</v>
      </c>
      <c r="E465" t="str">
        <f t="shared" si="135"/>
        <v>16</v>
      </c>
      <c r="F465" s="3">
        <f t="shared" si="136"/>
        <v>44181</v>
      </c>
      <c r="G465" t="str">
        <f t="shared" si="137"/>
        <v>2021</v>
      </c>
      <c r="H465" t="str">
        <f t="shared" si="138"/>
        <v>02</v>
      </c>
      <c r="I465" t="str">
        <f t="shared" si="139"/>
        <v>16</v>
      </c>
      <c r="J465" s="3">
        <f t="shared" si="140"/>
        <v>44243</v>
      </c>
      <c r="K465">
        <f t="shared" si="141"/>
        <v>62</v>
      </c>
      <c r="L465" t="str">
        <f t="shared" si="142"/>
        <v>18</v>
      </c>
      <c r="M465" t="str">
        <f t="shared" si="143"/>
        <v>18</v>
      </c>
      <c r="N465" t="str">
        <f t="shared" si="144"/>
        <v>00</v>
      </c>
      <c r="O465">
        <f t="shared" si="145"/>
        <v>18.3</v>
      </c>
      <c r="P465" t="str">
        <f t="shared" si="146"/>
        <v>04</v>
      </c>
      <c r="Q465" t="str">
        <f t="shared" si="147"/>
        <v>59</v>
      </c>
      <c r="R465" t="str">
        <f t="shared" si="148"/>
        <v>59</v>
      </c>
      <c r="S465">
        <f t="shared" si="149"/>
        <v>4.9997222222222222</v>
      </c>
      <c r="T465">
        <f t="shared" si="150"/>
        <v>-13.300277777777779</v>
      </c>
      <c r="U465">
        <f t="shared" si="151"/>
        <v>1474.6997222222221</v>
      </c>
    </row>
    <row r="466" spans="1:21" x14ac:dyDescent="0.3">
      <c r="A466" t="s">
        <v>396</v>
      </c>
      <c r="B466" t="s">
        <v>397</v>
      </c>
      <c r="C466" t="str">
        <f t="shared" si="133"/>
        <v>2021</v>
      </c>
      <c r="D466" t="str">
        <f t="shared" si="134"/>
        <v>02</v>
      </c>
      <c r="E466" t="str">
        <f t="shared" si="135"/>
        <v>03</v>
      </c>
      <c r="F466" s="3">
        <f t="shared" si="136"/>
        <v>44230</v>
      </c>
      <c r="G466" t="str">
        <f t="shared" si="137"/>
        <v>2021</v>
      </c>
      <c r="H466" t="str">
        <f t="shared" si="138"/>
        <v>02</v>
      </c>
      <c r="I466" t="str">
        <f t="shared" si="139"/>
        <v>09</v>
      </c>
      <c r="J466" s="3">
        <f t="shared" si="140"/>
        <v>44236</v>
      </c>
      <c r="K466">
        <f t="shared" si="141"/>
        <v>6</v>
      </c>
      <c r="L466" t="str">
        <f t="shared" si="142"/>
        <v>18</v>
      </c>
      <c r="M466" t="str">
        <f t="shared" si="143"/>
        <v>30</v>
      </c>
      <c r="N466" t="str">
        <f t="shared" si="144"/>
        <v>18</v>
      </c>
      <c r="O466">
        <f t="shared" si="145"/>
        <v>18.504999999999999</v>
      </c>
      <c r="P466" t="str">
        <f t="shared" si="146"/>
        <v>07</v>
      </c>
      <c r="Q466" t="str">
        <f t="shared" si="147"/>
        <v>59</v>
      </c>
      <c r="R466" t="str">
        <f t="shared" si="148"/>
        <v>59</v>
      </c>
      <c r="S466">
        <f t="shared" si="149"/>
        <v>7.9997222222222222</v>
      </c>
      <c r="T466">
        <f t="shared" si="150"/>
        <v>-10.505277777777778</v>
      </c>
      <c r="U466">
        <f t="shared" si="151"/>
        <v>133.49472222222221</v>
      </c>
    </row>
    <row r="467" spans="1:21" x14ac:dyDescent="0.3">
      <c r="A467" t="s">
        <v>59</v>
      </c>
      <c r="C467" t="str">
        <f t="shared" si="133"/>
        <v>2021</v>
      </c>
      <c r="D467" t="str">
        <f t="shared" si="134"/>
        <v>01</v>
      </c>
      <c r="E467" t="str">
        <f t="shared" si="135"/>
        <v>22</v>
      </c>
      <c r="F467" s="3">
        <f t="shared" si="136"/>
        <v>44218</v>
      </c>
      <c r="G467">
        <f t="shared" si="137"/>
        <v>2021</v>
      </c>
      <c r="H467">
        <f t="shared" si="138"/>
        <v>3</v>
      </c>
      <c r="I467">
        <f t="shared" si="139"/>
        <v>4</v>
      </c>
      <c r="J467" s="3">
        <f t="shared" si="140"/>
        <v>44259</v>
      </c>
      <c r="K467">
        <f t="shared" si="141"/>
        <v>41</v>
      </c>
      <c r="L467" t="str">
        <f t="shared" si="142"/>
        <v>18</v>
      </c>
      <c r="M467" t="str">
        <f t="shared" si="143"/>
        <v>34</v>
      </c>
      <c r="N467" t="str">
        <f t="shared" si="144"/>
        <v>22</v>
      </c>
      <c r="O467">
        <f t="shared" si="145"/>
        <v>18.572777777777777</v>
      </c>
      <c r="P467">
        <f t="shared" si="146"/>
        <v>0</v>
      </c>
      <c r="Q467">
        <f t="shared" si="147"/>
        <v>0</v>
      </c>
      <c r="R467">
        <f t="shared" si="148"/>
        <v>0</v>
      </c>
      <c r="S467">
        <f t="shared" si="149"/>
        <v>0</v>
      </c>
      <c r="T467">
        <f t="shared" si="150"/>
        <v>-18.572777777777777</v>
      </c>
      <c r="U467">
        <f t="shared" si="151"/>
        <v>965.42722222222221</v>
      </c>
    </row>
    <row r="468" spans="1:21" x14ac:dyDescent="0.3">
      <c r="A468" t="s">
        <v>89</v>
      </c>
      <c r="C468" t="str">
        <f t="shared" si="133"/>
        <v>2021</v>
      </c>
      <c r="D468" t="str">
        <f t="shared" si="134"/>
        <v>01</v>
      </c>
      <c r="E468" t="str">
        <f t="shared" si="135"/>
        <v>22</v>
      </c>
      <c r="F468" s="3">
        <f t="shared" si="136"/>
        <v>44218</v>
      </c>
      <c r="G468">
        <f t="shared" si="137"/>
        <v>2021</v>
      </c>
      <c r="H468">
        <f t="shared" si="138"/>
        <v>3</v>
      </c>
      <c r="I468">
        <f t="shared" si="139"/>
        <v>4</v>
      </c>
      <c r="J468" s="3">
        <f t="shared" si="140"/>
        <v>44259</v>
      </c>
      <c r="K468">
        <f t="shared" si="141"/>
        <v>41</v>
      </c>
      <c r="L468" t="str">
        <f t="shared" si="142"/>
        <v>15</v>
      </c>
      <c r="M468" t="str">
        <f t="shared" si="143"/>
        <v>12</v>
      </c>
      <c r="N468" t="str">
        <f t="shared" si="144"/>
        <v>53</v>
      </c>
      <c r="O468">
        <f t="shared" si="145"/>
        <v>15.214722222222221</v>
      </c>
      <c r="P468">
        <f t="shared" si="146"/>
        <v>0</v>
      </c>
      <c r="Q468">
        <f t="shared" si="147"/>
        <v>0</v>
      </c>
      <c r="R468">
        <f t="shared" si="148"/>
        <v>0</v>
      </c>
      <c r="S468">
        <f t="shared" si="149"/>
        <v>0</v>
      </c>
      <c r="T468">
        <f t="shared" si="150"/>
        <v>-15.214722222222221</v>
      </c>
      <c r="U468">
        <f t="shared" si="151"/>
        <v>968.78527777777776</v>
      </c>
    </row>
    <row r="469" spans="1:21" x14ac:dyDescent="0.3">
      <c r="A469" t="s">
        <v>507</v>
      </c>
      <c r="C469" t="str">
        <f t="shared" si="133"/>
        <v>2021</v>
      </c>
      <c r="D469" t="str">
        <f t="shared" si="134"/>
        <v>02</v>
      </c>
      <c r="E469" t="str">
        <f t="shared" si="135"/>
        <v>12</v>
      </c>
      <c r="F469" s="3">
        <f t="shared" si="136"/>
        <v>44239</v>
      </c>
      <c r="G469">
        <f t="shared" si="137"/>
        <v>2021</v>
      </c>
      <c r="H469">
        <f t="shared" si="138"/>
        <v>3</v>
      </c>
      <c r="I469">
        <f t="shared" si="139"/>
        <v>4</v>
      </c>
      <c r="J469" s="3">
        <f t="shared" si="140"/>
        <v>44259</v>
      </c>
      <c r="K469">
        <f t="shared" si="141"/>
        <v>20</v>
      </c>
      <c r="L469" t="str">
        <f t="shared" si="142"/>
        <v>00</v>
      </c>
      <c r="M469" t="str">
        <f t="shared" si="143"/>
        <v>55</v>
      </c>
      <c r="N469" t="str">
        <f t="shared" si="144"/>
        <v>45</v>
      </c>
      <c r="O469">
        <f t="shared" si="145"/>
        <v>0.92916666666666659</v>
      </c>
      <c r="P469">
        <f t="shared" si="146"/>
        <v>0</v>
      </c>
      <c r="Q469">
        <f t="shared" si="147"/>
        <v>0</v>
      </c>
      <c r="R469">
        <f t="shared" si="148"/>
        <v>0</v>
      </c>
      <c r="S469">
        <f t="shared" si="149"/>
        <v>0</v>
      </c>
      <c r="T469">
        <f t="shared" si="150"/>
        <v>-0.92916666666666659</v>
      </c>
      <c r="U469">
        <f t="shared" si="151"/>
        <v>479.07083333333333</v>
      </c>
    </row>
    <row r="470" spans="1:21" x14ac:dyDescent="0.3">
      <c r="A470" t="s">
        <v>418</v>
      </c>
      <c r="B470" t="s">
        <v>419</v>
      </c>
      <c r="C470" t="str">
        <f t="shared" si="133"/>
        <v>2021</v>
      </c>
      <c r="D470" t="str">
        <f t="shared" si="134"/>
        <v>03</v>
      </c>
      <c r="E470" t="str">
        <f t="shared" si="135"/>
        <v>01</v>
      </c>
      <c r="F470" s="3">
        <f t="shared" si="136"/>
        <v>44256</v>
      </c>
      <c r="G470" t="str">
        <f t="shared" si="137"/>
        <v>2021</v>
      </c>
      <c r="H470" t="str">
        <f t="shared" si="138"/>
        <v>03</v>
      </c>
      <c r="I470" t="str">
        <f t="shared" si="139"/>
        <v>15</v>
      </c>
      <c r="J470" s="3">
        <f t="shared" si="140"/>
        <v>44270</v>
      </c>
      <c r="K470">
        <f t="shared" si="141"/>
        <v>14</v>
      </c>
      <c r="L470" t="str">
        <f t="shared" si="142"/>
        <v>00</v>
      </c>
      <c r="M470" t="str">
        <f t="shared" si="143"/>
        <v>00</v>
      </c>
      <c r="N470" t="str">
        <f t="shared" si="144"/>
        <v>52</v>
      </c>
      <c r="O470">
        <f t="shared" si="145"/>
        <v>1.4444444444444444E-2</v>
      </c>
      <c r="P470" t="str">
        <f t="shared" si="146"/>
        <v>23</v>
      </c>
      <c r="Q470" t="str">
        <f t="shared" si="147"/>
        <v>59</v>
      </c>
      <c r="R470" t="str">
        <f t="shared" si="148"/>
        <v>52</v>
      </c>
      <c r="S470">
        <f t="shared" si="149"/>
        <v>23.997777777777777</v>
      </c>
      <c r="T470">
        <f t="shared" si="150"/>
        <v>23.983333333333334</v>
      </c>
      <c r="U470">
        <f t="shared" si="151"/>
        <v>359.98333333333335</v>
      </c>
    </row>
    <row r="471" spans="1:21" x14ac:dyDescent="0.3">
      <c r="A471" t="s">
        <v>536</v>
      </c>
      <c r="B471" t="s">
        <v>537</v>
      </c>
      <c r="C471" t="str">
        <f t="shared" si="133"/>
        <v>2021</v>
      </c>
      <c r="D471" t="str">
        <f t="shared" si="134"/>
        <v>01</v>
      </c>
      <c r="E471" t="str">
        <f t="shared" si="135"/>
        <v>01</v>
      </c>
      <c r="F471" s="3">
        <f t="shared" si="136"/>
        <v>44197</v>
      </c>
      <c r="G471" t="str">
        <f t="shared" si="137"/>
        <v>2021</v>
      </c>
      <c r="H471" t="str">
        <f t="shared" si="138"/>
        <v>01</v>
      </c>
      <c r="I471" t="str">
        <f t="shared" si="139"/>
        <v>05</v>
      </c>
      <c r="J471" s="3">
        <f t="shared" si="140"/>
        <v>44201</v>
      </c>
      <c r="K471">
        <f t="shared" si="141"/>
        <v>4</v>
      </c>
      <c r="L471" t="str">
        <f t="shared" si="142"/>
        <v>05</v>
      </c>
      <c r="M471" t="str">
        <f t="shared" si="143"/>
        <v>00</v>
      </c>
      <c r="N471" t="str">
        <f t="shared" si="144"/>
        <v>54</v>
      </c>
      <c r="O471">
        <f t="shared" si="145"/>
        <v>5.0149999999999997</v>
      </c>
      <c r="P471" t="str">
        <f t="shared" si="146"/>
        <v>23</v>
      </c>
      <c r="Q471" t="str">
        <f t="shared" si="147"/>
        <v>30</v>
      </c>
      <c r="R471" t="str">
        <f t="shared" si="148"/>
        <v>00</v>
      </c>
      <c r="S471">
        <f t="shared" si="149"/>
        <v>23.5</v>
      </c>
      <c r="T471">
        <f t="shared" si="150"/>
        <v>18.484999999999999</v>
      </c>
      <c r="U471">
        <f t="shared" si="151"/>
        <v>114.485</v>
      </c>
    </row>
    <row r="472" spans="1:21" x14ac:dyDescent="0.3">
      <c r="A472" t="s">
        <v>80</v>
      </c>
      <c r="B472" t="s">
        <v>81</v>
      </c>
      <c r="C472" t="str">
        <f t="shared" si="133"/>
        <v>2021</v>
      </c>
      <c r="D472" t="str">
        <f t="shared" si="134"/>
        <v>01</v>
      </c>
      <c r="E472" t="str">
        <f t="shared" si="135"/>
        <v>22</v>
      </c>
      <c r="F472" s="3">
        <f t="shared" si="136"/>
        <v>44218</v>
      </c>
      <c r="G472" t="str">
        <f t="shared" si="137"/>
        <v>2021</v>
      </c>
      <c r="H472" t="str">
        <f t="shared" si="138"/>
        <v>02</v>
      </c>
      <c r="I472" t="str">
        <f t="shared" si="139"/>
        <v>07</v>
      </c>
      <c r="J472" s="3">
        <f t="shared" si="140"/>
        <v>44234</v>
      </c>
      <c r="K472">
        <f t="shared" si="141"/>
        <v>16</v>
      </c>
      <c r="L472" t="str">
        <f t="shared" si="142"/>
        <v>14</v>
      </c>
      <c r="M472" t="str">
        <f t="shared" si="143"/>
        <v>45</v>
      </c>
      <c r="N472" t="str">
        <f t="shared" si="144"/>
        <v>59</v>
      </c>
      <c r="O472">
        <f t="shared" si="145"/>
        <v>14.766388888888889</v>
      </c>
      <c r="P472" t="str">
        <f t="shared" si="146"/>
        <v>17</v>
      </c>
      <c r="Q472" t="str">
        <f t="shared" si="147"/>
        <v>50</v>
      </c>
      <c r="R472" t="str">
        <f t="shared" si="148"/>
        <v>17</v>
      </c>
      <c r="S472">
        <f t="shared" si="149"/>
        <v>17.838055555555556</v>
      </c>
      <c r="T472">
        <f t="shared" si="150"/>
        <v>3.0716666666666672</v>
      </c>
      <c r="U472">
        <f t="shared" si="151"/>
        <v>387.07166666666666</v>
      </c>
    </row>
    <row r="473" spans="1:21" x14ac:dyDescent="0.3">
      <c r="A473" t="s">
        <v>667</v>
      </c>
      <c r="C473" t="str">
        <f t="shared" si="133"/>
        <v>2021</v>
      </c>
      <c r="D473" t="str">
        <f t="shared" si="134"/>
        <v>01</v>
      </c>
      <c r="E473" t="str">
        <f t="shared" si="135"/>
        <v>07</v>
      </c>
      <c r="F473" s="3">
        <f t="shared" si="136"/>
        <v>44203</v>
      </c>
      <c r="G473">
        <f t="shared" si="137"/>
        <v>2021</v>
      </c>
      <c r="H473">
        <f t="shared" si="138"/>
        <v>3</v>
      </c>
      <c r="I473">
        <f t="shared" si="139"/>
        <v>4</v>
      </c>
      <c r="J473" s="3">
        <f t="shared" si="140"/>
        <v>44259</v>
      </c>
      <c r="K473">
        <f t="shared" si="141"/>
        <v>56</v>
      </c>
      <c r="L473" t="str">
        <f t="shared" si="142"/>
        <v>21</v>
      </c>
      <c r="M473" t="str">
        <f t="shared" si="143"/>
        <v>37</v>
      </c>
      <c r="N473" t="str">
        <f t="shared" si="144"/>
        <v>24</v>
      </c>
      <c r="O473">
        <f t="shared" si="145"/>
        <v>21.623333333333335</v>
      </c>
      <c r="P473">
        <f t="shared" si="146"/>
        <v>0</v>
      </c>
      <c r="Q473">
        <f t="shared" si="147"/>
        <v>0</v>
      </c>
      <c r="R473">
        <f t="shared" si="148"/>
        <v>0</v>
      </c>
      <c r="S473">
        <f t="shared" si="149"/>
        <v>0</v>
      </c>
      <c r="T473">
        <f t="shared" si="150"/>
        <v>-21.623333333333335</v>
      </c>
      <c r="U473">
        <f t="shared" si="151"/>
        <v>1322.3766666666666</v>
      </c>
    </row>
    <row r="474" spans="1:21" x14ac:dyDescent="0.3">
      <c r="A474" t="s">
        <v>427</v>
      </c>
      <c r="C474" t="str">
        <f t="shared" si="133"/>
        <v>2021</v>
      </c>
      <c r="D474" t="str">
        <f t="shared" si="134"/>
        <v>01</v>
      </c>
      <c r="E474" t="str">
        <f t="shared" si="135"/>
        <v>21</v>
      </c>
      <c r="F474" s="3">
        <f t="shared" si="136"/>
        <v>44217</v>
      </c>
      <c r="G474">
        <f t="shared" si="137"/>
        <v>2021</v>
      </c>
      <c r="H474">
        <f t="shared" si="138"/>
        <v>3</v>
      </c>
      <c r="I474">
        <f t="shared" si="139"/>
        <v>4</v>
      </c>
      <c r="J474" s="3">
        <f t="shared" si="140"/>
        <v>44259</v>
      </c>
      <c r="K474">
        <f t="shared" si="141"/>
        <v>42</v>
      </c>
      <c r="L474" t="str">
        <f t="shared" si="142"/>
        <v>22</v>
      </c>
      <c r="M474" t="str">
        <f t="shared" si="143"/>
        <v>56</v>
      </c>
      <c r="N474" t="str">
        <f t="shared" si="144"/>
        <v>36</v>
      </c>
      <c r="O474">
        <f t="shared" si="145"/>
        <v>22.943333333333335</v>
      </c>
      <c r="P474">
        <f t="shared" si="146"/>
        <v>0</v>
      </c>
      <c r="Q474">
        <f t="shared" si="147"/>
        <v>0</v>
      </c>
      <c r="R474">
        <f t="shared" si="148"/>
        <v>0</v>
      </c>
      <c r="S474">
        <f t="shared" si="149"/>
        <v>0</v>
      </c>
      <c r="T474">
        <f t="shared" si="150"/>
        <v>-22.943333333333335</v>
      </c>
      <c r="U474">
        <f t="shared" si="151"/>
        <v>985.05666666666662</v>
      </c>
    </row>
    <row r="475" spans="1:21" x14ac:dyDescent="0.3">
      <c r="A475" t="s">
        <v>89</v>
      </c>
      <c r="C475" t="str">
        <f t="shared" si="133"/>
        <v>2021</v>
      </c>
      <c r="D475" t="str">
        <f t="shared" si="134"/>
        <v>01</v>
      </c>
      <c r="E475" t="str">
        <f t="shared" si="135"/>
        <v>22</v>
      </c>
      <c r="F475" s="3">
        <f t="shared" si="136"/>
        <v>44218</v>
      </c>
      <c r="G475">
        <f t="shared" si="137"/>
        <v>2021</v>
      </c>
      <c r="H475">
        <f t="shared" si="138"/>
        <v>3</v>
      </c>
      <c r="I475">
        <f t="shared" si="139"/>
        <v>4</v>
      </c>
      <c r="J475" s="3">
        <f t="shared" si="140"/>
        <v>44259</v>
      </c>
      <c r="K475">
        <f t="shared" si="141"/>
        <v>41</v>
      </c>
      <c r="L475" t="str">
        <f t="shared" si="142"/>
        <v>15</v>
      </c>
      <c r="M475" t="str">
        <f t="shared" si="143"/>
        <v>12</v>
      </c>
      <c r="N475" t="str">
        <f t="shared" si="144"/>
        <v>53</v>
      </c>
      <c r="O475">
        <f t="shared" si="145"/>
        <v>15.214722222222221</v>
      </c>
      <c r="P475">
        <f t="shared" si="146"/>
        <v>0</v>
      </c>
      <c r="Q475">
        <f t="shared" si="147"/>
        <v>0</v>
      </c>
      <c r="R475">
        <f t="shared" si="148"/>
        <v>0</v>
      </c>
      <c r="S475">
        <f t="shared" si="149"/>
        <v>0</v>
      </c>
      <c r="T475">
        <f t="shared" si="150"/>
        <v>-15.214722222222221</v>
      </c>
      <c r="U475">
        <f t="shared" si="151"/>
        <v>968.78527777777776</v>
      </c>
    </row>
    <row r="476" spans="1:21" x14ac:dyDescent="0.3">
      <c r="A476" t="s">
        <v>1585</v>
      </c>
      <c r="B476" t="s">
        <v>1586</v>
      </c>
      <c r="C476" t="str">
        <f t="shared" si="133"/>
        <v>2021</v>
      </c>
      <c r="D476" t="str">
        <f t="shared" si="134"/>
        <v>01</v>
      </c>
      <c r="E476" t="str">
        <f t="shared" si="135"/>
        <v>16</v>
      </c>
      <c r="F476" s="3">
        <f t="shared" si="136"/>
        <v>44212</v>
      </c>
      <c r="G476" t="str">
        <f t="shared" si="137"/>
        <v>2021</v>
      </c>
      <c r="H476" t="str">
        <f t="shared" si="138"/>
        <v>02</v>
      </c>
      <c r="I476" t="str">
        <f t="shared" si="139"/>
        <v>02</v>
      </c>
      <c r="J476" s="3">
        <f t="shared" si="140"/>
        <v>44229</v>
      </c>
      <c r="K476">
        <f t="shared" si="141"/>
        <v>17</v>
      </c>
      <c r="L476" t="str">
        <f t="shared" si="142"/>
        <v>00</v>
      </c>
      <c r="M476" t="str">
        <f t="shared" si="143"/>
        <v>00</v>
      </c>
      <c r="N476" t="str">
        <f t="shared" si="144"/>
        <v>00</v>
      </c>
      <c r="O476">
        <f t="shared" si="145"/>
        <v>0</v>
      </c>
      <c r="P476" t="str">
        <f t="shared" si="146"/>
        <v>07</v>
      </c>
      <c r="Q476" t="str">
        <f t="shared" si="147"/>
        <v>59</v>
      </c>
      <c r="R476" t="str">
        <f t="shared" si="148"/>
        <v>59</v>
      </c>
      <c r="S476">
        <f t="shared" si="149"/>
        <v>7.9997222222222222</v>
      </c>
      <c r="T476">
        <f t="shared" si="150"/>
        <v>7.9997222222222222</v>
      </c>
      <c r="U476">
        <f t="shared" si="151"/>
        <v>415.9997222222222</v>
      </c>
    </row>
    <row r="477" spans="1:21" x14ac:dyDescent="0.3">
      <c r="A477" t="s">
        <v>1594</v>
      </c>
      <c r="B477" t="s">
        <v>1595</v>
      </c>
      <c r="C477" t="str">
        <f t="shared" si="133"/>
        <v>2021</v>
      </c>
      <c r="D477" t="str">
        <f t="shared" si="134"/>
        <v>02</v>
      </c>
      <c r="E477" t="str">
        <f t="shared" si="135"/>
        <v>06</v>
      </c>
      <c r="F477" s="3">
        <f t="shared" si="136"/>
        <v>44233</v>
      </c>
      <c r="G477" t="str">
        <f t="shared" si="137"/>
        <v>2021</v>
      </c>
      <c r="H477" t="str">
        <f t="shared" si="138"/>
        <v>02</v>
      </c>
      <c r="I477" t="str">
        <f t="shared" si="139"/>
        <v>08</v>
      </c>
      <c r="J477" s="3">
        <f t="shared" si="140"/>
        <v>44235</v>
      </c>
      <c r="K477">
        <f t="shared" si="141"/>
        <v>2</v>
      </c>
      <c r="L477" t="str">
        <f t="shared" si="142"/>
        <v>00</v>
      </c>
      <c r="M477" t="str">
        <f t="shared" si="143"/>
        <v>38</v>
      </c>
      <c r="N477" t="str">
        <f t="shared" si="144"/>
        <v>26</v>
      </c>
      <c r="O477">
        <f t="shared" si="145"/>
        <v>0.64055555555555554</v>
      </c>
      <c r="P477" t="str">
        <f t="shared" si="146"/>
        <v>20</v>
      </c>
      <c r="Q477" t="str">
        <f t="shared" si="147"/>
        <v>59</v>
      </c>
      <c r="R477" t="str">
        <f t="shared" si="148"/>
        <v>59</v>
      </c>
      <c r="S477">
        <f t="shared" si="149"/>
        <v>20.999722222222225</v>
      </c>
      <c r="T477">
        <f t="shared" si="150"/>
        <v>20.35916666666667</v>
      </c>
      <c r="U477">
        <f t="shared" si="151"/>
        <v>68.359166666666667</v>
      </c>
    </row>
    <row r="478" spans="1:21" x14ac:dyDescent="0.3">
      <c r="A478" t="s">
        <v>1604</v>
      </c>
      <c r="B478" t="s">
        <v>1605</v>
      </c>
      <c r="C478" t="str">
        <f t="shared" si="133"/>
        <v>2021</v>
      </c>
      <c r="D478" t="str">
        <f t="shared" si="134"/>
        <v>01</v>
      </c>
      <c r="E478" t="str">
        <f t="shared" si="135"/>
        <v>25</v>
      </c>
      <c r="F478" s="3">
        <f t="shared" si="136"/>
        <v>44221</v>
      </c>
      <c r="G478" t="str">
        <f t="shared" si="137"/>
        <v>2021</v>
      </c>
      <c r="H478" t="str">
        <f t="shared" si="138"/>
        <v>02</v>
      </c>
      <c r="I478" t="str">
        <f t="shared" si="139"/>
        <v>22</v>
      </c>
      <c r="J478" s="3">
        <f t="shared" si="140"/>
        <v>44249</v>
      </c>
      <c r="K478">
        <f t="shared" si="141"/>
        <v>28</v>
      </c>
      <c r="L478" t="str">
        <f t="shared" si="142"/>
        <v>19</v>
      </c>
      <c r="M478" t="str">
        <f t="shared" si="143"/>
        <v>00</v>
      </c>
      <c r="N478" t="str">
        <f t="shared" si="144"/>
        <v>00</v>
      </c>
      <c r="O478">
        <f t="shared" si="145"/>
        <v>19</v>
      </c>
      <c r="P478" t="str">
        <f t="shared" si="146"/>
        <v>07</v>
      </c>
      <c r="Q478" t="str">
        <f t="shared" si="147"/>
        <v>59</v>
      </c>
      <c r="R478" t="str">
        <f t="shared" si="148"/>
        <v>59</v>
      </c>
      <c r="S478">
        <f t="shared" si="149"/>
        <v>7.9997222222222222</v>
      </c>
      <c r="T478">
        <f t="shared" si="150"/>
        <v>-11.000277777777779</v>
      </c>
      <c r="U478">
        <f t="shared" si="151"/>
        <v>660.9997222222222</v>
      </c>
    </row>
    <row r="479" spans="1:21" x14ac:dyDescent="0.3">
      <c r="A479" t="s">
        <v>684</v>
      </c>
      <c r="B479" t="s">
        <v>685</v>
      </c>
      <c r="C479" t="str">
        <f t="shared" si="133"/>
        <v>2021</v>
      </c>
      <c r="D479" t="str">
        <f t="shared" si="134"/>
        <v>02</v>
      </c>
      <c r="E479" t="str">
        <f t="shared" si="135"/>
        <v>11</v>
      </c>
      <c r="F479" s="3">
        <f t="shared" si="136"/>
        <v>44238</v>
      </c>
      <c r="G479" t="str">
        <f t="shared" si="137"/>
        <v>2021</v>
      </c>
      <c r="H479" t="str">
        <f t="shared" si="138"/>
        <v>03</v>
      </c>
      <c r="I479" t="str">
        <f t="shared" si="139"/>
        <v>08</v>
      </c>
      <c r="J479" s="3">
        <f t="shared" si="140"/>
        <v>44263</v>
      </c>
      <c r="K479">
        <f t="shared" si="141"/>
        <v>25</v>
      </c>
      <c r="L479" t="str">
        <f t="shared" si="142"/>
        <v>21</v>
      </c>
      <c r="M479" t="str">
        <f t="shared" si="143"/>
        <v>22</v>
      </c>
      <c r="N479" t="str">
        <f t="shared" si="144"/>
        <v>56</v>
      </c>
      <c r="O479">
        <f t="shared" si="145"/>
        <v>21.382222222222222</v>
      </c>
      <c r="P479" t="str">
        <f t="shared" si="146"/>
        <v>19</v>
      </c>
      <c r="Q479" t="str">
        <f t="shared" si="147"/>
        <v>59</v>
      </c>
      <c r="R479" t="str">
        <f t="shared" si="148"/>
        <v>59</v>
      </c>
      <c r="S479">
        <f t="shared" si="149"/>
        <v>19.999722222222225</v>
      </c>
      <c r="T479">
        <f t="shared" si="150"/>
        <v>-1.3824999999999967</v>
      </c>
      <c r="U479">
        <f t="shared" si="151"/>
        <v>598.61749999999995</v>
      </c>
    </row>
    <row r="480" spans="1:21" x14ac:dyDescent="0.3">
      <c r="A480" t="s">
        <v>1331</v>
      </c>
      <c r="C480" t="str">
        <f t="shared" si="133"/>
        <v>2021</v>
      </c>
      <c r="D480" t="str">
        <f t="shared" si="134"/>
        <v>02</v>
      </c>
      <c r="E480" t="str">
        <f t="shared" si="135"/>
        <v>08</v>
      </c>
      <c r="F480" s="3">
        <f t="shared" si="136"/>
        <v>44235</v>
      </c>
      <c r="G480">
        <f t="shared" si="137"/>
        <v>2021</v>
      </c>
      <c r="H480">
        <f t="shared" si="138"/>
        <v>3</v>
      </c>
      <c r="I480">
        <f t="shared" si="139"/>
        <v>4</v>
      </c>
      <c r="J480" s="3">
        <f t="shared" si="140"/>
        <v>44259</v>
      </c>
      <c r="K480">
        <f t="shared" si="141"/>
        <v>24</v>
      </c>
      <c r="L480" t="str">
        <f t="shared" si="142"/>
        <v>19</v>
      </c>
      <c r="M480" t="str">
        <f t="shared" si="143"/>
        <v>27</v>
      </c>
      <c r="N480" t="str">
        <f t="shared" si="144"/>
        <v>26</v>
      </c>
      <c r="O480">
        <f t="shared" si="145"/>
        <v>19.457222222222221</v>
      </c>
      <c r="P480">
        <f t="shared" si="146"/>
        <v>0</v>
      </c>
      <c r="Q480">
        <f t="shared" si="147"/>
        <v>0</v>
      </c>
      <c r="R480">
        <f t="shared" si="148"/>
        <v>0</v>
      </c>
      <c r="S480">
        <f t="shared" si="149"/>
        <v>0</v>
      </c>
      <c r="T480">
        <f t="shared" si="150"/>
        <v>-19.457222222222221</v>
      </c>
      <c r="U480">
        <f t="shared" si="151"/>
        <v>556.54277777777781</v>
      </c>
    </row>
    <row r="481" spans="1:21" x14ac:dyDescent="0.3">
      <c r="A481" t="s">
        <v>275</v>
      </c>
      <c r="B481" t="s">
        <v>276</v>
      </c>
      <c r="C481" t="str">
        <f t="shared" si="133"/>
        <v>2021</v>
      </c>
      <c r="D481" t="str">
        <f t="shared" si="134"/>
        <v>01</v>
      </c>
      <c r="E481" t="str">
        <f t="shared" si="135"/>
        <v>21</v>
      </c>
      <c r="F481" s="3">
        <f t="shared" si="136"/>
        <v>44217</v>
      </c>
      <c r="G481" t="str">
        <f t="shared" si="137"/>
        <v>2021</v>
      </c>
      <c r="H481" t="str">
        <f t="shared" si="138"/>
        <v>04</v>
      </c>
      <c r="I481" t="str">
        <f t="shared" si="139"/>
        <v>15</v>
      </c>
      <c r="J481" s="3">
        <f t="shared" si="140"/>
        <v>44301</v>
      </c>
      <c r="K481">
        <f t="shared" si="141"/>
        <v>84</v>
      </c>
      <c r="L481" t="str">
        <f t="shared" si="142"/>
        <v>18</v>
      </c>
      <c r="M481" t="str">
        <f t="shared" si="143"/>
        <v>45</v>
      </c>
      <c r="N481" t="str">
        <f t="shared" si="144"/>
        <v>53</v>
      </c>
      <c r="O481">
        <f t="shared" si="145"/>
        <v>18.764722222222222</v>
      </c>
      <c r="P481" t="str">
        <f t="shared" si="146"/>
        <v>21</v>
      </c>
      <c r="Q481" t="str">
        <f t="shared" si="147"/>
        <v>00</v>
      </c>
      <c r="R481" t="str">
        <f t="shared" si="148"/>
        <v>00</v>
      </c>
      <c r="S481">
        <f t="shared" si="149"/>
        <v>21</v>
      </c>
      <c r="T481">
        <f t="shared" si="150"/>
        <v>2.2352777777777781</v>
      </c>
      <c r="U481">
        <f t="shared" si="151"/>
        <v>2018.2352777777778</v>
      </c>
    </row>
    <row r="482" spans="1:21" x14ac:dyDescent="0.3">
      <c r="A482" t="s">
        <v>578</v>
      </c>
      <c r="C482" t="str">
        <f t="shared" si="133"/>
        <v>2021</v>
      </c>
      <c r="D482" t="str">
        <f t="shared" si="134"/>
        <v>01</v>
      </c>
      <c r="E482" t="str">
        <f t="shared" si="135"/>
        <v>28</v>
      </c>
      <c r="F482" s="3">
        <f t="shared" si="136"/>
        <v>44224</v>
      </c>
      <c r="G482">
        <f t="shared" si="137"/>
        <v>2021</v>
      </c>
      <c r="H482">
        <f t="shared" si="138"/>
        <v>3</v>
      </c>
      <c r="I482">
        <f t="shared" si="139"/>
        <v>4</v>
      </c>
      <c r="J482" s="3">
        <f t="shared" si="140"/>
        <v>44259</v>
      </c>
      <c r="K482">
        <f t="shared" si="141"/>
        <v>35</v>
      </c>
      <c r="L482" t="str">
        <f t="shared" si="142"/>
        <v>19</v>
      </c>
      <c r="M482" t="str">
        <f t="shared" si="143"/>
        <v>22</v>
      </c>
      <c r="N482" t="str">
        <f t="shared" si="144"/>
        <v>30</v>
      </c>
      <c r="O482">
        <f t="shared" si="145"/>
        <v>19.375</v>
      </c>
      <c r="P482">
        <f t="shared" si="146"/>
        <v>0</v>
      </c>
      <c r="Q482">
        <f t="shared" si="147"/>
        <v>0</v>
      </c>
      <c r="R482">
        <f t="shared" si="148"/>
        <v>0</v>
      </c>
      <c r="S482">
        <f t="shared" si="149"/>
        <v>0</v>
      </c>
      <c r="T482">
        <f t="shared" si="150"/>
        <v>-19.375</v>
      </c>
      <c r="U482">
        <f t="shared" si="151"/>
        <v>820.625</v>
      </c>
    </row>
    <row r="483" spans="1:21" x14ac:dyDescent="0.3">
      <c r="A483" t="s">
        <v>256</v>
      </c>
      <c r="B483" t="s">
        <v>257</v>
      </c>
      <c r="C483" t="str">
        <f t="shared" si="133"/>
        <v>2021</v>
      </c>
      <c r="D483" t="str">
        <f t="shared" si="134"/>
        <v>01</v>
      </c>
      <c r="E483" t="str">
        <f t="shared" si="135"/>
        <v>06</v>
      </c>
      <c r="F483" s="3">
        <f t="shared" si="136"/>
        <v>44202</v>
      </c>
      <c r="G483" t="str">
        <f t="shared" si="137"/>
        <v>2021</v>
      </c>
      <c r="H483" t="str">
        <f t="shared" si="138"/>
        <v>01</v>
      </c>
      <c r="I483" t="str">
        <f t="shared" si="139"/>
        <v>09</v>
      </c>
      <c r="J483" s="3">
        <f t="shared" si="140"/>
        <v>44205</v>
      </c>
      <c r="K483">
        <f t="shared" si="141"/>
        <v>3</v>
      </c>
      <c r="L483" t="str">
        <f t="shared" si="142"/>
        <v>00</v>
      </c>
      <c r="M483" t="str">
        <f t="shared" si="143"/>
        <v>00</v>
      </c>
      <c r="N483" t="str">
        <f t="shared" si="144"/>
        <v>00</v>
      </c>
      <c r="O483">
        <f t="shared" si="145"/>
        <v>0</v>
      </c>
      <c r="P483" t="str">
        <f t="shared" si="146"/>
        <v>04</v>
      </c>
      <c r="Q483" t="str">
        <f t="shared" si="147"/>
        <v>45</v>
      </c>
      <c r="R483" t="str">
        <f t="shared" si="148"/>
        <v>49</v>
      </c>
      <c r="S483">
        <f t="shared" si="149"/>
        <v>4.7636111111111115</v>
      </c>
      <c r="T483">
        <f t="shared" si="150"/>
        <v>4.7636111111111115</v>
      </c>
      <c r="U483">
        <f t="shared" si="151"/>
        <v>76.763611111111118</v>
      </c>
    </row>
    <row r="484" spans="1:21" x14ac:dyDescent="0.3">
      <c r="A484" t="s">
        <v>439</v>
      </c>
      <c r="C484" t="str">
        <f t="shared" si="133"/>
        <v>2021</v>
      </c>
      <c r="D484" t="str">
        <f t="shared" si="134"/>
        <v>01</v>
      </c>
      <c r="E484" t="str">
        <f t="shared" si="135"/>
        <v>19</v>
      </c>
      <c r="F484" s="3">
        <f t="shared" si="136"/>
        <v>44215</v>
      </c>
      <c r="G484">
        <f t="shared" si="137"/>
        <v>2021</v>
      </c>
      <c r="H484">
        <f t="shared" si="138"/>
        <v>3</v>
      </c>
      <c r="I484">
        <f t="shared" si="139"/>
        <v>4</v>
      </c>
      <c r="J484" s="3">
        <f t="shared" si="140"/>
        <v>44259</v>
      </c>
      <c r="K484">
        <f t="shared" si="141"/>
        <v>44</v>
      </c>
      <c r="L484" t="str">
        <f t="shared" si="142"/>
        <v>03</v>
      </c>
      <c r="M484" t="str">
        <f t="shared" si="143"/>
        <v>33</v>
      </c>
      <c r="N484" t="str">
        <f t="shared" si="144"/>
        <v>38</v>
      </c>
      <c r="O484">
        <f t="shared" si="145"/>
        <v>3.5605555555555553</v>
      </c>
      <c r="P484">
        <f t="shared" si="146"/>
        <v>0</v>
      </c>
      <c r="Q484">
        <f t="shared" si="147"/>
        <v>0</v>
      </c>
      <c r="R484">
        <f t="shared" si="148"/>
        <v>0</v>
      </c>
      <c r="S484">
        <f t="shared" si="149"/>
        <v>0</v>
      </c>
      <c r="T484">
        <f t="shared" si="150"/>
        <v>-3.5605555555555553</v>
      </c>
      <c r="U484">
        <f t="shared" si="151"/>
        <v>1052.4394444444445</v>
      </c>
    </row>
    <row r="485" spans="1:21" x14ac:dyDescent="0.3">
      <c r="A485" t="s">
        <v>939</v>
      </c>
      <c r="B485" t="s">
        <v>940</v>
      </c>
      <c r="C485" t="str">
        <f t="shared" si="133"/>
        <v>2021</v>
      </c>
      <c r="D485" t="str">
        <f t="shared" si="134"/>
        <v>02</v>
      </c>
      <c r="E485" t="str">
        <f t="shared" si="135"/>
        <v>26</v>
      </c>
      <c r="F485" s="3">
        <f t="shared" si="136"/>
        <v>44253</v>
      </c>
      <c r="G485" t="str">
        <f t="shared" si="137"/>
        <v>2021</v>
      </c>
      <c r="H485" t="str">
        <f t="shared" si="138"/>
        <v>03</v>
      </c>
      <c r="I485" t="str">
        <f t="shared" si="139"/>
        <v>02</v>
      </c>
      <c r="J485" s="3">
        <f t="shared" si="140"/>
        <v>44257</v>
      </c>
      <c r="K485">
        <f t="shared" si="141"/>
        <v>4</v>
      </c>
      <c r="L485" t="str">
        <f t="shared" si="142"/>
        <v>20</v>
      </c>
      <c r="M485" t="str">
        <f t="shared" si="143"/>
        <v>19</v>
      </c>
      <c r="N485" t="str">
        <f t="shared" si="144"/>
        <v>15</v>
      </c>
      <c r="O485">
        <f t="shared" si="145"/>
        <v>20.320833333333333</v>
      </c>
      <c r="P485" t="str">
        <f t="shared" si="146"/>
        <v>20</v>
      </c>
      <c r="Q485" t="str">
        <f t="shared" si="147"/>
        <v>19</v>
      </c>
      <c r="R485" t="str">
        <f t="shared" si="148"/>
        <v>15</v>
      </c>
      <c r="S485">
        <f t="shared" si="149"/>
        <v>20.320833333333333</v>
      </c>
      <c r="T485">
        <f t="shared" si="150"/>
        <v>0</v>
      </c>
      <c r="U485">
        <f t="shared" si="151"/>
        <v>96</v>
      </c>
    </row>
    <row r="486" spans="1:21" x14ac:dyDescent="0.3">
      <c r="A486" t="s">
        <v>439</v>
      </c>
      <c r="C486" t="str">
        <f t="shared" si="133"/>
        <v>2021</v>
      </c>
      <c r="D486" t="str">
        <f t="shared" si="134"/>
        <v>01</v>
      </c>
      <c r="E486" t="str">
        <f t="shared" si="135"/>
        <v>19</v>
      </c>
      <c r="F486" s="3">
        <f t="shared" si="136"/>
        <v>44215</v>
      </c>
      <c r="G486">
        <f t="shared" si="137"/>
        <v>2021</v>
      </c>
      <c r="H486">
        <f t="shared" si="138"/>
        <v>3</v>
      </c>
      <c r="I486">
        <f t="shared" si="139"/>
        <v>4</v>
      </c>
      <c r="J486" s="3">
        <f t="shared" si="140"/>
        <v>44259</v>
      </c>
      <c r="K486">
        <f t="shared" si="141"/>
        <v>44</v>
      </c>
      <c r="L486" t="str">
        <f t="shared" si="142"/>
        <v>03</v>
      </c>
      <c r="M486" t="str">
        <f t="shared" si="143"/>
        <v>33</v>
      </c>
      <c r="N486" t="str">
        <f t="shared" si="144"/>
        <v>38</v>
      </c>
      <c r="O486">
        <f t="shared" si="145"/>
        <v>3.5605555555555553</v>
      </c>
      <c r="P486">
        <f t="shared" si="146"/>
        <v>0</v>
      </c>
      <c r="Q486">
        <f t="shared" si="147"/>
        <v>0</v>
      </c>
      <c r="R486">
        <f t="shared" si="148"/>
        <v>0</v>
      </c>
      <c r="S486">
        <f t="shared" si="149"/>
        <v>0</v>
      </c>
      <c r="T486">
        <f t="shared" si="150"/>
        <v>-3.5605555555555553</v>
      </c>
      <c r="U486">
        <f t="shared" si="151"/>
        <v>1052.4394444444445</v>
      </c>
    </row>
    <row r="487" spans="1:21" x14ac:dyDescent="0.3">
      <c r="A487" t="s">
        <v>738</v>
      </c>
      <c r="B487" t="s">
        <v>739</v>
      </c>
      <c r="C487" t="str">
        <f t="shared" si="133"/>
        <v>2021</v>
      </c>
      <c r="D487" t="str">
        <f t="shared" si="134"/>
        <v>02</v>
      </c>
      <c r="E487" t="str">
        <f t="shared" si="135"/>
        <v>08</v>
      </c>
      <c r="F487" s="3">
        <f t="shared" si="136"/>
        <v>44235</v>
      </c>
      <c r="G487" t="str">
        <f t="shared" si="137"/>
        <v>2021</v>
      </c>
      <c r="H487" t="str">
        <f t="shared" si="138"/>
        <v>02</v>
      </c>
      <c r="I487" t="str">
        <f t="shared" si="139"/>
        <v>27</v>
      </c>
      <c r="J487" s="3">
        <f t="shared" si="140"/>
        <v>44254</v>
      </c>
      <c r="K487">
        <f t="shared" si="141"/>
        <v>19</v>
      </c>
      <c r="L487" t="str">
        <f t="shared" si="142"/>
        <v>19</v>
      </c>
      <c r="M487" t="str">
        <f t="shared" si="143"/>
        <v>35</v>
      </c>
      <c r="N487" t="str">
        <f t="shared" si="144"/>
        <v>33</v>
      </c>
      <c r="O487">
        <f t="shared" si="145"/>
        <v>19.592499999999998</v>
      </c>
      <c r="P487" t="str">
        <f t="shared" si="146"/>
        <v>04</v>
      </c>
      <c r="Q487" t="str">
        <f t="shared" si="147"/>
        <v>59</v>
      </c>
      <c r="R487" t="str">
        <f t="shared" si="148"/>
        <v>59</v>
      </c>
      <c r="S487">
        <f t="shared" si="149"/>
        <v>4.9997222222222222</v>
      </c>
      <c r="T487">
        <f t="shared" si="150"/>
        <v>-14.592777777777776</v>
      </c>
      <c r="U487">
        <f t="shared" si="151"/>
        <v>441.40722222222223</v>
      </c>
    </row>
    <row r="488" spans="1:21" x14ac:dyDescent="0.3">
      <c r="A488" t="s">
        <v>536</v>
      </c>
      <c r="B488" t="s">
        <v>537</v>
      </c>
      <c r="C488" t="str">
        <f t="shared" si="133"/>
        <v>2021</v>
      </c>
      <c r="D488" t="str">
        <f t="shared" si="134"/>
        <v>01</v>
      </c>
      <c r="E488" t="str">
        <f t="shared" si="135"/>
        <v>01</v>
      </c>
      <c r="F488" s="3">
        <f t="shared" si="136"/>
        <v>44197</v>
      </c>
      <c r="G488" t="str">
        <f t="shared" si="137"/>
        <v>2021</v>
      </c>
      <c r="H488" t="str">
        <f t="shared" si="138"/>
        <v>01</v>
      </c>
      <c r="I488" t="str">
        <f t="shared" si="139"/>
        <v>05</v>
      </c>
      <c r="J488" s="3">
        <f t="shared" si="140"/>
        <v>44201</v>
      </c>
      <c r="K488">
        <f t="shared" si="141"/>
        <v>4</v>
      </c>
      <c r="L488" t="str">
        <f t="shared" si="142"/>
        <v>05</v>
      </c>
      <c r="M488" t="str">
        <f t="shared" si="143"/>
        <v>00</v>
      </c>
      <c r="N488" t="str">
        <f t="shared" si="144"/>
        <v>54</v>
      </c>
      <c r="O488">
        <f t="shared" si="145"/>
        <v>5.0149999999999997</v>
      </c>
      <c r="P488" t="str">
        <f t="shared" si="146"/>
        <v>23</v>
      </c>
      <c r="Q488" t="str">
        <f t="shared" si="147"/>
        <v>30</v>
      </c>
      <c r="R488" t="str">
        <f t="shared" si="148"/>
        <v>00</v>
      </c>
      <c r="S488">
        <f t="shared" si="149"/>
        <v>23.5</v>
      </c>
      <c r="T488">
        <f t="shared" si="150"/>
        <v>18.484999999999999</v>
      </c>
      <c r="U488">
        <f t="shared" si="151"/>
        <v>114.485</v>
      </c>
    </row>
    <row r="489" spans="1:21" x14ac:dyDescent="0.3">
      <c r="A489" t="s">
        <v>288</v>
      </c>
      <c r="C489" t="str">
        <f t="shared" si="133"/>
        <v>2021</v>
      </c>
      <c r="D489" t="str">
        <f t="shared" si="134"/>
        <v>01</v>
      </c>
      <c r="E489" t="str">
        <f t="shared" si="135"/>
        <v>22</v>
      </c>
      <c r="F489" s="3">
        <f t="shared" si="136"/>
        <v>44218</v>
      </c>
      <c r="G489">
        <f t="shared" si="137"/>
        <v>2021</v>
      </c>
      <c r="H489">
        <f t="shared" si="138"/>
        <v>3</v>
      </c>
      <c r="I489">
        <f t="shared" si="139"/>
        <v>4</v>
      </c>
      <c r="J489" s="3">
        <f t="shared" si="140"/>
        <v>44259</v>
      </c>
      <c r="K489">
        <f t="shared" si="141"/>
        <v>41</v>
      </c>
      <c r="L489" t="str">
        <f t="shared" si="142"/>
        <v>19</v>
      </c>
      <c r="M489" t="str">
        <f t="shared" si="143"/>
        <v>47</v>
      </c>
      <c r="N489" t="str">
        <f t="shared" si="144"/>
        <v>07</v>
      </c>
      <c r="O489">
        <f t="shared" si="145"/>
        <v>19.785277777777779</v>
      </c>
      <c r="P489">
        <f t="shared" si="146"/>
        <v>0</v>
      </c>
      <c r="Q489">
        <f t="shared" si="147"/>
        <v>0</v>
      </c>
      <c r="R489">
        <f t="shared" si="148"/>
        <v>0</v>
      </c>
      <c r="S489">
        <f t="shared" si="149"/>
        <v>0</v>
      </c>
      <c r="T489">
        <f t="shared" si="150"/>
        <v>-19.785277777777779</v>
      </c>
      <c r="U489">
        <f t="shared" si="151"/>
        <v>964.21472222222224</v>
      </c>
    </row>
    <row r="490" spans="1:21" x14ac:dyDescent="0.3">
      <c r="A490" t="s">
        <v>89</v>
      </c>
      <c r="C490" t="str">
        <f t="shared" si="133"/>
        <v>2021</v>
      </c>
      <c r="D490" t="str">
        <f t="shared" si="134"/>
        <v>01</v>
      </c>
      <c r="E490" t="str">
        <f t="shared" si="135"/>
        <v>22</v>
      </c>
      <c r="F490" s="3">
        <f t="shared" si="136"/>
        <v>44218</v>
      </c>
      <c r="G490">
        <f t="shared" si="137"/>
        <v>2021</v>
      </c>
      <c r="H490">
        <f t="shared" si="138"/>
        <v>3</v>
      </c>
      <c r="I490">
        <f t="shared" si="139"/>
        <v>4</v>
      </c>
      <c r="J490" s="3">
        <f t="shared" si="140"/>
        <v>44259</v>
      </c>
      <c r="K490">
        <f t="shared" si="141"/>
        <v>41</v>
      </c>
      <c r="L490" t="str">
        <f t="shared" si="142"/>
        <v>15</v>
      </c>
      <c r="M490" t="str">
        <f t="shared" si="143"/>
        <v>12</v>
      </c>
      <c r="N490" t="str">
        <f t="shared" si="144"/>
        <v>53</v>
      </c>
      <c r="O490">
        <f t="shared" si="145"/>
        <v>15.214722222222221</v>
      </c>
      <c r="P490">
        <f t="shared" si="146"/>
        <v>0</v>
      </c>
      <c r="Q490">
        <f t="shared" si="147"/>
        <v>0</v>
      </c>
      <c r="R490">
        <f t="shared" si="148"/>
        <v>0</v>
      </c>
      <c r="S490">
        <f t="shared" si="149"/>
        <v>0</v>
      </c>
      <c r="T490">
        <f t="shared" si="150"/>
        <v>-15.214722222222221</v>
      </c>
      <c r="U490">
        <f t="shared" si="151"/>
        <v>968.78527777777776</v>
      </c>
    </row>
    <row r="491" spans="1:21" x14ac:dyDescent="0.3">
      <c r="A491" t="s">
        <v>89</v>
      </c>
      <c r="C491" t="str">
        <f t="shared" si="133"/>
        <v>2021</v>
      </c>
      <c r="D491" t="str">
        <f t="shared" si="134"/>
        <v>01</v>
      </c>
      <c r="E491" t="str">
        <f t="shared" si="135"/>
        <v>22</v>
      </c>
      <c r="F491" s="3">
        <f t="shared" si="136"/>
        <v>44218</v>
      </c>
      <c r="G491">
        <f t="shared" si="137"/>
        <v>2021</v>
      </c>
      <c r="H491">
        <f t="shared" si="138"/>
        <v>3</v>
      </c>
      <c r="I491">
        <f t="shared" si="139"/>
        <v>4</v>
      </c>
      <c r="J491" s="3">
        <f t="shared" si="140"/>
        <v>44259</v>
      </c>
      <c r="K491">
        <f t="shared" si="141"/>
        <v>41</v>
      </c>
      <c r="L491" t="str">
        <f t="shared" si="142"/>
        <v>15</v>
      </c>
      <c r="M491" t="str">
        <f t="shared" si="143"/>
        <v>12</v>
      </c>
      <c r="N491" t="str">
        <f t="shared" si="144"/>
        <v>53</v>
      </c>
      <c r="O491">
        <f t="shared" si="145"/>
        <v>15.214722222222221</v>
      </c>
      <c r="P491">
        <f t="shared" si="146"/>
        <v>0</v>
      </c>
      <c r="Q491">
        <f t="shared" si="147"/>
        <v>0</v>
      </c>
      <c r="R491">
        <f t="shared" si="148"/>
        <v>0</v>
      </c>
      <c r="S491">
        <f t="shared" si="149"/>
        <v>0</v>
      </c>
      <c r="T491">
        <f t="shared" si="150"/>
        <v>-15.214722222222221</v>
      </c>
      <c r="U491">
        <f t="shared" si="151"/>
        <v>968.78527777777776</v>
      </c>
    </row>
    <row r="492" spans="1:21" x14ac:dyDescent="0.3">
      <c r="A492" t="s">
        <v>684</v>
      </c>
      <c r="B492" t="s">
        <v>685</v>
      </c>
      <c r="C492" t="str">
        <f t="shared" si="133"/>
        <v>2021</v>
      </c>
      <c r="D492" t="str">
        <f t="shared" si="134"/>
        <v>02</v>
      </c>
      <c r="E492" t="str">
        <f t="shared" si="135"/>
        <v>11</v>
      </c>
      <c r="F492" s="3">
        <f t="shared" si="136"/>
        <v>44238</v>
      </c>
      <c r="G492" t="str">
        <f t="shared" si="137"/>
        <v>2021</v>
      </c>
      <c r="H492" t="str">
        <f t="shared" si="138"/>
        <v>03</v>
      </c>
      <c r="I492" t="str">
        <f t="shared" si="139"/>
        <v>08</v>
      </c>
      <c r="J492" s="3">
        <f t="shared" si="140"/>
        <v>44263</v>
      </c>
      <c r="K492">
        <f t="shared" si="141"/>
        <v>25</v>
      </c>
      <c r="L492" t="str">
        <f t="shared" si="142"/>
        <v>21</v>
      </c>
      <c r="M492" t="str">
        <f t="shared" si="143"/>
        <v>22</v>
      </c>
      <c r="N492" t="str">
        <f t="shared" si="144"/>
        <v>56</v>
      </c>
      <c r="O492">
        <f t="shared" si="145"/>
        <v>21.382222222222222</v>
      </c>
      <c r="P492" t="str">
        <f t="shared" si="146"/>
        <v>19</v>
      </c>
      <c r="Q492" t="str">
        <f t="shared" si="147"/>
        <v>59</v>
      </c>
      <c r="R492" t="str">
        <f t="shared" si="148"/>
        <v>59</v>
      </c>
      <c r="S492">
        <f t="shared" si="149"/>
        <v>19.999722222222225</v>
      </c>
      <c r="T492">
        <f t="shared" si="150"/>
        <v>-1.3824999999999967</v>
      </c>
      <c r="U492">
        <f t="shared" si="151"/>
        <v>598.61749999999995</v>
      </c>
    </row>
    <row r="493" spans="1:21" x14ac:dyDescent="0.3">
      <c r="A493" t="s">
        <v>389</v>
      </c>
      <c r="C493" t="str">
        <f t="shared" si="133"/>
        <v>2021</v>
      </c>
      <c r="D493" t="str">
        <f t="shared" si="134"/>
        <v>02</v>
      </c>
      <c r="E493" t="str">
        <f t="shared" si="135"/>
        <v>12</v>
      </c>
      <c r="F493" s="3">
        <f t="shared" si="136"/>
        <v>44239</v>
      </c>
      <c r="G493">
        <f t="shared" si="137"/>
        <v>2021</v>
      </c>
      <c r="H493">
        <f t="shared" si="138"/>
        <v>3</v>
      </c>
      <c r="I493">
        <f t="shared" si="139"/>
        <v>4</v>
      </c>
      <c r="J493" s="3">
        <f t="shared" si="140"/>
        <v>44259</v>
      </c>
      <c r="K493">
        <f t="shared" si="141"/>
        <v>20</v>
      </c>
      <c r="L493" t="str">
        <f t="shared" si="142"/>
        <v>00</v>
      </c>
      <c r="M493" t="str">
        <f t="shared" si="143"/>
        <v>50</v>
      </c>
      <c r="N493" t="str">
        <f t="shared" si="144"/>
        <v>36</v>
      </c>
      <c r="O493">
        <f t="shared" si="145"/>
        <v>0.84333333333333338</v>
      </c>
      <c r="P493">
        <f t="shared" si="146"/>
        <v>0</v>
      </c>
      <c r="Q493">
        <f t="shared" si="147"/>
        <v>0</v>
      </c>
      <c r="R493">
        <f t="shared" si="148"/>
        <v>0</v>
      </c>
      <c r="S493">
        <f t="shared" si="149"/>
        <v>0</v>
      </c>
      <c r="T493">
        <f t="shared" si="150"/>
        <v>-0.84333333333333338</v>
      </c>
      <c r="U493">
        <f t="shared" si="151"/>
        <v>479.15666666666669</v>
      </c>
    </row>
    <row r="494" spans="1:21" x14ac:dyDescent="0.3">
      <c r="A494" t="s">
        <v>164</v>
      </c>
      <c r="B494" t="s">
        <v>165</v>
      </c>
      <c r="C494" t="str">
        <f t="shared" si="133"/>
        <v>2021</v>
      </c>
      <c r="D494" t="str">
        <f t="shared" si="134"/>
        <v>02</v>
      </c>
      <c r="E494" t="str">
        <f t="shared" si="135"/>
        <v>15</v>
      </c>
      <c r="F494" s="3">
        <f t="shared" si="136"/>
        <v>44242</v>
      </c>
      <c r="G494" t="str">
        <f t="shared" si="137"/>
        <v>2021</v>
      </c>
      <c r="H494" t="str">
        <f t="shared" si="138"/>
        <v>02</v>
      </c>
      <c r="I494" t="str">
        <f t="shared" si="139"/>
        <v>28</v>
      </c>
      <c r="J494" s="3">
        <f t="shared" si="140"/>
        <v>44255</v>
      </c>
      <c r="K494">
        <f t="shared" si="141"/>
        <v>13</v>
      </c>
      <c r="L494" t="str">
        <f t="shared" si="142"/>
        <v>00</v>
      </c>
      <c r="M494" t="str">
        <f t="shared" si="143"/>
        <v>00</v>
      </c>
      <c r="N494" t="str">
        <f t="shared" si="144"/>
        <v>34</v>
      </c>
      <c r="O494">
        <f t="shared" si="145"/>
        <v>9.4444444444444445E-3</v>
      </c>
      <c r="P494" t="str">
        <f t="shared" si="146"/>
        <v>23</v>
      </c>
      <c r="Q494" t="str">
        <f t="shared" si="147"/>
        <v>59</v>
      </c>
      <c r="R494" t="str">
        <f t="shared" si="148"/>
        <v>00</v>
      </c>
      <c r="S494">
        <f t="shared" si="149"/>
        <v>23.983333333333334</v>
      </c>
      <c r="T494">
        <f t="shared" si="150"/>
        <v>23.97388888888889</v>
      </c>
      <c r="U494">
        <f t="shared" si="151"/>
        <v>335.97388888888889</v>
      </c>
    </row>
    <row r="495" spans="1:21" x14ac:dyDescent="0.3">
      <c r="A495" t="s">
        <v>396</v>
      </c>
      <c r="B495" t="s">
        <v>397</v>
      </c>
      <c r="C495" t="str">
        <f t="shared" si="133"/>
        <v>2021</v>
      </c>
      <c r="D495" t="str">
        <f t="shared" si="134"/>
        <v>02</v>
      </c>
      <c r="E495" t="str">
        <f t="shared" si="135"/>
        <v>03</v>
      </c>
      <c r="F495" s="3">
        <f t="shared" si="136"/>
        <v>44230</v>
      </c>
      <c r="G495" t="str">
        <f t="shared" si="137"/>
        <v>2021</v>
      </c>
      <c r="H495" t="str">
        <f t="shared" si="138"/>
        <v>02</v>
      </c>
      <c r="I495" t="str">
        <f t="shared" si="139"/>
        <v>09</v>
      </c>
      <c r="J495" s="3">
        <f t="shared" si="140"/>
        <v>44236</v>
      </c>
      <c r="K495">
        <f t="shared" si="141"/>
        <v>6</v>
      </c>
      <c r="L495" t="str">
        <f t="shared" si="142"/>
        <v>18</v>
      </c>
      <c r="M495" t="str">
        <f t="shared" si="143"/>
        <v>30</v>
      </c>
      <c r="N495" t="str">
        <f t="shared" si="144"/>
        <v>18</v>
      </c>
      <c r="O495">
        <f t="shared" si="145"/>
        <v>18.504999999999999</v>
      </c>
      <c r="P495" t="str">
        <f t="shared" si="146"/>
        <v>07</v>
      </c>
      <c r="Q495" t="str">
        <f t="shared" si="147"/>
        <v>59</v>
      </c>
      <c r="R495" t="str">
        <f t="shared" si="148"/>
        <v>59</v>
      </c>
      <c r="S495">
        <f t="shared" si="149"/>
        <v>7.9997222222222222</v>
      </c>
      <c r="T495">
        <f t="shared" si="150"/>
        <v>-10.505277777777778</v>
      </c>
      <c r="U495">
        <f t="shared" si="151"/>
        <v>133.49472222222221</v>
      </c>
    </row>
    <row r="496" spans="1:21" x14ac:dyDescent="0.3">
      <c r="A496" t="s">
        <v>164</v>
      </c>
      <c r="B496" t="s">
        <v>165</v>
      </c>
      <c r="C496" t="str">
        <f t="shared" si="133"/>
        <v>2021</v>
      </c>
      <c r="D496" t="str">
        <f t="shared" si="134"/>
        <v>02</v>
      </c>
      <c r="E496" t="str">
        <f t="shared" si="135"/>
        <v>15</v>
      </c>
      <c r="F496" s="3">
        <f t="shared" si="136"/>
        <v>44242</v>
      </c>
      <c r="G496" t="str">
        <f t="shared" si="137"/>
        <v>2021</v>
      </c>
      <c r="H496" t="str">
        <f t="shared" si="138"/>
        <v>02</v>
      </c>
      <c r="I496" t="str">
        <f t="shared" si="139"/>
        <v>28</v>
      </c>
      <c r="J496" s="3">
        <f t="shared" si="140"/>
        <v>44255</v>
      </c>
      <c r="K496">
        <f t="shared" si="141"/>
        <v>13</v>
      </c>
      <c r="L496" t="str">
        <f t="shared" si="142"/>
        <v>00</v>
      </c>
      <c r="M496" t="str">
        <f t="shared" si="143"/>
        <v>00</v>
      </c>
      <c r="N496" t="str">
        <f t="shared" si="144"/>
        <v>34</v>
      </c>
      <c r="O496">
        <f t="shared" si="145"/>
        <v>9.4444444444444445E-3</v>
      </c>
      <c r="P496" t="str">
        <f t="shared" si="146"/>
        <v>23</v>
      </c>
      <c r="Q496" t="str">
        <f t="shared" si="147"/>
        <v>59</v>
      </c>
      <c r="R496" t="str">
        <f t="shared" si="148"/>
        <v>00</v>
      </c>
      <c r="S496">
        <f t="shared" si="149"/>
        <v>23.983333333333334</v>
      </c>
      <c r="T496">
        <f t="shared" si="150"/>
        <v>23.97388888888889</v>
      </c>
      <c r="U496">
        <f t="shared" si="151"/>
        <v>335.97388888888889</v>
      </c>
    </row>
    <row r="497" spans="1:21" x14ac:dyDescent="0.3">
      <c r="A497" t="s">
        <v>1220</v>
      </c>
      <c r="C497" t="str">
        <f t="shared" si="133"/>
        <v>2021</v>
      </c>
      <c r="D497" t="str">
        <f t="shared" si="134"/>
        <v>01</v>
      </c>
      <c r="E497" t="str">
        <f t="shared" si="135"/>
        <v>13</v>
      </c>
      <c r="F497" s="3">
        <f t="shared" si="136"/>
        <v>44209</v>
      </c>
      <c r="G497">
        <f t="shared" si="137"/>
        <v>2021</v>
      </c>
      <c r="H497">
        <f t="shared" si="138"/>
        <v>3</v>
      </c>
      <c r="I497">
        <f t="shared" si="139"/>
        <v>4</v>
      </c>
      <c r="J497" s="3">
        <f t="shared" si="140"/>
        <v>44259</v>
      </c>
      <c r="K497">
        <f t="shared" si="141"/>
        <v>50</v>
      </c>
      <c r="L497" t="str">
        <f t="shared" si="142"/>
        <v>23</v>
      </c>
      <c r="M497" t="str">
        <f t="shared" si="143"/>
        <v>30</v>
      </c>
      <c r="N497" t="str">
        <f t="shared" si="144"/>
        <v>00</v>
      </c>
      <c r="O497">
        <f t="shared" si="145"/>
        <v>23.5</v>
      </c>
      <c r="P497">
        <f t="shared" si="146"/>
        <v>0</v>
      </c>
      <c r="Q497">
        <f t="shared" si="147"/>
        <v>0</v>
      </c>
      <c r="R497">
        <f t="shared" si="148"/>
        <v>0</v>
      </c>
      <c r="S497">
        <f t="shared" si="149"/>
        <v>0</v>
      </c>
      <c r="T497">
        <f t="shared" si="150"/>
        <v>-23.5</v>
      </c>
      <c r="U497">
        <f t="shared" si="151"/>
        <v>1176.5</v>
      </c>
    </row>
    <row r="498" spans="1:21" x14ac:dyDescent="0.3">
      <c r="A498" t="s">
        <v>344</v>
      </c>
      <c r="B498" t="s">
        <v>345</v>
      </c>
      <c r="C498" t="str">
        <f t="shared" si="133"/>
        <v>2021</v>
      </c>
      <c r="D498" t="str">
        <f t="shared" si="134"/>
        <v>01</v>
      </c>
      <c r="E498" t="str">
        <f t="shared" si="135"/>
        <v>18</v>
      </c>
      <c r="F498" s="3">
        <f t="shared" si="136"/>
        <v>44214</v>
      </c>
      <c r="G498" t="str">
        <f t="shared" si="137"/>
        <v>2021</v>
      </c>
      <c r="H498" t="str">
        <f t="shared" si="138"/>
        <v>02</v>
      </c>
      <c r="I498" t="str">
        <f t="shared" si="139"/>
        <v>05</v>
      </c>
      <c r="J498" s="3">
        <f t="shared" si="140"/>
        <v>44232</v>
      </c>
      <c r="K498">
        <f t="shared" si="141"/>
        <v>18</v>
      </c>
      <c r="L498" t="str">
        <f t="shared" si="142"/>
        <v>13</v>
      </c>
      <c r="M498" t="str">
        <f t="shared" si="143"/>
        <v>00</v>
      </c>
      <c r="N498" t="str">
        <f t="shared" si="144"/>
        <v>00</v>
      </c>
      <c r="O498">
        <f t="shared" si="145"/>
        <v>13</v>
      </c>
      <c r="P498" t="str">
        <f t="shared" si="146"/>
        <v>18</v>
      </c>
      <c r="Q498" t="str">
        <f t="shared" si="147"/>
        <v>00</v>
      </c>
      <c r="R498" t="str">
        <f t="shared" si="148"/>
        <v>00</v>
      </c>
      <c r="S498">
        <f t="shared" si="149"/>
        <v>18</v>
      </c>
      <c r="T498">
        <f t="shared" si="150"/>
        <v>5</v>
      </c>
      <c r="U498">
        <f t="shared" si="151"/>
        <v>437</v>
      </c>
    </row>
    <row r="499" spans="1:21" x14ac:dyDescent="0.3">
      <c r="A499" t="s">
        <v>222</v>
      </c>
      <c r="C499" t="str">
        <f t="shared" si="133"/>
        <v>2021</v>
      </c>
      <c r="D499" t="str">
        <f t="shared" si="134"/>
        <v>01</v>
      </c>
      <c r="E499" t="str">
        <f t="shared" si="135"/>
        <v>21</v>
      </c>
      <c r="F499" s="3">
        <f t="shared" si="136"/>
        <v>44217</v>
      </c>
      <c r="G499">
        <f t="shared" si="137"/>
        <v>2021</v>
      </c>
      <c r="H499">
        <f t="shared" si="138"/>
        <v>3</v>
      </c>
      <c r="I499">
        <f t="shared" si="139"/>
        <v>4</v>
      </c>
      <c r="J499" s="3">
        <f t="shared" si="140"/>
        <v>44259</v>
      </c>
      <c r="K499">
        <f t="shared" si="141"/>
        <v>42</v>
      </c>
      <c r="L499" t="str">
        <f t="shared" si="142"/>
        <v>21</v>
      </c>
      <c r="M499" t="str">
        <f t="shared" si="143"/>
        <v>48</v>
      </c>
      <c r="N499" t="str">
        <f t="shared" si="144"/>
        <v>45</v>
      </c>
      <c r="O499">
        <f t="shared" si="145"/>
        <v>21.8125</v>
      </c>
      <c r="P499">
        <f t="shared" si="146"/>
        <v>0</v>
      </c>
      <c r="Q499">
        <f t="shared" si="147"/>
        <v>0</v>
      </c>
      <c r="R499">
        <f t="shared" si="148"/>
        <v>0</v>
      </c>
      <c r="S499">
        <f t="shared" si="149"/>
        <v>0</v>
      </c>
      <c r="T499">
        <f t="shared" si="150"/>
        <v>-21.8125</v>
      </c>
      <c r="U499">
        <f t="shared" si="151"/>
        <v>986.1875</v>
      </c>
    </row>
    <row r="500" spans="1:21" x14ac:dyDescent="0.3">
      <c r="A500" t="s">
        <v>1234</v>
      </c>
      <c r="B500" t="s">
        <v>1642</v>
      </c>
      <c r="C500" t="str">
        <f t="shared" si="133"/>
        <v>2021</v>
      </c>
      <c r="D500" t="str">
        <f t="shared" si="134"/>
        <v>03</v>
      </c>
      <c r="E500" t="str">
        <f t="shared" si="135"/>
        <v>02</v>
      </c>
      <c r="F500" s="3">
        <f t="shared" si="136"/>
        <v>44257</v>
      </c>
      <c r="G500" t="str">
        <f t="shared" si="137"/>
        <v>2021</v>
      </c>
      <c r="H500" t="str">
        <f t="shared" si="138"/>
        <v>03</v>
      </c>
      <c r="I500" t="str">
        <f t="shared" si="139"/>
        <v>10</v>
      </c>
      <c r="J500" s="3">
        <f t="shared" si="140"/>
        <v>44265</v>
      </c>
      <c r="K500">
        <f t="shared" si="141"/>
        <v>8</v>
      </c>
      <c r="L500" t="str">
        <f t="shared" si="142"/>
        <v>16</v>
      </c>
      <c r="M500" t="str">
        <f t="shared" si="143"/>
        <v>30</v>
      </c>
      <c r="N500" t="str">
        <f t="shared" si="144"/>
        <v>00</v>
      </c>
      <c r="O500">
        <f t="shared" si="145"/>
        <v>16.5</v>
      </c>
      <c r="P500" t="str">
        <f t="shared" si="146"/>
        <v>00</v>
      </c>
      <c r="Q500" t="str">
        <f t="shared" si="147"/>
        <v>23</v>
      </c>
      <c r="R500" t="str">
        <f t="shared" si="148"/>
        <v>55</v>
      </c>
      <c r="S500">
        <f t="shared" si="149"/>
        <v>0.39861111111111114</v>
      </c>
      <c r="T500">
        <f t="shared" si="150"/>
        <v>-16.101388888888888</v>
      </c>
      <c r="U500">
        <f t="shared" si="151"/>
        <v>175.89861111111111</v>
      </c>
    </row>
    <row r="501" spans="1:21" x14ac:dyDescent="0.3">
      <c r="A501" t="s">
        <v>1566</v>
      </c>
      <c r="B501" t="s">
        <v>310</v>
      </c>
      <c r="C501" t="str">
        <f t="shared" si="133"/>
        <v>2020</v>
      </c>
      <c r="D501" t="str">
        <f t="shared" si="134"/>
        <v>12</v>
      </c>
      <c r="E501" t="str">
        <f t="shared" si="135"/>
        <v>16</v>
      </c>
      <c r="F501" s="3">
        <f t="shared" si="136"/>
        <v>44181</v>
      </c>
      <c r="G501" t="str">
        <f t="shared" si="137"/>
        <v>2021</v>
      </c>
      <c r="H501" t="str">
        <f t="shared" si="138"/>
        <v>02</v>
      </c>
      <c r="I501" t="str">
        <f t="shared" si="139"/>
        <v>16</v>
      </c>
      <c r="J501" s="3">
        <f t="shared" si="140"/>
        <v>44243</v>
      </c>
      <c r="K501">
        <f t="shared" si="141"/>
        <v>62</v>
      </c>
      <c r="L501" t="str">
        <f t="shared" si="142"/>
        <v>18</v>
      </c>
      <c r="M501" t="str">
        <f t="shared" si="143"/>
        <v>18</v>
      </c>
      <c r="N501" t="str">
        <f t="shared" si="144"/>
        <v>00</v>
      </c>
      <c r="O501">
        <f t="shared" si="145"/>
        <v>18.3</v>
      </c>
      <c r="P501" t="str">
        <f t="shared" si="146"/>
        <v>04</v>
      </c>
      <c r="Q501" t="str">
        <f t="shared" si="147"/>
        <v>59</v>
      </c>
      <c r="R501" t="str">
        <f t="shared" si="148"/>
        <v>59</v>
      </c>
      <c r="S501">
        <f t="shared" si="149"/>
        <v>4.9997222222222222</v>
      </c>
      <c r="T501">
        <f t="shared" si="150"/>
        <v>-13.300277777777779</v>
      </c>
      <c r="U501">
        <f t="shared" si="151"/>
        <v>1474.6997222222221</v>
      </c>
    </row>
    <row r="502" spans="1:21" x14ac:dyDescent="0.3">
      <c r="A502" t="s">
        <v>1648</v>
      </c>
      <c r="B502" t="s">
        <v>1649</v>
      </c>
      <c r="C502" t="str">
        <f t="shared" si="133"/>
        <v>2021</v>
      </c>
      <c r="D502" t="str">
        <f t="shared" si="134"/>
        <v>01</v>
      </c>
      <c r="E502" t="str">
        <f t="shared" si="135"/>
        <v>29</v>
      </c>
      <c r="F502" s="3">
        <f t="shared" si="136"/>
        <v>44225</v>
      </c>
      <c r="G502" t="str">
        <f t="shared" si="137"/>
        <v>2021</v>
      </c>
      <c r="H502" t="str">
        <f t="shared" si="138"/>
        <v>03</v>
      </c>
      <c r="I502" t="str">
        <f t="shared" si="139"/>
        <v>03</v>
      </c>
      <c r="J502" s="3">
        <f t="shared" si="140"/>
        <v>44258</v>
      </c>
      <c r="K502">
        <f t="shared" si="141"/>
        <v>33</v>
      </c>
      <c r="L502" t="str">
        <f t="shared" si="142"/>
        <v>23</v>
      </c>
      <c r="M502" t="str">
        <f t="shared" si="143"/>
        <v>22</v>
      </c>
      <c r="N502" t="str">
        <f t="shared" si="144"/>
        <v>31</v>
      </c>
      <c r="O502">
        <f t="shared" si="145"/>
        <v>23.375277777777779</v>
      </c>
      <c r="P502" t="str">
        <f t="shared" si="146"/>
        <v>22</v>
      </c>
      <c r="Q502" t="str">
        <f t="shared" si="147"/>
        <v>59</v>
      </c>
      <c r="R502" t="str">
        <f t="shared" si="148"/>
        <v>59</v>
      </c>
      <c r="S502">
        <f t="shared" si="149"/>
        <v>22.999722222222225</v>
      </c>
      <c r="T502">
        <f t="shared" si="150"/>
        <v>-0.37555555555555387</v>
      </c>
      <c r="U502">
        <f t="shared" si="151"/>
        <v>791.62444444444441</v>
      </c>
    </row>
    <row r="503" spans="1:21" x14ac:dyDescent="0.3">
      <c r="A503" t="s">
        <v>89</v>
      </c>
      <c r="C503" t="str">
        <f t="shared" si="133"/>
        <v>2021</v>
      </c>
      <c r="D503" t="str">
        <f t="shared" si="134"/>
        <v>01</v>
      </c>
      <c r="E503" t="str">
        <f t="shared" si="135"/>
        <v>22</v>
      </c>
      <c r="F503" s="3">
        <f t="shared" si="136"/>
        <v>44218</v>
      </c>
      <c r="G503">
        <f t="shared" si="137"/>
        <v>2021</v>
      </c>
      <c r="H503">
        <f t="shared" si="138"/>
        <v>3</v>
      </c>
      <c r="I503">
        <f t="shared" si="139"/>
        <v>4</v>
      </c>
      <c r="J503" s="3">
        <f t="shared" si="140"/>
        <v>44259</v>
      </c>
      <c r="K503">
        <f t="shared" si="141"/>
        <v>41</v>
      </c>
      <c r="L503" t="str">
        <f t="shared" si="142"/>
        <v>15</v>
      </c>
      <c r="M503" t="str">
        <f t="shared" si="143"/>
        <v>12</v>
      </c>
      <c r="N503" t="str">
        <f t="shared" si="144"/>
        <v>53</v>
      </c>
      <c r="O503">
        <f t="shared" si="145"/>
        <v>15.214722222222221</v>
      </c>
      <c r="P503">
        <f t="shared" si="146"/>
        <v>0</v>
      </c>
      <c r="Q503">
        <f t="shared" si="147"/>
        <v>0</v>
      </c>
      <c r="R503">
        <f t="shared" si="148"/>
        <v>0</v>
      </c>
      <c r="S503">
        <f t="shared" si="149"/>
        <v>0</v>
      </c>
      <c r="T503">
        <f t="shared" si="150"/>
        <v>-15.214722222222221</v>
      </c>
      <c r="U503">
        <f t="shared" si="151"/>
        <v>968.78527777777776</v>
      </c>
    </row>
    <row r="504" spans="1:21" x14ac:dyDescent="0.3">
      <c r="A504" t="s">
        <v>124</v>
      </c>
      <c r="B504" t="s">
        <v>125</v>
      </c>
      <c r="C504" t="str">
        <f t="shared" si="133"/>
        <v>2021</v>
      </c>
      <c r="D504" t="str">
        <f t="shared" si="134"/>
        <v>03</v>
      </c>
      <c r="E504" t="str">
        <f t="shared" si="135"/>
        <v>02</v>
      </c>
      <c r="F504" s="3">
        <f t="shared" si="136"/>
        <v>44257</v>
      </c>
      <c r="G504" t="str">
        <f t="shared" si="137"/>
        <v>2021</v>
      </c>
      <c r="H504" t="str">
        <f t="shared" si="138"/>
        <v>04</v>
      </c>
      <c r="I504" t="str">
        <f t="shared" si="139"/>
        <v>13</v>
      </c>
      <c r="J504" s="3">
        <f t="shared" si="140"/>
        <v>44299</v>
      </c>
      <c r="K504">
        <f t="shared" si="141"/>
        <v>42</v>
      </c>
      <c r="L504" t="str">
        <f t="shared" si="142"/>
        <v>01</v>
      </c>
      <c r="M504" t="str">
        <f t="shared" si="143"/>
        <v>49</v>
      </c>
      <c r="N504" t="str">
        <f t="shared" si="144"/>
        <v>12</v>
      </c>
      <c r="O504">
        <f t="shared" si="145"/>
        <v>1.82</v>
      </c>
      <c r="P504" t="str">
        <f t="shared" si="146"/>
        <v>06</v>
      </c>
      <c r="Q504" t="str">
        <f t="shared" si="147"/>
        <v>59</v>
      </c>
      <c r="R504" t="str">
        <f t="shared" si="148"/>
        <v>59</v>
      </c>
      <c r="S504">
        <f t="shared" si="149"/>
        <v>6.9997222222222222</v>
      </c>
      <c r="T504">
        <f t="shared" si="150"/>
        <v>5.1797222222222219</v>
      </c>
      <c r="U504">
        <f t="shared" si="151"/>
        <v>1013.1797222222223</v>
      </c>
    </row>
    <row r="505" spans="1:21" x14ac:dyDescent="0.3">
      <c r="A505" t="s">
        <v>1658</v>
      </c>
      <c r="C505" t="str">
        <f t="shared" si="133"/>
        <v>2021</v>
      </c>
      <c r="D505" t="str">
        <f t="shared" si="134"/>
        <v>01</v>
      </c>
      <c r="E505" t="str">
        <f t="shared" si="135"/>
        <v>26</v>
      </c>
      <c r="F505" s="3">
        <f t="shared" si="136"/>
        <v>44222</v>
      </c>
      <c r="G505">
        <f t="shared" si="137"/>
        <v>2021</v>
      </c>
      <c r="H505">
        <f t="shared" si="138"/>
        <v>3</v>
      </c>
      <c r="I505">
        <f t="shared" si="139"/>
        <v>4</v>
      </c>
      <c r="J505" s="3">
        <f t="shared" si="140"/>
        <v>44259</v>
      </c>
      <c r="K505">
        <f t="shared" si="141"/>
        <v>37</v>
      </c>
      <c r="L505" t="str">
        <f t="shared" si="142"/>
        <v>22</v>
      </c>
      <c r="M505" t="str">
        <f t="shared" si="143"/>
        <v>28</v>
      </c>
      <c r="N505" t="str">
        <f t="shared" si="144"/>
        <v>05</v>
      </c>
      <c r="O505">
        <f t="shared" si="145"/>
        <v>22.468055555555555</v>
      </c>
      <c r="P505">
        <f t="shared" si="146"/>
        <v>0</v>
      </c>
      <c r="Q505">
        <f t="shared" si="147"/>
        <v>0</v>
      </c>
      <c r="R505">
        <f t="shared" si="148"/>
        <v>0</v>
      </c>
      <c r="S505">
        <f t="shared" si="149"/>
        <v>0</v>
      </c>
      <c r="T505">
        <f t="shared" si="150"/>
        <v>-22.468055555555555</v>
      </c>
      <c r="U505">
        <f t="shared" si="151"/>
        <v>865.53194444444443</v>
      </c>
    </row>
    <row r="506" spans="1:21" x14ac:dyDescent="0.3">
      <c r="A506" t="s">
        <v>924</v>
      </c>
      <c r="C506" t="str">
        <f t="shared" si="133"/>
        <v>2021</v>
      </c>
      <c r="D506" t="str">
        <f t="shared" si="134"/>
        <v>02</v>
      </c>
      <c r="E506" t="str">
        <f t="shared" si="135"/>
        <v>12</v>
      </c>
      <c r="F506" s="3">
        <f t="shared" si="136"/>
        <v>44239</v>
      </c>
      <c r="G506">
        <f t="shared" si="137"/>
        <v>2021</v>
      </c>
      <c r="H506">
        <f t="shared" si="138"/>
        <v>3</v>
      </c>
      <c r="I506">
        <f t="shared" si="139"/>
        <v>4</v>
      </c>
      <c r="J506" s="3">
        <f t="shared" si="140"/>
        <v>44259</v>
      </c>
      <c r="K506">
        <f t="shared" si="141"/>
        <v>20</v>
      </c>
      <c r="L506" t="str">
        <f t="shared" si="142"/>
        <v>00</v>
      </c>
      <c r="M506" t="str">
        <f t="shared" si="143"/>
        <v>06</v>
      </c>
      <c r="N506" t="str">
        <f t="shared" si="144"/>
        <v>47</v>
      </c>
      <c r="O506">
        <f t="shared" si="145"/>
        <v>0.11305555555555556</v>
      </c>
      <c r="P506">
        <f t="shared" si="146"/>
        <v>0</v>
      </c>
      <c r="Q506">
        <f t="shared" si="147"/>
        <v>0</v>
      </c>
      <c r="R506">
        <f t="shared" si="148"/>
        <v>0</v>
      </c>
      <c r="S506">
        <f t="shared" si="149"/>
        <v>0</v>
      </c>
      <c r="T506">
        <f t="shared" si="150"/>
        <v>-0.11305555555555556</v>
      </c>
      <c r="U506">
        <f t="shared" si="151"/>
        <v>479.88694444444445</v>
      </c>
    </row>
    <row r="507" spans="1:21" x14ac:dyDescent="0.3">
      <c r="A507" t="s">
        <v>172</v>
      </c>
      <c r="C507" t="str">
        <f t="shared" si="133"/>
        <v>2021</v>
      </c>
      <c r="D507" t="str">
        <f t="shared" si="134"/>
        <v>03</v>
      </c>
      <c r="E507" t="str">
        <f t="shared" si="135"/>
        <v>01</v>
      </c>
      <c r="F507" s="3">
        <f t="shared" si="136"/>
        <v>44256</v>
      </c>
      <c r="G507">
        <f t="shared" si="137"/>
        <v>2021</v>
      </c>
      <c r="H507">
        <f t="shared" si="138"/>
        <v>3</v>
      </c>
      <c r="I507">
        <f t="shared" si="139"/>
        <v>4</v>
      </c>
      <c r="J507" s="3">
        <f t="shared" si="140"/>
        <v>44259</v>
      </c>
      <c r="K507">
        <f t="shared" si="141"/>
        <v>3</v>
      </c>
      <c r="L507" t="str">
        <f t="shared" si="142"/>
        <v>18</v>
      </c>
      <c r="M507" t="str">
        <f t="shared" si="143"/>
        <v>51</v>
      </c>
      <c r="N507" t="str">
        <f t="shared" si="144"/>
        <v>06</v>
      </c>
      <c r="O507">
        <f t="shared" si="145"/>
        <v>18.851666666666667</v>
      </c>
      <c r="P507">
        <f t="shared" si="146"/>
        <v>0</v>
      </c>
      <c r="Q507">
        <f t="shared" si="147"/>
        <v>0</v>
      </c>
      <c r="R507">
        <f t="shared" si="148"/>
        <v>0</v>
      </c>
      <c r="S507">
        <f t="shared" si="149"/>
        <v>0</v>
      </c>
      <c r="T507">
        <f t="shared" si="150"/>
        <v>-18.851666666666667</v>
      </c>
      <c r="U507">
        <f t="shared" si="151"/>
        <v>53.148333333333333</v>
      </c>
    </row>
    <row r="508" spans="1:21" x14ac:dyDescent="0.3">
      <c r="A508" t="s">
        <v>1123</v>
      </c>
      <c r="B508" t="s">
        <v>1124</v>
      </c>
      <c r="C508" t="str">
        <f t="shared" si="133"/>
        <v>2021</v>
      </c>
      <c r="D508" t="str">
        <f t="shared" si="134"/>
        <v>01</v>
      </c>
      <c r="E508" t="str">
        <f t="shared" si="135"/>
        <v>22</v>
      </c>
      <c r="F508" s="3">
        <f t="shared" si="136"/>
        <v>44218</v>
      </c>
      <c r="G508" t="str">
        <f t="shared" si="137"/>
        <v>2021</v>
      </c>
      <c r="H508" t="str">
        <f t="shared" si="138"/>
        <v>04</v>
      </c>
      <c r="I508" t="str">
        <f t="shared" si="139"/>
        <v>15</v>
      </c>
      <c r="J508" s="3">
        <f t="shared" si="140"/>
        <v>44301</v>
      </c>
      <c r="K508">
        <f t="shared" si="141"/>
        <v>83</v>
      </c>
      <c r="L508" t="str">
        <f t="shared" si="142"/>
        <v>18</v>
      </c>
      <c r="M508" t="str">
        <f t="shared" si="143"/>
        <v>04</v>
      </c>
      <c r="N508" t="str">
        <f t="shared" si="144"/>
        <v>34</v>
      </c>
      <c r="O508">
        <f t="shared" si="145"/>
        <v>18.076111111111111</v>
      </c>
      <c r="P508" t="str">
        <f t="shared" si="146"/>
        <v>17</v>
      </c>
      <c r="Q508" t="str">
        <f t="shared" si="147"/>
        <v>04</v>
      </c>
      <c r="R508" t="str">
        <f t="shared" si="148"/>
        <v>35</v>
      </c>
      <c r="S508">
        <f t="shared" si="149"/>
        <v>17.076388888888889</v>
      </c>
      <c r="T508">
        <f t="shared" si="150"/>
        <v>-0.99972222222222129</v>
      </c>
      <c r="U508">
        <f t="shared" si="151"/>
        <v>1991.0002777777777</v>
      </c>
    </row>
    <row r="509" spans="1:21" x14ac:dyDescent="0.3">
      <c r="A509" t="s">
        <v>1326</v>
      </c>
      <c r="B509" t="s">
        <v>1327</v>
      </c>
      <c r="C509" t="str">
        <f t="shared" si="133"/>
        <v>2021</v>
      </c>
      <c r="D509" t="str">
        <f t="shared" si="134"/>
        <v>02</v>
      </c>
      <c r="E509" t="str">
        <f t="shared" si="135"/>
        <v>17</v>
      </c>
      <c r="F509" s="3">
        <f t="shared" si="136"/>
        <v>44244</v>
      </c>
      <c r="G509" t="str">
        <f t="shared" si="137"/>
        <v>2021</v>
      </c>
      <c r="H509" t="str">
        <f t="shared" si="138"/>
        <v>03</v>
      </c>
      <c r="I509" t="str">
        <f t="shared" si="139"/>
        <v>31</v>
      </c>
      <c r="J509" s="3">
        <f t="shared" si="140"/>
        <v>44286</v>
      </c>
      <c r="K509">
        <f t="shared" si="141"/>
        <v>42</v>
      </c>
      <c r="L509" t="str">
        <f t="shared" si="142"/>
        <v>21</v>
      </c>
      <c r="M509" t="str">
        <f t="shared" si="143"/>
        <v>17</v>
      </c>
      <c r="N509" t="str">
        <f t="shared" si="144"/>
        <v>08</v>
      </c>
      <c r="O509">
        <f t="shared" si="145"/>
        <v>21.285555555555558</v>
      </c>
      <c r="P509" t="str">
        <f t="shared" si="146"/>
        <v>05</v>
      </c>
      <c r="Q509" t="str">
        <f t="shared" si="147"/>
        <v>59</v>
      </c>
      <c r="R509" t="str">
        <f t="shared" si="148"/>
        <v>59</v>
      </c>
      <c r="S509">
        <f t="shared" si="149"/>
        <v>5.9997222222222222</v>
      </c>
      <c r="T509">
        <f t="shared" si="150"/>
        <v>-15.285833333333336</v>
      </c>
      <c r="U509">
        <f t="shared" si="151"/>
        <v>992.71416666666664</v>
      </c>
    </row>
    <row r="510" spans="1:21" x14ac:dyDescent="0.3">
      <c r="A510" t="s">
        <v>1566</v>
      </c>
      <c r="B510" t="s">
        <v>310</v>
      </c>
      <c r="C510" t="str">
        <f t="shared" si="133"/>
        <v>2020</v>
      </c>
      <c r="D510" t="str">
        <f t="shared" si="134"/>
        <v>12</v>
      </c>
      <c r="E510" t="str">
        <f t="shared" si="135"/>
        <v>16</v>
      </c>
      <c r="F510" s="3">
        <f t="shared" si="136"/>
        <v>44181</v>
      </c>
      <c r="G510" t="str">
        <f t="shared" si="137"/>
        <v>2021</v>
      </c>
      <c r="H510" t="str">
        <f t="shared" si="138"/>
        <v>02</v>
      </c>
      <c r="I510" t="str">
        <f t="shared" si="139"/>
        <v>16</v>
      </c>
      <c r="J510" s="3">
        <f t="shared" si="140"/>
        <v>44243</v>
      </c>
      <c r="K510">
        <f t="shared" si="141"/>
        <v>62</v>
      </c>
      <c r="L510" t="str">
        <f t="shared" si="142"/>
        <v>18</v>
      </c>
      <c r="M510" t="str">
        <f t="shared" si="143"/>
        <v>18</v>
      </c>
      <c r="N510" t="str">
        <f t="shared" si="144"/>
        <v>00</v>
      </c>
      <c r="O510">
        <f t="shared" si="145"/>
        <v>18.3</v>
      </c>
      <c r="P510" t="str">
        <f t="shared" si="146"/>
        <v>04</v>
      </c>
      <c r="Q510" t="str">
        <f t="shared" si="147"/>
        <v>59</v>
      </c>
      <c r="R510" t="str">
        <f t="shared" si="148"/>
        <v>59</v>
      </c>
      <c r="S510">
        <f t="shared" si="149"/>
        <v>4.9997222222222222</v>
      </c>
      <c r="T510">
        <f t="shared" si="150"/>
        <v>-13.300277777777779</v>
      </c>
      <c r="U510">
        <f t="shared" si="151"/>
        <v>1474.6997222222221</v>
      </c>
    </row>
    <row r="511" spans="1:21" x14ac:dyDescent="0.3">
      <c r="A511" t="s">
        <v>99</v>
      </c>
      <c r="C511" t="str">
        <f t="shared" si="133"/>
        <v>2021</v>
      </c>
      <c r="D511" t="str">
        <f t="shared" si="134"/>
        <v>02</v>
      </c>
      <c r="E511" t="str">
        <f t="shared" si="135"/>
        <v>24</v>
      </c>
      <c r="F511" s="3">
        <f t="shared" si="136"/>
        <v>44251</v>
      </c>
      <c r="G511">
        <f t="shared" si="137"/>
        <v>2021</v>
      </c>
      <c r="H511">
        <f t="shared" si="138"/>
        <v>3</v>
      </c>
      <c r="I511">
        <f t="shared" si="139"/>
        <v>4</v>
      </c>
      <c r="J511" s="3">
        <f t="shared" si="140"/>
        <v>44259</v>
      </c>
      <c r="K511">
        <f t="shared" si="141"/>
        <v>8</v>
      </c>
      <c r="L511" t="str">
        <f t="shared" si="142"/>
        <v>23</v>
      </c>
      <c r="M511" t="str">
        <f t="shared" si="143"/>
        <v>46</v>
      </c>
      <c r="N511" t="str">
        <f t="shared" si="144"/>
        <v>18</v>
      </c>
      <c r="O511">
        <f t="shared" si="145"/>
        <v>23.771666666666665</v>
      </c>
      <c r="P511">
        <f t="shared" si="146"/>
        <v>0</v>
      </c>
      <c r="Q511">
        <f t="shared" si="147"/>
        <v>0</v>
      </c>
      <c r="R511">
        <f t="shared" si="148"/>
        <v>0</v>
      </c>
      <c r="S511">
        <f t="shared" si="149"/>
        <v>0</v>
      </c>
      <c r="T511">
        <f t="shared" si="150"/>
        <v>-23.771666666666665</v>
      </c>
      <c r="U511">
        <f t="shared" si="151"/>
        <v>168.22833333333332</v>
      </c>
    </row>
    <row r="512" spans="1:21" x14ac:dyDescent="0.3">
      <c r="A512" t="s">
        <v>487</v>
      </c>
      <c r="B512" t="s">
        <v>488</v>
      </c>
      <c r="C512" t="str">
        <f t="shared" si="133"/>
        <v>2021</v>
      </c>
      <c r="D512" t="str">
        <f t="shared" si="134"/>
        <v>02</v>
      </c>
      <c r="E512" t="str">
        <f t="shared" si="135"/>
        <v>01</v>
      </c>
      <c r="F512" s="3">
        <f t="shared" si="136"/>
        <v>44228</v>
      </c>
      <c r="G512" t="str">
        <f t="shared" si="137"/>
        <v>2021</v>
      </c>
      <c r="H512" t="str">
        <f t="shared" si="138"/>
        <v>04</v>
      </c>
      <c r="I512" t="str">
        <f t="shared" si="139"/>
        <v>01</v>
      </c>
      <c r="J512" s="3">
        <f t="shared" si="140"/>
        <v>44287</v>
      </c>
      <c r="K512">
        <f t="shared" si="141"/>
        <v>59</v>
      </c>
      <c r="L512" t="str">
        <f t="shared" si="142"/>
        <v>05</v>
      </c>
      <c r="M512" t="str">
        <f t="shared" si="143"/>
        <v>00</v>
      </c>
      <c r="N512" t="str">
        <f t="shared" si="144"/>
        <v>00</v>
      </c>
      <c r="O512">
        <f t="shared" si="145"/>
        <v>5</v>
      </c>
      <c r="P512" t="str">
        <f t="shared" si="146"/>
        <v>03</v>
      </c>
      <c r="Q512" t="str">
        <f t="shared" si="147"/>
        <v>59</v>
      </c>
      <c r="R512" t="str">
        <f t="shared" si="148"/>
        <v>59</v>
      </c>
      <c r="S512">
        <f t="shared" si="149"/>
        <v>3.9997222222222222</v>
      </c>
      <c r="T512">
        <f t="shared" si="150"/>
        <v>-1.0002777777777778</v>
      </c>
      <c r="U512">
        <f t="shared" si="151"/>
        <v>1414.9997222222223</v>
      </c>
    </row>
    <row r="513" spans="1:21" x14ac:dyDescent="0.3">
      <c r="A513" t="s">
        <v>89</v>
      </c>
      <c r="C513" t="str">
        <f t="shared" si="133"/>
        <v>2021</v>
      </c>
      <c r="D513" t="str">
        <f t="shared" si="134"/>
        <v>01</v>
      </c>
      <c r="E513" t="str">
        <f t="shared" si="135"/>
        <v>22</v>
      </c>
      <c r="F513" s="3">
        <f t="shared" si="136"/>
        <v>44218</v>
      </c>
      <c r="G513">
        <f t="shared" si="137"/>
        <v>2021</v>
      </c>
      <c r="H513">
        <f t="shared" si="138"/>
        <v>3</v>
      </c>
      <c r="I513">
        <f t="shared" si="139"/>
        <v>4</v>
      </c>
      <c r="J513" s="3">
        <f t="shared" si="140"/>
        <v>44259</v>
      </c>
      <c r="K513">
        <f t="shared" si="141"/>
        <v>41</v>
      </c>
      <c r="L513" t="str">
        <f t="shared" si="142"/>
        <v>15</v>
      </c>
      <c r="M513" t="str">
        <f t="shared" si="143"/>
        <v>12</v>
      </c>
      <c r="N513" t="str">
        <f t="shared" si="144"/>
        <v>53</v>
      </c>
      <c r="O513">
        <f t="shared" si="145"/>
        <v>15.214722222222221</v>
      </c>
      <c r="P513">
        <f t="shared" si="146"/>
        <v>0</v>
      </c>
      <c r="Q513">
        <f t="shared" si="147"/>
        <v>0</v>
      </c>
      <c r="R513">
        <f t="shared" si="148"/>
        <v>0</v>
      </c>
      <c r="S513">
        <f t="shared" si="149"/>
        <v>0</v>
      </c>
      <c r="T513">
        <f t="shared" si="150"/>
        <v>-15.214722222222221</v>
      </c>
      <c r="U513">
        <f t="shared" si="151"/>
        <v>968.78527777777776</v>
      </c>
    </row>
    <row r="514" spans="1:21" x14ac:dyDescent="0.3">
      <c r="A514" t="s">
        <v>284</v>
      </c>
      <c r="C514" t="str">
        <f t="shared" si="133"/>
        <v>2021</v>
      </c>
      <c r="D514" t="str">
        <f t="shared" si="134"/>
        <v>01</v>
      </c>
      <c r="E514" t="str">
        <f t="shared" si="135"/>
        <v>28</v>
      </c>
      <c r="F514" s="3">
        <f t="shared" si="136"/>
        <v>44224</v>
      </c>
      <c r="G514">
        <f t="shared" si="137"/>
        <v>2021</v>
      </c>
      <c r="H514">
        <f t="shared" si="138"/>
        <v>3</v>
      </c>
      <c r="I514">
        <f t="shared" si="139"/>
        <v>4</v>
      </c>
      <c r="J514" s="3">
        <f t="shared" si="140"/>
        <v>44259</v>
      </c>
      <c r="K514">
        <f t="shared" si="141"/>
        <v>35</v>
      </c>
      <c r="L514" t="str">
        <f t="shared" si="142"/>
        <v>19</v>
      </c>
      <c r="M514" t="str">
        <f t="shared" si="143"/>
        <v>15</v>
      </c>
      <c r="N514" t="str">
        <f t="shared" si="144"/>
        <v>58</v>
      </c>
      <c r="O514">
        <f t="shared" si="145"/>
        <v>19.266111111111112</v>
      </c>
      <c r="P514">
        <f t="shared" si="146"/>
        <v>0</v>
      </c>
      <c r="Q514">
        <f t="shared" si="147"/>
        <v>0</v>
      </c>
      <c r="R514">
        <f t="shared" si="148"/>
        <v>0</v>
      </c>
      <c r="S514">
        <f t="shared" si="149"/>
        <v>0</v>
      </c>
      <c r="T514">
        <f t="shared" si="150"/>
        <v>-19.266111111111112</v>
      </c>
      <c r="U514">
        <f t="shared" si="151"/>
        <v>820.73388888888894</v>
      </c>
    </row>
    <row r="515" spans="1:21" x14ac:dyDescent="0.3">
      <c r="A515" t="s">
        <v>99</v>
      </c>
      <c r="C515" t="str">
        <f t="shared" ref="C515:C578" si="152">LEFT(A515,4)</f>
        <v>2021</v>
      </c>
      <c r="D515" t="str">
        <f t="shared" ref="D515:D578" si="153">RIGHT(LEFT(A515,7),2)</f>
        <v>02</v>
      </c>
      <c r="E515" t="str">
        <f t="shared" ref="E515:E578" si="154">RIGHT(LEFT(A515,10),2)</f>
        <v>24</v>
      </c>
      <c r="F515" s="3">
        <f t="shared" ref="F515:F578" si="155">DATE(C515,D515,E515)</f>
        <v>44251</v>
      </c>
      <c r="G515">
        <f t="shared" ref="G515:G578" si="156">IF(ISBLANK(B515),2021,LEFT(B515,4))</f>
        <v>2021</v>
      </c>
      <c r="H515">
        <f t="shared" ref="H515:H578" si="157">IF(ISBLANK(B515),3,RIGHT(LEFT(B515,7),2))</f>
        <v>3</v>
      </c>
      <c r="I515">
        <f t="shared" ref="I515:I578" si="158">IF(ISBLANK(B515),4,RIGHT(LEFT(B515,10),2))</f>
        <v>4</v>
      </c>
      <c r="J515" s="3">
        <f t="shared" ref="J515:J578" si="159">DATE(G515,H515,I515)</f>
        <v>44259</v>
      </c>
      <c r="K515">
        <f t="shared" ref="K515:K578" si="160">DATEDIF(F515,J515,"d")</f>
        <v>8</v>
      </c>
      <c r="L515" t="str">
        <f t="shared" ref="L515:L578" si="161">LEFT(RIGHT(A515,9),2)</f>
        <v>23</v>
      </c>
      <c r="M515" t="str">
        <f t="shared" ref="M515:M578" si="162">LEFT(RIGHT(A515,6),2)</f>
        <v>46</v>
      </c>
      <c r="N515" t="str">
        <f t="shared" ref="N515:N578" si="163">LEFT(RIGHT(A515,3),2)</f>
        <v>18</v>
      </c>
      <c r="O515">
        <f t="shared" ref="O515:O578" si="164">L515+(M515/60)+(N515/(60*60))</f>
        <v>23.771666666666665</v>
      </c>
      <c r="P515">
        <f t="shared" ref="P515:P578" si="165">IF(ISBLANK(B515),0,LEFT(RIGHT(B515,9),2))</f>
        <v>0</v>
      </c>
      <c r="Q515">
        <f t="shared" ref="Q515:Q578" si="166">IF(ISBLANK(B515),0,LEFT(RIGHT(B515,6),2))</f>
        <v>0</v>
      </c>
      <c r="R515">
        <f t="shared" ref="R515:R578" si="167">IF(ISBLANK(B515),0,LEFT(RIGHT(B515,3),2))</f>
        <v>0</v>
      </c>
      <c r="S515">
        <f t="shared" ref="S515:S578" si="168">P515+(Q515/60)+(R515/(60*60))</f>
        <v>0</v>
      </c>
      <c r="T515">
        <f t="shared" ref="T515:T578" si="169">S515-O515</f>
        <v>-23.771666666666665</v>
      </c>
      <c r="U515">
        <f t="shared" ref="U515:U578" si="170">K515*24+T515</f>
        <v>168.22833333333332</v>
      </c>
    </row>
    <row r="516" spans="1:21" x14ac:dyDescent="0.3">
      <c r="A516" t="s">
        <v>396</v>
      </c>
      <c r="B516" t="s">
        <v>397</v>
      </c>
      <c r="C516" t="str">
        <f t="shared" si="152"/>
        <v>2021</v>
      </c>
      <c r="D516" t="str">
        <f t="shared" si="153"/>
        <v>02</v>
      </c>
      <c r="E516" t="str">
        <f t="shared" si="154"/>
        <v>03</v>
      </c>
      <c r="F516" s="3">
        <f t="shared" si="155"/>
        <v>44230</v>
      </c>
      <c r="G516" t="str">
        <f t="shared" si="156"/>
        <v>2021</v>
      </c>
      <c r="H516" t="str">
        <f t="shared" si="157"/>
        <v>02</v>
      </c>
      <c r="I516" t="str">
        <f t="shared" si="158"/>
        <v>09</v>
      </c>
      <c r="J516" s="3">
        <f t="shared" si="159"/>
        <v>44236</v>
      </c>
      <c r="K516">
        <f t="shared" si="160"/>
        <v>6</v>
      </c>
      <c r="L516" t="str">
        <f t="shared" si="161"/>
        <v>18</v>
      </c>
      <c r="M516" t="str">
        <f t="shared" si="162"/>
        <v>30</v>
      </c>
      <c r="N516" t="str">
        <f t="shared" si="163"/>
        <v>18</v>
      </c>
      <c r="O516">
        <f t="shared" si="164"/>
        <v>18.504999999999999</v>
      </c>
      <c r="P516" t="str">
        <f t="shared" si="165"/>
        <v>07</v>
      </c>
      <c r="Q516" t="str">
        <f t="shared" si="166"/>
        <v>59</v>
      </c>
      <c r="R516" t="str">
        <f t="shared" si="167"/>
        <v>59</v>
      </c>
      <c r="S516">
        <f t="shared" si="168"/>
        <v>7.9997222222222222</v>
      </c>
      <c r="T516">
        <f t="shared" si="169"/>
        <v>-10.505277777777778</v>
      </c>
      <c r="U516">
        <f t="shared" si="170"/>
        <v>133.49472222222221</v>
      </c>
    </row>
    <row r="517" spans="1:21" x14ac:dyDescent="0.3">
      <c r="A517" t="s">
        <v>172</v>
      </c>
      <c r="C517" t="str">
        <f t="shared" si="152"/>
        <v>2021</v>
      </c>
      <c r="D517" t="str">
        <f t="shared" si="153"/>
        <v>03</v>
      </c>
      <c r="E517" t="str">
        <f t="shared" si="154"/>
        <v>01</v>
      </c>
      <c r="F517" s="3">
        <f t="shared" si="155"/>
        <v>44256</v>
      </c>
      <c r="G517">
        <f t="shared" si="156"/>
        <v>2021</v>
      </c>
      <c r="H517">
        <f t="shared" si="157"/>
        <v>3</v>
      </c>
      <c r="I517">
        <f t="shared" si="158"/>
        <v>4</v>
      </c>
      <c r="J517" s="3">
        <f t="shared" si="159"/>
        <v>44259</v>
      </c>
      <c r="K517">
        <f t="shared" si="160"/>
        <v>3</v>
      </c>
      <c r="L517" t="str">
        <f t="shared" si="161"/>
        <v>18</v>
      </c>
      <c r="M517" t="str">
        <f t="shared" si="162"/>
        <v>51</v>
      </c>
      <c r="N517" t="str">
        <f t="shared" si="163"/>
        <v>06</v>
      </c>
      <c r="O517">
        <f t="shared" si="164"/>
        <v>18.851666666666667</v>
      </c>
      <c r="P517">
        <f t="shared" si="165"/>
        <v>0</v>
      </c>
      <c r="Q517">
        <f t="shared" si="166"/>
        <v>0</v>
      </c>
      <c r="R517">
        <f t="shared" si="167"/>
        <v>0</v>
      </c>
      <c r="S517">
        <f t="shared" si="168"/>
        <v>0</v>
      </c>
      <c r="T517">
        <f t="shared" si="169"/>
        <v>-18.851666666666667</v>
      </c>
      <c r="U517">
        <f t="shared" si="170"/>
        <v>53.148333333333333</v>
      </c>
    </row>
    <row r="518" spans="1:21" x14ac:dyDescent="0.3">
      <c r="A518" t="s">
        <v>99</v>
      </c>
      <c r="C518" t="str">
        <f t="shared" si="152"/>
        <v>2021</v>
      </c>
      <c r="D518" t="str">
        <f t="shared" si="153"/>
        <v>02</v>
      </c>
      <c r="E518" t="str">
        <f t="shared" si="154"/>
        <v>24</v>
      </c>
      <c r="F518" s="3">
        <f t="shared" si="155"/>
        <v>44251</v>
      </c>
      <c r="G518">
        <f t="shared" si="156"/>
        <v>2021</v>
      </c>
      <c r="H518">
        <f t="shared" si="157"/>
        <v>3</v>
      </c>
      <c r="I518">
        <f t="shared" si="158"/>
        <v>4</v>
      </c>
      <c r="J518" s="3">
        <f t="shared" si="159"/>
        <v>44259</v>
      </c>
      <c r="K518">
        <f t="shared" si="160"/>
        <v>8</v>
      </c>
      <c r="L518" t="str">
        <f t="shared" si="161"/>
        <v>23</v>
      </c>
      <c r="M518" t="str">
        <f t="shared" si="162"/>
        <v>46</v>
      </c>
      <c r="N518" t="str">
        <f t="shared" si="163"/>
        <v>18</v>
      </c>
      <c r="O518">
        <f t="shared" si="164"/>
        <v>23.771666666666665</v>
      </c>
      <c r="P518">
        <f t="shared" si="165"/>
        <v>0</v>
      </c>
      <c r="Q518">
        <f t="shared" si="166"/>
        <v>0</v>
      </c>
      <c r="R518">
        <f t="shared" si="167"/>
        <v>0</v>
      </c>
      <c r="S518">
        <f t="shared" si="168"/>
        <v>0</v>
      </c>
      <c r="T518">
        <f t="shared" si="169"/>
        <v>-23.771666666666665</v>
      </c>
      <c r="U518">
        <f t="shared" si="170"/>
        <v>168.22833333333332</v>
      </c>
    </row>
    <row r="519" spans="1:21" x14ac:dyDescent="0.3">
      <c r="A519" t="s">
        <v>1690</v>
      </c>
      <c r="B519" t="s">
        <v>229</v>
      </c>
      <c r="C519" t="str">
        <f t="shared" si="152"/>
        <v>2021</v>
      </c>
      <c r="D519" t="str">
        <f t="shared" si="153"/>
        <v>02</v>
      </c>
      <c r="E519" t="str">
        <f t="shared" si="154"/>
        <v>03</v>
      </c>
      <c r="F519" s="3">
        <f t="shared" si="155"/>
        <v>44230</v>
      </c>
      <c r="G519" t="str">
        <f t="shared" si="156"/>
        <v>2021</v>
      </c>
      <c r="H519" t="str">
        <f t="shared" si="157"/>
        <v>03</v>
      </c>
      <c r="I519" t="str">
        <f t="shared" si="158"/>
        <v>01</v>
      </c>
      <c r="J519" s="3">
        <f t="shared" si="159"/>
        <v>44256</v>
      </c>
      <c r="K519">
        <f t="shared" si="160"/>
        <v>26</v>
      </c>
      <c r="L519" t="str">
        <f t="shared" si="161"/>
        <v>17</v>
      </c>
      <c r="M519" t="str">
        <f t="shared" si="162"/>
        <v>55</v>
      </c>
      <c r="N519" t="str">
        <f t="shared" si="163"/>
        <v>28</v>
      </c>
      <c r="O519">
        <f t="shared" si="164"/>
        <v>17.924444444444447</v>
      </c>
      <c r="P519" t="str">
        <f t="shared" si="165"/>
        <v>04</v>
      </c>
      <c r="Q519" t="str">
        <f t="shared" si="166"/>
        <v>59</v>
      </c>
      <c r="R519" t="str">
        <f t="shared" si="167"/>
        <v>59</v>
      </c>
      <c r="S519">
        <f t="shared" si="168"/>
        <v>4.9997222222222222</v>
      </c>
      <c r="T519">
        <f t="shared" si="169"/>
        <v>-12.924722222222226</v>
      </c>
      <c r="U519">
        <f t="shared" si="170"/>
        <v>611.07527777777773</v>
      </c>
    </row>
    <row r="520" spans="1:21" x14ac:dyDescent="0.3">
      <c r="A520" t="s">
        <v>1220</v>
      </c>
      <c r="C520" t="str">
        <f t="shared" si="152"/>
        <v>2021</v>
      </c>
      <c r="D520" t="str">
        <f t="shared" si="153"/>
        <v>01</v>
      </c>
      <c r="E520" t="str">
        <f t="shared" si="154"/>
        <v>13</v>
      </c>
      <c r="F520" s="3">
        <f t="shared" si="155"/>
        <v>44209</v>
      </c>
      <c r="G520">
        <f t="shared" si="156"/>
        <v>2021</v>
      </c>
      <c r="H520">
        <f t="shared" si="157"/>
        <v>3</v>
      </c>
      <c r="I520">
        <f t="shared" si="158"/>
        <v>4</v>
      </c>
      <c r="J520" s="3">
        <f t="shared" si="159"/>
        <v>44259</v>
      </c>
      <c r="K520">
        <f t="shared" si="160"/>
        <v>50</v>
      </c>
      <c r="L520" t="str">
        <f t="shared" si="161"/>
        <v>23</v>
      </c>
      <c r="M520" t="str">
        <f t="shared" si="162"/>
        <v>30</v>
      </c>
      <c r="N520" t="str">
        <f t="shared" si="163"/>
        <v>00</v>
      </c>
      <c r="O520">
        <f t="shared" si="164"/>
        <v>23.5</v>
      </c>
      <c r="P520">
        <f t="shared" si="165"/>
        <v>0</v>
      </c>
      <c r="Q520">
        <f t="shared" si="166"/>
        <v>0</v>
      </c>
      <c r="R520">
        <f t="shared" si="167"/>
        <v>0</v>
      </c>
      <c r="S520">
        <f t="shared" si="168"/>
        <v>0</v>
      </c>
      <c r="T520">
        <f t="shared" si="169"/>
        <v>-23.5</v>
      </c>
      <c r="U520">
        <f t="shared" si="170"/>
        <v>1176.5</v>
      </c>
    </row>
    <row r="521" spans="1:21" x14ac:dyDescent="0.3">
      <c r="A521" t="s">
        <v>439</v>
      </c>
      <c r="C521" t="str">
        <f t="shared" si="152"/>
        <v>2021</v>
      </c>
      <c r="D521" t="str">
        <f t="shared" si="153"/>
        <v>01</v>
      </c>
      <c r="E521" t="str">
        <f t="shared" si="154"/>
        <v>19</v>
      </c>
      <c r="F521" s="3">
        <f t="shared" si="155"/>
        <v>44215</v>
      </c>
      <c r="G521">
        <f t="shared" si="156"/>
        <v>2021</v>
      </c>
      <c r="H521">
        <f t="shared" si="157"/>
        <v>3</v>
      </c>
      <c r="I521">
        <f t="shared" si="158"/>
        <v>4</v>
      </c>
      <c r="J521" s="3">
        <f t="shared" si="159"/>
        <v>44259</v>
      </c>
      <c r="K521">
        <f t="shared" si="160"/>
        <v>44</v>
      </c>
      <c r="L521" t="str">
        <f t="shared" si="161"/>
        <v>03</v>
      </c>
      <c r="M521" t="str">
        <f t="shared" si="162"/>
        <v>33</v>
      </c>
      <c r="N521" t="str">
        <f t="shared" si="163"/>
        <v>38</v>
      </c>
      <c r="O521">
        <f t="shared" si="164"/>
        <v>3.5605555555555553</v>
      </c>
      <c r="P521">
        <f t="shared" si="165"/>
        <v>0</v>
      </c>
      <c r="Q521">
        <f t="shared" si="166"/>
        <v>0</v>
      </c>
      <c r="R521">
        <f t="shared" si="167"/>
        <v>0</v>
      </c>
      <c r="S521">
        <f t="shared" si="168"/>
        <v>0</v>
      </c>
      <c r="T521">
        <f t="shared" si="169"/>
        <v>-3.5605555555555553</v>
      </c>
      <c r="U521">
        <f t="shared" si="170"/>
        <v>1052.4394444444445</v>
      </c>
    </row>
    <row r="522" spans="1:21" x14ac:dyDescent="0.3">
      <c r="A522" t="s">
        <v>1423</v>
      </c>
      <c r="B522" t="s">
        <v>229</v>
      </c>
      <c r="C522" t="str">
        <f t="shared" si="152"/>
        <v>2021</v>
      </c>
      <c r="D522" t="str">
        <f t="shared" si="153"/>
        <v>02</v>
      </c>
      <c r="E522" t="str">
        <f t="shared" si="154"/>
        <v>04</v>
      </c>
      <c r="F522" s="3">
        <f t="shared" si="155"/>
        <v>44231</v>
      </c>
      <c r="G522" t="str">
        <f t="shared" si="156"/>
        <v>2021</v>
      </c>
      <c r="H522" t="str">
        <f t="shared" si="157"/>
        <v>03</v>
      </c>
      <c r="I522" t="str">
        <f t="shared" si="158"/>
        <v>01</v>
      </c>
      <c r="J522" s="3">
        <f t="shared" si="159"/>
        <v>44256</v>
      </c>
      <c r="K522">
        <f t="shared" si="160"/>
        <v>25</v>
      </c>
      <c r="L522" t="str">
        <f t="shared" si="161"/>
        <v>20</v>
      </c>
      <c r="M522" t="str">
        <f t="shared" si="162"/>
        <v>29</v>
      </c>
      <c r="N522" t="str">
        <f t="shared" si="163"/>
        <v>39</v>
      </c>
      <c r="O522">
        <f t="shared" si="164"/>
        <v>20.494166666666668</v>
      </c>
      <c r="P522" t="str">
        <f t="shared" si="165"/>
        <v>04</v>
      </c>
      <c r="Q522" t="str">
        <f t="shared" si="166"/>
        <v>59</v>
      </c>
      <c r="R522" t="str">
        <f t="shared" si="167"/>
        <v>59</v>
      </c>
      <c r="S522">
        <f t="shared" si="168"/>
        <v>4.9997222222222222</v>
      </c>
      <c r="T522">
        <f t="shared" si="169"/>
        <v>-15.494444444444447</v>
      </c>
      <c r="U522">
        <f t="shared" si="170"/>
        <v>584.50555555555559</v>
      </c>
    </row>
    <row r="523" spans="1:21" x14ac:dyDescent="0.3">
      <c r="A523" t="s">
        <v>466</v>
      </c>
      <c r="C523" t="str">
        <f t="shared" si="152"/>
        <v>2021</v>
      </c>
      <c r="D523" t="str">
        <f t="shared" si="153"/>
        <v>01</v>
      </c>
      <c r="E523" t="str">
        <f t="shared" si="154"/>
        <v>26</v>
      </c>
      <c r="F523" s="3">
        <f t="shared" si="155"/>
        <v>44222</v>
      </c>
      <c r="G523">
        <f t="shared" si="156"/>
        <v>2021</v>
      </c>
      <c r="H523">
        <f t="shared" si="157"/>
        <v>3</v>
      </c>
      <c r="I523">
        <f t="shared" si="158"/>
        <v>4</v>
      </c>
      <c r="J523" s="3">
        <f t="shared" si="159"/>
        <v>44259</v>
      </c>
      <c r="K523">
        <f t="shared" si="160"/>
        <v>37</v>
      </c>
      <c r="L523" t="str">
        <f t="shared" si="161"/>
        <v>05</v>
      </c>
      <c r="M523" t="str">
        <f t="shared" si="162"/>
        <v>03</v>
      </c>
      <c r="N523" t="str">
        <f t="shared" si="163"/>
        <v>13</v>
      </c>
      <c r="O523">
        <f t="shared" si="164"/>
        <v>5.0536111111111106</v>
      </c>
      <c r="P523">
        <f t="shared" si="165"/>
        <v>0</v>
      </c>
      <c r="Q523">
        <f t="shared" si="166"/>
        <v>0</v>
      </c>
      <c r="R523">
        <f t="shared" si="167"/>
        <v>0</v>
      </c>
      <c r="S523">
        <f t="shared" si="168"/>
        <v>0</v>
      </c>
      <c r="T523">
        <f t="shared" si="169"/>
        <v>-5.0536111111111106</v>
      </c>
      <c r="U523">
        <f t="shared" si="170"/>
        <v>882.94638888888892</v>
      </c>
    </row>
    <row r="524" spans="1:21" x14ac:dyDescent="0.3">
      <c r="A524" t="s">
        <v>124</v>
      </c>
      <c r="B524" t="s">
        <v>125</v>
      </c>
      <c r="C524" t="str">
        <f t="shared" si="152"/>
        <v>2021</v>
      </c>
      <c r="D524" t="str">
        <f t="shared" si="153"/>
        <v>03</v>
      </c>
      <c r="E524" t="str">
        <f t="shared" si="154"/>
        <v>02</v>
      </c>
      <c r="F524" s="3">
        <f t="shared" si="155"/>
        <v>44257</v>
      </c>
      <c r="G524" t="str">
        <f t="shared" si="156"/>
        <v>2021</v>
      </c>
      <c r="H524" t="str">
        <f t="shared" si="157"/>
        <v>04</v>
      </c>
      <c r="I524" t="str">
        <f t="shared" si="158"/>
        <v>13</v>
      </c>
      <c r="J524" s="3">
        <f t="shared" si="159"/>
        <v>44299</v>
      </c>
      <c r="K524">
        <f t="shared" si="160"/>
        <v>42</v>
      </c>
      <c r="L524" t="str">
        <f t="shared" si="161"/>
        <v>01</v>
      </c>
      <c r="M524" t="str">
        <f t="shared" si="162"/>
        <v>49</v>
      </c>
      <c r="N524" t="str">
        <f t="shared" si="163"/>
        <v>12</v>
      </c>
      <c r="O524">
        <f t="shared" si="164"/>
        <v>1.82</v>
      </c>
      <c r="P524" t="str">
        <f t="shared" si="165"/>
        <v>06</v>
      </c>
      <c r="Q524" t="str">
        <f t="shared" si="166"/>
        <v>59</v>
      </c>
      <c r="R524" t="str">
        <f t="shared" si="167"/>
        <v>59</v>
      </c>
      <c r="S524">
        <f t="shared" si="168"/>
        <v>6.9997222222222222</v>
      </c>
      <c r="T524">
        <f t="shared" si="169"/>
        <v>5.1797222222222219</v>
      </c>
      <c r="U524">
        <f t="shared" si="170"/>
        <v>1013.1797222222223</v>
      </c>
    </row>
    <row r="525" spans="1:21" x14ac:dyDescent="0.3">
      <c r="A525" t="s">
        <v>1123</v>
      </c>
      <c r="B525" t="s">
        <v>1124</v>
      </c>
      <c r="C525" t="str">
        <f t="shared" si="152"/>
        <v>2021</v>
      </c>
      <c r="D525" t="str">
        <f t="shared" si="153"/>
        <v>01</v>
      </c>
      <c r="E525" t="str">
        <f t="shared" si="154"/>
        <v>22</v>
      </c>
      <c r="F525" s="3">
        <f t="shared" si="155"/>
        <v>44218</v>
      </c>
      <c r="G525" t="str">
        <f t="shared" si="156"/>
        <v>2021</v>
      </c>
      <c r="H525" t="str">
        <f t="shared" si="157"/>
        <v>04</v>
      </c>
      <c r="I525" t="str">
        <f t="shared" si="158"/>
        <v>15</v>
      </c>
      <c r="J525" s="3">
        <f t="shared" si="159"/>
        <v>44301</v>
      </c>
      <c r="K525">
        <f t="shared" si="160"/>
        <v>83</v>
      </c>
      <c r="L525" t="str">
        <f t="shared" si="161"/>
        <v>18</v>
      </c>
      <c r="M525" t="str">
        <f t="shared" si="162"/>
        <v>04</v>
      </c>
      <c r="N525" t="str">
        <f t="shared" si="163"/>
        <v>34</v>
      </c>
      <c r="O525">
        <f t="shared" si="164"/>
        <v>18.076111111111111</v>
      </c>
      <c r="P525" t="str">
        <f t="shared" si="165"/>
        <v>17</v>
      </c>
      <c r="Q525" t="str">
        <f t="shared" si="166"/>
        <v>04</v>
      </c>
      <c r="R525" t="str">
        <f t="shared" si="167"/>
        <v>35</v>
      </c>
      <c r="S525">
        <f t="shared" si="168"/>
        <v>17.076388888888889</v>
      </c>
      <c r="T525">
        <f t="shared" si="169"/>
        <v>-0.99972222222222129</v>
      </c>
      <c r="U525">
        <f t="shared" si="170"/>
        <v>1991.0002777777777</v>
      </c>
    </row>
    <row r="526" spans="1:21" x14ac:dyDescent="0.3">
      <c r="A526" t="s">
        <v>275</v>
      </c>
      <c r="B526" t="s">
        <v>276</v>
      </c>
      <c r="C526" t="str">
        <f t="shared" si="152"/>
        <v>2021</v>
      </c>
      <c r="D526" t="str">
        <f t="shared" si="153"/>
        <v>01</v>
      </c>
      <c r="E526" t="str">
        <f t="shared" si="154"/>
        <v>21</v>
      </c>
      <c r="F526" s="3">
        <f t="shared" si="155"/>
        <v>44217</v>
      </c>
      <c r="G526" t="str">
        <f t="shared" si="156"/>
        <v>2021</v>
      </c>
      <c r="H526" t="str">
        <f t="shared" si="157"/>
        <v>04</v>
      </c>
      <c r="I526" t="str">
        <f t="shared" si="158"/>
        <v>15</v>
      </c>
      <c r="J526" s="3">
        <f t="shared" si="159"/>
        <v>44301</v>
      </c>
      <c r="K526">
        <f t="shared" si="160"/>
        <v>84</v>
      </c>
      <c r="L526" t="str">
        <f t="shared" si="161"/>
        <v>18</v>
      </c>
      <c r="M526" t="str">
        <f t="shared" si="162"/>
        <v>45</v>
      </c>
      <c r="N526" t="str">
        <f t="shared" si="163"/>
        <v>53</v>
      </c>
      <c r="O526">
        <f t="shared" si="164"/>
        <v>18.764722222222222</v>
      </c>
      <c r="P526" t="str">
        <f t="shared" si="165"/>
        <v>21</v>
      </c>
      <c r="Q526" t="str">
        <f t="shared" si="166"/>
        <v>00</v>
      </c>
      <c r="R526" t="str">
        <f t="shared" si="167"/>
        <v>00</v>
      </c>
      <c r="S526">
        <f t="shared" si="168"/>
        <v>21</v>
      </c>
      <c r="T526">
        <f t="shared" si="169"/>
        <v>2.2352777777777781</v>
      </c>
      <c r="U526">
        <f t="shared" si="170"/>
        <v>2018.2352777777778</v>
      </c>
    </row>
    <row r="527" spans="1:21" x14ac:dyDescent="0.3">
      <c r="A527" t="s">
        <v>164</v>
      </c>
      <c r="B527" t="s">
        <v>165</v>
      </c>
      <c r="C527" t="str">
        <f t="shared" si="152"/>
        <v>2021</v>
      </c>
      <c r="D527" t="str">
        <f t="shared" si="153"/>
        <v>02</v>
      </c>
      <c r="E527" t="str">
        <f t="shared" si="154"/>
        <v>15</v>
      </c>
      <c r="F527" s="3">
        <f t="shared" si="155"/>
        <v>44242</v>
      </c>
      <c r="G527" t="str">
        <f t="shared" si="156"/>
        <v>2021</v>
      </c>
      <c r="H527" t="str">
        <f t="shared" si="157"/>
        <v>02</v>
      </c>
      <c r="I527" t="str">
        <f t="shared" si="158"/>
        <v>28</v>
      </c>
      <c r="J527" s="3">
        <f t="shared" si="159"/>
        <v>44255</v>
      </c>
      <c r="K527">
        <f t="shared" si="160"/>
        <v>13</v>
      </c>
      <c r="L527" t="str">
        <f t="shared" si="161"/>
        <v>00</v>
      </c>
      <c r="M527" t="str">
        <f t="shared" si="162"/>
        <v>00</v>
      </c>
      <c r="N527" t="str">
        <f t="shared" si="163"/>
        <v>34</v>
      </c>
      <c r="O527">
        <f t="shared" si="164"/>
        <v>9.4444444444444445E-3</v>
      </c>
      <c r="P527" t="str">
        <f t="shared" si="165"/>
        <v>23</v>
      </c>
      <c r="Q527" t="str">
        <f t="shared" si="166"/>
        <v>59</v>
      </c>
      <c r="R527" t="str">
        <f t="shared" si="167"/>
        <v>00</v>
      </c>
      <c r="S527">
        <f t="shared" si="168"/>
        <v>23.983333333333334</v>
      </c>
      <c r="T527">
        <f t="shared" si="169"/>
        <v>23.97388888888889</v>
      </c>
      <c r="U527">
        <f t="shared" si="170"/>
        <v>335.97388888888889</v>
      </c>
    </row>
    <row r="528" spans="1:21" x14ac:dyDescent="0.3">
      <c r="A528" t="s">
        <v>1704</v>
      </c>
      <c r="B528" t="s">
        <v>247</v>
      </c>
      <c r="C528" t="str">
        <f t="shared" si="152"/>
        <v>2021</v>
      </c>
      <c r="D528" t="str">
        <f t="shared" si="153"/>
        <v>02</v>
      </c>
      <c r="E528" t="str">
        <f t="shared" si="154"/>
        <v>10</v>
      </c>
      <c r="F528" s="3">
        <f t="shared" si="155"/>
        <v>44237</v>
      </c>
      <c r="G528" t="str">
        <f t="shared" si="156"/>
        <v>2021</v>
      </c>
      <c r="H528" t="str">
        <f t="shared" si="157"/>
        <v>03</v>
      </c>
      <c r="I528" t="str">
        <f t="shared" si="158"/>
        <v>12</v>
      </c>
      <c r="J528" s="3">
        <f t="shared" si="159"/>
        <v>44267</v>
      </c>
      <c r="K528">
        <f t="shared" si="160"/>
        <v>30</v>
      </c>
      <c r="L528" t="str">
        <f t="shared" si="161"/>
        <v>18</v>
      </c>
      <c r="M528" t="str">
        <f t="shared" si="162"/>
        <v>14</v>
      </c>
      <c r="N528" t="str">
        <f t="shared" si="163"/>
        <v>24</v>
      </c>
      <c r="O528">
        <f t="shared" si="164"/>
        <v>18.240000000000002</v>
      </c>
      <c r="P528" t="str">
        <f t="shared" si="165"/>
        <v>06</v>
      </c>
      <c r="Q528" t="str">
        <f t="shared" si="166"/>
        <v>59</v>
      </c>
      <c r="R528" t="str">
        <f t="shared" si="167"/>
        <v>59</v>
      </c>
      <c r="S528">
        <f t="shared" si="168"/>
        <v>6.9997222222222222</v>
      </c>
      <c r="T528">
        <f t="shared" si="169"/>
        <v>-11.240277777777781</v>
      </c>
      <c r="U528">
        <f t="shared" si="170"/>
        <v>708.75972222222219</v>
      </c>
    </row>
    <row r="529" spans="1:21" x14ac:dyDescent="0.3">
      <c r="A529" t="s">
        <v>222</v>
      </c>
      <c r="C529" t="str">
        <f t="shared" si="152"/>
        <v>2021</v>
      </c>
      <c r="D529" t="str">
        <f t="shared" si="153"/>
        <v>01</v>
      </c>
      <c r="E529" t="str">
        <f t="shared" si="154"/>
        <v>21</v>
      </c>
      <c r="F529" s="3">
        <f t="shared" si="155"/>
        <v>44217</v>
      </c>
      <c r="G529">
        <f t="shared" si="156"/>
        <v>2021</v>
      </c>
      <c r="H529">
        <f t="shared" si="157"/>
        <v>3</v>
      </c>
      <c r="I529">
        <f t="shared" si="158"/>
        <v>4</v>
      </c>
      <c r="J529" s="3">
        <f t="shared" si="159"/>
        <v>44259</v>
      </c>
      <c r="K529">
        <f t="shared" si="160"/>
        <v>42</v>
      </c>
      <c r="L529" t="str">
        <f t="shared" si="161"/>
        <v>21</v>
      </c>
      <c r="M529" t="str">
        <f t="shared" si="162"/>
        <v>48</v>
      </c>
      <c r="N529" t="str">
        <f t="shared" si="163"/>
        <v>45</v>
      </c>
      <c r="O529">
        <f t="shared" si="164"/>
        <v>21.8125</v>
      </c>
      <c r="P529">
        <f t="shared" si="165"/>
        <v>0</v>
      </c>
      <c r="Q529">
        <f t="shared" si="166"/>
        <v>0</v>
      </c>
      <c r="R529">
        <f t="shared" si="167"/>
        <v>0</v>
      </c>
      <c r="S529">
        <f t="shared" si="168"/>
        <v>0</v>
      </c>
      <c r="T529">
        <f t="shared" si="169"/>
        <v>-21.8125</v>
      </c>
      <c r="U529">
        <f t="shared" si="170"/>
        <v>986.1875</v>
      </c>
    </row>
    <row r="530" spans="1:21" x14ac:dyDescent="0.3">
      <c r="A530" t="s">
        <v>159</v>
      </c>
      <c r="B530" t="s">
        <v>160</v>
      </c>
      <c r="C530" t="str">
        <f t="shared" si="152"/>
        <v>2021</v>
      </c>
      <c r="D530" t="str">
        <f t="shared" si="153"/>
        <v>03</v>
      </c>
      <c r="E530" t="str">
        <f t="shared" si="154"/>
        <v>01</v>
      </c>
      <c r="F530" s="3">
        <f t="shared" si="155"/>
        <v>44256</v>
      </c>
      <c r="G530" t="str">
        <f t="shared" si="156"/>
        <v>2021</v>
      </c>
      <c r="H530" t="str">
        <f t="shared" si="157"/>
        <v>03</v>
      </c>
      <c r="I530" t="str">
        <f t="shared" si="158"/>
        <v>15</v>
      </c>
      <c r="J530" s="3">
        <f t="shared" si="159"/>
        <v>44270</v>
      </c>
      <c r="K530">
        <f t="shared" si="160"/>
        <v>14</v>
      </c>
      <c r="L530" t="str">
        <f t="shared" si="161"/>
        <v>00</v>
      </c>
      <c r="M530" t="str">
        <f t="shared" si="162"/>
        <v>00</v>
      </c>
      <c r="N530" t="str">
        <f t="shared" si="163"/>
        <v>32</v>
      </c>
      <c r="O530">
        <f t="shared" si="164"/>
        <v>8.8888888888888889E-3</v>
      </c>
      <c r="P530" t="str">
        <f t="shared" si="165"/>
        <v>23</v>
      </c>
      <c r="Q530" t="str">
        <f t="shared" si="166"/>
        <v>59</v>
      </c>
      <c r="R530" t="str">
        <f t="shared" si="167"/>
        <v>32</v>
      </c>
      <c r="S530">
        <f t="shared" si="168"/>
        <v>23.992222222222225</v>
      </c>
      <c r="T530">
        <f t="shared" si="169"/>
        <v>23.983333333333334</v>
      </c>
      <c r="U530">
        <f t="shared" si="170"/>
        <v>359.98333333333335</v>
      </c>
    </row>
    <row r="531" spans="1:21" x14ac:dyDescent="0.3">
      <c r="A531" t="s">
        <v>1566</v>
      </c>
      <c r="B531" t="s">
        <v>310</v>
      </c>
      <c r="C531" t="str">
        <f t="shared" si="152"/>
        <v>2020</v>
      </c>
      <c r="D531" t="str">
        <f t="shared" si="153"/>
        <v>12</v>
      </c>
      <c r="E531" t="str">
        <f t="shared" si="154"/>
        <v>16</v>
      </c>
      <c r="F531" s="3">
        <f t="shared" si="155"/>
        <v>44181</v>
      </c>
      <c r="G531" t="str">
        <f t="shared" si="156"/>
        <v>2021</v>
      </c>
      <c r="H531" t="str">
        <f t="shared" si="157"/>
        <v>02</v>
      </c>
      <c r="I531" t="str">
        <f t="shared" si="158"/>
        <v>16</v>
      </c>
      <c r="J531" s="3">
        <f t="shared" si="159"/>
        <v>44243</v>
      </c>
      <c r="K531">
        <f t="shared" si="160"/>
        <v>62</v>
      </c>
      <c r="L531" t="str">
        <f t="shared" si="161"/>
        <v>18</v>
      </c>
      <c r="M531" t="str">
        <f t="shared" si="162"/>
        <v>18</v>
      </c>
      <c r="N531" t="str">
        <f t="shared" si="163"/>
        <v>00</v>
      </c>
      <c r="O531">
        <f t="shared" si="164"/>
        <v>18.3</v>
      </c>
      <c r="P531" t="str">
        <f t="shared" si="165"/>
        <v>04</v>
      </c>
      <c r="Q531" t="str">
        <f t="shared" si="166"/>
        <v>59</v>
      </c>
      <c r="R531" t="str">
        <f t="shared" si="167"/>
        <v>59</v>
      </c>
      <c r="S531">
        <f t="shared" si="168"/>
        <v>4.9997222222222222</v>
      </c>
      <c r="T531">
        <f t="shared" si="169"/>
        <v>-13.300277777777779</v>
      </c>
      <c r="U531">
        <f t="shared" si="170"/>
        <v>1474.6997222222221</v>
      </c>
    </row>
    <row r="532" spans="1:21" x14ac:dyDescent="0.3">
      <c r="A532" t="s">
        <v>439</v>
      </c>
      <c r="C532" t="str">
        <f t="shared" si="152"/>
        <v>2021</v>
      </c>
      <c r="D532" t="str">
        <f t="shared" si="153"/>
        <v>01</v>
      </c>
      <c r="E532" t="str">
        <f t="shared" si="154"/>
        <v>19</v>
      </c>
      <c r="F532" s="3">
        <f t="shared" si="155"/>
        <v>44215</v>
      </c>
      <c r="G532">
        <f t="shared" si="156"/>
        <v>2021</v>
      </c>
      <c r="H532">
        <f t="shared" si="157"/>
        <v>3</v>
      </c>
      <c r="I532">
        <f t="shared" si="158"/>
        <v>4</v>
      </c>
      <c r="J532" s="3">
        <f t="shared" si="159"/>
        <v>44259</v>
      </c>
      <c r="K532">
        <f t="shared" si="160"/>
        <v>44</v>
      </c>
      <c r="L532" t="str">
        <f t="shared" si="161"/>
        <v>03</v>
      </c>
      <c r="M532" t="str">
        <f t="shared" si="162"/>
        <v>33</v>
      </c>
      <c r="N532" t="str">
        <f t="shared" si="163"/>
        <v>38</v>
      </c>
      <c r="O532">
        <f t="shared" si="164"/>
        <v>3.5605555555555553</v>
      </c>
      <c r="P532">
        <f t="shared" si="165"/>
        <v>0</v>
      </c>
      <c r="Q532">
        <f t="shared" si="166"/>
        <v>0</v>
      </c>
      <c r="R532">
        <f t="shared" si="167"/>
        <v>0</v>
      </c>
      <c r="S532">
        <f t="shared" si="168"/>
        <v>0</v>
      </c>
      <c r="T532">
        <f t="shared" si="169"/>
        <v>-3.5605555555555553</v>
      </c>
      <c r="U532">
        <f t="shared" si="170"/>
        <v>1052.4394444444445</v>
      </c>
    </row>
    <row r="533" spans="1:21" x14ac:dyDescent="0.3">
      <c r="A533" t="s">
        <v>172</v>
      </c>
      <c r="C533" t="str">
        <f t="shared" si="152"/>
        <v>2021</v>
      </c>
      <c r="D533" t="str">
        <f t="shared" si="153"/>
        <v>03</v>
      </c>
      <c r="E533" t="str">
        <f t="shared" si="154"/>
        <v>01</v>
      </c>
      <c r="F533" s="3">
        <f t="shared" si="155"/>
        <v>44256</v>
      </c>
      <c r="G533">
        <f t="shared" si="156"/>
        <v>2021</v>
      </c>
      <c r="H533">
        <f t="shared" si="157"/>
        <v>3</v>
      </c>
      <c r="I533">
        <f t="shared" si="158"/>
        <v>4</v>
      </c>
      <c r="J533" s="3">
        <f t="shared" si="159"/>
        <v>44259</v>
      </c>
      <c r="K533">
        <f t="shared" si="160"/>
        <v>3</v>
      </c>
      <c r="L533" t="str">
        <f t="shared" si="161"/>
        <v>18</v>
      </c>
      <c r="M533" t="str">
        <f t="shared" si="162"/>
        <v>51</v>
      </c>
      <c r="N533" t="str">
        <f t="shared" si="163"/>
        <v>06</v>
      </c>
      <c r="O533">
        <f t="shared" si="164"/>
        <v>18.851666666666667</v>
      </c>
      <c r="P533">
        <f t="shared" si="165"/>
        <v>0</v>
      </c>
      <c r="Q533">
        <f t="shared" si="166"/>
        <v>0</v>
      </c>
      <c r="R533">
        <f t="shared" si="167"/>
        <v>0</v>
      </c>
      <c r="S533">
        <f t="shared" si="168"/>
        <v>0</v>
      </c>
      <c r="T533">
        <f t="shared" si="169"/>
        <v>-18.851666666666667</v>
      </c>
      <c r="U533">
        <f t="shared" si="170"/>
        <v>53.148333333333333</v>
      </c>
    </row>
    <row r="534" spans="1:21" x14ac:dyDescent="0.3">
      <c r="A534" t="s">
        <v>1719</v>
      </c>
      <c r="B534" t="s">
        <v>1720</v>
      </c>
      <c r="C534" t="str">
        <f t="shared" si="152"/>
        <v>2021</v>
      </c>
      <c r="D534" t="str">
        <f t="shared" si="153"/>
        <v>02</v>
      </c>
      <c r="E534" t="str">
        <f t="shared" si="154"/>
        <v>09</v>
      </c>
      <c r="F534" s="3">
        <f t="shared" si="155"/>
        <v>44236</v>
      </c>
      <c r="G534" t="str">
        <f t="shared" si="156"/>
        <v>2021</v>
      </c>
      <c r="H534" t="str">
        <f t="shared" si="157"/>
        <v>02</v>
      </c>
      <c r="I534" t="str">
        <f t="shared" si="158"/>
        <v>14</v>
      </c>
      <c r="J534" s="3">
        <f t="shared" si="159"/>
        <v>44241</v>
      </c>
      <c r="K534">
        <f t="shared" si="160"/>
        <v>5</v>
      </c>
      <c r="L534" t="str">
        <f t="shared" si="161"/>
        <v>22</v>
      </c>
      <c r="M534" t="str">
        <f t="shared" si="162"/>
        <v>00</v>
      </c>
      <c r="N534" t="str">
        <f t="shared" si="163"/>
        <v>34</v>
      </c>
      <c r="O534">
        <f t="shared" si="164"/>
        <v>22.009444444444444</v>
      </c>
      <c r="P534" t="str">
        <f t="shared" si="165"/>
        <v>21</v>
      </c>
      <c r="Q534" t="str">
        <f t="shared" si="166"/>
        <v>51</v>
      </c>
      <c r="R534" t="str">
        <f t="shared" si="167"/>
        <v>51</v>
      </c>
      <c r="S534">
        <f t="shared" si="168"/>
        <v>21.864166666666669</v>
      </c>
      <c r="T534">
        <f t="shared" si="169"/>
        <v>-0.14527777777777473</v>
      </c>
      <c r="U534">
        <f t="shared" si="170"/>
        <v>119.85472222222222</v>
      </c>
    </row>
    <row r="535" spans="1:21" x14ac:dyDescent="0.3">
      <c r="A535" t="s">
        <v>813</v>
      </c>
      <c r="B535" t="s">
        <v>814</v>
      </c>
      <c r="C535" t="str">
        <f t="shared" si="152"/>
        <v>2021</v>
      </c>
      <c r="D535" t="str">
        <f t="shared" si="153"/>
        <v>02</v>
      </c>
      <c r="E535" t="str">
        <f t="shared" si="154"/>
        <v>08</v>
      </c>
      <c r="F535" s="3">
        <f t="shared" si="155"/>
        <v>44235</v>
      </c>
      <c r="G535" t="str">
        <f t="shared" si="156"/>
        <v>2021</v>
      </c>
      <c r="H535" t="str">
        <f t="shared" si="157"/>
        <v>03</v>
      </c>
      <c r="I535" t="str">
        <f t="shared" si="158"/>
        <v>16</v>
      </c>
      <c r="J535" s="3">
        <f t="shared" si="159"/>
        <v>44271</v>
      </c>
      <c r="K535">
        <f t="shared" si="160"/>
        <v>36</v>
      </c>
      <c r="L535" t="str">
        <f t="shared" si="161"/>
        <v>14</v>
      </c>
      <c r="M535" t="str">
        <f t="shared" si="162"/>
        <v>00</v>
      </c>
      <c r="N535" t="str">
        <f t="shared" si="163"/>
        <v>00</v>
      </c>
      <c r="O535">
        <f t="shared" si="164"/>
        <v>14</v>
      </c>
      <c r="P535" t="str">
        <f t="shared" si="165"/>
        <v>06</v>
      </c>
      <c r="Q535" t="str">
        <f t="shared" si="166"/>
        <v>59</v>
      </c>
      <c r="R535" t="str">
        <f t="shared" si="167"/>
        <v>59</v>
      </c>
      <c r="S535">
        <f t="shared" si="168"/>
        <v>6.9997222222222222</v>
      </c>
      <c r="T535">
        <f t="shared" si="169"/>
        <v>-7.0002777777777778</v>
      </c>
      <c r="U535">
        <f t="shared" si="170"/>
        <v>856.9997222222222</v>
      </c>
    </row>
    <row r="536" spans="1:21" x14ac:dyDescent="0.3">
      <c r="A536" t="s">
        <v>738</v>
      </c>
      <c r="B536" t="s">
        <v>739</v>
      </c>
      <c r="C536" t="str">
        <f t="shared" si="152"/>
        <v>2021</v>
      </c>
      <c r="D536" t="str">
        <f t="shared" si="153"/>
        <v>02</v>
      </c>
      <c r="E536" t="str">
        <f t="shared" si="154"/>
        <v>08</v>
      </c>
      <c r="F536" s="3">
        <f t="shared" si="155"/>
        <v>44235</v>
      </c>
      <c r="G536" t="str">
        <f t="shared" si="156"/>
        <v>2021</v>
      </c>
      <c r="H536" t="str">
        <f t="shared" si="157"/>
        <v>02</v>
      </c>
      <c r="I536" t="str">
        <f t="shared" si="158"/>
        <v>27</v>
      </c>
      <c r="J536" s="3">
        <f t="shared" si="159"/>
        <v>44254</v>
      </c>
      <c r="K536">
        <f t="shared" si="160"/>
        <v>19</v>
      </c>
      <c r="L536" t="str">
        <f t="shared" si="161"/>
        <v>19</v>
      </c>
      <c r="M536" t="str">
        <f t="shared" si="162"/>
        <v>35</v>
      </c>
      <c r="N536" t="str">
        <f t="shared" si="163"/>
        <v>33</v>
      </c>
      <c r="O536">
        <f t="shared" si="164"/>
        <v>19.592499999999998</v>
      </c>
      <c r="P536" t="str">
        <f t="shared" si="165"/>
        <v>04</v>
      </c>
      <c r="Q536" t="str">
        <f t="shared" si="166"/>
        <v>59</v>
      </c>
      <c r="R536" t="str">
        <f t="shared" si="167"/>
        <v>59</v>
      </c>
      <c r="S536">
        <f t="shared" si="168"/>
        <v>4.9997222222222222</v>
      </c>
      <c r="T536">
        <f t="shared" si="169"/>
        <v>-14.592777777777776</v>
      </c>
      <c r="U536">
        <f t="shared" si="170"/>
        <v>441.40722222222223</v>
      </c>
    </row>
    <row r="537" spans="1:21" x14ac:dyDescent="0.3">
      <c r="A537" t="s">
        <v>848</v>
      </c>
      <c r="B537" t="s">
        <v>177</v>
      </c>
      <c r="C537" t="str">
        <f t="shared" si="152"/>
        <v>2021</v>
      </c>
      <c r="D537" t="str">
        <f t="shared" si="153"/>
        <v>02</v>
      </c>
      <c r="E537" t="str">
        <f t="shared" si="154"/>
        <v>01</v>
      </c>
      <c r="F537" s="3">
        <f t="shared" si="155"/>
        <v>44228</v>
      </c>
      <c r="G537" t="str">
        <f t="shared" si="156"/>
        <v>2021</v>
      </c>
      <c r="H537" t="str">
        <f t="shared" si="157"/>
        <v>02</v>
      </c>
      <c r="I537" t="str">
        <f t="shared" si="158"/>
        <v>14</v>
      </c>
      <c r="J537" s="3">
        <f t="shared" si="159"/>
        <v>44241</v>
      </c>
      <c r="K537">
        <f t="shared" si="160"/>
        <v>13</v>
      </c>
      <c r="L537" t="str">
        <f t="shared" si="161"/>
        <v>16</v>
      </c>
      <c r="M537" t="str">
        <f t="shared" si="162"/>
        <v>50</v>
      </c>
      <c r="N537" t="str">
        <f t="shared" si="163"/>
        <v>37</v>
      </c>
      <c r="O537">
        <f t="shared" si="164"/>
        <v>16.843611111111109</v>
      </c>
      <c r="P537" t="str">
        <f t="shared" si="165"/>
        <v>23</v>
      </c>
      <c r="Q537" t="str">
        <f t="shared" si="166"/>
        <v>59</v>
      </c>
      <c r="R537" t="str">
        <f t="shared" si="167"/>
        <v>37</v>
      </c>
      <c r="S537">
        <f t="shared" si="168"/>
        <v>23.993611111111111</v>
      </c>
      <c r="T537">
        <f t="shared" si="169"/>
        <v>7.1500000000000021</v>
      </c>
      <c r="U537">
        <f t="shared" si="170"/>
        <v>319.14999999999998</v>
      </c>
    </row>
    <row r="538" spans="1:21" x14ac:dyDescent="0.3">
      <c r="A538" t="s">
        <v>99</v>
      </c>
      <c r="C538" t="str">
        <f t="shared" si="152"/>
        <v>2021</v>
      </c>
      <c r="D538" t="str">
        <f t="shared" si="153"/>
        <v>02</v>
      </c>
      <c r="E538" t="str">
        <f t="shared" si="154"/>
        <v>24</v>
      </c>
      <c r="F538" s="3">
        <f t="shared" si="155"/>
        <v>44251</v>
      </c>
      <c r="G538">
        <f t="shared" si="156"/>
        <v>2021</v>
      </c>
      <c r="H538">
        <f t="shared" si="157"/>
        <v>3</v>
      </c>
      <c r="I538">
        <f t="shared" si="158"/>
        <v>4</v>
      </c>
      <c r="J538" s="3">
        <f t="shared" si="159"/>
        <v>44259</v>
      </c>
      <c r="K538">
        <f t="shared" si="160"/>
        <v>8</v>
      </c>
      <c r="L538" t="str">
        <f t="shared" si="161"/>
        <v>23</v>
      </c>
      <c r="M538" t="str">
        <f t="shared" si="162"/>
        <v>46</v>
      </c>
      <c r="N538" t="str">
        <f t="shared" si="163"/>
        <v>18</v>
      </c>
      <c r="O538">
        <f t="shared" si="164"/>
        <v>23.771666666666665</v>
      </c>
      <c r="P538">
        <f t="shared" si="165"/>
        <v>0</v>
      </c>
      <c r="Q538">
        <f t="shared" si="166"/>
        <v>0</v>
      </c>
      <c r="R538">
        <f t="shared" si="167"/>
        <v>0</v>
      </c>
      <c r="S538">
        <f t="shared" si="168"/>
        <v>0</v>
      </c>
      <c r="T538">
        <f t="shared" si="169"/>
        <v>-23.771666666666665</v>
      </c>
      <c r="U538">
        <f t="shared" si="170"/>
        <v>168.22833333333332</v>
      </c>
    </row>
    <row r="539" spans="1:21" x14ac:dyDescent="0.3">
      <c r="A539" t="s">
        <v>1123</v>
      </c>
      <c r="B539" t="s">
        <v>1124</v>
      </c>
      <c r="C539" t="str">
        <f t="shared" si="152"/>
        <v>2021</v>
      </c>
      <c r="D539" t="str">
        <f t="shared" si="153"/>
        <v>01</v>
      </c>
      <c r="E539" t="str">
        <f t="shared" si="154"/>
        <v>22</v>
      </c>
      <c r="F539" s="3">
        <f t="shared" si="155"/>
        <v>44218</v>
      </c>
      <c r="G539" t="str">
        <f t="shared" si="156"/>
        <v>2021</v>
      </c>
      <c r="H539" t="str">
        <f t="shared" si="157"/>
        <v>04</v>
      </c>
      <c r="I539" t="str">
        <f t="shared" si="158"/>
        <v>15</v>
      </c>
      <c r="J539" s="3">
        <f t="shared" si="159"/>
        <v>44301</v>
      </c>
      <c r="K539">
        <f t="shared" si="160"/>
        <v>83</v>
      </c>
      <c r="L539" t="str">
        <f t="shared" si="161"/>
        <v>18</v>
      </c>
      <c r="M539" t="str">
        <f t="shared" si="162"/>
        <v>04</v>
      </c>
      <c r="N539" t="str">
        <f t="shared" si="163"/>
        <v>34</v>
      </c>
      <c r="O539">
        <f t="shared" si="164"/>
        <v>18.076111111111111</v>
      </c>
      <c r="P539" t="str">
        <f t="shared" si="165"/>
        <v>17</v>
      </c>
      <c r="Q539" t="str">
        <f t="shared" si="166"/>
        <v>04</v>
      </c>
      <c r="R539" t="str">
        <f t="shared" si="167"/>
        <v>35</v>
      </c>
      <c r="S539">
        <f t="shared" si="168"/>
        <v>17.076388888888889</v>
      </c>
      <c r="T539">
        <f t="shared" si="169"/>
        <v>-0.99972222222222129</v>
      </c>
      <c r="U539">
        <f t="shared" si="170"/>
        <v>1991.0002777777777</v>
      </c>
    </row>
    <row r="540" spans="1:21" x14ac:dyDescent="0.3">
      <c r="A540" t="s">
        <v>1734</v>
      </c>
      <c r="C540" t="str">
        <f t="shared" si="152"/>
        <v>2021</v>
      </c>
      <c r="D540" t="str">
        <f t="shared" si="153"/>
        <v>01</v>
      </c>
      <c r="E540" t="str">
        <f t="shared" si="154"/>
        <v>25</v>
      </c>
      <c r="F540" s="3">
        <f t="shared" si="155"/>
        <v>44221</v>
      </c>
      <c r="G540">
        <f t="shared" si="156"/>
        <v>2021</v>
      </c>
      <c r="H540">
        <f t="shared" si="157"/>
        <v>3</v>
      </c>
      <c r="I540">
        <f t="shared" si="158"/>
        <v>4</v>
      </c>
      <c r="J540" s="3">
        <f t="shared" si="159"/>
        <v>44259</v>
      </c>
      <c r="K540">
        <f t="shared" si="160"/>
        <v>38</v>
      </c>
      <c r="L540" t="str">
        <f t="shared" si="161"/>
        <v>17</v>
      </c>
      <c r="M540" t="str">
        <f t="shared" si="162"/>
        <v>38</v>
      </c>
      <c r="N540" t="str">
        <f t="shared" si="163"/>
        <v>53</v>
      </c>
      <c r="O540">
        <f t="shared" si="164"/>
        <v>17.648055555555555</v>
      </c>
      <c r="P540">
        <f t="shared" si="165"/>
        <v>0</v>
      </c>
      <c r="Q540">
        <f t="shared" si="166"/>
        <v>0</v>
      </c>
      <c r="R540">
        <f t="shared" si="167"/>
        <v>0</v>
      </c>
      <c r="S540">
        <f t="shared" si="168"/>
        <v>0</v>
      </c>
      <c r="T540">
        <f t="shared" si="169"/>
        <v>-17.648055555555555</v>
      </c>
      <c r="U540">
        <f t="shared" si="170"/>
        <v>894.35194444444448</v>
      </c>
    </row>
    <row r="541" spans="1:21" x14ac:dyDescent="0.3">
      <c r="A541" t="s">
        <v>466</v>
      </c>
      <c r="C541" t="str">
        <f t="shared" si="152"/>
        <v>2021</v>
      </c>
      <c r="D541" t="str">
        <f t="shared" si="153"/>
        <v>01</v>
      </c>
      <c r="E541" t="str">
        <f t="shared" si="154"/>
        <v>26</v>
      </c>
      <c r="F541" s="3">
        <f t="shared" si="155"/>
        <v>44222</v>
      </c>
      <c r="G541">
        <f t="shared" si="156"/>
        <v>2021</v>
      </c>
      <c r="H541">
        <f t="shared" si="157"/>
        <v>3</v>
      </c>
      <c r="I541">
        <f t="shared" si="158"/>
        <v>4</v>
      </c>
      <c r="J541" s="3">
        <f t="shared" si="159"/>
        <v>44259</v>
      </c>
      <c r="K541">
        <f t="shared" si="160"/>
        <v>37</v>
      </c>
      <c r="L541" t="str">
        <f t="shared" si="161"/>
        <v>05</v>
      </c>
      <c r="M541" t="str">
        <f t="shared" si="162"/>
        <v>03</v>
      </c>
      <c r="N541" t="str">
        <f t="shared" si="163"/>
        <v>13</v>
      </c>
      <c r="O541">
        <f t="shared" si="164"/>
        <v>5.0536111111111106</v>
      </c>
      <c r="P541">
        <f t="shared" si="165"/>
        <v>0</v>
      </c>
      <c r="Q541">
        <f t="shared" si="166"/>
        <v>0</v>
      </c>
      <c r="R541">
        <f t="shared" si="167"/>
        <v>0</v>
      </c>
      <c r="S541">
        <f t="shared" si="168"/>
        <v>0</v>
      </c>
      <c r="T541">
        <f t="shared" si="169"/>
        <v>-5.0536111111111106</v>
      </c>
      <c r="U541">
        <f t="shared" si="170"/>
        <v>882.94638888888892</v>
      </c>
    </row>
    <row r="542" spans="1:21" x14ac:dyDescent="0.3">
      <c r="A542" t="s">
        <v>578</v>
      </c>
      <c r="C542" t="str">
        <f t="shared" si="152"/>
        <v>2021</v>
      </c>
      <c r="D542" t="str">
        <f t="shared" si="153"/>
        <v>01</v>
      </c>
      <c r="E542" t="str">
        <f t="shared" si="154"/>
        <v>28</v>
      </c>
      <c r="F542" s="3">
        <f t="shared" si="155"/>
        <v>44224</v>
      </c>
      <c r="G542">
        <f t="shared" si="156"/>
        <v>2021</v>
      </c>
      <c r="H542">
        <f t="shared" si="157"/>
        <v>3</v>
      </c>
      <c r="I542">
        <f t="shared" si="158"/>
        <v>4</v>
      </c>
      <c r="J542" s="3">
        <f t="shared" si="159"/>
        <v>44259</v>
      </c>
      <c r="K542">
        <f t="shared" si="160"/>
        <v>35</v>
      </c>
      <c r="L542" t="str">
        <f t="shared" si="161"/>
        <v>19</v>
      </c>
      <c r="M542" t="str">
        <f t="shared" si="162"/>
        <v>22</v>
      </c>
      <c r="N542" t="str">
        <f t="shared" si="163"/>
        <v>30</v>
      </c>
      <c r="O542">
        <f t="shared" si="164"/>
        <v>19.375</v>
      </c>
      <c r="P542">
        <f t="shared" si="165"/>
        <v>0</v>
      </c>
      <c r="Q542">
        <f t="shared" si="166"/>
        <v>0</v>
      </c>
      <c r="R542">
        <f t="shared" si="167"/>
        <v>0</v>
      </c>
      <c r="S542">
        <f t="shared" si="168"/>
        <v>0</v>
      </c>
      <c r="T542">
        <f t="shared" si="169"/>
        <v>-19.375</v>
      </c>
      <c r="U542">
        <f t="shared" si="170"/>
        <v>820.625</v>
      </c>
    </row>
    <row r="543" spans="1:21" x14ac:dyDescent="0.3">
      <c r="A543" t="s">
        <v>164</v>
      </c>
      <c r="B543" t="s">
        <v>165</v>
      </c>
      <c r="C543" t="str">
        <f t="shared" si="152"/>
        <v>2021</v>
      </c>
      <c r="D543" t="str">
        <f t="shared" si="153"/>
        <v>02</v>
      </c>
      <c r="E543" t="str">
        <f t="shared" si="154"/>
        <v>15</v>
      </c>
      <c r="F543" s="3">
        <f t="shared" si="155"/>
        <v>44242</v>
      </c>
      <c r="G543" t="str">
        <f t="shared" si="156"/>
        <v>2021</v>
      </c>
      <c r="H543" t="str">
        <f t="shared" si="157"/>
        <v>02</v>
      </c>
      <c r="I543" t="str">
        <f t="shared" si="158"/>
        <v>28</v>
      </c>
      <c r="J543" s="3">
        <f t="shared" si="159"/>
        <v>44255</v>
      </c>
      <c r="K543">
        <f t="shared" si="160"/>
        <v>13</v>
      </c>
      <c r="L543" t="str">
        <f t="shared" si="161"/>
        <v>00</v>
      </c>
      <c r="M543" t="str">
        <f t="shared" si="162"/>
        <v>00</v>
      </c>
      <c r="N543" t="str">
        <f t="shared" si="163"/>
        <v>34</v>
      </c>
      <c r="O543">
        <f t="shared" si="164"/>
        <v>9.4444444444444445E-3</v>
      </c>
      <c r="P543" t="str">
        <f t="shared" si="165"/>
        <v>23</v>
      </c>
      <c r="Q543" t="str">
        <f t="shared" si="166"/>
        <v>59</v>
      </c>
      <c r="R543" t="str">
        <f t="shared" si="167"/>
        <v>00</v>
      </c>
      <c r="S543">
        <f t="shared" si="168"/>
        <v>23.983333333333334</v>
      </c>
      <c r="T543">
        <f t="shared" si="169"/>
        <v>23.97388888888889</v>
      </c>
      <c r="U543">
        <f t="shared" si="170"/>
        <v>335.97388888888889</v>
      </c>
    </row>
    <row r="544" spans="1:21" x14ac:dyDescent="0.3">
      <c r="A544" t="s">
        <v>660</v>
      </c>
      <c r="B544" t="s">
        <v>661</v>
      </c>
      <c r="C544" t="str">
        <f t="shared" si="152"/>
        <v>2021</v>
      </c>
      <c r="D544" t="str">
        <f t="shared" si="153"/>
        <v>01</v>
      </c>
      <c r="E544" t="str">
        <f t="shared" si="154"/>
        <v>03</v>
      </c>
      <c r="F544" s="3">
        <f t="shared" si="155"/>
        <v>44199</v>
      </c>
      <c r="G544" t="str">
        <f t="shared" si="156"/>
        <v>2021</v>
      </c>
      <c r="H544" t="str">
        <f t="shared" si="157"/>
        <v>01</v>
      </c>
      <c r="I544" t="str">
        <f t="shared" si="158"/>
        <v>05</v>
      </c>
      <c r="J544" s="3">
        <f t="shared" si="159"/>
        <v>44201</v>
      </c>
      <c r="K544">
        <f t="shared" si="160"/>
        <v>2</v>
      </c>
      <c r="L544" t="str">
        <f t="shared" si="161"/>
        <v>13</v>
      </c>
      <c r="M544" t="str">
        <f t="shared" si="162"/>
        <v>54</v>
      </c>
      <c r="N544" t="str">
        <f t="shared" si="163"/>
        <v>48</v>
      </c>
      <c r="O544">
        <f t="shared" si="164"/>
        <v>13.913333333333334</v>
      </c>
      <c r="P544" t="str">
        <f t="shared" si="165"/>
        <v>22</v>
      </c>
      <c r="Q544" t="str">
        <f t="shared" si="166"/>
        <v>00</v>
      </c>
      <c r="R544" t="str">
        <f t="shared" si="167"/>
        <v>00</v>
      </c>
      <c r="S544">
        <f t="shared" si="168"/>
        <v>22</v>
      </c>
      <c r="T544">
        <f t="shared" si="169"/>
        <v>8.086666666666666</v>
      </c>
      <c r="U544">
        <f t="shared" si="170"/>
        <v>56.086666666666666</v>
      </c>
    </row>
    <row r="545" spans="1:21" x14ac:dyDescent="0.3">
      <c r="A545" t="s">
        <v>760</v>
      </c>
      <c r="B545" t="s">
        <v>761</v>
      </c>
      <c r="C545" t="str">
        <f t="shared" si="152"/>
        <v>2021</v>
      </c>
      <c r="D545" t="str">
        <f t="shared" si="153"/>
        <v>02</v>
      </c>
      <c r="E545" t="str">
        <f t="shared" si="154"/>
        <v>09</v>
      </c>
      <c r="F545" s="3">
        <f t="shared" si="155"/>
        <v>44236</v>
      </c>
      <c r="G545" t="str">
        <f t="shared" si="156"/>
        <v>2021</v>
      </c>
      <c r="H545" t="str">
        <f t="shared" si="157"/>
        <v>02</v>
      </c>
      <c r="I545" t="str">
        <f t="shared" si="158"/>
        <v>23</v>
      </c>
      <c r="J545" s="3">
        <f t="shared" si="159"/>
        <v>44250</v>
      </c>
      <c r="K545">
        <f t="shared" si="160"/>
        <v>14</v>
      </c>
      <c r="L545" t="str">
        <f t="shared" si="161"/>
        <v>18</v>
      </c>
      <c r="M545" t="str">
        <f t="shared" si="162"/>
        <v>24</v>
      </c>
      <c r="N545" t="str">
        <f t="shared" si="163"/>
        <v>21</v>
      </c>
      <c r="O545">
        <f t="shared" si="164"/>
        <v>18.40583333333333</v>
      </c>
      <c r="P545" t="str">
        <f t="shared" si="165"/>
        <v>08</v>
      </c>
      <c r="Q545" t="str">
        <f t="shared" si="166"/>
        <v>00</v>
      </c>
      <c r="R545" t="str">
        <f t="shared" si="167"/>
        <v>00</v>
      </c>
      <c r="S545">
        <f t="shared" si="168"/>
        <v>8</v>
      </c>
      <c r="T545">
        <f t="shared" si="169"/>
        <v>-10.40583333333333</v>
      </c>
      <c r="U545">
        <f t="shared" si="170"/>
        <v>325.59416666666669</v>
      </c>
    </row>
    <row r="546" spans="1:21" x14ac:dyDescent="0.3">
      <c r="A546" t="s">
        <v>1690</v>
      </c>
      <c r="B546" t="s">
        <v>229</v>
      </c>
      <c r="C546" t="str">
        <f t="shared" si="152"/>
        <v>2021</v>
      </c>
      <c r="D546" t="str">
        <f t="shared" si="153"/>
        <v>02</v>
      </c>
      <c r="E546" t="str">
        <f t="shared" si="154"/>
        <v>03</v>
      </c>
      <c r="F546" s="3">
        <f t="shared" si="155"/>
        <v>44230</v>
      </c>
      <c r="G546" t="str">
        <f t="shared" si="156"/>
        <v>2021</v>
      </c>
      <c r="H546" t="str">
        <f t="shared" si="157"/>
        <v>03</v>
      </c>
      <c r="I546" t="str">
        <f t="shared" si="158"/>
        <v>01</v>
      </c>
      <c r="J546" s="3">
        <f t="shared" si="159"/>
        <v>44256</v>
      </c>
      <c r="K546">
        <f t="shared" si="160"/>
        <v>26</v>
      </c>
      <c r="L546" t="str">
        <f t="shared" si="161"/>
        <v>17</v>
      </c>
      <c r="M546" t="str">
        <f t="shared" si="162"/>
        <v>55</v>
      </c>
      <c r="N546" t="str">
        <f t="shared" si="163"/>
        <v>28</v>
      </c>
      <c r="O546">
        <f t="shared" si="164"/>
        <v>17.924444444444447</v>
      </c>
      <c r="P546" t="str">
        <f t="shared" si="165"/>
        <v>04</v>
      </c>
      <c r="Q546" t="str">
        <f t="shared" si="166"/>
        <v>59</v>
      </c>
      <c r="R546" t="str">
        <f t="shared" si="167"/>
        <v>59</v>
      </c>
      <c r="S546">
        <f t="shared" si="168"/>
        <v>4.9997222222222222</v>
      </c>
      <c r="T546">
        <f t="shared" si="169"/>
        <v>-12.924722222222226</v>
      </c>
      <c r="U546">
        <f t="shared" si="170"/>
        <v>611.07527777777773</v>
      </c>
    </row>
    <row r="547" spans="1:21" x14ac:dyDescent="0.3">
      <c r="A547" t="s">
        <v>184</v>
      </c>
      <c r="B547" t="s">
        <v>185</v>
      </c>
      <c r="C547" t="str">
        <f t="shared" si="152"/>
        <v>2021</v>
      </c>
      <c r="D547" t="str">
        <f t="shared" si="153"/>
        <v>02</v>
      </c>
      <c r="E547" t="str">
        <f t="shared" si="154"/>
        <v>05</v>
      </c>
      <c r="F547" s="3">
        <f t="shared" si="155"/>
        <v>44232</v>
      </c>
      <c r="G547" t="str">
        <f t="shared" si="156"/>
        <v>2021</v>
      </c>
      <c r="H547" t="str">
        <f t="shared" si="157"/>
        <v>02</v>
      </c>
      <c r="I547" t="str">
        <f t="shared" si="158"/>
        <v>06</v>
      </c>
      <c r="J547" s="3">
        <f t="shared" si="159"/>
        <v>44233</v>
      </c>
      <c r="K547">
        <f t="shared" si="160"/>
        <v>1</v>
      </c>
      <c r="L547" t="str">
        <f t="shared" si="161"/>
        <v>16</v>
      </c>
      <c r="M547" t="str">
        <f t="shared" si="162"/>
        <v>54</v>
      </c>
      <c r="N547" t="str">
        <f t="shared" si="163"/>
        <v>58</v>
      </c>
      <c r="O547">
        <f t="shared" si="164"/>
        <v>16.91611111111111</v>
      </c>
      <c r="P547" t="str">
        <f t="shared" si="165"/>
        <v>18</v>
      </c>
      <c r="Q547" t="str">
        <f t="shared" si="166"/>
        <v>01</v>
      </c>
      <c r="R547" t="str">
        <f t="shared" si="167"/>
        <v>59</v>
      </c>
      <c r="S547">
        <f t="shared" si="168"/>
        <v>18.033055555555556</v>
      </c>
      <c r="T547">
        <f t="shared" si="169"/>
        <v>1.1169444444444458</v>
      </c>
      <c r="U547">
        <f t="shared" si="170"/>
        <v>25.116944444444446</v>
      </c>
    </row>
    <row r="548" spans="1:21" x14ac:dyDescent="0.3">
      <c r="A548" t="s">
        <v>168</v>
      </c>
      <c r="C548" t="str">
        <f t="shared" si="152"/>
        <v>2021</v>
      </c>
      <c r="D548" t="str">
        <f t="shared" si="153"/>
        <v>01</v>
      </c>
      <c r="E548" t="str">
        <f t="shared" si="154"/>
        <v>28</v>
      </c>
      <c r="F548" s="3">
        <f t="shared" si="155"/>
        <v>44224</v>
      </c>
      <c r="G548">
        <f t="shared" si="156"/>
        <v>2021</v>
      </c>
      <c r="H548">
        <f t="shared" si="157"/>
        <v>3</v>
      </c>
      <c r="I548">
        <f t="shared" si="158"/>
        <v>4</v>
      </c>
      <c r="J548" s="3">
        <f t="shared" si="159"/>
        <v>44259</v>
      </c>
      <c r="K548">
        <f t="shared" si="160"/>
        <v>35</v>
      </c>
      <c r="L548" t="str">
        <f t="shared" si="161"/>
        <v>19</v>
      </c>
      <c r="M548" t="str">
        <f t="shared" si="162"/>
        <v>23</v>
      </c>
      <c r="N548" t="str">
        <f t="shared" si="163"/>
        <v>31</v>
      </c>
      <c r="O548">
        <f t="shared" si="164"/>
        <v>19.391944444444444</v>
      </c>
      <c r="P548">
        <f t="shared" si="165"/>
        <v>0</v>
      </c>
      <c r="Q548">
        <f t="shared" si="166"/>
        <v>0</v>
      </c>
      <c r="R548">
        <f t="shared" si="167"/>
        <v>0</v>
      </c>
      <c r="S548">
        <f t="shared" si="168"/>
        <v>0</v>
      </c>
      <c r="T548">
        <f t="shared" si="169"/>
        <v>-19.391944444444444</v>
      </c>
      <c r="U548">
        <f t="shared" si="170"/>
        <v>820.60805555555555</v>
      </c>
    </row>
    <row r="549" spans="1:21" x14ac:dyDescent="0.3">
      <c r="A549" t="s">
        <v>194</v>
      </c>
      <c r="C549" t="str">
        <f t="shared" si="152"/>
        <v>2021</v>
      </c>
      <c r="D549" t="str">
        <f t="shared" si="153"/>
        <v>01</v>
      </c>
      <c r="E549" t="str">
        <f t="shared" si="154"/>
        <v>22</v>
      </c>
      <c r="F549" s="3">
        <f t="shared" si="155"/>
        <v>44218</v>
      </c>
      <c r="G549">
        <f t="shared" si="156"/>
        <v>2021</v>
      </c>
      <c r="H549">
        <f t="shared" si="157"/>
        <v>3</v>
      </c>
      <c r="I549">
        <f t="shared" si="158"/>
        <v>4</v>
      </c>
      <c r="J549" s="3">
        <f t="shared" si="159"/>
        <v>44259</v>
      </c>
      <c r="K549">
        <f t="shared" si="160"/>
        <v>41</v>
      </c>
      <c r="L549" t="str">
        <f t="shared" si="161"/>
        <v>19</v>
      </c>
      <c r="M549" t="str">
        <f t="shared" si="162"/>
        <v>35</v>
      </c>
      <c r="N549" t="str">
        <f t="shared" si="163"/>
        <v>39</v>
      </c>
      <c r="O549">
        <f t="shared" si="164"/>
        <v>19.594166666666666</v>
      </c>
      <c r="P549">
        <f t="shared" si="165"/>
        <v>0</v>
      </c>
      <c r="Q549">
        <f t="shared" si="166"/>
        <v>0</v>
      </c>
      <c r="R549">
        <f t="shared" si="167"/>
        <v>0</v>
      </c>
      <c r="S549">
        <f t="shared" si="168"/>
        <v>0</v>
      </c>
      <c r="T549">
        <f t="shared" si="169"/>
        <v>-19.594166666666666</v>
      </c>
      <c r="U549">
        <f t="shared" si="170"/>
        <v>964.40583333333336</v>
      </c>
    </row>
    <row r="550" spans="1:21" x14ac:dyDescent="0.3">
      <c r="A550" t="s">
        <v>199</v>
      </c>
      <c r="C550" t="str">
        <f t="shared" si="152"/>
        <v>2021</v>
      </c>
      <c r="D550" t="str">
        <f t="shared" si="153"/>
        <v>02</v>
      </c>
      <c r="E550" t="str">
        <f t="shared" si="154"/>
        <v>12</v>
      </c>
      <c r="F550" s="3">
        <f t="shared" si="155"/>
        <v>44239</v>
      </c>
      <c r="G550">
        <f t="shared" si="156"/>
        <v>2021</v>
      </c>
      <c r="H550">
        <f t="shared" si="157"/>
        <v>3</v>
      </c>
      <c r="I550">
        <f t="shared" si="158"/>
        <v>4</v>
      </c>
      <c r="J550" s="3">
        <f t="shared" si="159"/>
        <v>44259</v>
      </c>
      <c r="K550">
        <f t="shared" si="160"/>
        <v>20</v>
      </c>
      <c r="L550" t="str">
        <f t="shared" si="161"/>
        <v>00</v>
      </c>
      <c r="M550" t="str">
        <f t="shared" si="162"/>
        <v>45</v>
      </c>
      <c r="N550" t="str">
        <f t="shared" si="163"/>
        <v>23</v>
      </c>
      <c r="O550">
        <f t="shared" si="164"/>
        <v>0.75638888888888889</v>
      </c>
      <c r="P550">
        <f t="shared" si="165"/>
        <v>0</v>
      </c>
      <c r="Q550">
        <f t="shared" si="166"/>
        <v>0</v>
      </c>
      <c r="R550">
        <f t="shared" si="167"/>
        <v>0</v>
      </c>
      <c r="S550">
        <f t="shared" si="168"/>
        <v>0</v>
      </c>
      <c r="T550">
        <f t="shared" si="169"/>
        <v>-0.75638888888888889</v>
      </c>
      <c r="U550">
        <f t="shared" si="170"/>
        <v>479.24361111111114</v>
      </c>
    </row>
    <row r="551" spans="1:21" x14ac:dyDescent="0.3">
      <c r="A551" t="s">
        <v>240</v>
      </c>
      <c r="B551" t="s">
        <v>241</v>
      </c>
      <c r="C551" t="str">
        <f t="shared" si="152"/>
        <v>2021</v>
      </c>
      <c r="D551" t="str">
        <f t="shared" si="153"/>
        <v>02</v>
      </c>
      <c r="E551" t="str">
        <f t="shared" si="154"/>
        <v>12</v>
      </c>
      <c r="F551" s="3">
        <f t="shared" si="155"/>
        <v>44239</v>
      </c>
      <c r="G551" t="str">
        <f t="shared" si="156"/>
        <v>2021</v>
      </c>
      <c r="H551" t="str">
        <f t="shared" si="157"/>
        <v>02</v>
      </c>
      <c r="I551" t="str">
        <f t="shared" si="158"/>
        <v>24</v>
      </c>
      <c r="J551" s="3">
        <f t="shared" si="159"/>
        <v>44251</v>
      </c>
      <c r="K551">
        <f t="shared" si="160"/>
        <v>12</v>
      </c>
      <c r="L551" t="str">
        <f t="shared" si="161"/>
        <v>22</v>
      </c>
      <c r="M551" t="str">
        <f t="shared" si="162"/>
        <v>48</v>
      </c>
      <c r="N551" t="str">
        <f t="shared" si="163"/>
        <v>29</v>
      </c>
      <c r="O551">
        <f t="shared" si="164"/>
        <v>22.808055555555555</v>
      </c>
      <c r="P551" t="str">
        <f t="shared" si="165"/>
        <v>07</v>
      </c>
      <c r="Q551" t="str">
        <f t="shared" si="166"/>
        <v>59</v>
      </c>
      <c r="R551" t="str">
        <f t="shared" si="167"/>
        <v>59</v>
      </c>
      <c r="S551">
        <f t="shared" si="168"/>
        <v>7.9997222222222222</v>
      </c>
      <c r="T551">
        <f t="shared" si="169"/>
        <v>-14.808333333333334</v>
      </c>
      <c r="U551">
        <f t="shared" si="170"/>
        <v>273.19166666666666</v>
      </c>
    </row>
    <row r="552" spans="1:21" x14ac:dyDescent="0.3">
      <c r="A552" t="s">
        <v>1042</v>
      </c>
      <c r="C552" t="str">
        <f t="shared" si="152"/>
        <v>2021</v>
      </c>
      <c r="D552" t="str">
        <f t="shared" si="153"/>
        <v>01</v>
      </c>
      <c r="E552" t="str">
        <f t="shared" si="154"/>
        <v>26</v>
      </c>
      <c r="F552" s="3">
        <f t="shared" si="155"/>
        <v>44222</v>
      </c>
      <c r="G552">
        <f t="shared" si="156"/>
        <v>2021</v>
      </c>
      <c r="H552">
        <f t="shared" si="157"/>
        <v>3</v>
      </c>
      <c r="I552">
        <f t="shared" si="158"/>
        <v>4</v>
      </c>
      <c r="J552" s="3">
        <f t="shared" si="159"/>
        <v>44259</v>
      </c>
      <c r="K552">
        <f t="shared" si="160"/>
        <v>37</v>
      </c>
      <c r="L552" t="str">
        <f t="shared" si="161"/>
        <v>05</v>
      </c>
      <c r="M552" t="str">
        <f t="shared" si="162"/>
        <v>00</v>
      </c>
      <c r="N552" t="str">
        <f t="shared" si="163"/>
        <v>42</v>
      </c>
      <c r="O552">
        <f t="shared" si="164"/>
        <v>5.0116666666666667</v>
      </c>
      <c r="P552">
        <f t="shared" si="165"/>
        <v>0</v>
      </c>
      <c r="Q552">
        <f t="shared" si="166"/>
        <v>0</v>
      </c>
      <c r="R552">
        <f t="shared" si="167"/>
        <v>0</v>
      </c>
      <c r="S552">
        <f t="shared" si="168"/>
        <v>0</v>
      </c>
      <c r="T552">
        <f t="shared" si="169"/>
        <v>-5.0116666666666667</v>
      </c>
      <c r="U552">
        <f t="shared" si="170"/>
        <v>882.98833333333334</v>
      </c>
    </row>
    <row r="553" spans="1:21" x14ac:dyDescent="0.3">
      <c r="A553" t="s">
        <v>1756</v>
      </c>
      <c r="C553" t="str">
        <f t="shared" si="152"/>
        <v>2020</v>
      </c>
      <c r="D553" t="str">
        <f t="shared" si="153"/>
        <v>12</v>
      </c>
      <c r="E553" t="str">
        <f t="shared" si="154"/>
        <v>03</v>
      </c>
      <c r="F553" s="3">
        <f t="shared" si="155"/>
        <v>44168</v>
      </c>
      <c r="G553">
        <f t="shared" si="156"/>
        <v>2021</v>
      </c>
      <c r="H553">
        <f t="shared" si="157"/>
        <v>3</v>
      </c>
      <c r="I553">
        <f t="shared" si="158"/>
        <v>4</v>
      </c>
      <c r="J553" s="3">
        <f t="shared" si="159"/>
        <v>44259</v>
      </c>
      <c r="K553">
        <f t="shared" si="160"/>
        <v>91</v>
      </c>
      <c r="L553" t="str">
        <f t="shared" si="161"/>
        <v>19</v>
      </c>
      <c r="M553" t="str">
        <f t="shared" si="162"/>
        <v>20</v>
      </c>
      <c r="N553" t="str">
        <f t="shared" si="163"/>
        <v>54</v>
      </c>
      <c r="O553">
        <f t="shared" si="164"/>
        <v>19.348333333333333</v>
      </c>
      <c r="P553">
        <f t="shared" si="165"/>
        <v>0</v>
      </c>
      <c r="Q553">
        <f t="shared" si="166"/>
        <v>0</v>
      </c>
      <c r="R553">
        <f t="shared" si="167"/>
        <v>0</v>
      </c>
      <c r="S553">
        <f t="shared" si="168"/>
        <v>0</v>
      </c>
      <c r="T553">
        <f t="shared" si="169"/>
        <v>-19.348333333333333</v>
      </c>
      <c r="U553">
        <f t="shared" si="170"/>
        <v>2164.6516666666666</v>
      </c>
    </row>
    <row r="554" spans="1:21" x14ac:dyDescent="0.3">
      <c r="A554" t="s">
        <v>159</v>
      </c>
      <c r="B554" t="s">
        <v>160</v>
      </c>
      <c r="C554" t="str">
        <f t="shared" si="152"/>
        <v>2021</v>
      </c>
      <c r="D554" t="str">
        <f t="shared" si="153"/>
        <v>03</v>
      </c>
      <c r="E554" t="str">
        <f t="shared" si="154"/>
        <v>01</v>
      </c>
      <c r="F554" s="3">
        <f t="shared" si="155"/>
        <v>44256</v>
      </c>
      <c r="G554" t="str">
        <f t="shared" si="156"/>
        <v>2021</v>
      </c>
      <c r="H554" t="str">
        <f t="shared" si="157"/>
        <v>03</v>
      </c>
      <c r="I554" t="str">
        <f t="shared" si="158"/>
        <v>15</v>
      </c>
      <c r="J554" s="3">
        <f t="shared" si="159"/>
        <v>44270</v>
      </c>
      <c r="K554">
        <f t="shared" si="160"/>
        <v>14</v>
      </c>
      <c r="L554" t="str">
        <f t="shared" si="161"/>
        <v>00</v>
      </c>
      <c r="M554" t="str">
        <f t="shared" si="162"/>
        <v>00</v>
      </c>
      <c r="N554" t="str">
        <f t="shared" si="163"/>
        <v>32</v>
      </c>
      <c r="O554">
        <f t="shared" si="164"/>
        <v>8.8888888888888889E-3</v>
      </c>
      <c r="P554" t="str">
        <f t="shared" si="165"/>
        <v>23</v>
      </c>
      <c r="Q554" t="str">
        <f t="shared" si="166"/>
        <v>59</v>
      </c>
      <c r="R554" t="str">
        <f t="shared" si="167"/>
        <v>32</v>
      </c>
      <c r="S554">
        <f t="shared" si="168"/>
        <v>23.992222222222225</v>
      </c>
      <c r="T554">
        <f t="shared" si="169"/>
        <v>23.983333333333334</v>
      </c>
      <c r="U554">
        <f t="shared" si="170"/>
        <v>359.98333333333335</v>
      </c>
    </row>
    <row r="555" spans="1:21" x14ac:dyDescent="0.3">
      <c r="A555" t="s">
        <v>1123</v>
      </c>
      <c r="B555" t="s">
        <v>1124</v>
      </c>
      <c r="C555" t="str">
        <f t="shared" si="152"/>
        <v>2021</v>
      </c>
      <c r="D555" t="str">
        <f t="shared" si="153"/>
        <v>01</v>
      </c>
      <c r="E555" t="str">
        <f t="shared" si="154"/>
        <v>22</v>
      </c>
      <c r="F555" s="3">
        <f t="shared" si="155"/>
        <v>44218</v>
      </c>
      <c r="G555" t="str">
        <f t="shared" si="156"/>
        <v>2021</v>
      </c>
      <c r="H555" t="str">
        <f t="shared" si="157"/>
        <v>04</v>
      </c>
      <c r="I555" t="str">
        <f t="shared" si="158"/>
        <v>15</v>
      </c>
      <c r="J555" s="3">
        <f t="shared" si="159"/>
        <v>44301</v>
      </c>
      <c r="K555">
        <f t="shared" si="160"/>
        <v>83</v>
      </c>
      <c r="L555" t="str">
        <f t="shared" si="161"/>
        <v>18</v>
      </c>
      <c r="M555" t="str">
        <f t="shared" si="162"/>
        <v>04</v>
      </c>
      <c r="N555" t="str">
        <f t="shared" si="163"/>
        <v>34</v>
      </c>
      <c r="O555">
        <f t="shared" si="164"/>
        <v>18.076111111111111</v>
      </c>
      <c r="P555" t="str">
        <f t="shared" si="165"/>
        <v>17</v>
      </c>
      <c r="Q555" t="str">
        <f t="shared" si="166"/>
        <v>04</v>
      </c>
      <c r="R555" t="str">
        <f t="shared" si="167"/>
        <v>35</v>
      </c>
      <c r="S555">
        <f t="shared" si="168"/>
        <v>17.076388888888889</v>
      </c>
      <c r="T555">
        <f t="shared" si="169"/>
        <v>-0.99972222222222129</v>
      </c>
      <c r="U555">
        <f t="shared" si="170"/>
        <v>1991.0002777777777</v>
      </c>
    </row>
    <row r="556" spans="1:21" x14ac:dyDescent="0.3">
      <c r="A556" t="s">
        <v>89</v>
      </c>
      <c r="C556" t="str">
        <f t="shared" si="152"/>
        <v>2021</v>
      </c>
      <c r="D556" t="str">
        <f t="shared" si="153"/>
        <v>01</v>
      </c>
      <c r="E556" t="str">
        <f t="shared" si="154"/>
        <v>22</v>
      </c>
      <c r="F556" s="3">
        <f t="shared" si="155"/>
        <v>44218</v>
      </c>
      <c r="G556">
        <f t="shared" si="156"/>
        <v>2021</v>
      </c>
      <c r="H556">
        <f t="shared" si="157"/>
        <v>3</v>
      </c>
      <c r="I556">
        <f t="shared" si="158"/>
        <v>4</v>
      </c>
      <c r="J556" s="3">
        <f t="shared" si="159"/>
        <v>44259</v>
      </c>
      <c r="K556">
        <f t="shared" si="160"/>
        <v>41</v>
      </c>
      <c r="L556" t="str">
        <f t="shared" si="161"/>
        <v>15</v>
      </c>
      <c r="M556" t="str">
        <f t="shared" si="162"/>
        <v>12</v>
      </c>
      <c r="N556" t="str">
        <f t="shared" si="163"/>
        <v>53</v>
      </c>
      <c r="O556">
        <f t="shared" si="164"/>
        <v>15.214722222222221</v>
      </c>
      <c r="P556">
        <f t="shared" si="165"/>
        <v>0</v>
      </c>
      <c r="Q556">
        <f t="shared" si="166"/>
        <v>0</v>
      </c>
      <c r="R556">
        <f t="shared" si="167"/>
        <v>0</v>
      </c>
      <c r="S556">
        <f t="shared" si="168"/>
        <v>0</v>
      </c>
      <c r="T556">
        <f t="shared" si="169"/>
        <v>-15.214722222222221</v>
      </c>
      <c r="U556">
        <f t="shared" si="170"/>
        <v>968.78527777777776</v>
      </c>
    </row>
    <row r="557" spans="1:21" x14ac:dyDescent="0.3">
      <c r="A557" t="s">
        <v>684</v>
      </c>
      <c r="B557" t="s">
        <v>685</v>
      </c>
      <c r="C557" t="str">
        <f t="shared" si="152"/>
        <v>2021</v>
      </c>
      <c r="D557" t="str">
        <f t="shared" si="153"/>
        <v>02</v>
      </c>
      <c r="E557" t="str">
        <f t="shared" si="154"/>
        <v>11</v>
      </c>
      <c r="F557" s="3">
        <f t="shared" si="155"/>
        <v>44238</v>
      </c>
      <c r="G557" t="str">
        <f t="shared" si="156"/>
        <v>2021</v>
      </c>
      <c r="H557" t="str">
        <f t="shared" si="157"/>
        <v>03</v>
      </c>
      <c r="I557" t="str">
        <f t="shared" si="158"/>
        <v>08</v>
      </c>
      <c r="J557" s="3">
        <f t="shared" si="159"/>
        <v>44263</v>
      </c>
      <c r="K557">
        <f t="shared" si="160"/>
        <v>25</v>
      </c>
      <c r="L557" t="str">
        <f t="shared" si="161"/>
        <v>21</v>
      </c>
      <c r="M557" t="str">
        <f t="shared" si="162"/>
        <v>22</v>
      </c>
      <c r="N557" t="str">
        <f t="shared" si="163"/>
        <v>56</v>
      </c>
      <c r="O557">
        <f t="shared" si="164"/>
        <v>21.382222222222222</v>
      </c>
      <c r="P557" t="str">
        <f t="shared" si="165"/>
        <v>19</v>
      </c>
      <c r="Q557" t="str">
        <f t="shared" si="166"/>
        <v>59</v>
      </c>
      <c r="R557" t="str">
        <f t="shared" si="167"/>
        <v>59</v>
      </c>
      <c r="S557">
        <f t="shared" si="168"/>
        <v>19.999722222222225</v>
      </c>
      <c r="T557">
        <f t="shared" si="169"/>
        <v>-1.3824999999999967</v>
      </c>
      <c r="U557">
        <f t="shared" si="170"/>
        <v>598.61749999999995</v>
      </c>
    </row>
    <row r="558" spans="1:21" x14ac:dyDescent="0.3">
      <c r="A558" t="s">
        <v>418</v>
      </c>
      <c r="B558" t="s">
        <v>419</v>
      </c>
      <c r="C558" t="str">
        <f t="shared" si="152"/>
        <v>2021</v>
      </c>
      <c r="D558" t="str">
        <f t="shared" si="153"/>
        <v>03</v>
      </c>
      <c r="E558" t="str">
        <f t="shared" si="154"/>
        <v>01</v>
      </c>
      <c r="F558" s="3">
        <f t="shared" si="155"/>
        <v>44256</v>
      </c>
      <c r="G558" t="str">
        <f t="shared" si="156"/>
        <v>2021</v>
      </c>
      <c r="H558" t="str">
        <f t="shared" si="157"/>
        <v>03</v>
      </c>
      <c r="I558" t="str">
        <f t="shared" si="158"/>
        <v>15</v>
      </c>
      <c r="J558" s="3">
        <f t="shared" si="159"/>
        <v>44270</v>
      </c>
      <c r="K558">
        <f t="shared" si="160"/>
        <v>14</v>
      </c>
      <c r="L558" t="str">
        <f t="shared" si="161"/>
        <v>00</v>
      </c>
      <c r="M558" t="str">
        <f t="shared" si="162"/>
        <v>00</v>
      </c>
      <c r="N558" t="str">
        <f t="shared" si="163"/>
        <v>52</v>
      </c>
      <c r="O558">
        <f t="shared" si="164"/>
        <v>1.4444444444444444E-2</v>
      </c>
      <c r="P558" t="str">
        <f t="shared" si="165"/>
        <v>23</v>
      </c>
      <c r="Q558" t="str">
        <f t="shared" si="166"/>
        <v>59</v>
      </c>
      <c r="R558" t="str">
        <f t="shared" si="167"/>
        <v>52</v>
      </c>
      <c r="S558">
        <f t="shared" si="168"/>
        <v>23.997777777777777</v>
      </c>
      <c r="T558">
        <f t="shared" si="169"/>
        <v>23.983333333333334</v>
      </c>
      <c r="U558">
        <f t="shared" si="170"/>
        <v>359.98333333333335</v>
      </c>
    </row>
    <row r="559" spans="1:21" x14ac:dyDescent="0.3">
      <c r="A559" t="s">
        <v>1217</v>
      </c>
      <c r="C559" t="str">
        <f t="shared" si="152"/>
        <v>2021</v>
      </c>
      <c r="D559" t="str">
        <f t="shared" si="153"/>
        <v>02</v>
      </c>
      <c r="E559" t="str">
        <f t="shared" si="154"/>
        <v>12</v>
      </c>
      <c r="F559" s="3">
        <f t="shared" si="155"/>
        <v>44239</v>
      </c>
      <c r="G559">
        <f t="shared" si="156"/>
        <v>2021</v>
      </c>
      <c r="H559">
        <f t="shared" si="157"/>
        <v>3</v>
      </c>
      <c r="I559">
        <f t="shared" si="158"/>
        <v>4</v>
      </c>
      <c r="J559" s="3">
        <f t="shared" si="159"/>
        <v>44259</v>
      </c>
      <c r="K559">
        <f t="shared" si="160"/>
        <v>20</v>
      </c>
      <c r="L559" t="str">
        <f t="shared" si="161"/>
        <v>00</v>
      </c>
      <c r="M559" t="str">
        <f t="shared" si="162"/>
        <v>57</v>
      </c>
      <c r="N559" t="str">
        <f t="shared" si="163"/>
        <v>59</v>
      </c>
      <c r="O559">
        <f t="shared" si="164"/>
        <v>0.96638888888888885</v>
      </c>
      <c r="P559">
        <f t="shared" si="165"/>
        <v>0</v>
      </c>
      <c r="Q559">
        <f t="shared" si="166"/>
        <v>0</v>
      </c>
      <c r="R559">
        <f t="shared" si="167"/>
        <v>0</v>
      </c>
      <c r="S559">
        <f t="shared" si="168"/>
        <v>0</v>
      </c>
      <c r="T559">
        <f t="shared" si="169"/>
        <v>-0.96638888888888885</v>
      </c>
      <c r="U559">
        <f t="shared" si="170"/>
        <v>479.0336111111111</v>
      </c>
    </row>
    <row r="560" spans="1:21" x14ac:dyDescent="0.3">
      <c r="A560" t="s">
        <v>1766</v>
      </c>
      <c r="B560" t="s">
        <v>1767</v>
      </c>
      <c r="C560" t="str">
        <f t="shared" si="152"/>
        <v>2021</v>
      </c>
      <c r="D560" t="str">
        <f t="shared" si="153"/>
        <v>03</v>
      </c>
      <c r="E560" t="str">
        <f t="shared" si="154"/>
        <v>01</v>
      </c>
      <c r="F560" s="3">
        <f t="shared" si="155"/>
        <v>44256</v>
      </c>
      <c r="G560" t="str">
        <f t="shared" si="156"/>
        <v>2021</v>
      </c>
      <c r="H560" t="str">
        <f t="shared" si="157"/>
        <v>03</v>
      </c>
      <c r="I560" t="str">
        <f t="shared" si="158"/>
        <v>10</v>
      </c>
      <c r="J560" s="3">
        <f t="shared" si="159"/>
        <v>44265</v>
      </c>
      <c r="K560">
        <f t="shared" si="160"/>
        <v>9</v>
      </c>
      <c r="L560" t="str">
        <f t="shared" si="161"/>
        <v>19</v>
      </c>
      <c r="M560" t="str">
        <f t="shared" si="162"/>
        <v>19</v>
      </c>
      <c r="N560" t="str">
        <f t="shared" si="163"/>
        <v>34</v>
      </c>
      <c r="O560">
        <f t="shared" si="164"/>
        <v>19.326111111111111</v>
      </c>
      <c r="P560" t="str">
        <f t="shared" si="165"/>
        <v>22</v>
      </c>
      <c r="Q560" t="str">
        <f t="shared" si="166"/>
        <v>59</v>
      </c>
      <c r="R560" t="str">
        <f t="shared" si="167"/>
        <v>59</v>
      </c>
      <c r="S560">
        <f t="shared" si="168"/>
        <v>22.999722222222225</v>
      </c>
      <c r="T560">
        <f t="shared" si="169"/>
        <v>3.6736111111111143</v>
      </c>
      <c r="U560">
        <f t="shared" si="170"/>
        <v>219.67361111111111</v>
      </c>
    </row>
    <row r="561" spans="1:21" x14ac:dyDescent="0.3">
      <c r="A561" t="s">
        <v>344</v>
      </c>
      <c r="B561" t="s">
        <v>345</v>
      </c>
      <c r="C561" t="str">
        <f t="shared" si="152"/>
        <v>2021</v>
      </c>
      <c r="D561" t="str">
        <f t="shared" si="153"/>
        <v>01</v>
      </c>
      <c r="E561" t="str">
        <f t="shared" si="154"/>
        <v>18</v>
      </c>
      <c r="F561" s="3">
        <f t="shared" si="155"/>
        <v>44214</v>
      </c>
      <c r="G561" t="str">
        <f t="shared" si="156"/>
        <v>2021</v>
      </c>
      <c r="H561" t="str">
        <f t="shared" si="157"/>
        <v>02</v>
      </c>
      <c r="I561" t="str">
        <f t="shared" si="158"/>
        <v>05</v>
      </c>
      <c r="J561" s="3">
        <f t="shared" si="159"/>
        <v>44232</v>
      </c>
      <c r="K561">
        <f t="shared" si="160"/>
        <v>18</v>
      </c>
      <c r="L561" t="str">
        <f t="shared" si="161"/>
        <v>13</v>
      </c>
      <c r="M561" t="str">
        <f t="shared" si="162"/>
        <v>00</v>
      </c>
      <c r="N561" t="str">
        <f t="shared" si="163"/>
        <v>00</v>
      </c>
      <c r="O561">
        <f t="shared" si="164"/>
        <v>13</v>
      </c>
      <c r="P561" t="str">
        <f t="shared" si="165"/>
        <v>18</v>
      </c>
      <c r="Q561" t="str">
        <f t="shared" si="166"/>
        <v>00</v>
      </c>
      <c r="R561" t="str">
        <f t="shared" si="167"/>
        <v>00</v>
      </c>
      <c r="S561">
        <f t="shared" si="168"/>
        <v>18</v>
      </c>
      <c r="T561">
        <f t="shared" si="169"/>
        <v>5</v>
      </c>
      <c r="U561">
        <f t="shared" si="170"/>
        <v>437</v>
      </c>
    </row>
    <row r="562" spans="1:21" x14ac:dyDescent="0.3">
      <c r="A562" t="s">
        <v>89</v>
      </c>
      <c r="C562" t="str">
        <f t="shared" si="152"/>
        <v>2021</v>
      </c>
      <c r="D562" t="str">
        <f t="shared" si="153"/>
        <v>01</v>
      </c>
      <c r="E562" t="str">
        <f t="shared" si="154"/>
        <v>22</v>
      </c>
      <c r="F562" s="3">
        <f t="shared" si="155"/>
        <v>44218</v>
      </c>
      <c r="G562">
        <f t="shared" si="156"/>
        <v>2021</v>
      </c>
      <c r="H562">
        <f t="shared" si="157"/>
        <v>3</v>
      </c>
      <c r="I562">
        <f t="shared" si="158"/>
        <v>4</v>
      </c>
      <c r="J562" s="3">
        <f t="shared" si="159"/>
        <v>44259</v>
      </c>
      <c r="K562">
        <f t="shared" si="160"/>
        <v>41</v>
      </c>
      <c r="L562" t="str">
        <f t="shared" si="161"/>
        <v>15</v>
      </c>
      <c r="M562" t="str">
        <f t="shared" si="162"/>
        <v>12</v>
      </c>
      <c r="N562" t="str">
        <f t="shared" si="163"/>
        <v>53</v>
      </c>
      <c r="O562">
        <f t="shared" si="164"/>
        <v>15.214722222222221</v>
      </c>
      <c r="P562">
        <f t="shared" si="165"/>
        <v>0</v>
      </c>
      <c r="Q562">
        <f t="shared" si="166"/>
        <v>0</v>
      </c>
      <c r="R562">
        <f t="shared" si="167"/>
        <v>0</v>
      </c>
      <c r="S562">
        <f t="shared" si="168"/>
        <v>0</v>
      </c>
      <c r="T562">
        <f t="shared" si="169"/>
        <v>-15.214722222222221</v>
      </c>
      <c r="U562">
        <f t="shared" si="170"/>
        <v>968.78527777777776</v>
      </c>
    </row>
    <row r="563" spans="1:21" x14ac:dyDescent="0.3">
      <c r="A563" t="s">
        <v>1778</v>
      </c>
      <c r="B563" t="s">
        <v>1779</v>
      </c>
      <c r="C563" t="str">
        <f t="shared" si="152"/>
        <v>2020</v>
      </c>
      <c r="D563" t="str">
        <f t="shared" si="153"/>
        <v>10</v>
      </c>
      <c r="E563" t="str">
        <f t="shared" si="154"/>
        <v>27</v>
      </c>
      <c r="F563" s="3">
        <f t="shared" si="155"/>
        <v>44131</v>
      </c>
      <c r="G563" t="str">
        <f t="shared" si="156"/>
        <v>2021</v>
      </c>
      <c r="H563" t="str">
        <f t="shared" si="157"/>
        <v>05</v>
      </c>
      <c r="I563" t="str">
        <f t="shared" si="158"/>
        <v>01</v>
      </c>
      <c r="J563" s="3">
        <f t="shared" si="159"/>
        <v>44317</v>
      </c>
      <c r="K563">
        <f t="shared" si="160"/>
        <v>186</v>
      </c>
      <c r="L563" t="str">
        <f t="shared" si="161"/>
        <v>22</v>
      </c>
      <c r="M563" t="str">
        <f t="shared" si="162"/>
        <v>24</v>
      </c>
      <c r="N563" t="str">
        <f t="shared" si="163"/>
        <v>04</v>
      </c>
      <c r="O563">
        <f t="shared" si="164"/>
        <v>22.40111111111111</v>
      </c>
      <c r="P563" t="str">
        <f t="shared" si="165"/>
        <v>06</v>
      </c>
      <c r="Q563" t="str">
        <f t="shared" si="166"/>
        <v>59</v>
      </c>
      <c r="R563" t="str">
        <f t="shared" si="167"/>
        <v>59</v>
      </c>
      <c r="S563">
        <f t="shared" si="168"/>
        <v>6.9997222222222222</v>
      </c>
      <c r="T563">
        <f t="shared" si="169"/>
        <v>-15.401388888888889</v>
      </c>
      <c r="U563">
        <f t="shared" si="170"/>
        <v>4448.5986111111115</v>
      </c>
    </row>
    <row r="564" spans="1:21" x14ac:dyDescent="0.3">
      <c r="A564" t="s">
        <v>536</v>
      </c>
      <c r="B564" t="s">
        <v>537</v>
      </c>
      <c r="C564" t="str">
        <f t="shared" si="152"/>
        <v>2021</v>
      </c>
      <c r="D564" t="str">
        <f t="shared" si="153"/>
        <v>01</v>
      </c>
      <c r="E564" t="str">
        <f t="shared" si="154"/>
        <v>01</v>
      </c>
      <c r="F564" s="3">
        <f t="shared" si="155"/>
        <v>44197</v>
      </c>
      <c r="G564" t="str">
        <f t="shared" si="156"/>
        <v>2021</v>
      </c>
      <c r="H564" t="str">
        <f t="shared" si="157"/>
        <v>01</v>
      </c>
      <c r="I564" t="str">
        <f t="shared" si="158"/>
        <v>05</v>
      </c>
      <c r="J564" s="3">
        <f t="shared" si="159"/>
        <v>44201</v>
      </c>
      <c r="K564">
        <f t="shared" si="160"/>
        <v>4</v>
      </c>
      <c r="L564" t="str">
        <f t="shared" si="161"/>
        <v>05</v>
      </c>
      <c r="M564" t="str">
        <f t="shared" si="162"/>
        <v>00</v>
      </c>
      <c r="N564" t="str">
        <f t="shared" si="163"/>
        <v>54</v>
      </c>
      <c r="O564">
        <f t="shared" si="164"/>
        <v>5.0149999999999997</v>
      </c>
      <c r="P564" t="str">
        <f t="shared" si="165"/>
        <v>23</v>
      </c>
      <c r="Q564" t="str">
        <f t="shared" si="166"/>
        <v>30</v>
      </c>
      <c r="R564" t="str">
        <f t="shared" si="167"/>
        <v>00</v>
      </c>
      <c r="S564">
        <f t="shared" si="168"/>
        <v>23.5</v>
      </c>
      <c r="T564">
        <f t="shared" si="169"/>
        <v>18.484999999999999</v>
      </c>
      <c r="U564">
        <f t="shared" si="170"/>
        <v>114.485</v>
      </c>
    </row>
    <row r="565" spans="1:21" x14ac:dyDescent="0.3">
      <c r="A565" t="s">
        <v>989</v>
      </c>
      <c r="B565" t="s">
        <v>241</v>
      </c>
      <c r="C565" t="str">
        <f t="shared" si="152"/>
        <v>2021</v>
      </c>
      <c r="D565" t="str">
        <f t="shared" si="153"/>
        <v>02</v>
      </c>
      <c r="E565" t="str">
        <f t="shared" si="154"/>
        <v>11</v>
      </c>
      <c r="F565" s="3">
        <f t="shared" si="155"/>
        <v>44238</v>
      </c>
      <c r="G565" t="str">
        <f t="shared" si="156"/>
        <v>2021</v>
      </c>
      <c r="H565" t="str">
        <f t="shared" si="157"/>
        <v>02</v>
      </c>
      <c r="I565" t="str">
        <f t="shared" si="158"/>
        <v>24</v>
      </c>
      <c r="J565" s="3">
        <f t="shared" si="159"/>
        <v>44251</v>
      </c>
      <c r="K565">
        <f t="shared" si="160"/>
        <v>13</v>
      </c>
      <c r="L565" t="str">
        <f t="shared" si="161"/>
        <v>13</v>
      </c>
      <c r="M565" t="str">
        <f t="shared" si="162"/>
        <v>34</v>
      </c>
      <c r="N565" t="str">
        <f t="shared" si="163"/>
        <v>59</v>
      </c>
      <c r="O565">
        <f t="shared" si="164"/>
        <v>13.583055555555555</v>
      </c>
      <c r="P565" t="str">
        <f t="shared" si="165"/>
        <v>07</v>
      </c>
      <c r="Q565" t="str">
        <f t="shared" si="166"/>
        <v>59</v>
      </c>
      <c r="R565" t="str">
        <f t="shared" si="167"/>
        <v>59</v>
      </c>
      <c r="S565">
        <f t="shared" si="168"/>
        <v>7.9997222222222222</v>
      </c>
      <c r="T565">
        <f t="shared" si="169"/>
        <v>-5.583333333333333</v>
      </c>
      <c r="U565">
        <f t="shared" si="170"/>
        <v>306.41666666666669</v>
      </c>
    </row>
    <row r="566" spans="1:21" x14ac:dyDescent="0.3">
      <c r="A566" t="s">
        <v>760</v>
      </c>
      <c r="B566" t="s">
        <v>761</v>
      </c>
      <c r="C566" t="str">
        <f t="shared" si="152"/>
        <v>2021</v>
      </c>
      <c r="D566" t="str">
        <f t="shared" si="153"/>
        <v>02</v>
      </c>
      <c r="E566" t="str">
        <f t="shared" si="154"/>
        <v>09</v>
      </c>
      <c r="F566" s="3">
        <f t="shared" si="155"/>
        <v>44236</v>
      </c>
      <c r="G566" t="str">
        <f t="shared" si="156"/>
        <v>2021</v>
      </c>
      <c r="H566" t="str">
        <f t="shared" si="157"/>
        <v>02</v>
      </c>
      <c r="I566" t="str">
        <f t="shared" si="158"/>
        <v>23</v>
      </c>
      <c r="J566" s="3">
        <f t="shared" si="159"/>
        <v>44250</v>
      </c>
      <c r="K566">
        <f t="shared" si="160"/>
        <v>14</v>
      </c>
      <c r="L566" t="str">
        <f t="shared" si="161"/>
        <v>18</v>
      </c>
      <c r="M566" t="str">
        <f t="shared" si="162"/>
        <v>24</v>
      </c>
      <c r="N566" t="str">
        <f t="shared" si="163"/>
        <v>21</v>
      </c>
      <c r="O566">
        <f t="shared" si="164"/>
        <v>18.40583333333333</v>
      </c>
      <c r="P566" t="str">
        <f t="shared" si="165"/>
        <v>08</v>
      </c>
      <c r="Q566" t="str">
        <f t="shared" si="166"/>
        <v>00</v>
      </c>
      <c r="R566" t="str">
        <f t="shared" si="167"/>
        <v>00</v>
      </c>
      <c r="S566">
        <f t="shared" si="168"/>
        <v>8</v>
      </c>
      <c r="T566">
        <f t="shared" si="169"/>
        <v>-10.40583333333333</v>
      </c>
      <c r="U566">
        <f t="shared" si="170"/>
        <v>325.59416666666669</v>
      </c>
    </row>
    <row r="567" spans="1:21" x14ac:dyDescent="0.3">
      <c r="A567" t="s">
        <v>1795</v>
      </c>
      <c r="B567" t="s">
        <v>1796</v>
      </c>
      <c r="C567" t="str">
        <f t="shared" si="152"/>
        <v>2021</v>
      </c>
      <c r="D567" t="str">
        <f t="shared" si="153"/>
        <v>02</v>
      </c>
      <c r="E567" t="str">
        <f t="shared" si="154"/>
        <v>05</v>
      </c>
      <c r="F567" s="3">
        <f t="shared" si="155"/>
        <v>44232</v>
      </c>
      <c r="G567" t="str">
        <f t="shared" si="156"/>
        <v>2021</v>
      </c>
      <c r="H567" t="str">
        <f t="shared" si="157"/>
        <v>03</v>
      </c>
      <c r="I567" t="str">
        <f t="shared" si="158"/>
        <v>30</v>
      </c>
      <c r="J567" s="3">
        <f t="shared" si="159"/>
        <v>44285</v>
      </c>
      <c r="K567">
        <f t="shared" si="160"/>
        <v>53</v>
      </c>
      <c r="L567" t="str">
        <f t="shared" si="161"/>
        <v>09</v>
      </c>
      <c r="M567" t="str">
        <f t="shared" si="162"/>
        <v>24</v>
      </c>
      <c r="N567" t="str">
        <f t="shared" si="163"/>
        <v>04</v>
      </c>
      <c r="O567">
        <f t="shared" si="164"/>
        <v>9.4011111111111116</v>
      </c>
      <c r="P567" t="str">
        <f t="shared" si="165"/>
        <v>22</v>
      </c>
      <c r="Q567" t="str">
        <f t="shared" si="166"/>
        <v>59</v>
      </c>
      <c r="R567" t="str">
        <f t="shared" si="167"/>
        <v>59</v>
      </c>
      <c r="S567">
        <f t="shared" si="168"/>
        <v>22.999722222222225</v>
      </c>
      <c r="T567">
        <f t="shared" si="169"/>
        <v>13.598611111111113</v>
      </c>
      <c r="U567">
        <f t="shared" si="170"/>
        <v>1285.598611111111</v>
      </c>
    </row>
    <row r="568" spans="1:21" x14ac:dyDescent="0.3">
      <c r="A568" t="s">
        <v>1803</v>
      </c>
      <c r="B568" t="s">
        <v>1804</v>
      </c>
      <c r="C568" t="str">
        <f t="shared" si="152"/>
        <v>2021</v>
      </c>
      <c r="D568" t="str">
        <f t="shared" si="153"/>
        <v>01</v>
      </c>
      <c r="E568" t="str">
        <f t="shared" si="154"/>
        <v>21</v>
      </c>
      <c r="F568" s="3">
        <f t="shared" si="155"/>
        <v>44217</v>
      </c>
      <c r="G568" t="str">
        <f t="shared" si="156"/>
        <v>2021</v>
      </c>
      <c r="H568" t="str">
        <f t="shared" si="157"/>
        <v>02</v>
      </c>
      <c r="I568" t="str">
        <f t="shared" si="158"/>
        <v>05</v>
      </c>
      <c r="J568" s="3">
        <f t="shared" si="159"/>
        <v>44232</v>
      </c>
      <c r="K568">
        <f t="shared" si="160"/>
        <v>15</v>
      </c>
      <c r="L568" t="str">
        <f t="shared" si="161"/>
        <v>19</v>
      </c>
      <c r="M568" t="str">
        <f t="shared" si="162"/>
        <v>31</v>
      </c>
      <c r="N568" t="str">
        <f t="shared" si="163"/>
        <v>29</v>
      </c>
      <c r="O568">
        <f t="shared" si="164"/>
        <v>19.52472222222222</v>
      </c>
      <c r="P568" t="str">
        <f t="shared" si="165"/>
        <v>17</v>
      </c>
      <c r="Q568" t="str">
        <f t="shared" si="166"/>
        <v>52</v>
      </c>
      <c r="R568" t="str">
        <f t="shared" si="167"/>
        <v>43</v>
      </c>
      <c r="S568">
        <f t="shared" si="168"/>
        <v>17.878611111111113</v>
      </c>
      <c r="T568">
        <f t="shared" si="169"/>
        <v>-1.6461111111111073</v>
      </c>
      <c r="U568">
        <f t="shared" si="170"/>
        <v>358.35388888888889</v>
      </c>
    </row>
    <row r="569" spans="1:21" x14ac:dyDescent="0.3">
      <c r="A569" t="s">
        <v>124</v>
      </c>
      <c r="B569" t="s">
        <v>125</v>
      </c>
      <c r="C569" t="str">
        <f t="shared" si="152"/>
        <v>2021</v>
      </c>
      <c r="D569" t="str">
        <f t="shared" si="153"/>
        <v>03</v>
      </c>
      <c r="E569" t="str">
        <f t="shared" si="154"/>
        <v>02</v>
      </c>
      <c r="F569" s="3">
        <f t="shared" si="155"/>
        <v>44257</v>
      </c>
      <c r="G569" t="str">
        <f t="shared" si="156"/>
        <v>2021</v>
      </c>
      <c r="H569" t="str">
        <f t="shared" si="157"/>
        <v>04</v>
      </c>
      <c r="I569" t="str">
        <f t="shared" si="158"/>
        <v>13</v>
      </c>
      <c r="J569" s="3">
        <f t="shared" si="159"/>
        <v>44299</v>
      </c>
      <c r="K569">
        <f t="shared" si="160"/>
        <v>42</v>
      </c>
      <c r="L569" t="str">
        <f t="shared" si="161"/>
        <v>01</v>
      </c>
      <c r="M569" t="str">
        <f t="shared" si="162"/>
        <v>49</v>
      </c>
      <c r="N569" t="str">
        <f t="shared" si="163"/>
        <v>12</v>
      </c>
      <c r="O569">
        <f t="shared" si="164"/>
        <v>1.82</v>
      </c>
      <c r="P569" t="str">
        <f t="shared" si="165"/>
        <v>06</v>
      </c>
      <c r="Q569" t="str">
        <f t="shared" si="166"/>
        <v>59</v>
      </c>
      <c r="R569" t="str">
        <f t="shared" si="167"/>
        <v>59</v>
      </c>
      <c r="S569">
        <f t="shared" si="168"/>
        <v>6.9997222222222222</v>
      </c>
      <c r="T569">
        <f t="shared" si="169"/>
        <v>5.1797222222222219</v>
      </c>
      <c r="U569">
        <f t="shared" si="170"/>
        <v>1013.1797222222223</v>
      </c>
    </row>
    <row r="570" spans="1:21" x14ac:dyDescent="0.3">
      <c r="A570" t="s">
        <v>1704</v>
      </c>
      <c r="B570" t="s">
        <v>247</v>
      </c>
      <c r="C570" t="str">
        <f t="shared" si="152"/>
        <v>2021</v>
      </c>
      <c r="D570" t="str">
        <f t="shared" si="153"/>
        <v>02</v>
      </c>
      <c r="E570" t="str">
        <f t="shared" si="154"/>
        <v>10</v>
      </c>
      <c r="F570" s="3">
        <f t="shared" si="155"/>
        <v>44237</v>
      </c>
      <c r="G570" t="str">
        <f t="shared" si="156"/>
        <v>2021</v>
      </c>
      <c r="H570" t="str">
        <f t="shared" si="157"/>
        <v>03</v>
      </c>
      <c r="I570" t="str">
        <f t="shared" si="158"/>
        <v>12</v>
      </c>
      <c r="J570" s="3">
        <f t="shared" si="159"/>
        <v>44267</v>
      </c>
      <c r="K570">
        <f t="shared" si="160"/>
        <v>30</v>
      </c>
      <c r="L570" t="str">
        <f t="shared" si="161"/>
        <v>18</v>
      </c>
      <c r="M570" t="str">
        <f t="shared" si="162"/>
        <v>14</v>
      </c>
      <c r="N570" t="str">
        <f t="shared" si="163"/>
        <v>24</v>
      </c>
      <c r="O570">
        <f t="shared" si="164"/>
        <v>18.240000000000002</v>
      </c>
      <c r="P570" t="str">
        <f t="shared" si="165"/>
        <v>06</v>
      </c>
      <c r="Q570" t="str">
        <f t="shared" si="166"/>
        <v>59</v>
      </c>
      <c r="R570" t="str">
        <f t="shared" si="167"/>
        <v>59</v>
      </c>
      <c r="S570">
        <f t="shared" si="168"/>
        <v>6.9997222222222222</v>
      </c>
      <c r="T570">
        <f t="shared" si="169"/>
        <v>-11.240277777777781</v>
      </c>
      <c r="U570">
        <f t="shared" si="170"/>
        <v>708.75972222222219</v>
      </c>
    </row>
    <row r="571" spans="1:21" x14ac:dyDescent="0.3">
      <c r="A571" t="s">
        <v>1814</v>
      </c>
      <c r="B571" t="s">
        <v>1815</v>
      </c>
      <c r="C571" t="str">
        <f t="shared" si="152"/>
        <v>2021</v>
      </c>
      <c r="D571" t="str">
        <f t="shared" si="153"/>
        <v>01</v>
      </c>
      <c r="E571" t="str">
        <f t="shared" si="154"/>
        <v>30</v>
      </c>
      <c r="F571" s="3">
        <f t="shared" si="155"/>
        <v>44226</v>
      </c>
      <c r="G571" t="str">
        <f t="shared" si="156"/>
        <v>2021</v>
      </c>
      <c r="H571" t="str">
        <f t="shared" si="157"/>
        <v>02</v>
      </c>
      <c r="I571" t="str">
        <f t="shared" si="158"/>
        <v>06</v>
      </c>
      <c r="J571" s="3">
        <f t="shared" si="159"/>
        <v>44233</v>
      </c>
      <c r="K571">
        <f t="shared" si="160"/>
        <v>7</v>
      </c>
      <c r="L571" t="str">
        <f t="shared" si="161"/>
        <v>12</v>
      </c>
      <c r="M571" t="str">
        <f t="shared" si="162"/>
        <v>13</v>
      </c>
      <c r="N571" t="str">
        <f t="shared" si="163"/>
        <v>48</v>
      </c>
      <c r="O571">
        <f t="shared" si="164"/>
        <v>12.23</v>
      </c>
      <c r="P571" t="str">
        <f t="shared" si="165"/>
        <v>12</v>
      </c>
      <c r="Q571" t="str">
        <f t="shared" si="166"/>
        <v>13</v>
      </c>
      <c r="R571" t="str">
        <f t="shared" si="167"/>
        <v>48</v>
      </c>
      <c r="S571">
        <f t="shared" si="168"/>
        <v>12.23</v>
      </c>
      <c r="T571">
        <f t="shared" si="169"/>
        <v>0</v>
      </c>
      <c r="U571">
        <f t="shared" si="170"/>
        <v>168</v>
      </c>
    </row>
    <row r="572" spans="1:21" x14ac:dyDescent="0.3">
      <c r="A572" t="s">
        <v>1358</v>
      </c>
      <c r="B572" t="s">
        <v>1359</v>
      </c>
      <c r="C572" t="str">
        <f t="shared" si="152"/>
        <v>2021</v>
      </c>
      <c r="D572" t="str">
        <f t="shared" si="153"/>
        <v>02</v>
      </c>
      <c r="E572" t="str">
        <f t="shared" si="154"/>
        <v>25</v>
      </c>
      <c r="F572" s="3">
        <f t="shared" si="155"/>
        <v>44252</v>
      </c>
      <c r="G572" t="str">
        <f t="shared" si="156"/>
        <v>2021</v>
      </c>
      <c r="H572" t="str">
        <f t="shared" si="157"/>
        <v>04</v>
      </c>
      <c r="I572" t="str">
        <f t="shared" si="158"/>
        <v>01</v>
      </c>
      <c r="J572" s="3">
        <f t="shared" si="159"/>
        <v>44287</v>
      </c>
      <c r="K572">
        <f t="shared" si="160"/>
        <v>35</v>
      </c>
      <c r="L572" t="str">
        <f t="shared" si="161"/>
        <v>18</v>
      </c>
      <c r="M572" t="str">
        <f t="shared" si="162"/>
        <v>10</v>
      </c>
      <c r="N572" t="str">
        <f t="shared" si="163"/>
        <v>47</v>
      </c>
      <c r="O572">
        <f t="shared" si="164"/>
        <v>18.179722222222225</v>
      </c>
      <c r="P572" t="str">
        <f t="shared" si="165"/>
        <v>06</v>
      </c>
      <c r="Q572" t="str">
        <f t="shared" si="166"/>
        <v>59</v>
      </c>
      <c r="R572" t="str">
        <f t="shared" si="167"/>
        <v>59</v>
      </c>
      <c r="S572">
        <f t="shared" si="168"/>
        <v>6.9997222222222222</v>
      </c>
      <c r="T572">
        <f t="shared" si="169"/>
        <v>-11.180000000000003</v>
      </c>
      <c r="U572">
        <f t="shared" si="170"/>
        <v>828.82</v>
      </c>
    </row>
    <row r="573" spans="1:21" x14ac:dyDescent="0.3">
      <c r="A573" t="s">
        <v>301</v>
      </c>
      <c r="C573" t="str">
        <f t="shared" si="152"/>
        <v>2020</v>
      </c>
      <c r="D573" t="str">
        <f t="shared" si="153"/>
        <v>12</v>
      </c>
      <c r="E573" t="str">
        <f t="shared" si="154"/>
        <v>16</v>
      </c>
      <c r="F573" s="3">
        <f t="shared" si="155"/>
        <v>44181</v>
      </c>
      <c r="G573">
        <f t="shared" si="156"/>
        <v>2021</v>
      </c>
      <c r="H573">
        <f t="shared" si="157"/>
        <v>3</v>
      </c>
      <c r="I573">
        <f t="shared" si="158"/>
        <v>4</v>
      </c>
      <c r="J573" s="3">
        <f t="shared" si="159"/>
        <v>44259</v>
      </c>
      <c r="K573">
        <f t="shared" si="160"/>
        <v>78</v>
      </c>
      <c r="L573" t="str">
        <f t="shared" si="161"/>
        <v>16</v>
      </c>
      <c r="M573" t="str">
        <f t="shared" si="162"/>
        <v>25</v>
      </c>
      <c r="N573" t="str">
        <f t="shared" si="163"/>
        <v>46</v>
      </c>
      <c r="O573">
        <f t="shared" si="164"/>
        <v>16.429444444444446</v>
      </c>
      <c r="P573">
        <f t="shared" si="165"/>
        <v>0</v>
      </c>
      <c r="Q573">
        <f t="shared" si="166"/>
        <v>0</v>
      </c>
      <c r="R573">
        <f t="shared" si="167"/>
        <v>0</v>
      </c>
      <c r="S573">
        <f t="shared" si="168"/>
        <v>0</v>
      </c>
      <c r="T573">
        <f t="shared" si="169"/>
        <v>-16.429444444444446</v>
      </c>
      <c r="U573">
        <f t="shared" si="170"/>
        <v>1855.5705555555555</v>
      </c>
    </row>
    <row r="574" spans="1:21" x14ac:dyDescent="0.3">
      <c r="A574" t="s">
        <v>1244</v>
      </c>
      <c r="B574" t="s">
        <v>336</v>
      </c>
      <c r="C574" t="str">
        <f t="shared" si="152"/>
        <v>2021</v>
      </c>
      <c r="D574" t="str">
        <f t="shared" si="153"/>
        <v>02</v>
      </c>
      <c r="E574" t="str">
        <f t="shared" si="154"/>
        <v>26</v>
      </c>
      <c r="F574" s="3">
        <f t="shared" si="155"/>
        <v>44253</v>
      </c>
      <c r="G574" t="str">
        <f t="shared" si="156"/>
        <v>2021</v>
      </c>
      <c r="H574" t="str">
        <f t="shared" si="157"/>
        <v>03</v>
      </c>
      <c r="I574" t="str">
        <f t="shared" si="158"/>
        <v>17</v>
      </c>
      <c r="J574" s="3">
        <f t="shared" si="159"/>
        <v>44272</v>
      </c>
      <c r="K574">
        <f t="shared" si="160"/>
        <v>19</v>
      </c>
      <c r="L574" t="str">
        <f t="shared" si="161"/>
        <v>18</v>
      </c>
      <c r="M574" t="str">
        <f t="shared" si="162"/>
        <v>01</v>
      </c>
      <c r="N574" t="str">
        <f t="shared" si="163"/>
        <v>48</v>
      </c>
      <c r="O574">
        <f t="shared" si="164"/>
        <v>18.029999999999998</v>
      </c>
      <c r="P574" t="str">
        <f t="shared" si="165"/>
        <v>22</v>
      </c>
      <c r="Q574" t="str">
        <f t="shared" si="166"/>
        <v>00</v>
      </c>
      <c r="R574" t="str">
        <f t="shared" si="167"/>
        <v>00</v>
      </c>
      <c r="S574">
        <f t="shared" si="168"/>
        <v>22</v>
      </c>
      <c r="T574">
        <f t="shared" si="169"/>
        <v>3.9700000000000024</v>
      </c>
      <c r="U574">
        <f t="shared" si="170"/>
        <v>459.97</v>
      </c>
    </row>
    <row r="575" spans="1:21" x14ac:dyDescent="0.3">
      <c r="A575" t="s">
        <v>309</v>
      </c>
      <c r="B575" t="s">
        <v>310</v>
      </c>
      <c r="C575" t="str">
        <f t="shared" si="152"/>
        <v>2020</v>
      </c>
      <c r="D575" t="str">
        <f t="shared" si="153"/>
        <v>12</v>
      </c>
      <c r="E575" t="str">
        <f t="shared" si="154"/>
        <v>16</v>
      </c>
      <c r="F575" s="3">
        <f t="shared" si="155"/>
        <v>44181</v>
      </c>
      <c r="G575" t="str">
        <f t="shared" si="156"/>
        <v>2021</v>
      </c>
      <c r="H575" t="str">
        <f t="shared" si="157"/>
        <v>02</v>
      </c>
      <c r="I575" t="str">
        <f t="shared" si="158"/>
        <v>16</v>
      </c>
      <c r="J575" s="3">
        <f t="shared" si="159"/>
        <v>44243</v>
      </c>
      <c r="K575">
        <f t="shared" si="160"/>
        <v>62</v>
      </c>
      <c r="L575" t="str">
        <f t="shared" si="161"/>
        <v>18</v>
      </c>
      <c r="M575" t="str">
        <f t="shared" si="162"/>
        <v>17</v>
      </c>
      <c r="N575" t="str">
        <f t="shared" si="163"/>
        <v>48</v>
      </c>
      <c r="O575">
        <f t="shared" si="164"/>
        <v>18.296666666666667</v>
      </c>
      <c r="P575" t="str">
        <f t="shared" si="165"/>
        <v>04</v>
      </c>
      <c r="Q575" t="str">
        <f t="shared" si="166"/>
        <v>59</v>
      </c>
      <c r="R575" t="str">
        <f t="shared" si="167"/>
        <v>59</v>
      </c>
      <c r="S575">
        <f t="shared" si="168"/>
        <v>4.9997222222222222</v>
      </c>
      <c r="T575">
        <f t="shared" si="169"/>
        <v>-13.296944444444446</v>
      </c>
      <c r="U575">
        <f t="shared" si="170"/>
        <v>1474.7030555555555</v>
      </c>
    </row>
    <row r="576" spans="1:21" x14ac:dyDescent="0.3">
      <c r="A576" t="s">
        <v>439</v>
      </c>
      <c r="C576" t="str">
        <f t="shared" si="152"/>
        <v>2021</v>
      </c>
      <c r="D576" t="str">
        <f t="shared" si="153"/>
        <v>01</v>
      </c>
      <c r="E576" t="str">
        <f t="shared" si="154"/>
        <v>19</v>
      </c>
      <c r="F576" s="3">
        <f t="shared" si="155"/>
        <v>44215</v>
      </c>
      <c r="G576">
        <f t="shared" si="156"/>
        <v>2021</v>
      </c>
      <c r="H576">
        <f t="shared" si="157"/>
        <v>3</v>
      </c>
      <c r="I576">
        <f t="shared" si="158"/>
        <v>4</v>
      </c>
      <c r="J576" s="3">
        <f t="shared" si="159"/>
        <v>44259</v>
      </c>
      <c r="K576">
        <f t="shared" si="160"/>
        <v>44</v>
      </c>
      <c r="L576" t="str">
        <f t="shared" si="161"/>
        <v>03</v>
      </c>
      <c r="M576" t="str">
        <f t="shared" si="162"/>
        <v>33</v>
      </c>
      <c r="N576" t="str">
        <f t="shared" si="163"/>
        <v>38</v>
      </c>
      <c r="O576">
        <f t="shared" si="164"/>
        <v>3.5605555555555553</v>
      </c>
      <c r="P576">
        <f t="shared" si="165"/>
        <v>0</v>
      </c>
      <c r="Q576">
        <f t="shared" si="166"/>
        <v>0</v>
      </c>
      <c r="R576">
        <f t="shared" si="167"/>
        <v>0</v>
      </c>
      <c r="S576">
        <f t="shared" si="168"/>
        <v>0</v>
      </c>
      <c r="T576">
        <f t="shared" si="169"/>
        <v>-3.5605555555555553</v>
      </c>
      <c r="U576">
        <f t="shared" si="170"/>
        <v>1052.4394444444445</v>
      </c>
    </row>
    <row r="577" spans="1:21" x14ac:dyDescent="0.3">
      <c r="A577" t="s">
        <v>1295</v>
      </c>
      <c r="B577" t="s">
        <v>1296</v>
      </c>
      <c r="C577" t="str">
        <f t="shared" si="152"/>
        <v>2021</v>
      </c>
      <c r="D577" t="str">
        <f t="shared" si="153"/>
        <v>01</v>
      </c>
      <c r="E577" t="str">
        <f t="shared" si="154"/>
        <v>11</v>
      </c>
      <c r="F577" s="3">
        <f t="shared" si="155"/>
        <v>44207</v>
      </c>
      <c r="G577" t="str">
        <f t="shared" si="156"/>
        <v>2021</v>
      </c>
      <c r="H577" t="str">
        <f t="shared" si="157"/>
        <v>01</v>
      </c>
      <c r="I577" t="str">
        <f t="shared" si="158"/>
        <v>18</v>
      </c>
      <c r="J577" s="3">
        <f t="shared" si="159"/>
        <v>44214</v>
      </c>
      <c r="K577">
        <f t="shared" si="160"/>
        <v>7</v>
      </c>
      <c r="L577" t="str">
        <f t="shared" si="161"/>
        <v>21</v>
      </c>
      <c r="M577" t="str">
        <f t="shared" si="162"/>
        <v>30</v>
      </c>
      <c r="N577" t="str">
        <f t="shared" si="163"/>
        <v>40</v>
      </c>
      <c r="O577">
        <f t="shared" si="164"/>
        <v>21.511111111111113</v>
      </c>
      <c r="P577" t="str">
        <f t="shared" si="165"/>
        <v>19</v>
      </c>
      <c r="Q577" t="str">
        <f t="shared" si="166"/>
        <v>22</v>
      </c>
      <c r="R577" t="str">
        <f t="shared" si="167"/>
        <v>40</v>
      </c>
      <c r="S577">
        <f t="shared" si="168"/>
        <v>19.37777777777778</v>
      </c>
      <c r="T577">
        <f t="shared" si="169"/>
        <v>-2.1333333333333329</v>
      </c>
      <c r="U577">
        <f t="shared" si="170"/>
        <v>165.86666666666667</v>
      </c>
    </row>
    <row r="578" spans="1:21" x14ac:dyDescent="0.3">
      <c r="A578" t="s">
        <v>1042</v>
      </c>
      <c r="C578" t="str">
        <f t="shared" si="152"/>
        <v>2021</v>
      </c>
      <c r="D578" t="str">
        <f t="shared" si="153"/>
        <v>01</v>
      </c>
      <c r="E578" t="str">
        <f t="shared" si="154"/>
        <v>26</v>
      </c>
      <c r="F578" s="3">
        <f t="shared" si="155"/>
        <v>44222</v>
      </c>
      <c r="G578">
        <f t="shared" si="156"/>
        <v>2021</v>
      </c>
      <c r="H578">
        <f t="shared" si="157"/>
        <v>3</v>
      </c>
      <c r="I578">
        <f t="shared" si="158"/>
        <v>4</v>
      </c>
      <c r="J578" s="3">
        <f t="shared" si="159"/>
        <v>44259</v>
      </c>
      <c r="K578">
        <f t="shared" si="160"/>
        <v>37</v>
      </c>
      <c r="L578" t="str">
        <f t="shared" si="161"/>
        <v>05</v>
      </c>
      <c r="M578" t="str">
        <f t="shared" si="162"/>
        <v>00</v>
      </c>
      <c r="N578" t="str">
        <f t="shared" si="163"/>
        <v>42</v>
      </c>
      <c r="O578">
        <f t="shared" si="164"/>
        <v>5.0116666666666667</v>
      </c>
      <c r="P578">
        <f t="shared" si="165"/>
        <v>0</v>
      </c>
      <c r="Q578">
        <f t="shared" si="166"/>
        <v>0</v>
      </c>
      <c r="R578">
        <f t="shared" si="167"/>
        <v>0</v>
      </c>
      <c r="S578">
        <f t="shared" si="168"/>
        <v>0</v>
      </c>
      <c r="T578">
        <f t="shared" si="169"/>
        <v>-5.0116666666666667</v>
      </c>
      <c r="U578">
        <f t="shared" si="170"/>
        <v>882.98833333333334</v>
      </c>
    </row>
    <row r="579" spans="1:21" x14ac:dyDescent="0.3">
      <c r="A579" t="s">
        <v>89</v>
      </c>
      <c r="C579" t="str">
        <f t="shared" ref="C579:C642" si="171">LEFT(A579,4)</f>
        <v>2021</v>
      </c>
      <c r="D579" t="str">
        <f t="shared" ref="D579:D642" si="172">RIGHT(LEFT(A579,7),2)</f>
        <v>01</v>
      </c>
      <c r="E579" t="str">
        <f t="shared" ref="E579:E642" si="173">RIGHT(LEFT(A579,10),2)</f>
        <v>22</v>
      </c>
      <c r="F579" s="3">
        <f t="shared" ref="F579:F642" si="174">DATE(C579,D579,E579)</f>
        <v>44218</v>
      </c>
      <c r="G579">
        <f t="shared" ref="G579:G642" si="175">IF(ISBLANK(B579),2021,LEFT(B579,4))</f>
        <v>2021</v>
      </c>
      <c r="H579">
        <f t="shared" ref="H579:H642" si="176">IF(ISBLANK(B579),3,RIGHT(LEFT(B579,7),2))</f>
        <v>3</v>
      </c>
      <c r="I579">
        <f t="shared" ref="I579:I642" si="177">IF(ISBLANK(B579),4,RIGHT(LEFT(B579,10),2))</f>
        <v>4</v>
      </c>
      <c r="J579" s="3">
        <f t="shared" ref="J579:J642" si="178">DATE(G579,H579,I579)</f>
        <v>44259</v>
      </c>
      <c r="K579">
        <f t="shared" ref="K579:K642" si="179">DATEDIF(F579,J579,"d")</f>
        <v>41</v>
      </c>
      <c r="L579" t="str">
        <f t="shared" ref="L579:L642" si="180">LEFT(RIGHT(A579,9),2)</f>
        <v>15</v>
      </c>
      <c r="M579" t="str">
        <f t="shared" ref="M579:M642" si="181">LEFT(RIGHT(A579,6),2)</f>
        <v>12</v>
      </c>
      <c r="N579" t="str">
        <f t="shared" ref="N579:N642" si="182">LEFT(RIGHT(A579,3),2)</f>
        <v>53</v>
      </c>
      <c r="O579">
        <f t="shared" ref="O579:O642" si="183">L579+(M579/60)+(N579/(60*60))</f>
        <v>15.214722222222221</v>
      </c>
      <c r="P579">
        <f t="shared" ref="P579:P642" si="184">IF(ISBLANK(B579),0,LEFT(RIGHT(B579,9),2))</f>
        <v>0</v>
      </c>
      <c r="Q579">
        <f t="shared" ref="Q579:Q642" si="185">IF(ISBLANK(B579),0,LEFT(RIGHT(B579,6),2))</f>
        <v>0</v>
      </c>
      <c r="R579">
        <f t="shared" ref="R579:R642" si="186">IF(ISBLANK(B579),0,LEFT(RIGHT(B579,3),2))</f>
        <v>0</v>
      </c>
      <c r="S579">
        <f t="shared" ref="S579:S642" si="187">P579+(Q579/60)+(R579/(60*60))</f>
        <v>0</v>
      </c>
      <c r="T579">
        <f t="shared" ref="T579:T642" si="188">S579-O579</f>
        <v>-15.214722222222221</v>
      </c>
      <c r="U579">
        <f t="shared" ref="U579:U642" si="189">K579*24+T579</f>
        <v>968.78527777777776</v>
      </c>
    </row>
    <row r="580" spans="1:21" x14ac:dyDescent="0.3">
      <c r="A580" t="s">
        <v>684</v>
      </c>
      <c r="B580" t="s">
        <v>685</v>
      </c>
      <c r="C580" t="str">
        <f t="shared" si="171"/>
        <v>2021</v>
      </c>
      <c r="D580" t="str">
        <f t="shared" si="172"/>
        <v>02</v>
      </c>
      <c r="E580" t="str">
        <f t="shared" si="173"/>
        <v>11</v>
      </c>
      <c r="F580" s="3">
        <f t="shared" si="174"/>
        <v>44238</v>
      </c>
      <c r="G580" t="str">
        <f t="shared" si="175"/>
        <v>2021</v>
      </c>
      <c r="H580" t="str">
        <f t="shared" si="176"/>
        <v>03</v>
      </c>
      <c r="I580" t="str">
        <f t="shared" si="177"/>
        <v>08</v>
      </c>
      <c r="J580" s="3">
        <f t="shared" si="178"/>
        <v>44263</v>
      </c>
      <c r="K580">
        <f t="shared" si="179"/>
        <v>25</v>
      </c>
      <c r="L580" t="str">
        <f t="shared" si="180"/>
        <v>21</v>
      </c>
      <c r="M580" t="str">
        <f t="shared" si="181"/>
        <v>22</v>
      </c>
      <c r="N580" t="str">
        <f t="shared" si="182"/>
        <v>56</v>
      </c>
      <c r="O580">
        <f t="shared" si="183"/>
        <v>21.382222222222222</v>
      </c>
      <c r="P580" t="str">
        <f t="shared" si="184"/>
        <v>19</v>
      </c>
      <c r="Q580" t="str">
        <f t="shared" si="185"/>
        <v>59</v>
      </c>
      <c r="R580" t="str">
        <f t="shared" si="186"/>
        <v>59</v>
      </c>
      <c r="S580">
        <f t="shared" si="187"/>
        <v>19.999722222222225</v>
      </c>
      <c r="T580">
        <f t="shared" si="188"/>
        <v>-1.3824999999999967</v>
      </c>
      <c r="U580">
        <f t="shared" si="189"/>
        <v>598.61749999999995</v>
      </c>
    </row>
    <row r="581" spans="1:21" x14ac:dyDescent="0.3">
      <c r="A581" t="s">
        <v>396</v>
      </c>
      <c r="B581" t="s">
        <v>397</v>
      </c>
      <c r="C581" t="str">
        <f t="shared" si="171"/>
        <v>2021</v>
      </c>
      <c r="D581" t="str">
        <f t="shared" si="172"/>
        <v>02</v>
      </c>
      <c r="E581" t="str">
        <f t="shared" si="173"/>
        <v>03</v>
      </c>
      <c r="F581" s="3">
        <f t="shared" si="174"/>
        <v>44230</v>
      </c>
      <c r="G581" t="str">
        <f t="shared" si="175"/>
        <v>2021</v>
      </c>
      <c r="H581" t="str">
        <f t="shared" si="176"/>
        <v>02</v>
      </c>
      <c r="I581" t="str">
        <f t="shared" si="177"/>
        <v>09</v>
      </c>
      <c r="J581" s="3">
        <f t="shared" si="178"/>
        <v>44236</v>
      </c>
      <c r="K581">
        <f t="shared" si="179"/>
        <v>6</v>
      </c>
      <c r="L581" t="str">
        <f t="shared" si="180"/>
        <v>18</v>
      </c>
      <c r="M581" t="str">
        <f t="shared" si="181"/>
        <v>30</v>
      </c>
      <c r="N581" t="str">
        <f t="shared" si="182"/>
        <v>18</v>
      </c>
      <c r="O581">
        <f t="shared" si="183"/>
        <v>18.504999999999999</v>
      </c>
      <c r="P581" t="str">
        <f t="shared" si="184"/>
        <v>07</v>
      </c>
      <c r="Q581" t="str">
        <f t="shared" si="185"/>
        <v>59</v>
      </c>
      <c r="R581" t="str">
        <f t="shared" si="186"/>
        <v>59</v>
      </c>
      <c r="S581">
        <f t="shared" si="187"/>
        <v>7.9997222222222222</v>
      </c>
      <c r="T581">
        <f t="shared" si="188"/>
        <v>-10.505277777777778</v>
      </c>
      <c r="U581">
        <f t="shared" si="189"/>
        <v>133.49472222222221</v>
      </c>
    </row>
    <row r="582" spans="1:21" x14ac:dyDescent="0.3">
      <c r="A582" t="s">
        <v>233</v>
      </c>
      <c r="C582" t="str">
        <f t="shared" si="171"/>
        <v>2021</v>
      </c>
      <c r="D582" t="str">
        <f t="shared" si="172"/>
        <v>01</v>
      </c>
      <c r="E582" t="str">
        <f t="shared" si="173"/>
        <v>04</v>
      </c>
      <c r="F582" s="3">
        <f t="shared" si="174"/>
        <v>44200</v>
      </c>
      <c r="G582">
        <f t="shared" si="175"/>
        <v>2021</v>
      </c>
      <c r="H582">
        <f t="shared" si="176"/>
        <v>3</v>
      </c>
      <c r="I582">
        <f t="shared" si="177"/>
        <v>4</v>
      </c>
      <c r="J582" s="3">
        <f t="shared" si="178"/>
        <v>44259</v>
      </c>
      <c r="K582">
        <f t="shared" si="179"/>
        <v>59</v>
      </c>
      <c r="L582" t="str">
        <f t="shared" si="180"/>
        <v>21</v>
      </c>
      <c r="M582" t="str">
        <f t="shared" si="181"/>
        <v>27</v>
      </c>
      <c r="N582" t="str">
        <f t="shared" si="182"/>
        <v>34</v>
      </c>
      <c r="O582">
        <f t="shared" si="183"/>
        <v>21.459444444444443</v>
      </c>
      <c r="P582">
        <f t="shared" si="184"/>
        <v>0</v>
      </c>
      <c r="Q582">
        <f t="shared" si="185"/>
        <v>0</v>
      </c>
      <c r="R582">
        <f t="shared" si="186"/>
        <v>0</v>
      </c>
      <c r="S582">
        <f t="shared" si="187"/>
        <v>0</v>
      </c>
      <c r="T582">
        <f t="shared" si="188"/>
        <v>-21.459444444444443</v>
      </c>
      <c r="U582">
        <f t="shared" si="189"/>
        <v>1394.5405555555556</v>
      </c>
    </row>
    <row r="583" spans="1:21" x14ac:dyDescent="0.3">
      <c r="A583" t="s">
        <v>89</v>
      </c>
      <c r="C583" t="str">
        <f t="shared" si="171"/>
        <v>2021</v>
      </c>
      <c r="D583" t="str">
        <f t="shared" si="172"/>
        <v>01</v>
      </c>
      <c r="E583" t="str">
        <f t="shared" si="173"/>
        <v>22</v>
      </c>
      <c r="F583" s="3">
        <f t="shared" si="174"/>
        <v>44218</v>
      </c>
      <c r="G583">
        <f t="shared" si="175"/>
        <v>2021</v>
      </c>
      <c r="H583">
        <f t="shared" si="176"/>
        <v>3</v>
      </c>
      <c r="I583">
        <f t="shared" si="177"/>
        <v>4</v>
      </c>
      <c r="J583" s="3">
        <f t="shared" si="178"/>
        <v>44259</v>
      </c>
      <c r="K583">
        <f t="shared" si="179"/>
        <v>41</v>
      </c>
      <c r="L583" t="str">
        <f t="shared" si="180"/>
        <v>15</v>
      </c>
      <c r="M583" t="str">
        <f t="shared" si="181"/>
        <v>12</v>
      </c>
      <c r="N583" t="str">
        <f t="shared" si="182"/>
        <v>53</v>
      </c>
      <c r="O583">
        <f t="shared" si="183"/>
        <v>15.214722222222221</v>
      </c>
      <c r="P583">
        <f t="shared" si="184"/>
        <v>0</v>
      </c>
      <c r="Q583">
        <f t="shared" si="185"/>
        <v>0</v>
      </c>
      <c r="R583">
        <f t="shared" si="186"/>
        <v>0</v>
      </c>
      <c r="S583">
        <f t="shared" si="187"/>
        <v>0</v>
      </c>
      <c r="T583">
        <f t="shared" si="188"/>
        <v>-15.214722222222221</v>
      </c>
      <c r="U583">
        <f t="shared" si="189"/>
        <v>968.78527777777776</v>
      </c>
    </row>
    <row r="584" spans="1:21" x14ac:dyDescent="0.3">
      <c r="A584" t="s">
        <v>99</v>
      </c>
      <c r="C584" t="str">
        <f t="shared" si="171"/>
        <v>2021</v>
      </c>
      <c r="D584" t="str">
        <f t="shared" si="172"/>
        <v>02</v>
      </c>
      <c r="E584" t="str">
        <f t="shared" si="173"/>
        <v>24</v>
      </c>
      <c r="F584" s="3">
        <f t="shared" si="174"/>
        <v>44251</v>
      </c>
      <c r="G584">
        <f t="shared" si="175"/>
        <v>2021</v>
      </c>
      <c r="H584">
        <f t="shared" si="176"/>
        <v>3</v>
      </c>
      <c r="I584">
        <f t="shared" si="177"/>
        <v>4</v>
      </c>
      <c r="J584" s="3">
        <f t="shared" si="178"/>
        <v>44259</v>
      </c>
      <c r="K584">
        <f t="shared" si="179"/>
        <v>8</v>
      </c>
      <c r="L584" t="str">
        <f t="shared" si="180"/>
        <v>23</v>
      </c>
      <c r="M584" t="str">
        <f t="shared" si="181"/>
        <v>46</v>
      </c>
      <c r="N584" t="str">
        <f t="shared" si="182"/>
        <v>18</v>
      </c>
      <c r="O584">
        <f t="shared" si="183"/>
        <v>23.771666666666665</v>
      </c>
      <c r="P584">
        <f t="shared" si="184"/>
        <v>0</v>
      </c>
      <c r="Q584">
        <f t="shared" si="185"/>
        <v>0</v>
      </c>
      <c r="R584">
        <f t="shared" si="186"/>
        <v>0</v>
      </c>
      <c r="S584">
        <f t="shared" si="187"/>
        <v>0</v>
      </c>
      <c r="T584">
        <f t="shared" si="188"/>
        <v>-23.771666666666665</v>
      </c>
      <c r="U584">
        <f t="shared" si="189"/>
        <v>168.22833333333332</v>
      </c>
    </row>
    <row r="585" spans="1:21" x14ac:dyDescent="0.3">
      <c r="A585" t="s">
        <v>453</v>
      </c>
      <c r="C585" t="str">
        <f t="shared" si="171"/>
        <v>2021</v>
      </c>
      <c r="D585" t="str">
        <f t="shared" si="172"/>
        <v>01</v>
      </c>
      <c r="E585" t="str">
        <f t="shared" si="173"/>
        <v>21</v>
      </c>
      <c r="F585" s="3">
        <f t="shared" si="174"/>
        <v>44217</v>
      </c>
      <c r="G585">
        <f t="shared" si="175"/>
        <v>2021</v>
      </c>
      <c r="H585">
        <f t="shared" si="176"/>
        <v>3</v>
      </c>
      <c r="I585">
        <f t="shared" si="177"/>
        <v>4</v>
      </c>
      <c r="J585" s="3">
        <f t="shared" si="178"/>
        <v>44259</v>
      </c>
      <c r="K585">
        <f t="shared" si="179"/>
        <v>42</v>
      </c>
      <c r="L585" t="str">
        <f t="shared" si="180"/>
        <v>22</v>
      </c>
      <c r="M585" t="str">
        <f t="shared" si="181"/>
        <v>14</v>
      </c>
      <c r="N585" t="str">
        <f t="shared" si="182"/>
        <v>48</v>
      </c>
      <c r="O585">
        <f t="shared" si="183"/>
        <v>22.246666666666666</v>
      </c>
      <c r="P585">
        <f t="shared" si="184"/>
        <v>0</v>
      </c>
      <c r="Q585">
        <f t="shared" si="185"/>
        <v>0</v>
      </c>
      <c r="R585">
        <f t="shared" si="186"/>
        <v>0</v>
      </c>
      <c r="S585">
        <f t="shared" si="187"/>
        <v>0</v>
      </c>
      <c r="T585">
        <f t="shared" si="188"/>
        <v>-22.246666666666666</v>
      </c>
      <c r="U585">
        <f t="shared" si="189"/>
        <v>985.75333333333333</v>
      </c>
    </row>
    <row r="586" spans="1:21" x14ac:dyDescent="0.3">
      <c r="A586" t="s">
        <v>1148</v>
      </c>
      <c r="B586" t="s">
        <v>397</v>
      </c>
      <c r="C586" t="str">
        <f t="shared" si="171"/>
        <v>2021</v>
      </c>
      <c r="D586" t="str">
        <f t="shared" si="172"/>
        <v>02</v>
      </c>
      <c r="E586" t="str">
        <f t="shared" si="173"/>
        <v>03</v>
      </c>
      <c r="F586" s="3">
        <f t="shared" si="174"/>
        <v>44230</v>
      </c>
      <c r="G586" t="str">
        <f t="shared" si="175"/>
        <v>2021</v>
      </c>
      <c r="H586" t="str">
        <f t="shared" si="176"/>
        <v>02</v>
      </c>
      <c r="I586" t="str">
        <f t="shared" si="177"/>
        <v>09</v>
      </c>
      <c r="J586" s="3">
        <f t="shared" si="178"/>
        <v>44236</v>
      </c>
      <c r="K586">
        <f t="shared" si="179"/>
        <v>6</v>
      </c>
      <c r="L586" t="str">
        <f t="shared" si="180"/>
        <v>18</v>
      </c>
      <c r="M586" t="str">
        <f t="shared" si="181"/>
        <v>30</v>
      </c>
      <c r="N586" t="str">
        <f t="shared" si="182"/>
        <v>13</v>
      </c>
      <c r="O586">
        <f t="shared" si="183"/>
        <v>18.503611111111113</v>
      </c>
      <c r="P586" t="str">
        <f t="shared" si="184"/>
        <v>07</v>
      </c>
      <c r="Q586" t="str">
        <f t="shared" si="185"/>
        <v>59</v>
      </c>
      <c r="R586" t="str">
        <f t="shared" si="186"/>
        <v>59</v>
      </c>
      <c r="S586">
        <f t="shared" si="187"/>
        <v>7.9997222222222222</v>
      </c>
      <c r="T586">
        <f t="shared" si="188"/>
        <v>-10.503888888888891</v>
      </c>
      <c r="U586">
        <f t="shared" si="189"/>
        <v>133.49611111111111</v>
      </c>
    </row>
    <row r="587" spans="1:21" x14ac:dyDescent="0.3">
      <c r="A587" t="s">
        <v>947</v>
      </c>
      <c r="B587" t="s">
        <v>1386</v>
      </c>
      <c r="C587" t="str">
        <f t="shared" si="171"/>
        <v>2021</v>
      </c>
      <c r="D587" t="str">
        <f t="shared" si="172"/>
        <v>01</v>
      </c>
      <c r="E587" t="str">
        <f t="shared" si="173"/>
        <v>25</v>
      </c>
      <c r="F587" s="3">
        <f t="shared" si="174"/>
        <v>44221</v>
      </c>
      <c r="G587" t="str">
        <f t="shared" si="175"/>
        <v>2021</v>
      </c>
      <c r="H587" t="str">
        <f t="shared" si="176"/>
        <v>02</v>
      </c>
      <c r="I587" t="str">
        <f t="shared" si="177"/>
        <v>09</v>
      </c>
      <c r="J587" s="3">
        <f t="shared" si="178"/>
        <v>44236</v>
      </c>
      <c r="K587">
        <f t="shared" si="179"/>
        <v>15</v>
      </c>
      <c r="L587" t="str">
        <f t="shared" si="180"/>
        <v>00</v>
      </c>
      <c r="M587" t="str">
        <f t="shared" si="181"/>
        <v>31</v>
      </c>
      <c r="N587" t="str">
        <f t="shared" si="182"/>
        <v>56</v>
      </c>
      <c r="O587">
        <f t="shared" si="183"/>
        <v>0.53222222222222226</v>
      </c>
      <c r="P587" t="str">
        <f t="shared" si="184"/>
        <v>12</v>
      </c>
      <c r="Q587" t="str">
        <f t="shared" si="185"/>
        <v>59</v>
      </c>
      <c r="R587" t="str">
        <f t="shared" si="186"/>
        <v>59</v>
      </c>
      <c r="S587">
        <f t="shared" si="187"/>
        <v>12.999722222222221</v>
      </c>
      <c r="T587">
        <f t="shared" si="188"/>
        <v>12.467499999999999</v>
      </c>
      <c r="U587">
        <f t="shared" si="189"/>
        <v>372.46749999999997</v>
      </c>
    </row>
    <row r="588" spans="1:21" x14ac:dyDescent="0.3">
      <c r="A588" t="s">
        <v>1217</v>
      </c>
      <c r="C588" t="str">
        <f t="shared" si="171"/>
        <v>2021</v>
      </c>
      <c r="D588" t="str">
        <f t="shared" si="172"/>
        <v>02</v>
      </c>
      <c r="E588" t="str">
        <f t="shared" si="173"/>
        <v>12</v>
      </c>
      <c r="F588" s="3">
        <f t="shared" si="174"/>
        <v>44239</v>
      </c>
      <c r="G588">
        <f t="shared" si="175"/>
        <v>2021</v>
      </c>
      <c r="H588">
        <f t="shared" si="176"/>
        <v>3</v>
      </c>
      <c r="I588">
        <f t="shared" si="177"/>
        <v>4</v>
      </c>
      <c r="J588" s="3">
        <f t="shared" si="178"/>
        <v>44259</v>
      </c>
      <c r="K588">
        <f t="shared" si="179"/>
        <v>20</v>
      </c>
      <c r="L588" t="str">
        <f t="shared" si="180"/>
        <v>00</v>
      </c>
      <c r="M588" t="str">
        <f t="shared" si="181"/>
        <v>57</v>
      </c>
      <c r="N588" t="str">
        <f t="shared" si="182"/>
        <v>59</v>
      </c>
      <c r="O588">
        <f t="shared" si="183"/>
        <v>0.96638888888888885</v>
      </c>
      <c r="P588">
        <f t="shared" si="184"/>
        <v>0</v>
      </c>
      <c r="Q588">
        <f t="shared" si="185"/>
        <v>0</v>
      </c>
      <c r="R588">
        <f t="shared" si="186"/>
        <v>0</v>
      </c>
      <c r="S588">
        <f t="shared" si="187"/>
        <v>0</v>
      </c>
      <c r="T588">
        <f t="shared" si="188"/>
        <v>-0.96638888888888885</v>
      </c>
      <c r="U588">
        <f t="shared" si="189"/>
        <v>479.0336111111111</v>
      </c>
    </row>
    <row r="589" spans="1:21" x14ac:dyDescent="0.3">
      <c r="A589" t="s">
        <v>301</v>
      </c>
      <c r="C589" t="str">
        <f t="shared" si="171"/>
        <v>2020</v>
      </c>
      <c r="D589" t="str">
        <f t="shared" si="172"/>
        <v>12</v>
      </c>
      <c r="E589" t="str">
        <f t="shared" si="173"/>
        <v>16</v>
      </c>
      <c r="F589" s="3">
        <f t="shared" si="174"/>
        <v>44181</v>
      </c>
      <c r="G589">
        <f t="shared" si="175"/>
        <v>2021</v>
      </c>
      <c r="H589">
        <f t="shared" si="176"/>
        <v>3</v>
      </c>
      <c r="I589">
        <f t="shared" si="177"/>
        <v>4</v>
      </c>
      <c r="J589" s="3">
        <f t="shared" si="178"/>
        <v>44259</v>
      </c>
      <c r="K589">
        <f t="shared" si="179"/>
        <v>78</v>
      </c>
      <c r="L589" t="str">
        <f t="shared" si="180"/>
        <v>16</v>
      </c>
      <c r="M589" t="str">
        <f t="shared" si="181"/>
        <v>25</v>
      </c>
      <c r="N589" t="str">
        <f t="shared" si="182"/>
        <v>46</v>
      </c>
      <c r="O589">
        <f t="shared" si="183"/>
        <v>16.429444444444446</v>
      </c>
      <c r="P589">
        <f t="shared" si="184"/>
        <v>0</v>
      </c>
      <c r="Q589">
        <f t="shared" si="185"/>
        <v>0</v>
      </c>
      <c r="R589">
        <f t="shared" si="186"/>
        <v>0</v>
      </c>
      <c r="S589">
        <f t="shared" si="187"/>
        <v>0</v>
      </c>
      <c r="T589">
        <f t="shared" si="188"/>
        <v>-16.429444444444446</v>
      </c>
      <c r="U589">
        <f t="shared" si="189"/>
        <v>1855.5705555555555</v>
      </c>
    </row>
    <row r="590" spans="1:21" x14ac:dyDescent="0.3">
      <c r="A590" t="s">
        <v>1851</v>
      </c>
      <c r="B590" t="s">
        <v>515</v>
      </c>
      <c r="C590" t="str">
        <f t="shared" si="171"/>
        <v>2021</v>
      </c>
      <c r="D590" t="str">
        <f t="shared" si="172"/>
        <v>02</v>
      </c>
      <c r="E590" t="str">
        <f t="shared" si="173"/>
        <v>23</v>
      </c>
      <c r="F590" s="3">
        <f t="shared" si="174"/>
        <v>44250</v>
      </c>
      <c r="G590" t="str">
        <f t="shared" si="175"/>
        <v>2021</v>
      </c>
      <c r="H590" t="str">
        <f t="shared" si="176"/>
        <v>03</v>
      </c>
      <c r="I590" t="str">
        <f t="shared" si="177"/>
        <v>02</v>
      </c>
      <c r="J590" s="3">
        <f t="shared" si="178"/>
        <v>44257</v>
      </c>
      <c r="K590">
        <f t="shared" si="179"/>
        <v>7</v>
      </c>
      <c r="L590" t="str">
        <f t="shared" si="180"/>
        <v>16</v>
      </c>
      <c r="M590" t="str">
        <f t="shared" si="181"/>
        <v>27</v>
      </c>
      <c r="N590" t="str">
        <f t="shared" si="182"/>
        <v>42</v>
      </c>
      <c r="O590">
        <f t="shared" si="183"/>
        <v>16.461666666666666</v>
      </c>
      <c r="P590" t="str">
        <f t="shared" si="184"/>
        <v>01</v>
      </c>
      <c r="Q590" t="str">
        <f t="shared" si="185"/>
        <v>03</v>
      </c>
      <c r="R590" t="str">
        <f t="shared" si="186"/>
        <v>42</v>
      </c>
      <c r="S590">
        <f t="shared" si="187"/>
        <v>1.0616666666666668</v>
      </c>
      <c r="T590">
        <f t="shared" si="188"/>
        <v>-15.399999999999999</v>
      </c>
      <c r="U590">
        <f t="shared" si="189"/>
        <v>152.6</v>
      </c>
    </row>
    <row r="591" spans="1:21" x14ac:dyDescent="0.3">
      <c r="A591" t="s">
        <v>172</v>
      </c>
      <c r="C591" t="str">
        <f t="shared" si="171"/>
        <v>2021</v>
      </c>
      <c r="D591" t="str">
        <f t="shared" si="172"/>
        <v>03</v>
      </c>
      <c r="E591" t="str">
        <f t="shared" si="173"/>
        <v>01</v>
      </c>
      <c r="F591" s="3">
        <f t="shared" si="174"/>
        <v>44256</v>
      </c>
      <c r="G591">
        <f t="shared" si="175"/>
        <v>2021</v>
      </c>
      <c r="H591">
        <f t="shared" si="176"/>
        <v>3</v>
      </c>
      <c r="I591">
        <f t="shared" si="177"/>
        <v>4</v>
      </c>
      <c r="J591" s="3">
        <f t="shared" si="178"/>
        <v>44259</v>
      </c>
      <c r="K591">
        <f t="shared" si="179"/>
        <v>3</v>
      </c>
      <c r="L591" t="str">
        <f t="shared" si="180"/>
        <v>18</v>
      </c>
      <c r="M591" t="str">
        <f t="shared" si="181"/>
        <v>51</v>
      </c>
      <c r="N591" t="str">
        <f t="shared" si="182"/>
        <v>06</v>
      </c>
      <c r="O591">
        <f t="shared" si="183"/>
        <v>18.851666666666667</v>
      </c>
      <c r="P591">
        <f t="shared" si="184"/>
        <v>0</v>
      </c>
      <c r="Q591">
        <f t="shared" si="185"/>
        <v>0</v>
      </c>
      <c r="R591">
        <f t="shared" si="186"/>
        <v>0</v>
      </c>
      <c r="S591">
        <f t="shared" si="187"/>
        <v>0</v>
      </c>
      <c r="T591">
        <f t="shared" si="188"/>
        <v>-18.851666666666667</v>
      </c>
      <c r="U591">
        <f t="shared" si="189"/>
        <v>53.148333333333333</v>
      </c>
    </row>
    <row r="592" spans="1:21" x14ac:dyDescent="0.3">
      <c r="A592" t="s">
        <v>284</v>
      </c>
      <c r="C592" t="str">
        <f t="shared" si="171"/>
        <v>2021</v>
      </c>
      <c r="D592" t="str">
        <f t="shared" si="172"/>
        <v>01</v>
      </c>
      <c r="E592" t="str">
        <f t="shared" si="173"/>
        <v>28</v>
      </c>
      <c r="F592" s="3">
        <f t="shared" si="174"/>
        <v>44224</v>
      </c>
      <c r="G592">
        <f t="shared" si="175"/>
        <v>2021</v>
      </c>
      <c r="H592">
        <f t="shared" si="176"/>
        <v>3</v>
      </c>
      <c r="I592">
        <f t="shared" si="177"/>
        <v>4</v>
      </c>
      <c r="J592" s="3">
        <f t="shared" si="178"/>
        <v>44259</v>
      </c>
      <c r="K592">
        <f t="shared" si="179"/>
        <v>35</v>
      </c>
      <c r="L592" t="str">
        <f t="shared" si="180"/>
        <v>19</v>
      </c>
      <c r="M592" t="str">
        <f t="shared" si="181"/>
        <v>15</v>
      </c>
      <c r="N592" t="str">
        <f t="shared" si="182"/>
        <v>58</v>
      </c>
      <c r="O592">
        <f t="shared" si="183"/>
        <v>19.266111111111112</v>
      </c>
      <c r="P592">
        <f t="shared" si="184"/>
        <v>0</v>
      </c>
      <c r="Q592">
        <f t="shared" si="185"/>
        <v>0</v>
      </c>
      <c r="R592">
        <f t="shared" si="186"/>
        <v>0</v>
      </c>
      <c r="S592">
        <f t="shared" si="187"/>
        <v>0</v>
      </c>
      <c r="T592">
        <f t="shared" si="188"/>
        <v>-19.266111111111112</v>
      </c>
      <c r="U592">
        <f t="shared" si="189"/>
        <v>820.73388888888894</v>
      </c>
    </row>
    <row r="593" spans="1:21" x14ac:dyDescent="0.3">
      <c r="A593" t="s">
        <v>1859</v>
      </c>
      <c r="B593" t="s">
        <v>814</v>
      </c>
      <c r="C593" t="str">
        <f t="shared" si="171"/>
        <v>2021</v>
      </c>
      <c r="D593" t="str">
        <f t="shared" si="172"/>
        <v>02</v>
      </c>
      <c r="E593" t="str">
        <f t="shared" si="173"/>
        <v>08</v>
      </c>
      <c r="F593" s="3">
        <f t="shared" si="174"/>
        <v>44235</v>
      </c>
      <c r="G593" t="str">
        <f t="shared" si="175"/>
        <v>2021</v>
      </c>
      <c r="H593" t="str">
        <f t="shared" si="176"/>
        <v>03</v>
      </c>
      <c r="I593" t="str">
        <f t="shared" si="177"/>
        <v>16</v>
      </c>
      <c r="J593" s="3">
        <f t="shared" si="178"/>
        <v>44271</v>
      </c>
      <c r="K593">
        <f t="shared" si="179"/>
        <v>36</v>
      </c>
      <c r="L593" t="str">
        <f t="shared" si="180"/>
        <v>20</v>
      </c>
      <c r="M593" t="str">
        <f t="shared" si="181"/>
        <v>08</v>
      </c>
      <c r="N593" t="str">
        <f t="shared" si="182"/>
        <v>53</v>
      </c>
      <c r="O593">
        <f t="shared" si="183"/>
        <v>20.148055555555555</v>
      </c>
      <c r="P593" t="str">
        <f t="shared" si="184"/>
        <v>06</v>
      </c>
      <c r="Q593" t="str">
        <f t="shared" si="185"/>
        <v>59</v>
      </c>
      <c r="R593" t="str">
        <f t="shared" si="186"/>
        <v>59</v>
      </c>
      <c r="S593">
        <f t="shared" si="187"/>
        <v>6.9997222222222222</v>
      </c>
      <c r="T593">
        <f t="shared" si="188"/>
        <v>-13.148333333333333</v>
      </c>
      <c r="U593">
        <f t="shared" si="189"/>
        <v>850.85166666666669</v>
      </c>
    </row>
    <row r="594" spans="1:21" x14ac:dyDescent="0.3">
      <c r="A594" t="s">
        <v>684</v>
      </c>
      <c r="B594" t="s">
        <v>767</v>
      </c>
      <c r="C594" t="str">
        <f t="shared" si="171"/>
        <v>2021</v>
      </c>
      <c r="D594" t="str">
        <f t="shared" si="172"/>
        <v>02</v>
      </c>
      <c r="E594" t="str">
        <f t="shared" si="173"/>
        <v>11</v>
      </c>
      <c r="F594" s="3">
        <f t="shared" si="174"/>
        <v>44238</v>
      </c>
      <c r="G594" t="str">
        <f t="shared" si="175"/>
        <v>2021</v>
      </c>
      <c r="H594" t="str">
        <f t="shared" si="176"/>
        <v>02</v>
      </c>
      <c r="I594" t="str">
        <f t="shared" si="177"/>
        <v>22</v>
      </c>
      <c r="J594" s="3">
        <f t="shared" si="178"/>
        <v>44249</v>
      </c>
      <c r="K594">
        <f t="shared" si="179"/>
        <v>11</v>
      </c>
      <c r="L594" t="str">
        <f t="shared" si="180"/>
        <v>21</v>
      </c>
      <c r="M594" t="str">
        <f t="shared" si="181"/>
        <v>22</v>
      </c>
      <c r="N594" t="str">
        <f t="shared" si="182"/>
        <v>56</v>
      </c>
      <c r="O594">
        <f t="shared" si="183"/>
        <v>21.382222222222222</v>
      </c>
      <c r="P594" t="str">
        <f t="shared" si="184"/>
        <v>19</v>
      </c>
      <c r="Q594" t="str">
        <f t="shared" si="185"/>
        <v>59</v>
      </c>
      <c r="R594" t="str">
        <f t="shared" si="186"/>
        <v>59</v>
      </c>
      <c r="S594">
        <f t="shared" si="187"/>
        <v>19.999722222222225</v>
      </c>
      <c r="T594">
        <f t="shared" si="188"/>
        <v>-1.3824999999999967</v>
      </c>
      <c r="U594">
        <f t="shared" si="189"/>
        <v>262.61750000000001</v>
      </c>
    </row>
    <row r="595" spans="1:21" x14ac:dyDescent="0.3">
      <c r="A595" t="s">
        <v>288</v>
      </c>
      <c r="C595" t="str">
        <f t="shared" si="171"/>
        <v>2021</v>
      </c>
      <c r="D595" t="str">
        <f t="shared" si="172"/>
        <v>01</v>
      </c>
      <c r="E595" t="str">
        <f t="shared" si="173"/>
        <v>22</v>
      </c>
      <c r="F595" s="3">
        <f t="shared" si="174"/>
        <v>44218</v>
      </c>
      <c r="G595">
        <f t="shared" si="175"/>
        <v>2021</v>
      </c>
      <c r="H595">
        <f t="shared" si="176"/>
        <v>3</v>
      </c>
      <c r="I595">
        <f t="shared" si="177"/>
        <v>4</v>
      </c>
      <c r="J595" s="3">
        <f t="shared" si="178"/>
        <v>44259</v>
      </c>
      <c r="K595">
        <f t="shared" si="179"/>
        <v>41</v>
      </c>
      <c r="L595" t="str">
        <f t="shared" si="180"/>
        <v>19</v>
      </c>
      <c r="M595" t="str">
        <f t="shared" si="181"/>
        <v>47</v>
      </c>
      <c r="N595" t="str">
        <f t="shared" si="182"/>
        <v>07</v>
      </c>
      <c r="O595">
        <f t="shared" si="183"/>
        <v>19.785277777777779</v>
      </c>
      <c r="P595">
        <f t="shared" si="184"/>
        <v>0</v>
      </c>
      <c r="Q595">
        <f t="shared" si="185"/>
        <v>0</v>
      </c>
      <c r="R595">
        <f t="shared" si="186"/>
        <v>0</v>
      </c>
      <c r="S595">
        <f t="shared" si="187"/>
        <v>0</v>
      </c>
      <c r="T595">
        <f t="shared" si="188"/>
        <v>-19.785277777777779</v>
      </c>
      <c r="U595">
        <f t="shared" si="189"/>
        <v>964.21472222222224</v>
      </c>
    </row>
    <row r="596" spans="1:21" x14ac:dyDescent="0.3">
      <c r="A596" t="s">
        <v>184</v>
      </c>
      <c r="B596" t="s">
        <v>185</v>
      </c>
      <c r="C596" t="str">
        <f t="shared" si="171"/>
        <v>2021</v>
      </c>
      <c r="D596" t="str">
        <f t="shared" si="172"/>
        <v>02</v>
      </c>
      <c r="E596" t="str">
        <f t="shared" si="173"/>
        <v>05</v>
      </c>
      <c r="F596" s="3">
        <f t="shared" si="174"/>
        <v>44232</v>
      </c>
      <c r="G596" t="str">
        <f t="shared" si="175"/>
        <v>2021</v>
      </c>
      <c r="H596" t="str">
        <f t="shared" si="176"/>
        <v>02</v>
      </c>
      <c r="I596" t="str">
        <f t="shared" si="177"/>
        <v>06</v>
      </c>
      <c r="J596" s="3">
        <f t="shared" si="178"/>
        <v>44233</v>
      </c>
      <c r="K596">
        <f t="shared" si="179"/>
        <v>1</v>
      </c>
      <c r="L596" t="str">
        <f t="shared" si="180"/>
        <v>16</v>
      </c>
      <c r="M596" t="str">
        <f t="shared" si="181"/>
        <v>54</v>
      </c>
      <c r="N596" t="str">
        <f t="shared" si="182"/>
        <v>58</v>
      </c>
      <c r="O596">
        <f t="shared" si="183"/>
        <v>16.91611111111111</v>
      </c>
      <c r="P596" t="str">
        <f t="shared" si="184"/>
        <v>18</v>
      </c>
      <c r="Q596" t="str">
        <f t="shared" si="185"/>
        <v>01</v>
      </c>
      <c r="R596" t="str">
        <f t="shared" si="186"/>
        <v>59</v>
      </c>
      <c r="S596">
        <f t="shared" si="187"/>
        <v>18.033055555555556</v>
      </c>
      <c r="T596">
        <f t="shared" si="188"/>
        <v>1.1169444444444458</v>
      </c>
      <c r="U596">
        <f t="shared" si="189"/>
        <v>25.116944444444446</v>
      </c>
    </row>
    <row r="597" spans="1:21" x14ac:dyDescent="0.3">
      <c r="A597" t="s">
        <v>99</v>
      </c>
      <c r="C597" t="str">
        <f t="shared" si="171"/>
        <v>2021</v>
      </c>
      <c r="D597" t="str">
        <f t="shared" si="172"/>
        <v>02</v>
      </c>
      <c r="E597" t="str">
        <f t="shared" si="173"/>
        <v>24</v>
      </c>
      <c r="F597" s="3">
        <f t="shared" si="174"/>
        <v>44251</v>
      </c>
      <c r="G597">
        <f t="shared" si="175"/>
        <v>2021</v>
      </c>
      <c r="H597">
        <f t="shared" si="176"/>
        <v>3</v>
      </c>
      <c r="I597">
        <f t="shared" si="177"/>
        <v>4</v>
      </c>
      <c r="J597" s="3">
        <f t="shared" si="178"/>
        <v>44259</v>
      </c>
      <c r="K597">
        <f t="shared" si="179"/>
        <v>8</v>
      </c>
      <c r="L597" t="str">
        <f t="shared" si="180"/>
        <v>23</v>
      </c>
      <c r="M597" t="str">
        <f t="shared" si="181"/>
        <v>46</v>
      </c>
      <c r="N597" t="str">
        <f t="shared" si="182"/>
        <v>18</v>
      </c>
      <c r="O597">
        <f t="shared" si="183"/>
        <v>23.771666666666665</v>
      </c>
      <c r="P597">
        <f t="shared" si="184"/>
        <v>0</v>
      </c>
      <c r="Q597">
        <f t="shared" si="185"/>
        <v>0</v>
      </c>
      <c r="R597">
        <f t="shared" si="186"/>
        <v>0</v>
      </c>
      <c r="S597">
        <f t="shared" si="187"/>
        <v>0</v>
      </c>
      <c r="T597">
        <f t="shared" si="188"/>
        <v>-23.771666666666665</v>
      </c>
      <c r="U597">
        <f t="shared" si="189"/>
        <v>168.22833333333332</v>
      </c>
    </row>
    <row r="598" spans="1:21" x14ac:dyDescent="0.3">
      <c r="A598" t="s">
        <v>99</v>
      </c>
      <c r="C598" t="str">
        <f t="shared" si="171"/>
        <v>2021</v>
      </c>
      <c r="D598" t="str">
        <f t="shared" si="172"/>
        <v>02</v>
      </c>
      <c r="E598" t="str">
        <f t="shared" si="173"/>
        <v>24</v>
      </c>
      <c r="F598" s="3">
        <f t="shared" si="174"/>
        <v>44251</v>
      </c>
      <c r="G598">
        <f t="shared" si="175"/>
        <v>2021</v>
      </c>
      <c r="H598">
        <f t="shared" si="176"/>
        <v>3</v>
      </c>
      <c r="I598">
        <f t="shared" si="177"/>
        <v>4</v>
      </c>
      <c r="J598" s="3">
        <f t="shared" si="178"/>
        <v>44259</v>
      </c>
      <c r="K598">
        <f t="shared" si="179"/>
        <v>8</v>
      </c>
      <c r="L598" t="str">
        <f t="shared" si="180"/>
        <v>23</v>
      </c>
      <c r="M598" t="str">
        <f t="shared" si="181"/>
        <v>46</v>
      </c>
      <c r="N598" t="str">
        <f t="shared" si="182"/>
        <v>18</v>
      </c>
      <c r="O598">
        <f t="shared" si="183"/>
        <v>23.771666666666665</v>
      </c>
      <c r="P598">
        <f t="shared" si="184"/>
        <v>0</v>
      </c>
      <c r="Q598">
        <f t="shared" si="185"/>
        <v>0</v>
      </c>
      <c r="R598">
        <f t="shared" si="186"/>
        <v>0</v>
      </c>
      <c r="S598">
        <f t="shared" si="187"/>
        <v>0</v>
      </c>
      <c r="T598">
        <f t="shared" si="188"/>
        <v>-23.771666666666665</v>
      </c>
      <c r="U598">
        <f t="shared" si="189"/>
        <v>168.22833333333332</v>
      </c>
    </row>
    <row r="599" spans="1:21" x14ac:dyDescent="0.3">
      <c r="A599" t="s">
        <v>168</v>
      </c>
      <c r="C599" t="str">
        <f t="shared" si="171"/>
        <v>2021</v>
      </c>
      <c r="D599" t="str">
        <f t="shared" si="172"/>
        <v>01</v>
      </c>
      <c r="E599" t="str">
        <f t="shared" si="173"/>
        <v>28</v>
      </c>
      <c r="F599" s="3">
        <f t="shared" si="174"/>
        <v>44224</v>
      </c>
      <c r="G599">
        <f t="shared" si="175"/>
        <v>2021</v>
      </c>
      <c r="H599">
        <f t="shared" si="176"/>
        <v>3</v>
      </c>
      <c r="I599">
        <f t="shared" si="177"/>
        <v>4</v>
      </c>
      <c r="J599" s="3">
        <f t="shared" si="178"/>
        <v>44259</v>
      </c>
      <c r="K599">
        <f t="shared" si="179"/>
        <v>35</v>
      </c>
      <c r="L599" t="str">
        <f t="shared" si="180"/>
        <v>19</v>
      </c>
      <c r="M599" t="str">
        <f t="shared" si="181"/>
        <v>23</v>
      </c>
      <c r="N599" t="str">
        <f t="shared" si="182"/>
        <v>31</v>
      </c>
      <c r="O599">
        <f t="shared" si="183"/>
        <v>19.391944444444444</v>
      </c>
      <c r="P599">
        <f t="shared" si="184"/>
        <v>0</v>
      </c>
      <c r="Q599">
        <f t="shared" si="185"/>
        <v>0</v>
      </c>
      <c r="R599">
        <f t="shared" si="186"/>
        <v>0</v>
      </c>
      <c r="S599">
        <f t="shared" si="187"/>
        <v>0</v>
      </c>
      <c r="T599">
        <f t="shared" si="188"/>
        <v>-19.391944444444444</v>
      </c>
      <c r="U599">
        <f t="shared" si="189"/>
        <v>820.60805555555555</v>
      </c>
    </row>
    <row r="600" spans="1:21" x14ac:dyDescent="0.3">
      <c r="A600" t="s">
        <v>1458</v>
      </c>
      <c r="C600" t="str">
        <f t="shared" si="171"/>
        <v>2021</v>
      </c>
      <c r="D600" t="str">
        <f t="shared" si="172"/>
        <v>02</v>
      </c>
      <c r="E600" t="str">
        <f t="shared" si="173"/>
        <v>11</v>
      </c>
      <c r="F600" s="3">
        <f t="shared" si="174"/>
        <v>44238</v>
      </c>
      <c r="G600">
        <f t="shared" si="175"/>
        <v>2021</v>
      </c>
      <c r="H600">
        <f t="shared" si="176"/>
        <v>3</v>
      </c>
      <c r="I600">
        <f t="shared" si="177"/>
        <v>4</v>
      </c>
      <c r="J600" s="3">
        <f t="shared" si="178"/>
        <v>44259</v>
      </c>
      <c r="K600">
        <f t="shared" si="179"/>
        <v>21</v>
      </c>
      <c r="L600" t="str">
        <f t="shared" si="180"/>
        <v>17</v>
      </c>
      <c r="M600" t="str">
        <f t="shared" si="181"/>
        <v>00</v>
      </c>
      <c r="N600" t="str">
        <f t="shared" si="182"/>
        <v>45</v>
      </c>
      <c r="O600">
        <f t="shared" si="183"/>
        <v>17.012499999999999</v>
      </c>
      <c r="P600">
        <f t="shared" si="184"/>
        <v>0</v>
      </c>
      <c r="Q600">
        <f t="shared" si="185"/>
        <v>0</v>
      </c>
      <c r="R600">
        <f t="shared" si="186"/>
        <v>0</v>
      </c>
      <c r="S600">
        <f t="shared" si="187"/>
        <v>0</v>
      </c>
      <c r="T600">
        <f t="shared" si="188"/>
        <v>-17.012499999999999</v>
      </c>
      <c r="U600">
        <f t="shared" si="189"/>
        <v>486.98750000000001</v>
      </c>
    </row>
    <row r="601" spans="1:21" x14ac:dyDescent="0.3">
      <c r="A601" t="s">
        <v>318</v>
      </c>
      <c r="B601" t="s">
        <v>319</v>
      </c>
      <c r="C601" t="str">
        <f t="shared" si="171"/>
        <v>2021</v>
      </c>
      <c r="D601" t="str">
        <f t="shared" si="172"/>
        <v>02</v>
      </c>
      <c r="E601" t="str">
        <f t="shared" si="173"/>
        <v>09</v>
      </c>
      <c r="F601" s="3">
        <f t="shared" si="174"/>
        <v>44236</v>
      </c>
      <c r="G601" t="str">
        <f t="shared" si="175"/>
        <v>2021</v>
      </c>
      <c r="H601" t="str">
        <f t="shared" si="176"/>
        <v>03</v>
      </c>
      <c r="I601" t="str">
        <f t="shared" si="177"/>
        <v>05</v>
      </c>
      <c r="J601" s="3">
        <f t="shared" si="178"/>
        <v>44260</v>
      </c>
      <c r="K601">
        <f t="shared" si="179"/>
        <v>24</v>
      </c>
      <c r="L601" t="str">
        <f t="shared" si="180"/>
        <v>21</v>
      </c>
      <c r="M601" t="str">
        <f t="shared" si="181"/>
        <v>29</v>
      </c>
      <c r="N601" t="str">
        <f t="shared" si="182"/>
        <v>47</v>
      </c>
      <c r="O601">
        <f t="shared" si="183"/>
        <v>21.496388888888891</v>
      </c>
      <c r="P601" t="str">
        <f t="shared" si="184"/>
        <v>04</v>
      </c>
      <c r="Q601" t="str">
        <f t="shared" si="185"/>
        <v>59</v>
      </c>
      <c r="R601" t="str">
        <f t="shared" si="186"/>
        <v>59</v>
      </c>
      <c r="S601">
        <f t="shared" si="187"/>
        <v>4.9997222222222222</v>
      </c>
      <c r="T601">
        <f t="shared" si="188"/>
        <v>-16.49666666666667</v>
      </c>
      <c r="U601">
        <f t="shared" si="189"/>
        <v>559.50333333333333</v>
      </c>
    </row>
    <row r="602" spans="1:21" x14ac:dyDescent="0.3">
      <c r="A602" t="s">
        <v>172</v>
      </c>
      <c r="C602" t="str">
        <f t="shared" si="171"/>
        <v>2021</v>
      </c>
      <c r="D602" t="str">
        <f t="shared" si="172"/>
        <v>03</v>
      </c>
      <c r="E602" t="str">
        <f t="shared" si="173"/>
        <v>01</v>
      </c>
      <c r="F602" s="3">
        <f t="shared" si="174"/>
        <v>44256</v>
      </c>
      <c r="G602">
        <f t="shared" si="175"/>
        <v>2021</v>
      </c>
      <c r="H602">
        <f t="shared" si="176"/>
        <v>3</v>
      </c>
      <c r="I602">
        <f t="shared" si="177"/>
        <v>4</v>
      </c>
      <c r="J602" s="3">
        <f t="shared" si="178"/>
        <v>44259</v>
      </c>
      <c r="K602">
        <f t="shared" si="179"/>
        <v>3</v>
      </c>
      <c r="L602" t="str">
        <f t="shared" si="180"/>
        <v>18</v>
      </c>
      <c r="M602" t="str">
        <f t="shared" si="181"/>
        <v>51</v>
      </c>
      <c r="N602" t="str">
        <f t="shared" si="182"/>
        <v>06</v>
      </c>
      <c r="O602">
        <f t="shared" si="183"/>
        <v>18.851666666666667</v>
      </c>
      <c r="P602">
        <f t="shared" si="184"/>
        <v>0</v>
      </c>
      <c r="Q602">
        <f t="shared" si="185"/>
        <v>0</v>
      </c>
      <c r="R602">
        <f t="shared" si="186"/>
        <v>0</v>
      </c>
      <c r="S602">
        <f t="shared" si="187"/>
        <v>0</v>
      </c>
      <c r="T602">
        <f t="shared" si="188"/>
        <v>-18.851666666666667</v>
      </c>
      <c r="U602">
        <f t="shared" si="189"/>
        <v>53.148333333333333</v>
      </c>
    </row>
    <row r="603" spans="1:21" x14ac:dyDescent="0.3">
      <c r="A603" t="s">
        <v>627</v>
      </c>
      <c r="B603" t="s">
        <v>628</v>
      </c>
      <c r="C603" t="str">
        <f t="shared" si="171"/>
        <v>2021</v>
      </c>
      <c r="D603" t="str">
        <f t="shared" si="172"/>
        <v>02</v>
      </c>
      <c r="E603" t="str">
        <f t="shared" si="173"/>
        <v>02</v>
      </c>
      <c r="F603" s="3">
        <f t="shared" si="174"/>
        <v>44229</v>
      </c>
      <c r="G603" t="str">
        <f t="shared" si="175"/>
        <v>2021</v>
      </c>
      <c r="H603" t="str">
        <f t="shared" si="176"/>
        <v>05</v>
      </c>
      <c r="I603" t="str">
        <f t="shared" si="177"/>
        <v>31</v>
      </c>
      <c r="J603" s="3">
        <f t="shared" si="178"/>
        <v>44347</v>
      </c>
      <c r="K603">
        <f t="shared" si="179"/>
        <v>118</v>
      </c>
      <c r="L603" t="str">
        <f t="shared" si="180"/>
        <v>14</v>
      </c>
      <c r="M603" t="str">
        <f t="shared" si="181"/>
        <v>58</v>
      </c>
      <c r="N603" t="str">
        <f t="shared" si="182"/>
        <v>58</v>
      </c>
      <c r="O603">
        <f t="shared" si="183"/>
        <v>14.982777777777779</v>
      </c>
      <c r="P603" t="str">
        <f t="shared" si="184"/>
        <v>20</v>
      </c>
      <c r="Q603" t="str">
        <f t="shared" si="185"/>
        <v>59</v>
      </c>
      <c r="R603" t="str">
        <f t="shared" si="186"/>
        <v>59</v>
      </c>
      <c r="S603">
        <f t="shared" si="187"/>
        <v>20.999722222222225</v>
      </c>
      <c r="T603">
        <f t="shared" si="188"/>
        <v>6.0169444444444462</v>
      </c>
      <c r="U603">
        <f t="shared" si="189"/>
        <v>2838.0169444444446</v>
      </c>
    </row>
    <row r="604" spans="1:21" x14ac:dyDescent="0.3">
      <c r="A604" t="s">
        <v>1756</v>
      </c>
      <c r="C604" t="str">
        <f t="shared" si="171"/>
        <v>2020</v>
      </c>
      <c r="D604" t="str">
        <f t="shared" si="172"/>
        <v>12</v>
      </c>
      <c r="E604" t="str">
        <f t="shared" si="173"/>
        <v>03</v>
      </c>
      <c r="F604" s="3">
        <f t="shared" si="174"/>
        <v>44168</v>
      </c>
      <c r="G604">
        <f t="shared" si="175"/>
        <v>2021</v>
      </c>
      <c r="H604">
        <f t="shared" si="176"/>
        <v>3</v>
      </c>
      <c r="I604">
        <f t="shared" si="177"/>
        <v>4</v>
      </c>
      <c r="J604" s="3">
        <f t="shared" si="178"/>
        <v>44259</v>
      </c>
      <c r="K604">
        <f t="shared" si="179"/>
        <v>91</v>
      </c>
      <c r="L604" t="str">
        <f t="shared" si="180"/>
        <v>19</v>
      </c>
      <c r="M604" t="str">
        <f t="shared" si="181"/>
        <v>20</v>
      </c>
      <c r="N604" t="str">
        <f t="shared" si="182"/>
        <v>54</v>
      </c>
      <c r="O604">
        <f t="shared" si="183"/>
        <v>19.348333333333333</v>
      </c>
      <c r="P604">
        <f t="shared" si="184"/>
        <v>0</v>
      </c>
      <c r="Q604">
        <f t="shared" si="185"/>
        <v>0</v>
      </c>
      <c r="R604">
        <f t="shared" si="186"/>
        <v>0</v>
      </c>
      <c r="S604">
        <f t="shared" si="187"/>
        <v>0</v>
      </c>
      <c r="T604">
        <f t="shared" si="188"/>
        <v>-19.348333333333333</v>
      </c>
      <c r="U604">
        <f t="shared" si="189"/>
        <v>2164.6516666666666</v>
      </c>
    </row>
    <row r="605" spans="1:21" x14ac:dyDescent="0.3">
      <c r="A605" t="s">
        <v>1220</v>
      </c>
      <c r="C605" t="str">
        <f t="shared" si="171"/>
        <v>2021</v>
      </c>
      <c r="D605" t="str">
        <f t="shared" si="172"/>
        <v>01</v>
      </c>
      <c r="E605" t="str">
        <f t="shared" si="173"/>
        <v>13</v>
      </c>
      <c r="F605" s="3">
        <f t="shared" si="174"/>
        <v>44209</v>
      </c>
      <c r="G605">
        <f t="shared" si="175"/>
        <v>2021</v>
      </c>
      <c r="H605">
        <f t="shared" si="176"/>
        <v>3</v>
      </c>
      <c r="I605">
        <f t="shared" si="177"/>
        <v>4</v>
      </c>
      <c r="J605" s="3">
        <f t="shared" si="178"/>
        <v>44259</v>
      </c>
      <c r="K605">
        <f t="shared" si="179"/>
        <v>50</v>
      </c>
      <c r="L605" t="str">
        <f t="shared" si="180"/>
        <v>23</v>
      </c>
      <c r="M605" t="str">
        <f t="shared" si="181"/>
        <v>30</v>
      </c>
      <c r="N605" t="str">
        <f t="shared" si="182"/>
        <v>00</v>
      </c>
      <c r="O605">
        <f t="shared" si="183"/>
        <v>23.5</v>
      </c>
      <c r="P605">
        <f t="shared" si="184"/>
        <v>0</v>
      </c>
      <c r="Q605">
        <f t="shared" si="185"/>
        <v>0</v>
      </c>
      <c r="R605">
        <f t="shared" si="186"/>
        <v>0</v>
      </c>
      <c r="S605">
        <f t="shared" si="187"/>
        <v>0</v>
      </c>
      <c r="T605">
        <f t="shared" si="188"/>
        <v>-23.5</v>
      </c>
      <c r="U605">
        <f t="shared" si="189"/>
        <v>1176.5</v>
      </c>
    </row>
    <row r="606" spans="1:21" x14ac:dyDescent="0.3">
      <c r="A606" t="s">
        <v>772</v>
      </c>
      <c r="B606" t="s">
        <v>773</v>
      </c>
      <c r="C606" t="str">
        <f t="shared" si="171"/>
        <v>2021</v>
      </c>
      <c r="D606" t="str">
        <f t="shared" si="172"/>
        <v>02</v>
      </c>
      <c r="E606" t="str">
        <f t="shared" si="173"/>
        <v>17</v>
      </c>
      <c r="F606" s="3">
        <f t="shared" si="174"/>
        <v>44244</v>
      </c>
      <c r="G606" t="str">
        <f t="shared" si="175"/>
        <v>2021</v>
      </c>
      <c r="H606" t="str">
        <f t="shared" si="176"/>
        <v>03</v>
      </c>
      <c r="I606" t="str">
        <f t="shared" si="177"/>
        <v>12</v>
      </c>
      <c r="J606" s="3">
        <f t="shared" si="178"/>
        <v>44267</v>
      </c>
      <c r="K606">
        <f t="shared" si="179"/>
        <v>23</v>
      </c>
      <c r="L606" t="str">
        <f t="shared" si="180"/>
        <v>15</v>
      </c>
      <c r="M606" t="str">
        <f t="shared" si="181"/>
        <v>00</v>
      </c>
      <c r="N606" t="str">
        <f t="shared" si="182"/>
        <v>00</v>
      </c>
      <c r="O606">
        <f t="shared" si="183"/>
        <v>15</v>
      </c>
      <c r="P606" t="str">
        <f t="shared" si="184"/>
        <v>04</v>
      </c>
      <c r="Q606" t="str">
        <f t="shared" si="185"/>
        <v>59</v>
      </c>
      <c r="R606" t="str">
        <f t="shared" si="186"/>
        <v>00</v>
      </c>
      <c r="S606">
        <f t="shared" si="187"/>
        <v>4.9833333333333334</v>
      </c>
      <c r="T606">
        <f t="shared" si="188"/>
        <v>-10.016666666666666</v>
      </c>
      <c r="U606">
        <f t="shared" si="189"/>
        <v>541.98333333333335</v>
      </c>
    </row>
    <row r="607" spans="1:21" x14ac:dyDescent="0.3">
      <c r="A607" t="s">
        <v>1778</v>
      </c>
      <c r="B607" t="s">
        <v>1779</v>
      </c>
      <c r="C607" t="str">
        <f t="shared" si="171"/>
        <v>2020</v>
      </c>
      <c r="D607" t="str">
        <f t="shared" si="172"/>
        <v>10</v>
      </c>
      <c r="E607" t="str">
        <f t="shared" si="173"/>
        <v>27</v>
      </c>
      <c r="F607" s="3">
        <f t="shared" si="174"/>
        <v>44131</v>
      </c>
      <c r="G607" t="str">
        <f t="shared" si="175"/>
        <v>2021</v>
      </c>
      <c r="H607" t="str">
        <f t="shared" si="176"/>
        <v>05</v>
      </c>
      <c r="I607" t="str">
        <f t="shared" si="177"/>
        <v>01</v>
      </c>
      <c r="J607" s="3">
        <f t="shared" si="178"/>
        <v>44317</v>
      </c>
      <c r="K607">
        <f t="shared" si="179"/>
        <v>186</v>
      </c>
      <c r="L607" t="str">
        <f t="shared" si="180"/>
        <v>22</v>
      </c>
      <c r="M607" t="str">
        <f t="shared" si="181"/>
        <v>24</v>
      </c>
      <c r="N607" t="str">
        <f t="shared" si="182"/>
        <v>04</v>
      </c>
      <c r="O607">
        <f t="shared" si="183"/>
        <v>22.40111111111111</v>
      </c>
      <c r="P607" t="str">
        <f t="shared" si="184"/>
        <v>06</v>
      </c>
      <c r="Q607" t="str">
        <f t="shared" si="185"/>
        <v>59</v>
      </c>
      <c r="R607" t="str">
        <f t="shared" si="186"/>
        <v>59</v>
      </c>
      <c r="S607">
        <f t="shared" si="187"/>
        <v>6.9997222222222222</v>
      </c>
      <c r="T607">
        <f t="shared" si="188"/>
        <v>-15.401388888888889</v>
      </c>
      <c r="U607">
        <f t="shared" si="189"/>
        <v>4448.5986111111115</v>
      </c>
    </row>
    <row r="608" spans="1:21" x14ac:dyDescent="0.3">
      <c r="A608" t="s">
        <v>176</v>
      </c>
      <c r="B608" t="s">
        <v>177</v>
      </c>
      <c r="C608" t="str">
        <f t="shared" si="171"/>
        <v>2021</v>
      </c>
      <c r="D608" t="str">
        <f t="shared" si="172"/>
        <v>02</v>
      </c>
      <c r="E608" t="str">
        <f t="shared" si="173"/>
        <v>01</v>
      </c>
      <c r="F608" s="3">
        <f t="shared" si="174"/>
        <v>44228</v>
      </c>
      <c r="G608" t="str">
        <f t="shared" si="175"/>
        <v>2021</v>
      </c>
      <c r="H608" t="str">
        <f t="shared" si="176"/>
        <v>02</v>
      </c>
      <c r="I608" t="str">
        <f t="shared" si="177"/>
        <v>14</v>
      </c>
      <c r="J608" s="3">
        <f t="shared" si="178"/>
        <v>44241</v>
      </c>
      <c r="K608">
        <f t="shared" si="179"/>
        <v>13</v>
      </c>
      <c r="L608" t="str">
        <f t="shared" si="180"/>
        <v>16</v>
      </c>
      <c r="M608" t="str">
        <f t="shared" si="181"/>
        <v>46</v>
      </c>
      <c r="N608" t="str">
        <f t="shared" si="182"/>
        <v>37</v>
      </c>
      <c r="O608">
        <f t="shared" si="183"/>
        <v>16.776944444444442</v>
      </c>
      <c r="P608" t="str">
        <f t="shared" si="184"/>
        <v>23</v>
      </c>
      <c r="Q608" t="str">
        <f t="shared" si="185"/>
        <v>59</v>
      </c>
      <c r="R608" t="str">
        <f t="shared" si="186"/>
        <v>37</v>
      </c>
      <c r="S608">
        <f t="shared" si="187"/>
        <v>23.993611111111111</v>
      </c>
      <c r="T608">
        <f t="shared" si="188"/>
        <v>7.2166666666666686</v>
      </c>
      <c r="U608">
        <f t="shared" si="189"/>
        <v>319.2166666666667</v>
      </c>
    </row>
    <row r="609" spans="1:21" x14ac:dyDescent="0.3">
      <c r="A609" t="s">
        <v>587</v>
      </c>
      <c r="B609" t="s">
        <v>588</v>
      </c>
      <c r="C609" t="str">
        <f t="shared" si="171"/>
        <v>2021</v>
      </c>
      <c r="D609" t="str">
        <f t="shared" si="172"/>
        <v>02</v>
      </c>
      <c r="E609" t="str">
        <f t="shared" si="173"/>
        <v>02</v>
      </c>
      <c r="F609" s="3">
        <f t="shared" si="174"/>
        <v>44229</v>
      </c>
      <c r="G609" t="str">
        <f t="shared" si="175"/>
        <v>2021</v>
      </c>
      <c r="H609" t="str">
        <f t="shared" si="176"/>
        <v>03</v>
      </c>
      <c r="I609" t="str">
        <f t="shared" si="177"/>
        <v>04</v>
      </c>
      <c r="J609" s="3">
        <f t="shared" si="178"/>
        <v>44259</v>
      </c>
      <c r="K609">
        <f t="shared" si="179"/>
        <v>30</v>
      </c>
      <c r="L609" t="str">
        <f t="shared" si="180"/>
        <v>18</v>
      </c>
      <c r="M609" t="str">
        <f t="shared" si="181"/>
        <v>42</v>
      </c>
      <c r="N609" t="str">
        <f t="shared" si="182"/>
        <v>56</v>
      </c>
      <c r="O609">
        <f t="shared" si="183"/>
        <v>18.715555555555554</v>
      </c>
      <c r="P609" t="str">
        <f t="shared" si="184"/>
        <v>04</v>
      </c>
      <c r="Q609" t="str">
        <f t="shared" si="185"/>
        <v>59</v>
      </c>
      <c r="R609" t="str">
        <f t="shared" si="186"/>
        <v>59</v>
      </c>
      <c r="S609">
        <f t="shared" si="187"/>
        <v>4.9997222222222222</v>
      </c>
      <c r="T609">
        <f t="shared" si="188"/>
        <v>-13.715833333333332</v>
      </c>
      <c r="U609">
        <f t="shared" si="189"/>
        <v>706.28416666666669</v>
      </c>
    </row>
    <row r="610" spans="1:21" x14ac:dyDescent="0.3">
      <c r="A610" t="s">
        <v>124</v>
      </c>
      <c r="B610" t="s">
        <v>125</v>
      </c>
      <c r="C610" t="str">
        <f t="shared" si="171"/>
        <v>2021</v>
      </c>
      <c r="D610" t="str">
        <f t="shared" si="172"/>
        <v>03</v>
      </c>
      <c r="E610" t="str">
        <f t="shared" si="173"/>
        <v>02</v>
      </c>
      <c r="F610" s="3">
        <f t="shared" si="174"/>
        <v>44257</v>
      </c>
      <c r="G610" t="str">
        <f t="shared" si="175"/>
        <v>2021</v>
      </c>
      <c r="H610" t="str">
        <f t="shared" si="176"/>
        <v>04</v>
      </c>
      <c r="I610" t="str">
        <f t="shared" si="177"/>
        <v>13</v>
      </c>
      <c r="J610" s="3">
        <f t="shared" si="178"/>
        <v>44299</v>
      </c>
      <c r="K610">
        <f t="shared" si="179"/>
        <v>42</v>
      </c>
      <c r="L610" t="str">
        <f t="shared" si="180"/>
        <v>01</v>
      </c>
      <c r="M610" t="str">
        <f t="shared" si="181"/>
        <v>49</v>
      </c>
      <c r="N610" t="str">
        <f t="shared" si="182"/>
        <v>12</v>
      </c>
      <c r="O610">
        <f t="shared" si="183"/>
        <v>1.82</v>
      </c>
      <c r="P610" t="str">
        <f t="shared" si="184"/>
        <v>06</v>
      </c>
      <c r="Q610" t="str">
        <f t="shared" si="185"/>
        <v>59</v>
      </c>
      <c r="R610" t="str">
        <f t="shared" si="186"/>
        <v>59</v>
      </c>
      <c r="S610">
        <f t="shared" si="187"/>
        <v>6.9997222222222222</v>
      </c>
      <c r="T610">
        <f t="shared" si="188"/>
        <v>5.1797222222222219</v>
      </c>
      <c r="U610">
        <f t="shared" si="189"/>
        <v>1013.1797222222223</v>
      </c>
    </row>
    <row r="611" spans="1:21" x14ac:dyDescent="0.3">
      <c r="A611" t="s">
        <v>184</v>
      </c>
      <c r="B611" t="s">
        <v>185</v>
      </c>
      <c r="C611" t="str">
        <f t="shared" si="171"/>
        <v>2021</v>
      </c>
      <c r="D611" t="str">
        <f t="shared" si="172"/>
        <v>02</v>
      </c>
      <c r="E611" t="str">
        <f t="shared" si="173"/>
        <v>05</v>
      </c>
      <c r="F611" s="3">
        <f t="shared" si="174"/>
        <v>44232</v>
      </c>
      <c r="G611" t="str">
        <f t="shared" si="175"/>
        <v>2021</v>
      </c>
      <c r="H611" t="str">
        <f t="shared" si="176"/>
        <v>02</v>
      </c>
      <c r="I611" t="str">
        <f t="shared" si="177"/>
        <v>06</v>
      </c>
      <c r="J611" s="3">
        <f t="shared" si="178"/>
        <v>44233</v>
      </c>
      <c r="K611">
        <f t="shared" si="179"/>
        <v>1</v>
      </c>
      <c r="L611" t="str">
        <f t="shared" si="180"/>
        <v>16</v>
      </c>
      <c r="M611" t="str">
        <f t="shared" si="181"/>
        <v>54</v>
      </c>
      <c r="N611" t="str">
        <f t="shared" si="182"/>
        <v>58</v>
      </c>
      <c r="O611">
        <f t="shared" si="183"/>
        <v>16.91611111111111</v>
      </c>
      <c r="P611" t="str">
        <f t="shared" si="184"/>
        <v>18</v>
      </c>
      <c r="Q611" t="str">
        <f t="shared" si="185"/>
        <v>01</v>
      </c>
      <c r="R611" t="str">
        <f t="shared" si="186"/>
        <v>59</v>
      </c>
      <c r="S611">
        <f t="shared" si="187"/>
        <v>18.033055555555556</v>
      </c>
      <c r="T611">
        <f t="shared" si="188"/>
        <v>1.1169444444444458</v>
      </c>
      <c r="U611">
        <f t="shared" si="189"/>
        <v>25.116944444444446</v>
      </c>
    </row>
    <row r="612" spans="1:21" x14ac:dyDescent="0.3">
      <c r="A612" t="s">
        <v>1658</v>
      </c>
      <c r="C612" t="str">
        <f t="shared" si="171"/>
        <v>2021</v>
      </c>
      <c r="D612" t="str">
        <f t="shared" si="172"/>
        <v>01</v>
      </c>
      <c r="E612" t="str">
        <f t="shared" si="173"/>
        <v>26</v>
      </c>
      <c r="F612" s="3">
        <f t="shared" si="174"/>
        <v>44222</v>
      </c>
      <c r="G612">
        <f t="shared" si="175"/>
        <v>2021</v>
      </c>
      <c r="H612">
        <f t="shared" si="176"/>
        <v>3</v>
      </c>
      <c r="I612">
        <f t="shared" si="177"/>
        <v>4</v>
      </c>
      <c r="J612" s="3">
        <f t="shared" si="178"/>
        <v>44259</v>
      </c>
      <c r="K612">
        <f t="shared" si="179"/>
        <v>37</v>
      </c>
      <c r="L612" t="str">
        <f t="shared" si="180"/>
        <v>22</v>
      </c>
      <c r="M612" t="str">
        <f t="shared" si="181"/>
        <v>28</v>
      </c>
      <c r="N612" t="str">
        <f t="shared" si="182"/>
        <v>05</v>
      </c>
      <c r="O612">
        <f t="shared" si="183"/>
        <v>22.468055555555555</v>
      </c>
      <c r="P612">
        <f t="shared" si="184"/>
        <v>0</v>
      </c>
      <c r="Q612">
        <f t="shared" si="185"/>
        <v>0</v>
      </c>
      <c r="R612">
        <f t="shared" si="186"/>
        <v>0</v>
      </c>
      <c r="S612">
        <f t="shared" si="187"/>
        <v>0</v>
      </c>
      <c r="T612">
        <f t="shared" si="188"/>
        <v>-22.468055555555555</v>
      </c>
      <c r="U612">
        <f t="shared" si="189"/>
        <v>865.53194444444443</v>
      </c>
    </row>
    <row r="613" spans="1:21" x14ac:dyDescent="0.3">
      <c r="A613" t="s">
        <v>1217</v>
      </c>
      <c r="C613" t="str">
        <f t="shared" si="171"/>
        <v>2021</v>
      </c>
      <c r="D613" t="str">
        <f t="shared" si="172"/>
        <v>02</v>
      </c>
      <c r="E613" t="str">
        <f t="shared" si="173"/>
        <v>12</v>
      </c>
      <c r="F613" s="3">
        <f t="shared" si="174"/>
        <v>44239</v>
      </c>
      <c r="G613">
        <f t="shared" si="175"/>
        <v>2021</v>
      </c>
      <c r="H613">
        <f t="shared" si="176"/>
        <v>3</v>
      </c>
      <c r="I613">
        <f t="shared" si="177"/>
        <v>4</v>
      </c>
      <c r="J613" s="3">
        <f t="shared" si="178"/>
        <v>44259</v>
      </c>
      <c r="K613">
        <f t="shared" si="179"/>
        <v>20</v>
      </c>
      <c r="L613" t="str">
        <f t="shared" si="180"/>
        <v>00</v>
      </c>
      <c r="M613" t="str">
        <f t="shared" si="181"/>
        <v>57</v>
      </c>
      <c r="N613" t="str">
        <f t="shared" si="182"/>
        <v>59</v>
      </c>
      <c r="O613">
        <f t="shared" si="183"/>
        <v>0.96638888888888885</v>
      </c>
      <c r="P613">
        <f t="shared" si="184"/>
        <v>0</v>
      </c>
      <c r="Q613">
        <f t="shared" si="185"/>
        <v>0</v>
      </c>
      <c r="R613">
        <f t="shared" si="186"/>
        <v>0</v>
      </c>
      <c r="S613">
        <f t="shared" si="187"/>
        <v>0</v>
      </c>
      <c r="T613">
        <f t="shared" si="188"/>
        <v>-0.96638888888888885</v>
      </c>
      <c r="U613">
        <f t="shared" si="189"/>
        <v>479.0336111111111</v>
      </c>
    </row>
    <row r="614" spans="1:21" x14ac:dyDescent="0.3">
      <c r="A614" t="s">
        <v>780</v>
      </c>
      <c r="B614" t="s">
        <v>125</v>
      </c>
      <c r="C614" t="str">
        <f t="shared" si="171"/>
        <v>2021</v>
      </c>
      <c r="D614" t="str">
        <f t="shared" si="172"/>
        <v>03</v>
      </c>
      <c r="E614" t="str">
        <f t="shared" si="173"/>
        <v>02</v>
      </c>
      <c r="F614" s="3">
        <f t="shared" si="174"/>
        <v>44257</v>
      </c>
      <c r="G614" t="str">
        <f t="shared" si="175"/>
        <v>2021</v>
      </c>
      <c r="H614" t="str">
        <f t="shared" si="176"/>
        <v>04</v>
      </c>
      <c r="I614" t="str">
        <f t="shared" si="177"/>
        <v>13</v>
      </c>
      <c r="J614" s="3">
        <f t="shared" si="178"/>
        <v>44299</v>
      </c>
      <c r="K614">
        <f t="shared" si="179"/>
        <v>42</v>
      </c>
      <c r="L614" t="str">
        <f t="shared" si="180"/>
        <v>00</v>
      </c>
      <c r="M614" t="str">
        <f t="shared" si="181"/>
        <v>42</v>
      </c>
      <c r="N614" t="str">
        <f t="shared" si="182"/>
        <v>04</v>
      </c>
      <c r="O614">
        <f t="shared" si="183"/>
        <v>0.70111111111111102</v>
      </c>
      <c r="P614" t="str">
        <f t="shared" si="184"/>
        <v>06</v>
      </c>
      <c r="Q614" t="str">
        <f t="shared" si="185"/>
        <v>59</v>
      </c>
      <c r="R614" t="str">
        <f t="shared" si="186"/>
        <v>59</v>
      </c>
      <c r="S614">
        <f t="shared" si="187"/>
        <v>6.9997222222222222</v>
      </c>
      <c r="T614">
        <f t="shared" si="188"/>
        <v>6.2986111111111107</v>
      </c>
      <c r="U614">
        <f t="shared" si="189"/>
        <v>1014.2986111111111</v>
      </c>
    </row>
    <row r="615" spans="1:21" x14ac:dyDescent="0.3">
      <c r="A615" t="s">
        <v>172</v>
      </c>
      <c r="C615" t="str">
        <f t="shared" si="171"/>
        <v>2021</v>
      </c>
      <c r="D615" t="str">
        <f t="shared" si="172"/>
        <v>03</v>
      </c>
      <c r="E615" t="str">
        <f t="shared" si="173"/>
        <v>01</v>
      </c>
      <c r="F615" s="3">
        <f t="shared" si="174"/>
        <v>44256</v>
      </c>
      <c r="G615">
        <f t="shared" si="175"/>
        <v>2021</v>
      </c>
      <c r="H615">
        <f t="shared" si="176"/>
        <v>3</v>
      </c>
      <c r="I615">
        <f t="shared" si="177"/>
        <v>4</v>
      </c>
      <c r="J615" s="3">
        <f t="shared" si="178"/>
        <v>44259</v>
      </c>
      <c r="K615">
        <f t="shared" si="179"/>
        <v>3</v>
      </c>
      <c r="L615" t="str">
        <f t="shared" si="180"/>
        <v>18</v>
      </c>
      <c r="M615" t="str">
        <f t="shared" si="181"/>
        <v>51</v>
      </c>
      <c r="N615" t="str">
        <f t="shared" si="182"/>
        <v>06</v>
      </c>
      <c r="O615">
        <f t="shared" si="183"/>
        <v>18.851666666666667</v>
      </c>
      <c r="P615">
        <f t="shared" si="184"/>
        <v>0</v>
      </c>
      <c r="Q615">
        <f t="shared" si="185"/>
        <v>0</v>
      </c>
      <c r="R615">
        <f t="shared" si="186"/>
        <v>0</v>
      </c>
      <c r="S615">
        <f t="shared" si="187"/>
        <v>0</v>
      </c>
      <c r="T615">
        <f t="shared" si="188"/>
        <v>-18.851666666666667</v>
      </c>
      <c r="U615">
        <f t="shared" si="189"/>
        <v>53.148333333333333</v>
      </c>
    </row>
    <row r="616" spans="1:21" x14ac:dyDescent="0.3">
      <c r="A616" t="s">
        <v>89</v>
      </c>
      <c r="C616" t="str">
        <f t="shared" si="171"/>
        <v>2021</v>
      </c>
      <c r="D616" t="str">
        <f t="shared" si="172"/>
        <v>01</v>
      </c>
      <c r="E616" t="str">
        <f t="shared" si="173"/>
        <v>22</v>
      </c>
      <c r="F616" s="3">
        <f t="shared" si="174"/>
        <v>44218</v>
      </c>
      <c r="G616">
        <f t="shared" si="175"/>
        <v>2021</v>
      </c>
      <c r="H616">
        <f t="shared" si="176"/>
        <v>3</v>
      </c>
      <c r="I616">
        <f t="shared" si="177"/>
        <v>4</v>
      </c>
      <c r="J616" s="3">
        <f t="shared" si="178"/>
        <v>44259</v>
      </c>
      <c r="K616">
        <f t="shared" si="179"/>
        <v>41</v>
      </c>
      <c r="L616" t="str">
        <f t="shared" si="180"/>
        <v>15</v>
      </c>
      <c r="M616" t="str">
        <f t="shared" si="181"/>
        <v>12</v>
      </c>
      <c r="N616" t="str">
        <f t="shared" si="182"/>
        <v>53</v>
      </c>
      <c r="O616">
        <f t="shared" si="183"/>
        <v>15.214722222222221</v>
      </c>
      <c r="P616">
        <f t="shared" si="184"/>
        <v>0</v>
      </c>
      <c r="Q616">
        <f t="shared" si="185"/>
        <v>0</v>
      </c>
      <c r="R616">
        <f t="shared" si="186"/>
        <v>0</v>
      </c>
      <c r="S616">
        <f t="shared" si="187"/>
        <v>0</v>
      </c>
      <c r="T616">
        <f t="shared" si="188"/>
        <v>-15.214722222222221</v>
      </c>
      <c r="U616">
        <f t="shared" si="189"/>
        <v>968.78527777777776</v>
      </c>
    </row>
    <row r="617" spans="1:21" x14ac:dyDescent="0.3">
      <c r="A617" t="s">
        <v>1690</v>
      </c>
      <c r="B617" t="s">
        <v>229</v>
      </c>
      <c r="C617" t="str">
        <f t="shared" si="171"/>
        <v>2021</v>
      </c>
      <c r="D617" t="str">
        <f t="shared" si="172"/>
        <v>02</v>
      </c>
      <c r="E617" t="str">
        <f t="shared" si="173"/>
        <v>03</v>
      </c>
      <c r="F617" s="3">
        <f t="shared" si="174"/>
        <v>44230</v>
      </c>
      <c r="G617" t="str">
        <f t="shared" si="175"/>
        <v>2021</v>
      </c>
      <c r="H617" t="str">
        <f t="shared" si="176"/>
        <v>03</v>
      </c>
      <c r="I617" t="str">
        <f t="shared" si="177"/>
        <v>01</v>
      </c>
      <c r="J617" s="3">
        <f t="shared" si="178"/>
        <v>44256</v>
      </c>
      <c r="K617">
        <f t="shared" si="179"/>
        <v>26</v>
      </c>
      <c r="L617" t="str">
        <f t="shared" si="180"/>
        <v>17</v>
      </c>
      <c r="M617" t="str">
        <f t="shared" si="181"/>
        <v>55</v>
      </c>
      <c r="N617" t="str">
        <f t="shared" si="182"/>
        <v>28</v>
      </c>
      <c r="O617">
        <f t="shared" si="183"/>
        <v>17.924444444444447</v>
      </c>
      <c r="P617" t="str">
        <f t="shared" si="184"/>
        <v>04</v>
      </c>
      <c r="Q617" t="str">
        <f t="shared" si="185"/>
        <v>59</v>
      </c>
      <c r="R617" t="str">
        <f t="shared" si="186"/>
        <v>59</v>
      </c>
      <c r="S617">
        <f t="shared" si="187"/>
        <v>4.9997222222222222</v>
      </c>
      <c r="T617">
        <f t="shared" si="188"/>
        <v>-12.924722222222226</v>
      </c>
      <c r="U617">
        <f t="shared" si="189"/>
        <v>611.07527777777773</v>
      </c>
    </row>
    <row r="618" spans="1:21" x14ac:dyDescent="0.3">
      <c r="A618" t="s">
        <v>335</v>
      </c>
      <c r="B618" t="s">
        <v>336</v>
      </c>
      <c r="C618" t="str">
        <f t="shared" si="171"/>
        <v>2021</v>
      </c>
      <c r="D618" t="str">
        <f t="shared" si="172"/>
        <v>02</v>
      </c>
      <c r="E618" t="str">
        <f t="shared" si="173"/>
        <v>26</v>
      </c>
      <c r="F618" s="3">
        <f t="shared" si="174"/>
        <v>44253</v>
      </c>
      <c r="G618" t="str">
        <f t="shared" si="175"/>
        <v>2021</v>
      </c>
      <c r="H618" t="str">
        <f t="shared" si="176"/>
        <v>03</v>
      </c>
      <c r="I618" t="str">
        <f t="shared" si="177"/>
        <v>17</v>
      </c>
      <c r="J618" s="3">
        <f t="shared" si="178"/>
        <v>44272</v>
      </c>
      <c r="K618">
        <f t="shared" si="179"/>
        <v>19</v>
      </c>
      <c r="L618" t="str">
        <f t="shared" si="180"/>
        <v>18</v>
      </c>
      <c r="M618" t="str">
        <f t="shared" si="181"/>
        <v>00</v>
      </c>
      <c r="N618" t="str">
        <f t="shared" si="182"/>
        <v>48</v>
      </c>
      <c r="O618">
        <f t="shared" si="183"/>
        <v>18.013333333333332</v>
      </c>
      <c r="P618" t="str">
        <f t="shared" si="184"/>
        <v>22</v>
      </c>
      <c r="Q618" t="str">
        <f t="shared" si="185"/>
        <v>00</v>
      </c>
      <c r="R618" t="str">
        <f t="shared" si="186"/>
        <v>00</v>
      </c>
      <c r="S618">
        <f t="shared" si="187"/>
        <v>22</v>
      </c>
      <c r="T618">
        <f t="shared" si="188"/>
        <v>3.9866666666666681</v>
      </c>
      <c r="U618">
        <f t="shared" si="189"/>
        <v>459.98666666666668</v>
      </c>
    </row>
    <row r="619" spans="1:21" x14ac:dyDescent="0.3">
      <c r="A619" t="s">
        <v>335</v>
      </c>
      <c r="B619" t="s">
        <v>336</v>
      </c>
      <c r="C619" t="str">
        <f t="shared" si="171"/>
        <v>2021</v>
      </c>
      <c r="D619" t="str">
        <f t="shared" si="172"/>
        <v>02</v>
      </c>
      <c r="E619" t="str">
        <f t="shared" si="173"/>
        <v>26</v>
      </c>
      <c r="F619" s="3">
        <f t="shared" si="174"/>
        <v>44253</v>
      </c>
      <c r="G619" t="str">
        <f t="shared" si="175"/>
        <v>2021</v>
      </c>
      <c r="H619" t="str">
        <f t="shared" si="176"/>
        <v>03</v>
      </c>
      <c r="I619" t="str">
        <f t="shared" si="177"/>
        <v>17</v>
      </c>
      <c r="J619" s="3">
        <f t="shared" si="178"/>
        <v>44272</v>
      </c>
      <c r="K619">
        <f t="shared" si="179"/>
        <v>19</v>
      </c>
      <c r="L619" t="str">
        <f t="shared" si="180"/>
        <v>18</v>
      </c>
      <c r="M619" t="str">
        <f t="shared" si="181"/>
        <v>00</v>
      </c>
      <c r="N619" t="str">
        <f t="shared" si="182"/>
        <v>48</v>
      </c>
      <c r="O619">
        <f t="shared" si="183"/>
        <v>18.013333333333332</v>
      </c>
      <c r="P619" t="str">
        <f t="shared" si="184"/>
        <v>22</v>
      </c>
      <c r="Q619" t="str">
        <f t="shared" si="185"/>
        <v>00</v>
      </c>
      <c r="R619" t="str">
        <f t="shared" si="186"/>
        <v>00</v>
      </c>
      <c r="S619">
        <f t="shared" si="187"/>
        <v>22</v>
      </c>
      <c r="T619">
        <f t="shared" si="188"/>
        <v>3.9866666666666681</v>
      </c>
      <c r="U619">
        <f t="shared" si="189"/>
        <v>459.98666666666668</v>
      </c>
    </row>
    <row r="620" spans="1:21" x14ac:dyDescent="0.3">
      <c r="A620" t="s">
        <v>89</v>
      </c>
      <c r="C620" t="str">
        <f t="shared" si="171"/>
        <v>2021</v>
      </c>
      <c r="D620" t="str">
        <f t="shared" si="172"/>
        <v>01</v>
      </c>
      <c r="E620" t="str">
        <f t="shared" si="173"/>
        <v>22</v>
      </c>
      <c r="F620" s="3">
        <f t="shared" si="174"/>
        <v>44218</v>
      </c>
      <c r="G620">
        <f t="shared" si="175"/>
        <v>2021</v>
      </c>
      <c r="H620">
        <f t="shared" si="176"/>
        <v>3</v>
      </c>
      <c r="I620">
        <f t="shared" si="177"/>
        <v>4</v>
      </c>
      <c r="J620" s="3">
        <f t="shared" si="178"/>
        <v>44259</v>
      </c>
      <c r="K620">
        <f t="shared" si="179"/>
        <v>41</v>
      </c>
      <c r="L620" t="str">
        <f t="shared" si="180"/>
        <v>15</v>
      </c>
      <c r="M620" t="str">
        <f t="shared" si="181"/>
        <v>12</v>
      </c>
      <c r="N620" t="str">
        <f t="shared" si="182"/>
        <v>53</v>
      </c>
      <c r="O620">
        <f t="shared" si="183"/>
        <v>15.214722222222221</v>
      </c>
      <c r="P620">
        <f t="shared" si="184"/>
        <v>0</v>
      </c>
      <c r="Q620">
        <f t="shared" si="185"/>
        <v>0</v>
      </c>
      <c r="R620">
        <f t="shared" si="186"/>
        <v>0</v>
      </c>
      <c r="S620">
        <f t="shared" si="187"/>
        <v>0</v>
      </c>
      <c r="T620">
        <f t="shared" si="188"/>
        <v>-15.214722222222221</v>
      </c>
      <c r="U620">
        <f t="shared" si="189"/>
        <v>968.78527777777776</v>
      </c>
    </row>
    <row r="621" spans="1:21" x14ac:dyDescent="0.3">
      <c r="A621" t="s">
        <v>89</v>
      </c>
      <c r="C621" t="str">
        <f t="shared" si="171"/>
        <v>2021</v>
      </c>
      <c r="D621" t="str">
        <f t="shared" si="172"/>
        <v>01</v>
      </c>
      <c r="E621" t="str">
        <f t="shared" si="173"/>
        <v>22</v>
      </c>
      <c r="F621" s="3">
        <f t="shared" si="174"/>
        <v>44218</v>
      </c>
      <c r="G621">
        <f t="shared" si="175"/>
        <v>2021</v>
      </c>
      <c r="H621">
        <f t="shared" si="176"/>
        <v>3</v>
      </c>
      <c r="I621">
        <f t="shared" si="177"/>
        <v>4</v>
      </c>
      <c r="J621" s="3">
        <f t="shared" si="178"/>
        <v>44259</v>
      </c>
      <c r="K621">
        <f t="shared" si="179"/>
        <v>41</v>
      </c>
      <c r="L621" t="str">
        <f t="shared" si="180"/>
        <v>15</v>
      </c>
      <c r="M621" t="str">
        <f t="shared" si="181"/>
        <v>12</v>
      </c>
      <c r="N621" t="str">
        <f t="shared" si="182"/>
        <v>53</v>
      </c>
      <c r="O621">
        <f t="shared" si="183"/>
        <v>15.214722222222221</v>
      </c>
      <c r="P621">
        <f t="shared" si="184"/>
        <v>0</v>
      </c>
      <c r="Q621">
        <f t="shared" si="185"/>
        <v>0</v>
      </c>
      <c r="R621">
        <f t="shared" si="186"/>
        <v>0</v>
      </c>
      <c r="S621">
        <f t="shared" si="187"/>
        <v>0</v>
      </c>
      <c r="T621">
        <f t="shared" si="188"/>
        <v>-15.214722222222221</v>
      </c>
      <c r="U621">
        <f t="shared" si="189"/>
        <v>968.78527777777776</v>
      </c>
    </row>
    <row r="622" spans="1:21" x14ac:dyDescent="0.3">
      <c r="A622" t="s">
        <v>1095</v>
      </c>
      <c r="B622" t="s">
        <v>1096</v>
      </c>
      <c r="C622" t="str">
        <f t="shared" si="171"/>
        <v>2021</v>
      </c>
      <c r="D622" t="str">
        <f t="shared" si="172"/>
        <v>01</v>
      </c>
      <c r="E622" t="str">
        <f t="shared" si="173"/>
        <v>14</v>
      </c>
      <c r="F622" s="3">
        <f t="shared" si="174"/>
        <v>44210</v>
      </c>
      <c r="G622" t="str">
        <f t="shared" si="175"/>
        <v>2021</v>
      </c>
      <c r="H622" t="str">
        <f t="shared" si="176"/>
        <v>01</v>
      </c>
      <c r="I622" t="str">
        <f t="shared" si="177"/>
        <v>22</v>
      </c>
      <c r="J622" s="3">
        <f t="shared" si="178"/>
        <v>44218</v>
      </c>
      <c r="K622">
        <f t="shared" si="179"/>
        <v>8</v>
      </c>
      <c r="L622" t="str">
        <f t="shared" si="180"/>
        <v>20</v>
      </c>
      <c r="M622" t="str">
        <f t="shared" si="181"/>
        <v>50</v>
      </c>
      <c r="N622" t="str">
        <f t="shared" si="182"/>
        <v>07</v>
      </c>
      <c r="O622">
        <f t="shared" si="183"/>
        <v>20.835277777777776</v>
      </c>
      <c r="P622" t="str">
        <f t="shared" si="184"/>
        <v>07</v>
      </c>
      <c r="Q622" t="str">
        <f t="shared" si="185"/>
        <v>59</v>
      </c>
      <c r="R622" t="str">
        <f t="shared" si="186"/>
        <v>59</v>
      </c>
      <c r="S622">
        <f t="shared" si="187"/>
        <v>7.9997222222222222</v>
      </c>
      <c r="T622">
        <f t="shared" si="188"/>
        <v>-12.835555555555555</v>
      </c>
      <c r="U622">
        <f t="shared" si="189"/>
        <v>179.16444444444446</v>
      </c>
    </row>
    <row r="623" spans="1:21" x14ac:dyDescent="0.3">
      <c r="A623" t="s">
        <v>288</v>
      </c>
      <c r="C623" t="str">
        <f t="shared" si="171"/>
        <v>2021</v>
      </c>
      <c r="D623" t="str">
        <f t="shared" si="172"/>
        <v>01</v>
      </c>
      <c r="E623" t="str">
        <f t="shared" si="173"/>
        <v>22</v>
      </c>
      <c r="F623" s="3">
        <f t="shared" si="174"/>
        <v>44218</v>
      </c>
      <c r="G623">
        <f t="shared" si="175"/>
        <v>2021</v>
      </c>
      <c r="H623">
        <f t="shared" si="176"/>
        <v>3</v>
      </c>
      <c r="I623">
        <f t="shared" si="177"/>
        <v>4</v>
      </c>
      <c r="J623" s="3">
        <f t="shared" si="178"/>
        <v>44259</v>
      </c>
      <c r="K623">
        <f t="shared" si="179"/>
        <v>41</v>
      </c>
      <c r="L623" t="str">
        <f t="shared" si="180"/>
        <v>19</v>
      </c>
      <c r="M623" t="str">
        <f t="shared" si="181"/>
        <v>47</v>
      </c>
      <c r="N623" t="str">
        <f t="shared" si="182"/>
        <v>07</v>
      </c>
      <c r="O623">
        <f t="shared" si="183"/>
        <v>19.785277777777779</v>
      </c>
      <c r="P623">
        <f t="shared" si="184"/>
        <v>0</v>
      </c>
      <c r="Q623">
        <f t="shared" si="185"/>
        <v>0</v>
      </c>
      <c r="R623">
        <f t="shared" si="186"/>
        <v>0</v>
      </c>
      <c r="S623">
        <f t="shared" si="187"/>
        <v>0</v>
      </c>
      <c r="T623">
        <f t="shared" si="188"/>
        <v>-19.785277777777779</v>
      </c>
      <c r="U623">
        <f t="shared" si="189"/>
        <v>964.21472222222224</v>
      </c>
    </row>
    <row r="624" spans="1:21" x14ac:dyDescent="0.3">
      <c r="A624" t="s">
        <v>1012</v>
      </c>
      <c r="B624" t="s">
        <v>1013</v>
      </c>
      <c r="C624" t="str">
        <f t="shared" si="171"/>
        <v>2021</v>
      </c>
      <c r="D624" t="str">
        <f t="shared" si="172"/>
        <v>03</v>
      </c>
      <c r="E624" t="str">
        <f t="shared" si="173"/>
        <v>01</v>
      </c>
      <c r="F624" s="3">
        <f t="shared" si="174"/>
        <v>44256</v>
      </c>
      <c r="G624" t="str">
        <f t="shared" si="175"/>
        <v>2021</v>
      </c>
      <c r="H624" t="str">
        <f t="shared" si="176"/>
        <v>03</v>
      </c>
      <c r="I624" t="str">
        <f t="shared" si="177"/>
        <v>07</v>
      </c>
      <c r="J624" s="3">
        <f t="shared" si="178"/>
        <v>44262</v>
      </c>
      <c r="K624">
        <f t="shared" si="179"/>
        <v>6</v>
      </c>
      <c r="L624" t="str">
        <f t="shared" si="180"/>
        <v>13</v>
      </c>
      <c r="M624" t="str">
        <f t="shared" si="181"/>
        <v>49</v>
      </c>
      <c r="N624" t="str">
        <f t="shared" si="182"/>
        <v>28</v>
      </c>
      <c r="O624">
        <f t="shared" si="183"/>
        <v>13.824444444444444</v>
      </c>
      <c r="P624" t="str">
        <f t="shared" si="184"/>
        <v>22</v>
      </c>
      <c r="Q624" t="str">
        <f t="shared" si="185"/>
        <v>59</v>
      </c>
      <c r="R624" t="str">
        <f t="shared" si="186"/>
        <v>59</v>
      </c>
      <c r="S624">
        <f t="shared" si="187"/>
        <v>22.999722222222225</v>
      </c>
      <c r="T624">
        <f t="shared" si="188"/>
        <v>9.1752777777777812</v>
      </c>
      <c r="U624">
        <f t="shared" si="189"/>
        <v>153.17527777777778</v>
      </c>
    </row>
    <row r="625" spans="1:21" x14ac:dyDescent="0.3">
      <c r="A625" t="s">
        <v>1028</v>
      </c>
      <c r="B625" t="s">
        <v>1029</v>
      </c>
      <c r="C625" t="str">
        <f t="shared" si="171"/>
        <v>2021</v>
      </c>
      <c r="D625" t="str">
        <f t="shared" si="172"/>
        <v>02</v>
      </c>
      <c r="E625" t="str">
        <f t="shared" si="173"/>
        <v>02</v>
      </c>
      <c r="F625" s="3">
        <f t="shared" si="174"/>
        <v>44229</v>
      </c>
      <c r="G625" t="str">
        <f t="shared" si="175"/>
        <v>2021</v>
      </c>
      <c r="H625" t="str">
        <f t="shared" si="176"/>
        <v>02</v>
      </c>
      <c r="I625" t="str">
        <f t="shared" si="177"/>
        <v>15</v>
      </c>
      <c r="J625" s="3">
        <f t="shared" si="178"/>
        <v>44242</v>
      </c>
      <c r="K625">
        <f t="shared" si="179"/>
        <v>13</v>
      </c>
      <c r="L625" t="str">
        <f t="shared" si="180"/>
        <v>05</v>
      </c>
      <c r="M625" t="str">
        <f t="shared" si="181"/>
        <v>59</v>
      </c>
      <c r="N625" t="str">
        <f t="shared" si="182"/>
        <v>00</v>
      </c>
      <c r="O625">
        <f t="shared" si="183"/>
        <v>5.9833333333333334</v>
      </c>
      <c r="P625" t="str">
        <f t="shared" si="184"/>
        <v>05</v>
      </c>
      <c r="Q625" t="str">
        <f t="shared" si="185"/>
        <v>59</v>
      </c>
      <c r="R625" t="str">
        <f t="shared" si="186"/>
        <v>59</v>
      </c>
      <c r="S625">
        <f t="shared" si="187"/>
        <v>5.9997222222222222</v>
      </c>
      <c r="T625">
        <f t="shared" si="188"/>
        <v>1.6388888888888786E-2</v>
      </c>
      <c r="U625">
        <f t="shared" si="189"/>
        <v>312.01638888888891</v>
      </c>
    </row>
    <row r="626" spans="1:21" x14ac:dyDescent="0.3">
      <c r="A626" t="s">
        <v>172</v>
      </c>
      <c r="C626" t="str">
        <f t="shared" si="171"/>
        <v>2021</v>
      </c>
      <c r="D626" t="str">
        <f t="shared" si="172"/>
        <v>03</v>
      </c>
      <c r="E626" t="str">
        <f t="shared" si="173"/>
        <v>01</v>
      </c>
      <c r="F626" s="3">
        <f t="shared" si="174"/>
        <v>44256</v>
      </c>
      <c r="G626">
        <f t="shared" si="175"/>
        <v>2021</v>
      </c>
      <c r="H626">
        <f t="shared" si="176"/>
        <v>3</v>
      </c>
      <c r="I626">
        <f t="shared" si="177"/>
        <v>4</v>
      </c>
      <c r="J626" s="3">
        <f t="shared" si="178"/>
        <v>44259</v>
      </c>
      <c r="K626">
        <f t="shared" si="179"/>
        <v>3</v>
      </c>
      <c r="L626" t="str">
        <f t="shared" si="180"/>
        <v>18</v>
      </c>
      <c r="M626" t="str">
        <f t="shared" si="181"/>
        <v>51</v>
      </c>
      <c r="N626" t="str">
        <f t="shared" si="182"/>
        <v>06</v>
      </c>
      <c r="O626">
        <f t="shared" si="183"/>
        <v>18.851666666666667</v>
      </c>
      <c r="P626">
        <f t="shared" si="184"/>
        <v>0</v>
      </c>
      <c r="Q626">
        <f t="shared" si="185"/>
        <v>0</v>
      </c>
      <c r="R626">
        <f t="shared" si="186"/>
        <v>0</v>
      </c>
      <c r="S626">
        <f t="shared" si="187"/>
        <v>0</v>
      </c>
      <c r="T626">
        <f t="shared" si="188"/>
        <v>-18.851666666666667</v>
      </c>
      <c r="U626">
        <f t="shared" si="189"/>
        <v>53.148333333333333</v>
      </c>
    </row>
    <row r="627" spans="1:21" x14ac:dyDescent="0.3">
      <c r="A627" t="s">
        <v>1756</v>
      </c>
      <c r="C627" t="str">
        <f t="shared" si="171"/>
        <v>2020</v>
      </c>
      <c r="D627" t="str">
        <f t="shared" si="172"/>
        <v>12</v>
      </c>
      <c r="E627" t="str">
        <f t="shared" si="173"/>
        <v>03</v>
      </c>
      <c r="F627" s="3">
        <f t="shared" si="174"/>
        <v>44168</v>
      </c>
      <c r="G627">
        <f t="shared" si="175"/>
        <v>2021</v>
      </c>
      <c r="H627">
        <f t="shared" si="176"/>
        <v>3</v>
      </c>
      <c r="I627">
        <f t="shared" si="177"/>
        <v>4</v>
      </c>
      <c r="J627" s="3">
        <f t="shared" si="178"/>
        <v>44259</v>
      </c>
      <c r="K627">
        <f t="shared" si="179"/>
        <v>91</v>
      </c>
      <c r="L627" t="str">
        <f t="shared" si="180"/>
        <v>19</v>
      </c>
      <c r="M627" t="str">
        <f t="shared" si="181"/>
        <v>20</v>
      </c>
      <c r="N627" t="str">
        <f t="shared" si="182"/>
        <v>54</v>
      </c>
      <c r="O627">
        <f t="shared" si="183"/>
        <v>19.348333333333333</v>
      </c>
      <c r="P627">
        <f t="shared" si="184"/>
        <v>0</v>
      </c>
      <c r="Q627">
        <f t="shared" si="185"/>
        <v>0</v>
      </c>
      <c r="R627">
        <f t="shared" si="186"/>
        <v>0</v>
      </c>
      <c r="S627">
        <f t="shared" si="187"/>
        <v>0</v>
      </c>
      <c r="T627">
        <f t="shared" si="188"/>
        <v>-19.348333333333333</v>
      </c>
      <c r="U627">
        <f t="shared" si="189"/>
        <v>2164.6516666666666</v>
      </c>
    </row>
    <row r="628" spans="1:21" x14ac:dyDescent="0.3">
      <c r="A628" t="s">
        <v>168</v>
      </c>
      <c r="C628" t="str">
        <f t="shared" si="171"/>
        <v>2021</v>
      </c>
      <c r="D628" t="str">
        <f t="shared" si="172"/>
        <v>01</v>
      </c>
      <c r="E628" t="str">
        <f t="shared" si="173"/>
        <v>28</v>
      </c>
      <c r="F628" s="3">
        <f t="shared" si="174"/>
        <v>44224</v>
      </c>
      <c r="G628">
        <f t="shared" si="175"/>
        <v>2021</v>
      </c>
      <c r="H628">
        <f t="shared" si="176"/>
        <v>3</v>
      </c>
      <c r="I628">
        <f t="shared" si="177"/>
        <v>4</v>
      </c>
      <c r="J628" s="3">
        <f t="shared" si="178"/>
        <v>44259</v>
      </c>
      <c r="K628">
        <f t="shared" si="179"/>
        <v>35</v>
      </c>
      <c r="L628" t="str">
        <f t="shared" si="180"/>
        <v>19</v>
      </c>
      <c r="M628" t="str">
        <f t="shared" si="181"/>
        <v>23</v>
      </c>
      <c r="N628" t="str">
        <f t="shared" si="182"/>
        <v>31</v>
      </c>
      <c r="O628">
        <f t="shared" si="183"/>
        <v>19.391944444444444</v>
      </c>
      <c r="P628">
        <f t="shared" si="184"/>
        <v>0</v>
      </c>
      <c r="Q628">
        <f t="shared" si="185"/>
        <v>0</v>
      </c>
      <c r="R628">
        <f t="shared" si="186"/>
        <v>0</v>
      </c>
      <c r="S628">
        <f t="shared" si="187"/>
        <v>0</v>
      </c>
      <c r="T628">
        <f t="shared" si="188"/>
        <v>-19.391944444444444</v>
      </c>
      <c r="U628">
        <f t="shared" si="189"/>
        <v>820.60805555555555</v>
      </c>
    </row>
    <row r="629" spans="1:21" x14ac:dyDescent="0.3">
      <c r="A629" t="s">
        <v>344</v>
      </c>
      <c r="B629" t="s">
        <v>345</v>
      </c>
      <c r="C629" t="str">
        <f t="shared" si="171"/>
        <v>2021</v>
      </c>
      <c r="D629" t="str">
        <f t="shared" si="172"/>
        <v>01</v>
      </c>
      <c r="E629" t="str">
        <f t="shared" si="173"/>
        <v>18</v>
      </c>
      <c r="F629" s="3">
        <f t="shared" si="174"/>
        <v>44214</v>
      </c>
      <c r="G629" t="str">
        <f t="shared" si="175"/>
        <v>2021</v>
      </c>
      <c r="H629" t="str">
        <f t="shared" si="176"/>
        <v>02</v>
      </c>
      <c r="I629" t="str">
        <f t="shared" si="177"/>
        <v>05</v>
      </c>
      <c r="J629" s="3">
        <f t="shared" si="178"/>
        <v>44232</v>
      </c>
      <c r="K629">
        <f t="shared" si="179"/>
        <v>18</v>
      </c>
      <c r="L629" t="str">
        <f t="shared" si="180"/>
        <v>13</v>
      </c>
      <c r="M629" t="str">
        <f t="shared" si="181"/>
        <v>00</v>
      </c>
      <c r="N629" t="str">
        <f t="shared" si="182"/>
        <v>00</v>
      </c>
      <c r="O629">
        <f t="shared" si="183"/>
        <v>13</v>
      </c>
      <c r="P629" t="str">
        <f t="shared" si="184"/>
        <v>18</v>
      </c>
      <c r="Q629" t="str">
        <f t="shared" si="185"/>
        <v>00</v>
      </c>
      <c r="R629" t="str">
        <f t="shared" si="186"/>
        <v>00</v>
      </c>
      <c r="S629">
        <f t="shared" si="187"/>
        <v>18</v>
      </c>
      <c r="T629">
        <f t="shared" si="188"/>
        <v>5</v>
      </c>
      <c r="U629">
        <f t="shared" si="189"/>
        <v>437</v>
      </c>
    </row>
    <row r="630" spans="1:21" x14ac:dyDescent="0.3">
      <c r="A630" t="s">
        <v>1927</v>
      </c>
      <c r="B630" t="s">
        <v>1928</v>
      </c>
      <c r="C630" t="str">
        <f t="shared" si="171"/>
        <v>2021</v>
      </c>
      <c r="D630" t="str">
        <f t="shared" si="172"/>
        <v>01</v>
      </c>
      <c r="E630" t="str">
        <f t="shared" si="173"/>
        <v>16</v>
      </c>
      <c r="F630" s="3">
        <f t="shared" si="174"/>
        <v>44212</v>
      </c>
      <c r="G630" t="str">
        <f t="shared" si="175"/>
        <v>2021</v>
      </c>
      <c r="H630" t="str">
        <f t="shared" si="176"/>
        <v>01</v>
      </c>
      <c r="I630" t="str">
        <f t="shared" si="177"/>
        <v>31</v>
      </c>
      <c r="J630" s="3">
        <f t="shared" si="178"/>
        <v>44227</v>
      </c>
      <c r="K630">
        <f t="shared" si="179"/>
        <v>15</v>
      </c>
      <c r="L630" t="str">
        <f t="shared" si="180"/>
        <v>21</v>
      </c>
      <c r="M630" t="str">
        <f t="shared" si="181"/>
        <v>09</v>
      </c>
      <c r="N630" t="str">
        <f t="shared" si="182"/>
        <v>32</v>
      </c>
      <c r="O630">
        <f t="shared" si="183"/>
        <v>21.158888888888889</v>
      </c>
      <c r="P630" t="str">
        <f t="shared" si="184"/>
        <v>20</v>
      </c>
      <c r="Q630" t="str">
        <f t="shared" si="185"/>
        <v>28</v>
      </c>
      <c r="R630" t="str">
        <f t="shared" si="186"/>
        <v>29</v>
      </c>
      <c r="S630">
        <f t="shared" si="187"/>
        <v>20.474722222222219</v>
      </c>
      <c r="T630">
        <f t="shared" si="188"/>
        <v>-0.6841666666666697</v>
      </c>
      <c r="U630">
        <f t="shared" si="189"/>
        <v>359.31583333333333</v>
      </c>
    </row>
    <row r="631" spans="1:21" x14ac:dyDescent="0.3">
      <c r="A631" t="s">
        <v>1931</v>
      </c>
      <c r="B631" t="s">
        <v>1932</v>
      </c>
      <c r="C631" t="str">
        <f t="shared" si="171"/>
        <v>2021</v>
      </c>
      <c r="D631" t="str">
        <f t="shared" si="172"/>
        <v>02</v>
      </c>
      <c r="E631" t="str">
        <f t="shared" si="173"/>
        <v>18</v>
      </c>
      <c r="F631" s="3">
        <f t="shared" si="174"/>
        <v>44245</v>
      </c>
      <c r="G631" t="str">
        <f t="shared" si="175"/>
        <v>2021</v>
      </c>
      <c r="H631" t="str">
        <f t="shared" si="176"/>
        <v>02</v>
      </c>
      <c r="I631" t="str">
        <f t="shared" si="177"/>
        <v>25</v>
      </c>
      <c r="J631" s="3">
        <f t="shared" si="178"/>
        <v>44252</v>
      </c>
      <c r="K631">
        <f t="shared" si="179"/>
        <v>7</v>
      </c>
      <c r="L631" t="str">
        <f t="shared" si="180"/>
        <v>04</v>
      </c>
      <c r="M631" t="str">
        <f t="shared" si="181"/>
        <v>13</v>
      </c>
      <c r="N631" t="str">
        <f t="shared" si="182"/>
        <v>11</v>
      </c>
      <c r="O631">
        <f t="shared" si="183"/>
        <v>4.2197222222222219</v>
      </c>
      <c r="P631" t="str">
        <f t="shared" si="184"/>
        <v>07</v>
      </c>
      <c r="Q631" t="str">
        <f t="shared" si="185"/>
        <v>59</v>
      </c>
      <c r="R631" t="str">
        <f t="shared" si="186"/>
        <v>59</v>
      </c>
      <c r="S631">
        <f t="shared" si="187"/>
        <v>7.9997222222222222</v>
      </c>
      <c r="T631">
        <f t="shared" si="188"/>
        <v>3.7800000000000002</v>
      </c>
      <c r="U631">
        <f t="shared" si="189"/>
        <v>171.78</v>
      </c>
    </row>
    <row r="632" spans="1:21" x14ac:dyDescent="0.3">
      <c r="A632" t="s">
        <v>1163</v>
      </c>
      <c r="B632" t="s">
        <v>1164</v>
      </c>
      <c r="C632" t="str">
        <f t="shared" si="171"/>
        <v>2021</v>
      </c>
      <c r="D632" t="str">
        <f t="shared" si="172"/>
        <v>01</v>
      </c>
      <c r="E632" t="str">
        <f t="shared" si="173"/>
        <v>29</v>
      </c>
      <c r="F632" s="3">
        <f t="shared" si="174"/>
        <v>44225</v>
      </c>
      <c r="G632" t="str">
        <f t="shared" si="175"/>
        <v>2021</v>
      </c>
      <c r="H632" t="str">
        <f t="shared" si="176"/>
        <v>02</v>
      </c>
      <c r="I632" t="str">
        <f t="shared" si="177"/>
        <v>28</v>
      </c>
      <c r="J632" s="3">
        <f t="shared" si="178"/>
        <v>44255</v>
      </c>
      <c r="K632">
        <f t="shared" si="179"/>
        <v>30</v>
      </c>
      <c r="L632" t="str">
        <f t="shared" si="180"/>
        <v>11</v>
      </c>
      <c r="M632" t="str">
        <f t="shared" si="181"/>
        <v>16</v>
      </c>
      <c r="N632" t="str">
        <f t="shared" si="182"/>
        <v>24</v>
      </c>
      <c r="O632">
        <f t="shared" si="183"/>
        <v>11.273333333333333</v>
      </c>
      <c r="P632" t="str">
        <f t="shared" si="184"/>
        <v>11</v>
      </c>
      <c r="Q632" t="str">
        <f t="shared" si="185"/>
        <v>16</v>
      </c>
      <c r="R632" t="str">
        <f t="shared" si="186"/>
        <v>24</v>
      </c>
      <c r="S632">
        <f t="shared" si="187"/>
        <v>11.273333333333333</v>
      </c>
      <c r="T632">
        <f t="shared" si="188"/>
        <v>0</v>
      </c>
      <c r="U632">
        <f t="shared" si="189"/>
        <v>720</v>
      </c>
    </row>
    <row r="633" spans="1:21" x14ac:dyDescent="0.3">
      <c r="A633" t="s">
        <v>184</v>
      </c>
      <c r="B633" t="s">
        <v>185</v>
      </c>
      <c r="C633" t="str">
        <f t="shared" si="171"/>
        <v>2021</v>
      </c>
      <c r="D633" t="str">
        <f t="shared" si="172"/>
        <v>02</v>
      </c>
      <c r="E633" t="str">
        <f t="shared" si="173"/>
        <v>05</v>
      </c>
      <c r="F633" s="3">
        <f t="shared" si="174"/>
        <v>44232</v>
      </c>
      <c r="G633" t="str">
        <f t="shared" si="175"/>
        <v>2021</v>
      </c>
      <c r="H633" t="str">
        <f t="shared" si="176"/>
        <v>02</v>
      </c>
      <c r="I633" t="str">
        <f t="shared" si="177"/>
        <v>06</v>
      </c>
      <c r="J633" s="3">
        <f t="shared" si="178"/>
        <v>44233</v>
      </c>
      <c r="K633">
        <f t="shared" si="179"/>
        <v>1</v>
      </c>
      <c r="L633" t="str">
        <f t="shared" si="180"/>
        <v>16</v>
      </c>
      <c r="M633" t="str">
        <f t="shared" si="181"/>
        <v>54</v>
      </c>
      <c r="N633" t="str">
        <f t="shared" si="182"/>
        <v>58</v>
      </c>
      <c r="O633">
        <f t="shared" si="183"/>
        <v>16.91611111111111</v>
      </c>
      <c r="P633" t="str">
        <f t="shared" si="184"/>
        <v>18</v>
      </c>
      <c r="Q633" t="str">
        <f t="shared" si="185"/>
        <v>01</v>
      </c>
      <c r="R633" t="str">
        <f t="shared" si="186"/>
        <v>59</v>
      </c>
      <c r="S633">
        <f t="shared" si="187"/>
        <v>18.033055555555556</v>
      </c>
      <c r="T633">
        <f t="shared" si="188"/>
        <v>1.1169444444444458</v>
      </c>
      <c r="U633">
        <f t="shared" si="189"/>
        <v>25.116944444444446</v>
      </c>
    </row>
    <row r="634" spans="1:21" x14ac:dyDescent="0.3">
      <c r="A634" t="s">
        <v>164</v>
      </c>
      <c r="B634" t="s">
        <v>165</v>
      </c>
      <c r="C634" t="str">
        <f t="shared" si="171"/>
        <v>2021</v>
      </c>
      <c r="D634" t="str">
        <f t="shared" si="172"/>
        <v>02</v>
      </c>
      <c r="E634" t="str">
        <f t="shared" si="173"/>
        <v>15</v>
      </c>
      <c r="F634" s="3">
        <f t="shared" si="174"/>
        <v>44242</v>
      </c>
      <c r="G634" t="str">
        <f t="shared" si="175"/>
        <v>2021</v>
      </c>
      <c r="H634" t="str">
        <f t="shared" si="176"/>
        <v>02</v>
      </c>
      <c r="I634" t="str">
        <f t="shared" si="177"/>
        <v>28</v>
      </c>
      <c r="J634" s="3">
        <f t="shared" si="178"/>
        <v>44255</v>
      </c>
      <c r="K634">
        <f t="shared" si="179"/>
        <v>13</v>
      </c>
      <c r="L634" t="str">
        <f t="shared" si="180"/>
        <v>00</v>
      </c>
      <c r="M634" t="str">
        <f t="shared" si="181"/>
        <v>00</v>
      </c>
      <c r="N634" t="str">
        <f t="shared" si="182"/>
        <v>34</v>
      </c>
      <c r="O634">
        <f t="shared" si="183"/>
        <v>9.4444444444444445E-3</v>
      </c>
      <c r="P634" t="str">
        <f t="shared" si="184"/>
        <v>23</v>
      </c>
      <c r="Q634" t="str">
        <f t="shared" si="185"/>
        <v>59</v>
      </c>
      <c r="R634" t="str">
        <f t="shared" si="186"/>
        <v>00</v>
      </c>
      <c r="S634">
        <f t="shared" si="187"/>
        <v>23.983333333333334</v>
      </c>
      <c r="T634">
        <f t="shared" si="188"/>
        <v>23.97388888888889</v>
      </c>
      <c r="U634">
        <f t="shared" si="189"/>
        <v>335.97388888888889</v>
      </c>
    </row>
    <row r="635" spans="1:21" x14ac:dyDescent="0.3">
      <c r="A635" t="s">
        <v>418</v>
      </c>
      <c r="B635" t="s">
        <v>419</v>
      </c>
      <c r="C635" t="str">
        <f t="shared" si="171"/>
        <v>2021</v>
      </c>
      <c r="D635" t="str">
        <f t="shared" si="172"/>
        <v>03</v>
      </c>
      <c r="E635" t="str">
        <f t="shared" si="173"/>
        <v>01</v>
      </c>
      <c r="F635" s="3">
        <f t="shared" si="174"/>
        <v>44256</v>
      </c>
      <c r="G635" t="str">
        <f t="shared" si="175"/>
        <v>2021</v>
      </c>
      <c r="H635" t="str">
        <f t="shared" si="176"/>
        <v>03</v>
      </c>
      <c r="I635" t="str">
        <f t="shared" si="177"/>
        <v>15</v>
      </c>
      <c r="J635" s="3">
        <f t="shared" si="178"/>
        <v>44270</v>
      </c>
      <c r="K635">
        <f t="shared" si="179"/>
        <v>14</v>
      </c>
      <c r="L635" t="str">
        <f t="shared" si="180"/>
        <v>00</v>
      </c>
      <c r="M635" t="str">
        <f t="shared" si="181"/>
        <v>00</v>
      </c>
      <c r="N635" t="str">
        <f t="shared" si="182"/>
        <v>52</v>
      </c>
      <c r="O635">
        <f t="shared" si="183"/>
        <v>1.4444444444444444E-2</v>
      </c>
      <c r="P635" t="str">
        <f t="shared" si="184"/>
        <v>23</v>
      </c>
      <c r="Q635" t="str">
        <f t="shared" si="185"/>
        <v>59</v>
      </c>
      <c r="R635" t="str">
        <f t="shared" si="186"/>
        <v>52</v>
      </c>
      <c r="S635">
        <f t="shared" si="187"/>
        <v>23.997777777777777</v>
      </c>
      <c r="T635">
        <f t="shared" si="188"/>
        <v>23.983333333333334</v>
      </c>
      <c r="U635">
        <f t="shared" si="189"/>
        <v>359.98333333333335</v>
      </c>
    </row>
    <row r="636" spans="1:21" x14ac:dyDescent="0.3">
      <c r="A636" t="s">
        <v>164</v>
      </c>
      <c r="B636" t="s">
        <v>165</v>
      </c>
      <c r="C636" t="str">
        <f t="shared" si="171"/>
        <v>2021</v>
      </c>
      <c r="D636" t="str">
        <f t="shared" si="172"/>
        <v>02</v>
      </c>
      <c r="E636" t="str">
        <f t="shared" si="173"/>
        <v>15</v>
      </c>
      <c r="F636" s="3">
        <f t="shared" si="174"/>
        <v>44242</v>
      </c>
      <c r="G636" t="str">
        <f t="shared" si="175"/>
        <v>2021</v>
      </c>
      <c r="H636" t="str">
        <f t="shared" si="176"/>
        <v>02</v>
      </c>
      <c r="I636" t="str">
        <f t="shared" si="177"/>
        <v>28</v>
      </c>
      <c r="J636" s="3">
        <f t="shared" si="178"/>
        <v>44255</v>
      </c>
      <c r="K636">
        <f t="shared" si="179"/>
        <v>13</v>
      </c>
      <c r="L636" t="str">
        <f t="shared" si="180"/>
        <v>00</v>
      </c>
      <c r="M636" t="str">
        <f t="shared" si="181"/>
        <v>00</v>
      </c>
      <c r="N636" t="str">
        <f t="shared" si="182"/>
        <v>34</v>
      </c>
      <c r="O636">
        <f t="shared" si="183"/>
        <v>9.4444444444444445E-3</v>
      </c>
      <c r="P636" t="str">
        <f t="shared" si="184"/>
        <v>23</v>
      </c>
      <c r="Q636" t="str">
        <f t="shared" si="185"/>
        <v>59</v>
      </c>
      <c r="R636" t="str">
        <f t="shared" si="186"/>
        <v>00</v>
      </c>
      <c r="S636">
        <f t="shared" si="187"/>
        <v>23.983333333333334</v>
      </c>
      <c r="T636">
        <f t="shared" si="188"/>
        <v>23.97388888888889</v>
      </c>
      <c r="U636">
        <f t="shared" si="189"/>
        <v>335.97388888888889</v>
      </c>
    </row>
    <row r="637" spans="1:21" x14ac:dyDescent="0.3">
      <c r="A637" t="s">
        <v>1945</v>
      </c>
      <c r="B637" t="s">
        <v>1946</v>
      </c>
      <c r="C637" t="str">
        <f t="shared" si="171"/>
        <v>2021</v>
      </c>
      <c r="D637" t="str">
        <f t="shared" si="172"/>
        <v>01</v>
      </c>
      <c r="E637" t="str">
        <f t="shared" si="173"/>
        <v>02</v>
      </c>
      <c r="F637" s="3">
        <f t="shared" si="174"/>
        <v>44198</v>
      </c>
      <c r="G637" t="str">
        <f t="shared" si="175"/>
        <v>2021</v>
      </c>
      <c r="H637" t="str">
        <f t="shared" si="176"/>
        <v>01</v>
      </c>
      <c r="I637" t="str">
        <f t="shared" si="177"/>
        <v>06</v>
      </c>
      <c r="J637" s="3">
        <f t="shared" si="178"/>
        <v>44202</v>
      </c>
      <c r="K637">
        <f t="shared" si="179"/>
        <v>4</v>
      </c>
      <c r="L637" t="str">
        <f t="shared" si="180"/>
        <v>01</v>
      </c>
      <c r="M637" t="str">
        <f t="shared" si="181"/>
        <v>27</v>
      </c>
      <c r="N637" t="str">
        <f t="shared" si="182"/>
        <v>18</v>
      </c>
      <c r="O637">
        <f t="shared" si="183"/>
        <v>1.4549999999999998</v>
      </c>
      <c r="P637" t="str">
        <f t="shared" si="184"/>
        <v>00</v>
      </c>
      <c r="Q637" t="str">
        <f t="shared" si="185"/>
        <v>27</v>
      </c>
      <c r="R637" t="str">
        <f t="shared" si="186"/>
        <v>16</v>
      </c>
      <c r="S637">
        <f t="shared" si="187"/>
        <v>0.45444444444444443</v>
      </c>
      <c r="T637">
        <f t="shared" si="188"/>
        <v>-1.0005555555555554</v>
      </c>
      <c r="U637">
        <f t="shared" si="189"/>
        <v>94.99944444444445</v>
      </c>
    </row>
    <row r="638" spans="1:21" x14ac:dyDescent="0.3">
      <c r="A638" t="s">
        <v>726</v>
      </c>
      <c r="B638" t="s">
        <v>727</v>
      </c>
      <c r="C638" t="str">
        <f t="shared" si="171"/>
        <v>2021</v>
      </c>
      <c r="D638" t="str">
        <f t="shared" si="172"/>
        <v>02</v>
      </c>
      <c r="E638" t="str">
        <f t="shared" si="173"/>
        <v>08</v>
      </c>
      <c r="F638" s="3">
        <f t="shared" si="174"/>
        <v>44235</v>
      </c>
      <c r="G638" t="str">
        <f t="shared" si="175"/>
        <v>2021</v>
      </c>
      <c r="H638" t="str">
        <f t="shared" si="176"/>
        <v>02</v>
      </c>
      <c r="I638" t="str">
        <f t="shared" si="177"/>
        <v>15</v>
      </c>
      <c r="J638" s="3">
        <f t="shared" si="178"/>
        <v>44242</v>
      </c>
      <c r="K638">
        <f t="shared" si="179"/>
        <v>7</v>
      </c>
      <c r="L638" t="str">
        <f t="shared" si="180"/>
        <v>22</v>
      </c>
      <c r="M638" t="str">
        <f t="shared" si="181"/>
        <v>30</v>
      </c>
      <c r="N638" t="str">
        <f t="shared" si="182"/>
        <v>40</v>
      </c>
      <c r="O638">
        <f t="shared" si="183"/>
        <v>22.511111111111113</v>
      </c>
      <c r="P638" t="str">
        <f t="shared" si="184"/>
        <v>22</v>
      </c>
      <c r="Q638" t="str">
        <f t="shared" si="185"/>
        <v>16</v>
      </c>
      <c r="R638" t="str">
        <f t="shared" si="186"/>
        <v>03</v>
      </c>
      <c r="S638">
        <f t="shared" si="187"/>
        <v>22.267499999999998</v>
      </c>
      <c r="T638">
        <f t="shared" si="188"/>
        <v>-0.24361111111111455</v>
      </c>
      <c r="U638">
        <f t="shared" si="189"/>
        <v>167.75638888888889</v>
      </c>
    </row>
    <row r="639" spans="1:21" x14ac:dyDescent="0.3">
      <c r="A639" t="s">
        <v>578</v>
      </c>
      <c r="C639" t="str">
        <f t="shared" si="171"/>
        <v>2021</v>
      </c>
      <c r="D639" t="str">
        <f t="shared" si="172"/>
        <v>01</v>
      </c>
      <c r="E639" t="str">
        <f t="shared" si="173"/>
        <v>28</v>
      </c>
      <c r="F639" s="3">
        <f t="shared" si="174"/>
        <v>44224</v>
      </c>
      <c r="G639">
        <f t="shared" si="175"/>
        <v>2021</v>
      </c>
      <c r="H639">
        <f t="shared" si="176"/>
        <v>3</v>
      </c>
      <c r="I639">
        <f t="shared" si="177"/>
        <v>4</v>
      </c>
      <c r="J639" s="3">
        <f t="shared" si="178"/>
        <v>44259</v>
      </c>
      <c r="K639">
        <f t="shared" si="179"/>
        <v>35</v>
      </c>
      <c r="L639" t="str">
        <f t="shared" si="180"/>
        <v>19</v>
      </c>
      <c r="M639" t="str">
        <f t="shared" si="181"/>
        <v>22</v>
      </c>
      <c r="N639" t="str">
        <f t="shared" si="182"/>
        <v>30</v>
      </c>
      <c r="O639">
        <f t="shared" si="183"/>
        <v>19.375</v>
      </c>
      <c r="P639">
        <f t="shared" si="184"/>
        <v>0</v>
      </c>
      <c r="Q639">
        <f t="shared" si="185"/>
        <v>0</v>
      </c>
      <c r="R639">
        <f t="shared" si="186"/>
        <v>0</v>
      </c>
      <c r="S639">
        <f t="shared" si="187"/>
        <v>0</v>
      </c>
      <c r="T639">
        <f t="shared" si="188"/>
        <v>-19.375</v>
      </c>
      <c r="U639">
        <f t="shared" si="189"/>
        <v>820.625</v>
      </c>
    </row>
    <row r="640" spans="1:21" x14ac:dyDescent="0.3">
      <c r="A640" t="s">
        <v>751</v>
      </c>
      <c r="B640" t="s">
        <v>752</v>
      </c>
      <c r="C640" t="str">
        <f t="shared" si="171"/>
        <v>2021</v>
      </c>
      <c r="D640" t="str">
        <f t="shared" si="172"/>
        <v>01</v>
      </c>
      <c r="E640" t="str">
        <f t="shared" si="173"/>
        <v>04</v>
      </c>
      <c r="F640" s="3">
        <f t="shared" si="174"/>
        <v>44200</v>
      </c>
      <c r="G640" t="str">
        <f t="shared" si="175"/>
        <v>2021</v>
      </c>
      <c r="H640" t="str">
        <f t="shared" si="176"/>
        <v>02</v>
      </c>
      <c r="I640" t="str">
        <f t="shared" si="177"/>
        <v>08</v>
      </c>
      <c r="J640" s="3">
        <f t="shared" si="178"/>
        <v>44235</v>
      </c>
      <c r="K640">
        <f t="shared" si="179"/>
        <v>35</v>
      </c>
      <c r="L640" t="str">
        <f t="shared" si="180"/>
        <v>05</v>
      </c>
      <c r="M640" t="str">
        <f t="shared" si="181"/>
        <v>00</v>
      </c>
      <c r="N640" t="str">
        <f t="shared" si="182"/>
        <v>00</v>
      </c>
      <c r="O640">
        <f t="shared" si="183"/>
        <v>5</v>
      </c>
      <c r="P640" t="str">
        <f t="shared" si="184"/>
        <v>04</v>
      </c>
      <c r="Q640" t="str">
        <f t="shared" si="185"/>
        <v>59</v>
      </c>
      <c r="R640" t="str">
        <f t="shared" si="186"/>
        <v>59</v>
      </c>
      <c r="S640">
        <f t="shared" si="187"/>
        <v>4.9997222222222222</v>
      </c>
      <c r="T640">
        <f t="shared" si="188"/>
        <v>-2.777777777778212E-4</v>
      </c>
      <c r="U640">
        <f t="shared" si="189"/>
        <v>839.9997222222222</v>
      </c>
    </row>
    <row r="641" spans="1:21" x14ac:dyDescent="0.3">
      <c r="A641" t="s">
        <v>1234</v>
      </c>
      <c r="B641" t="s">
        <v>1642</v>
      </c>
      <c r="C641" t="str">
        <f t="shared" si="171"/>
        <v>2021</v>
      </c>
      <c r="D641" t="str">
        <f t="shared" si="172"/>
        <v>03</v>
      </c>
      <c r="E641" t="str">
        <f t="shared" si="173"/>
        <v>02</v>
      </c>
      <c r="F641" s="3">
        <f t="shared" si="174"/>
        <v>44257</v>
      </c>
      <c r="G641" t="str">
        <f t="shared" si="175"/>
        <v>2021</v>
      </c>
      <c r="H641" t="str">
        <f t="shared" si="176"/>
        <v>03</v>
      </c>
      <c r="I641" t="str">
        <f t="shared" si="177"/>
        <v>10</v>
      </c>
      <c r="J641" s="3">
        <f t="shared" si="178"/>
        <v>44265</v>
      </c>
      <c r="K641">
        <f t="shared" si="179"/>
        <v>8</v>
      </c>
      <c r="L641" t="str">
        <f t="shared" si="180"/>
        <v>16</v>
      </c>
      <c r="M641" t="str">
        <f t="shared" si="181"/>
        <v>30</v>
      </c>
      <c r="N641" t="str">
        <f t="shared" si="182"/>
        <v>00</v>
      </c>
      <c r="O641">
        <f t="shared" si="183"/>
        <v>16.5</v>
      </c>
      <c r="P641" t="str">
        <f t="shared" si="184"/>
        <v>00</v>
      </c>
      <c r="Q641" t="str">
        <f t="shared" si="185"/>
        <v>23</v>
      </c>
      <c r="R641" t="str">
        <f t="shared" si="186"/>
        <v>55</v>
      </c>
      <c r="S641">
        <f t="shared" si="187"/>
        <v>0.39861111111111114</v>
      </c>
      <c r="T641">
        <f t="shared" si="188"/>
        <v>-16.101388888888888</v>
      </c>
      <c r="U641">
        <f t="shared" si="189"/>
        <v>175.89861111111111</v>
      </c>
    </row>
    <row r="642" spans="1:21" x14ac:dyDescent="0.3">
      <c r="A642" t="s">
        <v>323</v>
      </c>
      <c r="C642" t="str">
        <f t="shared" si="171"/>
        <v>2021</v>
      </c>
      <c r="D642" t="str">
        <f t="shared" si="172"/>
        <v>01</v>
      </c>
      <c r="E642" t="str">
        <f t="shared" si="173"/>
        <v>04</v>
      </c>
      <c r="F642" s="3">
        <f t="shared" si="174"/>
        <v>44200</v>
      </c>
      <c r="G642">
        <f t="shared" si="175"/>
        <v>2021</v>
      </c>
      <c r="H642">
        <f t="shared" si="176"/>
        <v>3</v>
      </c>
      <c r="I642">
        <f t="shared" si="177"/>
        <v>4</v>
      </c>
      <c r="J642" s="3">
        <f t="shared" si="178"/>
        <v>44259</v>
      </c>
      <c r="K642">
        <f t="shared" si="179"/>
        <v>59</v>
      </c>
      <c r="L642" t="str">
        <f t="shared" si="180"/>
        <v>21</v>
      </c>
      <c r="M642" t="str">
        <f t="shared" si="181"/>
        <v>37</v>
      </c>
      <c r="N642" t="str">
        <f t="shared" si="182"/>
        <v>45</v>
      </c>
      <c r="O642">
        <f t="shared" si="183"/>
        <v>21.629166666666666</v>
      </c>
      <c r="P642">
        <f t="shared" si="184"/>
        <v>0</v>
      </c>
      <c r="Q642">
        <f t="shared" si="185"/>
        <v>0</v>
      </c>
      <c r="R642">
        <f t="shared" si="186"/>
        <v>0</v>
      </c>
      <c r="S642">
        <f t="shared" si="187"/>
        <v>0</v>
      </c>
      <c r="T642">
        <f t="shared" si="188"/>
        <v>-21.629166666666666</v>
      </c>
      <c r="U642">
        <f t="shared" si="189"/>
        <v>1394.3708333333334</v>
      </c>
    </row>
    <row r="643" spans="1:21" x14ac:dyDescent="0.3">
      <c r="A643" t="s">
        <v>427</v>
      </c>
      <c r="C643" t="str">
        <f t="shared" ref="C643:C706" si="190">LEFT(A643,4)</f>
        <v>2021</v>
      </c>
      <c r="D643" t="str">
        <f t="shared" ref="D643:D706" si="191">RIGHT(LEFT(A643,7),2)</f>
        <v>01</v>
      </c>
      <c r="E643" t="str">
        <f t="shared" ref="E643:E706" si="192">RIGHT(LEFT(A643,10),2)</f>
        <v>21</v>
      </c>
      <c r="F643" s="3">
        <f t="shared" ref="F643:F706" si="193">DATE(C643,D643,E643)</f>
        <v>44217</v>
      </c>
      <c r="G643">
        <f t="shared" ref="G643:G706" si="194">IF(ISBLANK(B643),2021,LEFT(B643,4))</f>
        <v>2021</v>
      </c>
      <c r="H643">
        <f t="shared" ref="H643:H706" si="195">IF(ISBLANK(B643),3,RIGHT(LEFT(B643,7),2))</f>
        <v>3</v>
      </c>
      <c r="I643">
        <f t="shared" ref="I643:I706" si="196">IF(ISBLANK(B643),4,RIGHT(LEFT(B643,10),2))</f>
        <v>4</v>
      </c>
      <c r="J643" s="3">
        <f t="shared" ref="J643:J706" si="197">DATE(G643,H643,I643)</f>
        <v>44259</v>
      </c>
      <c r="K643">
        <f t="shared" ref="K643:K706" si="198">DATEDIF(F643,J643,"d")</f>
        <v>42</v>
      </c>
      <c r="L643" t="str">
        <f t="shared" ref="L643:L706" si="199">LEFT(RIGHT(A643,9),2)</f>
        <v>22</v>
      </c>
      <c r="M643" t="str">
        <f t="shared" ref="M643:M706" si="200">LEFT(RIGHT(A643,6),2)</f>
        <v>56</v>
      </c>
      <c r="N643" t="str">
        <f t="shared" ref="N643:N706" si="201">LEFT(RIGHT(A643,3),2)</f>
        <v>36</v>
      </c>
      <c r="O643">
        <f t="shared" ref="O643:O706" si="202">L643+(M643/60)+(N643/(60*60))</f>
        <v>22.943333333333335</v>
      </c>
      <c r="P643">
        <f t="shared" ref="P643:P706" si="203">IF(ISBLANK(B643),0,LEFT(RIGHT(B643,9),2))</f>
        <v>0</v>
      </c>
      <c r="Q643">
        <f t="shared" ref="Q643:Q706" si="204">IF(ISBLANK(B643),0,LEFT(RIGHT(B643,6),2))</f>
        <v>0</v>
      </c>
      <c r="R643">
        <f t="shared" ref="R643:R706" si="205">IF(ISBLANK(B643),0,LEFT(RIGHT(B643,3),2))</f>
        <v>0</v>
      </c>
      <c r="S643">
        <f t="shared" ref="S643:S706" si="206">P643+(Q643/60)+(R643/(60*60))</f>
        <v>0</v>
      </c>
      <c r="T643">
        <f t="shared" ref="T643:T706" si="207">S643-O643</f>
        <v>-22.943333333333335</v>
      </c>
      <c r="U643">
        <f t="shared" ref="U643:U706" si="208">K643*24+T643</f>
        <v>985.05666666666662</v>
      </c>
    </row>
    <row r="644" spans="1:21" x14ac:dyDescent="0.3">
      <c r="A644" t="s">
        <v>327</v>
      </c>
      <c r="B644" t="s">
        <v>229</v>
      </c>
      <c r="C644" t="str">
        <f t="shared" si="190"/>
        <v>2021</v>
      </c>
      <c r="D644" t="str">
        <f t="shared" si="191"/>
        <v>02</v>
      </c>
      <c r="E644" t="str">
        <f t="shared" si="192"/>
        <v>03</v>
      </c>
      <c r="F644" s="3">
        <f t="shared" si="193"/>
        <v>44230</v>
      </c>
      <c r="G644" t="str">
        <f t="shared" si="194"/>
        <v>2021</v>
      </c>
      <c r="H644" t="str">
        <f t="shared" si="195"/>
        <v>03</v>
      </c>
      <c r="I644" t="str">
        <f t="shared" si="196"/>
        <v>01</v>
      </c>
      <c r="J644" s="3">
        <f t="shared" si="197"/>
        <v>44256</v>
      </c>
      <c r="K644">
        <f t="shared" si="198"/>
        <v>26</v>
      </c>
      <c r="L644" t="str">
        <f t="shared" si="199"/>
        <v>17</v>
      </c>
      <c r="M644" t="str">
        <f t="shared" si="200"/>
        <v>36</v>
      </c>
      <c r="N644" t="str">
        <f t="shared" si="201"/>
        <v>27</v>
      </c>
      <c r="O644">
        <f t="shared" si="202"/>
        <v>17.607500000000002</v>
      </c>
      <c r="P644" t="str">
        <f t="shared" si="203"/>
        <v>04</v>
      </c>
      <c r="Q644" t="str">
        <f t="shared" si="204"/>
        <v>59</v>
      </c>
      <c r="R644" t="str">
        <f t="shared" si="205"/>
        <v>59</v>
      </c>
      <c r="S644">
        <f t="shared" si="206"/>
        <v>4.9997222222222222</v>
      </c>
      <c r="T644">
        <f t="shared" si="207"/>
        <v>-12.60777777777778</v>
      </c>
      <c r="U644">
        <f t="shared" si="208"/>
        <v>611.39222222222224</v>
      </c>
    </row>
    <row r="645" spans="1:21" x14ac:dyDescent="0.3">
      <c r="A645" t="s">
        <v>1690</v>
      </c>
      <c r="B645" t="s">
        <v>229</v>
      </c>
      <c r="C645" t="str">
        <f t="shared" si="190"/>
        <v>2021</v>
      </c>
      <c r="D645" t="str">
        <f t="shared" si="191"/>
        <v>02</v>
      </c>
      <c r="E645" t="str">
        <f t="shared" si="192"/>
        <v>03</v>
      </c>
      <c r="F645" s="3">
        <f t="shared" si="193"/>
        <v>44230</v>
      </c>
      <c r="G645" t="str">
        <f t="shared" si="194"/>
        <v>2021</v>
      </c>
      <c r="H645" t="str">
        <f t="shared" si="195"/>
        <v>03</v>
      </c>
      <c r="I645" t="str">
        <f t="shared" si="196"/>
        <v>01</v>
      </c>
      <c r="J645" s="3">
        <f t="shared" si="197"/>
        <v>44256</v>
      </c>
      <c r="K645">
        <f t="shared" si="198"/>
        <v>26</v>
      </c>
      <c r="L645" t="str">
        <f t="shared" si="199"/>
        <v>17</v>
      </c>
      <c r="M645" t="str">
        <f t="shared" si="200"/>
        <v>55</v>
      </c>
      <c r="N645" t="str">
        <f t="shared" si="201"/>
        <v>28</v>
      </c>
      <c r="O645">
        <f t="shared" si="202"/>
        <v>17.924444444444447</v>
      </c>
      <c r="P645" t="str">
        <f t="shared" si="203"/>
        <v>04</v>
      </c>
      <c r="Q645" t="str">
        <f t="shared" si="204"/>
        <v>59</v>
      </c>
      <c r="R645" t="str">
        <f t="shared" si="205"/>
        <v>59</v>
      </c>
      <c r="S645">
        <f t="shared" si="206"/>
        <v>4.9997222222222222</v>
      </c>
      <c r="T645">
        <f t="shared" si="207"/>
        <v>-12.924722222222226</v>
      </c>
      <c r="U645">
        <f t="shared" si="208"/>
        <v>611.07527777777773</v>
      </c>
    </row>
    <row r="646" spans="1:21" x14ac:dyDescent="0.3">
      <c r="A646" t="s">
        <v>145</v>
      </c>
      <c r="C646" t="str">
        <f t="shared" si="190"/>
        <v>2021</v>
      </c>
      <c r="D646" t="str">
        <f t="shared" si="191"/>
        <v>02</v>
      </c>
      <c r="E646" t="str">
        <f t="shared" si="192"/>
        <v>19</v>
      </c>
      <c r="F646" s="3">
        <f t="shared" si="193"/>
        <v>44246</v>
      </c>
      <c r="G646">
        <f t="shared" si="194"/>
        <v>2021</v>
      </c>
      <c r="H646">
        <f t="shared" si="195"/>
        <v>3</v>
      </c>
      <c r="I646">
        <f t="shared" si="196"/>
        <v>4</v>
      </c>
      <c r="J646" s="3">
        <f t="shared" si="197"/>
        <v>44259</v>
      </c>
      <c r="K646">
        <f t="shared" si="198"/>
        <v>13</v>
      </c>
      <c r="L646" t="str">
        <f t="shared" si="199"/>
        <v>18</v>
      </c>
      <c r="M646" t="str">
        <f t="shared" si="200"/>
        <v>27</v>
      </c>
      <c r="N646" t="str">
        <f t="shared" si="201"/>
        <v>37</v>
      </c>
      <c r="O646">
        <f t="shared" si="202"/>
        <v>18.460277777777776</v>
      </c>
      <c r="P646">
        <f t="shared" si="203"/>
        <v>0</v>
      </c>
      <c r="Q646">
        <f t="shared" si="204"/>
        <v>0</v>
      </c>
      <c r="R646">
        <f t="shared" si="205"/>
        <v>0</v>
      </c>
      <c r="S646">
        <f t="shared" si="206"/>
        <v>0</v>
      </c>
      <c r="T646">
        <f t="shared" si="207"/>
        <v>-18.460277777777776</v>
      </c>
      <c r="U646">
        <f t="shared" si="208"/>
        <v>293.53972222222222</v>
      </c>
    </row>
    <row r="647" spans="1:21" x14ac:dyDescent="0.3">
      <c r="A647" t="s">
        <v>1969</v>
      </c>
      <c r="B647" t="s">
        <v>1970</v>
      </c>
      <c r="C647" t="str">
        <f t="shared" si="190"/>
        <v>2021</v>
      </c>
      <c r="D647" t="str">
        <f t="shared" si="191"/>
        <v>02</v>
      </c>
      <c r="E647" t="str">
        <f t="shared" si="192"/>
        <v>11</v>
      </c>
      <c r="F647" s="3">
        <f t="shared" si="193"/>
        <v>44238</v>
      </c>
      <c r="G647" t="str">
        <f t="shared" si="194"/>
        <v>2021</v>
      </c>
      <c r="H647" t="str">
        <f t="shared" si="195"/>
        <v>02</v>
      </c>
      <c r="I647" t="str">
        <f t="shared" si="196"/>
        <v>22</v>
      </c>
      <c r="J647" s="3">
        <f t="shared" si="197"/>
        <v>44249</v>
      </c>
      <c r="K647">
        <f t="shared" si="198"/>
        <v>11</v>
      </c>
      <c r="L647" t="str">
        <f t="shared" si="199"/>
        <v>03</v>
      </c>
      <c r="M647" t="str">
        <f t="shared" si="200"/>
        <v>23</v>
      </c>
      <c r="N647" t="str">
        <f t="shared" si="201"/>
        <v>33</v>
      </c>
      <c r="O647">
        <f t="shared" si="202"/>
        <v>3.3925000000000001</v>
      </c>
      <c r="P647" t="str">
        <f t="shared" si="203"/>
        <v>03</v>
      </c>
      <c r="Q647" t="str">
        <f t="shared" si="204"/>
        <v>23</v>
      </c>
      <c r="R647" t="str">
        <f t="shared" si="205"/>
        <v>33</v>
      </c>
      <c r="S647">
        <f t="shared" si="206"/>
        <v>3.3925000000000001</v>
      </c>
      <c r="T647">
        <f t="shared" si="207"/>
        <v>0</v>
      </c>
      <c r="U647">
        <f t="shared" si="208"/>
        <v>264</v>
      </c>
    </row>
    <row r="648" spans="1:21" x14ac:dyDescent="0.3">
      <c r="A648" t="s">
        <v>772</v>
      </c>
      <c r="B648" t="s">
        <v>773</v>
      </c>
      <c r="C648" t="str">
        <f t="shared" si="190"/>
        <v>2021</v>
      </c>
      <c r="D648" t="str">
        <f t="shared" si="191"/>
        <v>02</v>
      </c>
      <c r="E648" t="str">
        <f t="shared" si="192"/>
        <v>17</v>
      </c>
      <c r="F648" s="3">
        <f t="shared" si="193"/>
        <v>44244</v>
      </c>
      <c r="G648" t="str">
        <f t="shared" si="194"/>
        <v>2021</v>
      </c>
      <c r="H648" t="str">
        <f t="shared" si="195"/>
        <v>03</v>
      </c>
      <c r="I648" t="str">
        <f t="shared" si="196"/>
        <v>12</v>
      </c>
      <c r="J648" s="3">
        <f t="shared" si="197"/>
        <v>44267</v>
      </c>
      <c r="K648">
        <f t="shared" si="198"/>
        <v>23</v>
      </c>
      <c r="L648" t="str">
        <f t="shared" si="199"/>
        <v>15</v>
      </c>
      <c r="M648" t="str">
        <f t="shared" si="200"/>
        <v>00</v>
      </c>
      <c r="N648" t="str">
        <f t="shared" si="201"/>
        <v>00</v>
      </c>
      <c r="O648">
        <f t="shared" si="202"/>
        <v>15</v>
      </c>
      <c r="P648" t="str">
        <f t="shared" si="203"/>
        <v>04</v>
      </c>
      <c r="Q648" t="str">
        <f t="shared" si="204"/>
        <v>59</v>
      </c>
      <c r="R648" t="str">
        <f t="shared" si="205"/>
        <v>00</v>
      </c>
      <c r="S648">
        <f t="shared" si="206"/>
        <v>4.9833333333333334</v>
      </c>
      <c r="T648">
        <f t="shared" si="207"/>
        <v>-10.016666666666666</v>
      </c>
      <c r="U648">
        <f t="shared" si="208"/>
        <v>541.98333333333335</v>
      </c>
    </row>
    <row r="649" spans="1:21" x14ac:dyDescent="0.3">
      <c r="A649" t="s">
        <v>1975</v>
      </c>
      <c r="B649" t="s">
        <v>1976</v>
      </c>
      <c r="C649" t="str">
        <f t="shared" si="190"/>
        <v>2021</v>
      </c>
      <c r="D649" t="str">
        <f t="shared" si="191"/>
        <v>02</v>
      </c>
      <c r="E649" t="str">
        <f t="shared" si="192"/>
        <v>09</v>
      </c>
      <c r="F649" s="3">
        <f t="shared" si="193"/>
        <v>44236</v>
      </c>
      <c r="G649" t="str">
        <f t="shared" si="194"/>
        <v>2021</v>
      </c>
      <c r="H649" t="str">
        <f t="shared" si="195"/>
        <v>03</v>
      </c>
      <c r="I649" t="str">
        <f t="shared" si="196"/>
        <v>01</v>
      </c>
      <c r="J649" s="3">
        <f t="shared" si="197"/>
        <v>44256</v>
      </c>
      <c r="K649">
        <f t="shared" si="198"/>
        <v>20</v>
      </c>
      <c r="L649" t="str">
        <f t="shared" si="199"/>
        <v>18</v>
      </c>
      <c r="M649" t="str">
        <f t="shared" si="200"/>
        <v>04</v>
      </c>
      <c r="N649" t="str">
        <f t="shared" si="201"/>
        <v>51</v>
      </c>
      <c r="O649">
        <f t="shared" si="202"/>
        <v>18.080833333333334</v>
      </c>
      <c r="P649" t="str">
        <f t="shared" si="203"/>
        <v>07</v>
      </c>
      <c r="Q649" t="str">
        <f t="shared" si="204"/>
        <v>59</v>
      </c>
      <c r="R649" t="str">
        <f t="shared" si="205"/>
        <v>59</v>
      </c>
      <c r="S649">
        <f t="shared" si="206"/>
        <v>7.9997222222222222</v>
      </c>
      <c r="T649">
        <f t="shared" si="207"/>
        <v>-10.081111111111113</v>
      </c>
      <c r="U649">
        <f t="shared" si="208"/>
        <v>469.91888888888889</v>
      </c>
    </row>
    <row r="650" spans="1:21" x14ac:dyDescent="0.3">
      <c r="A650" t="s">
        <v>1220</v>
      </c>
      <c r="C650" t="str">
        <f t="shared" si="190"/>
        <v>2021</v>
      </c>
      <c r="D650" t="str">
        <f t="shared" si="191"/>
        <v>01</v>
      </c>
      <c r="E650" t="str">
        <f t="shared" si="192"/>
        <v>13</v>
      </c>
      <c r="F650" s="3">
        <f t="shared" si="193"/>
        <v>44209</v>
      </c>
      <c r="G650">
        <f t="shared" si="194"/>
        <v>2021</v>
      </c>
      <c r="H650">
        <f t="shared" si="195"/>
        <v>3</v>
      </c>
      <c r="I650">
        <f t="shared" si="196"/>
        <v>4</v>
      </c>
      <c r="J650" s="3">
        <f t="shared" si="197"/>
        <v>44259</v>
      </c>
      <c r="K650">
        <f t="shared" si="198"/>
        <v>50</v>
      </c>
      <c r="L650" t="str">
        <f t="shared" si="199"/>
        <v>23</v>
      </c>
      <c r="M650" t="str">
        <f t="shared" si="200"/>
        <v>30</v>
      </c>
      <c r="N650" t="str">
        <f t="shared" si="201"/>
        <v>00</v>
      </c>
      <c r="O650">
        <f t="shared" si="202"/>
        <v>23.5</v>
      </c>
      <c r="P650">
        <f t="shared" si="203"/>
        <v>0</v>
      </c>
      <c r="Q650">
        <f t="shared" si="204"/>
        <v>0</v>
      </c>
      <c r="R650">
        <f t="shared" si="205"/>
        <v>0</v>
      </c>
      <c r="S650">
        <f t="shared" si="206"/>
        <v>0</v>
      </c>
      <c r="T650">
        <f t="shared" si="207"/>
        <v>-23.5</v>
      </c>
      <c r="U650">
        <f t="shared" si="208"/>
        <v>1176.5</v>
      </c>
    </row>
    <row r="651" spans="1:21" x14ac:dyDescent="0.3">
      <c r="A651" t="s">
        <v>164</v>
      </c>
      <c r="B651" t="s">
        <v>165</v>
      </c>
      <c r="C651" t="str">
        <f t="shared" si="190"/>
        <v>2021</v>
      </c>
      <c r="D651" t="str">
        <f t="shared" si="191"/>
        <v>02</v>
      </c>
      <c r="E651" t="str">
        <f t="shared" si="192"/>
        <v>15</v>
      </c>
      <c r="F651" s="3">
        <f t="shared" si="193"/>
        <v>44242</v>
      </c>
      <c r="G651" t="str">
        <f t="shared" si="194"/>
        <v>2021</v>
      </c>
      <c r="H651" t="str">
        <f t="shared" si="195"/>
        <v>02</v>
      </c>
      <c r="I651" t="str">
        <f t="shared" si="196"/>
        <v>28</v>
      </c>
      <c r="J651" s="3">
        <f t="shared" si="197"/>
        <v>44255</v>
      </c>
      <c r="K651">
        <f t="shared" si="198"/>
        <v>13</v>
      </c>
      <c r="L651" t="str">
        <f t="shared" si="199"/>
        <v>00</v>
      </c>
      <c r="M651" t="str">
        <f t="shared" si="200"/>
        <v>00</v>
      </c>
      <c r="N651" t="str">
        <f t="shared" si="201"/>
        <v>34</v>
      </c>
      <c r="O651">
        <f t="shared" si="202"/>
        <v>9.4444444444444445E-3</v>
      </c>
      <c r="P651" t="str">
        <f t="shared" si="203"/>
        <v>23</v>
      </c>
      <c r="Q651" t="str">
        <f t="shared" si="204"/>
        <v>59</v>
      </c>
      <c r="R651" t="str">
        <f t="shared" si="205"/>
        <v>00</v>
      </c>
      <c r="S651">
        <f t="shared" si="206"/>
        <v>23.983333333333334</v>
      </c>
      <c r="T651">
        <f t="shared" si="207"/>
        <v>23.97388888888889</v>
      </c>
      <c r="U651">
        <f t="shared" si="208"/>
        <v>335.97388888888889</v>
      </c>
    </row>
    <row r="652" spans="1:21" x14ac:dyDescent="0.3">
      <c r="A652" t="s">
        <v>1982</v>
      </c>
      <c r="B652" t="s">
        <v>1983</v>
      </c>
      <c r="C652" t="str">
        <f t="shared" si="190"/>
        <v>2021</v>
      </c>
      <c r="D652" t="str">
        <f t="shared" si="191"/>
        <v>02</v>
      </c>
      <c r="E652" t="str">
        <f t="shared" si="192"/>
        <v>26</v>
      </c>
      <c r="F652" s="3">
        <f t="shared" si="193"/>
        <v>44253</v>
      </c>
      <c r="G652" t="str">
        <f t="shared" si="194"/>
        <v>2021</v>
      </c>
      <c r="H652" t="str">
        <f t="shared" si="195"/>
        <v>03</v>
      </c>
      <c r="I652" t="str">
        <f t="shared" si="196"/>
        <v>07</v>
      </c>
      <c r="J652" s="3">
        <f t="shared" si="197"/>
        <v>44262</v>
      </c>
      <c r="K652">
        <f t="shared" si="198"/>
        <v>9</v>
      </c>
      <c r="L652" t="str">
        <f t="shared" si="199"/>
        <v>09</v>
      </c>
      <c r="M652" t="str">
        <f t="shared" si="200"/>
        <v>23</v>
      </c>
      <c r="N652" t="str">
        <f t="shared" si="201"/>
        <v>07</v>
      </c>
      <c r="O652">
        <f t="shared" si="202"/>
        <v>9.3852777777777767</v>
      </c>
      <c r="P652" t="str">
        <f t="shared" si="203"/>
        <v>23</v>
      </c>
      <c r="Q652" t="str">
        <f t="shared" si="204"/>
        <v>59</v>
      </c>
      <c r="R652" t="str">
        <f t="shared" si="205"/>
        <v>07</v>
      </c>
      <c r="S652">
        <f t="shared" si="206"/>
        <v>23.985277777777778</v>
      </c>
      <c r="T652">
        <f t="shared" si="207"/>
        <v>14.600000000000001</v>
      </c>
      <c r="U652">
        <f t="shared" si="208"/>
        <v>230.6</v>
      </c>
    </row>
    <row r="653" spans="1:21" x14ac:dyDescent="0.3">
      <c r="A653" t="s">
        <v>284</v>
      </c>
      <c r="C653" t="str">
        <f t="shared" si="190"/>
        <v>2021</v>
      </c>
      <c r="D653" t="str">
        <f t="shared" si="191"/>
        <v>01</v>
      </c>
      <c r="E653" t="str">
        <f t="shared" si="192"/>
        <v>28</v>
      </c>
      <c r="F653" s="3">
        <f t="shared" si="193"/>
        <v>44224</v>
      </c>
      <c r="G653">
        <f t="shared" si="194"/>
        <v>2021</v>
      </c>
      <c r="H653">
        <f t="shared" si="195"/>
        <v>3</v>
      </c>
      <c r="I653">
        <f t="shared" si="196"/>
        <v>4</v>
      </c>
      <c r="J653" s="3">
        <f t="shared" si="197"/>
        <v>44259</v>
      </c>
      <c r="K653">
        <f t="shared" si="198"/>
        <v>35</v>
      </c>
      <c r="L653" t="str">
        <f t="shared" si="199"/>
        <v>19</v>
      </c>
      <c r="M653" t="str">
        <f t="shared" si="200"/>
        <v>15</v>
      </c>
      <c r="N653" t="str">
        <f t="shared" si="201"/>
        <v>58</v>
      </c>
      <c r="O653">
        <f t="shared" si="202"/>
        <v>19.266111111111112</v>
      </c>
      <c r="P653">
        <f t="shared" si="203"/>
        <v>0</v>
      </c>
      <c r="Q653">
        <f t="shared" si="204"/>
        <v>0</v>
      </c>
      <c r="R653">
        <f t="shared" si="205"/>
        <v>0</v>
      </c>
      <c r="S653">
        <f t="shared" si="206"/>
        <v>0</v>
      </c>
      <c r="T653">
        <f t="shared" si="207"/>
        <v>-19.266111111111112</v>
      </c>
      <c r="U653">
        <f t="shared" si="208"/>
        <v>820.73388888888894</v>
      </c>
    </row>
    <row r="654" spans="1:21" x14ac:dyDescent="0.3">
      <c r="A654" t="s">
        <v>1719</v>
      </c>
      <c r="B654" t="s">
        <v>1720</v>
      </c>
      <c r="C654" t="str">
        <f t="shared" si="190"/>
        <v>2021</v>
      </c>
      <c r="D654" t="str">
        <f t="shared" si="191"/>
        <v>02</v>
      </c>
      <c r="E654" t="str">
        <f t="shared" si="192"/>
        <v>09</v>
      </c>
      <c r="F654" s="3">
        <f t="shared" si="193"/>
        <v>44236</v>
      </c>
      <c r="G654" t="str">
        <f t="shared" si="194"/>
        <v>2021</v>
      </c>
      <c r="H654" t="str">
        <f t="shared" si="195"/>
        <v>02</v>
      </c>
      <c r="I654" t="str">
        <f t="shared" si="196"/>
        <v>14</v>
      </c>
      <c r="J654" s="3">
        <f t="shared" si="197"/>
        <v>44241</v>
      </c>
      <c r="K654">
        <f t="shared" si="198"/>
        <v>5</v>
      </c>
      <c r="L654" t="str">
        <f t="shared" si="199"/>
        <v>22</v>
      </c>
      <c r="M654" t="str">
        <f t="shared" si="200"/>
        <v>00</v>
      </c>
      <c r="N654" t="str">
        <f t="shared" si="201"/>
        <v>34</v>
      </c>
      <c r="O654">
        <f t="shared" si="202"/>
        <v>22.009444444444444</v>
      </c>
      <c r="P654" t="str">
        <f t="shared" si="203"/>
        <v>21</v>
      </c>
      <c r="Q654" t="str">
        <f t="shared" si="204"/>
        <v>51</v>
      </c>
      <c r="R654" t="str">
        <f t="shared" si="205"/>
        <v>51</v>
      </c>
      <c r="S654">
        <f t="shared" si="206"/>
        <v>21.864166666666669</v>
      </c>
      <c r="T654">
        <f t="shared" si="207"/>
        <v>-0.14527777777777473</v>
      </c>
      <c r="U654">
        <f t="shared" si="208"/>
        <v>119.85472222222222</v>
      </c>
    </row>
    <row r="655" spans="1:21" x14ac:dyDescent="0.3">
      <c r="A655" t="s">
        <v>89</v>
      </c>
      <c r="C655" t="str">
        <f t="shared" si="190"/>
        <v>2021</v>
      </c>
      <c r="D655" t="str">
        <f t="shared" si="191"/>
        <v>01</v>
      </c>
      <c r="E655" t="str">
        <f t="shared" si="192"/>
        <v>22</v>
      </c>
      <c r="F655" s="3">
        <f t="shared" si="193"/>
        <v>44218</v>
      </c>
      <c r="G655">
        <f t="shared" si="194"/>
        <v>2021</v>
      </c>
      <c r="H655">
        <f t="shared" si="195"/>
        <v>3</v>
      </c>
      <c r="I655">
        <f t="shared" si="196"/>
        <v>4</v>
      </c>
      <c r="J655" s="3">
        <f t="shared" si="197"/>
        <v>44259</v>
      </c>
      <c r="K655">
        <f t="shared" si="198"/>
        <v>41</v>
      </c>
      <c r="L655" t="str">
        <f t="shared" si="199"/>
        <v>15</v>
      </c>
      <c r="M655" t="str">
        <f t="shared" si="200"/>
        <v>12</v>
      </c>
      <c r="N655" t="str">
        <f t="shared" si="201"/>
        <v>53</v>
      </c>
      <c r="O655">
        <f t="shared" si="202"/>
        <v>15.214722222222221</v>
      </c>
      <c r="P655">
        <f t="shared" si="203"/>
        <v>0</v>
      </c>
      <c r="Q655">
        <f t="shared" si="204"/>
        <v>0</v>
      </c>
      <c r="R655">
        <f t="shared" si="205"/>
        <v>0</v>
      </c>
      <c r="S655">
        <f t="shared" si="206"/>
        <v>0</v>
      </c>
      <c r="T655">
        <f t="shared" si="207"/>
        <v>-15.214722222222221</v>
      </c>
      <c r="U655">
        <f t="shared" si="208"/>
        <v>968.78527777777776</v>
      </c>
    </row>
    <row r="656" spans="1:21" x14ac:dyDescent="0.3">
      <c r="A656" t="s">
        <v>168</v>
      </c>
      <c r="C656" t="str">
        <f t="shared" si="190"/>
        <v>2021</v>
      </c>
      <c r="D656" t="str">
        <f t="shared" si="191"/>
        <v>01</v>
      </c>
      <c r="E656" t="str">
        <f t="shared" si="192"/>
        <v>28</v>
      </c>
      <c r="F656" s="3">
        <f t="shared" si="193"/>
        <v>44224</v>
      </c>
      <c r="G656">
        <f t="shared" si="194"/>
        <v>2021</v>
      </c>
      <c r="H656">
        <f t="shared" si="195"/>
        <v>3</v>
      </c>
      <c r="I656">
        <f t="shared" si="196"/>
        <v>4</v>
      </c>
      <c r="J656" s="3">
        <f t="shared" si="197"/>
        <v>44259</v>
      </c>
      <c r="K656">
        <f t="shared" si="198"/>
        <v>35</v>
      </c>
      <c r="L656" t="str">
        <f t="shared" si="199"/>
        <v>19</v>
      </c>
      <c r="M656" t="str">
        <f t="shared" si="200"/>
        <v>23</v>
      </c>
      <c r="N656" t="str">
        <f t="shared" si="201"/>
        <v>31</v>
      </c>
      <c r="O656">
        <f t="shared" si="202"/>
        <v>19.391944444444444</v>
      </c>
      <c r="P656">
        <f t="shared" si="203"/>
        <v>0</v>
      </c>
      <c r="Q656">
        <f t="shared" si="204"/>
        <v>0</v>
      </c>
      <c r="R656">
        <f t="shared" si="205"/>
        <v>0</v>
      </c>
      <c r="S656">
        <f t="shared" si="206"/>
        <v>0</v>
      </c>
      <c r="T656">
        <f t="shared" si="207"/>
        <v>-19.391944444444444</v>
      </c>
      <c r="U656">
        <f t="shared" si="208"/>
        <v>820.60805555555555</v>
      </c>
    </row>
    <row r="657" spans="1:21" x14ac:dyDescent="0.3">
      <c r="A657" t="s">
        <v>507</v>
      </c>
      <c r="C657" t="str">
        <f t="shared" si="190"/>
        <v>2021</v>
      </c>
      <c r="D657" t="str">
        <f t="shared" si="191"/>
        <v>02</v>
      </c>
      <c r="E657" t="str">
        <f t="shared" si="192"/>
        <v>12</v>
      </c>
      <c r="F657" s="3">
        <f t="shared" si="193"/>
        <v>44239</v>
      </c>
      <c r="G657">
        <f t="shared" si="194"/>
        <v>2021</v>
      </c>
      <c r="H657">
        <f t="shared" si="195"/>
        <v>3</v>
      </c>
      <c r="I657">
        <f t="shared" si="196"/>
        <v>4</v>
      </c>
      <c r="J657" s="3">
        <f t="shared" si="197"/>
        <v>44259</v>
      </c>
      <c r="K657">
        <f t="shared" si="198"/>
        <v>20</v>
      </c>
      <c r="L657" t="str">
        <f t="shared" si="199"/>
        <v>00</v>
      </c>
      <c r="M657" t="str">
        <f t="shared" si="200"/>
        <v>55</v>
      </c>
      <c r="N657" t="str">
        <f t="shared" si="201"/>
        <v>45</v>
      </c>
      <c r="O657">
        <f t="shared" si="202"/>
        <v>0.92916666666666659</v>
      </c>
      <c r="P657">
        <f t="shared" si="203"/>
        <v>0</v>
      </c>
      <c r="Q657">
        <f t="shared" si="204"/>
        <v>0</v>
      </c>
      <c r="R657">
        <f t="shared" si="205"/>
        <v>0</v>
      </c>
      <c r="S657">
        <f t="shared" si="206"/>
        <v>0</v>
      </c>
      <c r="T657">
        <f t="shared" si="207"/>
        <v>-0.92916666666666659</v>
      </c>
      <c r="U657">
        <f t="shared" si="208"/>
        <v>479.07083333333333</v>
      </c>
    </row>
    <row r="658" spans="1:21" x14ac:dyDescent="0.3">
      <c r="A658" t="s">
        <v>89</v>
      </c>
      <c r="C658" t="str">
        <f t="shared" si="190"/>
        <v>2021</v>
      </c>
      <c r="D658" t="str">
        <f t="shared" si="191"/>
        <v>01</v>
      </c>
      <c r="E658" t="str">
        <f t="shared" si="192"/>
        <v>22</v>
      </c>
      <c r="F658" s="3">
        <f t="shared" si="193"/>
        <v>44218</v>
      </c>
      <c r="G658">
        <f t="shared" si="194"/>
        <v>2021</v>
      </c>
      <c r="H658">
        <f t="shared" si="195"/>
        <v>3</v>
      </c>
      <c r="I658">
        <f t="shared" si="196"/>
        <v>4</v>
      </c>
      <c r="J658" s="3">
        <f t="shared" si="197"/>
        <v>44259</v>
      </c>
      <c r="K658">
        <f t="shared" si="198"/>
        <v>41</v>
      </c>
      <c r="L658" t="str">
        <f t="shared" si="199"/>
        <v>15</v>
      </c>
      <c r="M658" t="str">
        <f t="shared" si="200"/>
        <v>12</v>
      </c>
      <c r="N658" t="str">
        <f t="shared" si="201"/>
        <v>53</v>
      </c>
      <c r="O658">
        <f t="shared" si="202"/>
        <v>15.214722222222221</v>
      </c>
      <c r="P658">
        <f t="shared" si="203"/>
        <v>0</v>
      </c>
      <c r="Q658">
        <f t="shared" si="204"/>
        <v>0</v>
      </c>
      <c r="R658">
        <f t="shared" si="205"/>
        <v>0</v>
      </c>
      <c r="S658">
        <f t="shared" si="206"/>
        <v>0</v>
      </c>
      <c r="T658">
        <f t="shared" si="207"/>
        <v>-15.214722222222221</v>
      </c>
      <c r="U658">
        <f t="shared" si="208"/>
        <v>968.78527777777776</v>
      </c>
    </row>
    <row r="659" spans="1:21" x14ac:dyDescent="0.3">
      <c r="A659" t="s">
        <v>263</v>
      </c>
      <c r="B659" t="s">
        <v>264</v>
      </c>
      <c r="C659" t="str">
        <f t="shared" si="190"/>
        <v>2021</v>
      </c>
      <c r="D659" t="str">
        <f t="shared" si="191"/>
        <v>03</v>
      </c>
      <c r="E659" t="str">
        <f t="shared" si="192"/>
        <v>01</v>
      </c>
      <c r="F659" s="3">
        <f t="shared" si="193"/>
        <v>44256</v>
      </c>
      <c r="G659" t="str">
        <f t="shared" si="194"/>
        <v>2021</v>
      </c>
      <c r="H659" t="str">
        <f t="shared" si="195"/>
        <v>07</v>
      </c>
      <c r="I659" t="str">
        <f t="shared" si="196"/>
        <v>01</v>
      </c>
      <c r="J659" s="3">
        <f t="shared" si="197"/>
        <v>44378</v>
      </c>
      <c r="K659">
        <f t="shared" si="198"/>
        <v>122</v>
      </c>
      <c r="L659" t="str">
        <f t="shared" si="199"/>
        <v>16</v>
      </c>
      <c r="M659" t="str">
        <f t="shared" si="200"/>
        <v>00</v>
      </c>
      <c r="N659" t="str">
        <f t="shared" si="201"/>
        <v>00</v>
      </c>
      <c r="O659">
        <f t="shared" si="202"/>
        <v>16</v>
      </c>
      <c r="P659" t="str">
        <f t="shared" si="203"/>
        <v>03</v>
      </c>
      <c r="Q659" t="str">
        <f t="shared" si="204"/>
        <v>59</v>
      </c>
      <c r="R659" t="str">
        <f t="shared" si="205"/>
        <v>59</v>
      </c>
      <c r="S659">
        <f t="shared" si="206"/>
        <v>3.9997222222222222</v>
      </c>
      <c r="T659">
        <f t="shared" si="207"/>
        <v>-12.000277777777779</v>
      </c>
      <c r="U659">
        <f t="shared" si="208"/>
        <v>2915.9997222222223</v>
      </c>
    </row>
    <row r="660" spans="1:21" x14ac:dyDescent="0.3">
      <c r="A660" t="s">
        <v>1566</v>
      </c>
      <c r="B660" t="s">
        <v>310</v>
      </c>
      <c r="C660" t="str">
        <f t="shared" si="190"/>
        <v>2020</v>
      </c>
      <c r="D660" t="str">
        <f t="shared" si="191"/>
        <v>12</v>
      </c>
      <c r="E660" t="str">
        <f t="shared" si="192"/>
        <v>16</v>
      </c>
      <c r="F660" s="3">
        <f t="shared" si="193"/>
        <v>44181</v>
      </c>
      <c r="G660" t="str">
        <f t="shared" si="194"/>
        <v>2021</v>
      </c>
      <c r="H660" t="str">
        <f t="shared" si="195"/>
        <v>02</v>
      </c>
      <c r="I660" t="str">
        <f t="shared" si="196"/>
        <v>16</v>
      </c>
      <c r="J660" s="3">
        <f t="shared" si="197"/>
        <v>44243</v>
      </c>
      <c r="K660">
        <f t="shared" si="198"/>
        <v>62</v>
      </c>
      <c r="L660" t="str">
        <f t="shared" si="199"/>
        <v>18</v>
      </c>
      <c r="M660" t="str">
        <f t="shared" si="200"/>
        <v>18</v>
      </c>
      <c r="N660" t="str">
        <f t="shared" si="201"/>
        <v>00</v>
      </c>
      <c r="O660">
        <f t="shared" si="202"/>
        <v>18.3</v>
      </c>
      <c r="P660" t="str">
        <f t="shared" si="203"/>
        <v>04</v>
      </c>
      <c r="Q660" t="str">
        <f t="shared" si="204"/>
        <v>59</v>
      </c>
      <c r="R660" t="str">
        <f t="shared" si="205"/>
        <v>59</v>
      </c>
      <c r="S660">
        <f t="shared" si="206"/>
        <v>4.9997222222222222</v>
      </c>
      <c r="T660">
        <f t="shared" si="207"/>
        <v>-13.300277777777779</v>
      </c>
      <c r="U660">
        <f t="shared" si="208"/>
        <v>1474.6997222222221</v>
      </c>
    </row>
    <row r="661" spans="1:21" x14ac:dyDescent="0.3">
      <c r="A661" t="s">
        <v>578</v>
      </c>
      <c r="C661" t="str">
        <f t="shared" si="190"/>
        <v>2021</v>
      </c>
      <c r="D661" t="str">
        <f t="shared" si="191"/>
        <v>01</v>
      </c>
      <c r="E661" t="str">
        <f t="shared" si="192"/>
        <v>28</v>
      </c>
      <c r="F661" s="3">
        <f t="shared" si="193"/>
        <v>44224</v>
      </c>
      <c r="G661">
        <f t="shared" si="194"/>
        <v>2021</v>
      </c>
      <c r="H661">
        <f t="shared" si="195"/>
        <v>3</v>
      </c>
      <c r="I661">
        <f t="shared" si="196"/>
        <v>4</v>
      </c>
      <c r="J661" s="3">
        <f t="shared" si="197"/>
        <v>44259</v>
      </c>
      <c r="K661">
        <f t="shared" si="198"/>
        <v>35</v>
      </c>
      <c r="L661" t="str">
        <f t="shared" si="199"/>
        <v>19</v>
      </c>
      <c r="M661" t="str">
        <f t="shared" si="200"/>
        <v>22</v>
      </c>
      <c r="N661" t="str">
        <f t="shared" si="201"/>
        <v>30</v>
      </c>
      <c r="O661">
        <f t="shared" si="202"/>
        <v>19.375</v>
      </c>
      <c r="P661">
        <f t="shared" si="203"/>
        <v>0</v>
      </c>
      <c r="Q661">
        <f t="shared" si="204"/>
        <v>0</v>
      </c>
      <c r="R661">
        <f t="shared" si="205"/>
        <v>0</v>
      </c>
      <c r="S661">
        <f t="shared" si="206"/>
        <v>0</v>
      </c>
      <c r="T661">
        <f t="shared" si="207"/>
        <v>-19.375</v>
      </c>
      <c r="U661">
        <f t="shared" si="208"/>
        <v>820.625</v>
      </c>
    </row>
    <row r="662" spans="1:21" x14ac:dyDescent="0.3">
      <c r="A662" t="s">
        <v>99</v>
      </c>
      <c r="C662" t="str">
        <f t="shared" si="190"/>
        <v>2021</v>
      </c>
      <c r="D662" t="str">
        <f t="shared" si="191"/>
        <v>02</v>
      </c>
      <c r="E662" t="str">
        <f t="shared" si="192"/>
        <v>24</v>
      </c>
      <c r="F662" s="3">
        <f t="shared" si="193"/>
        <v>44251</v>
      </c>
      <c r="G662">
        <f t="shared" si="194"/>
        <v>2021</v>
      </c>
      <c r="H662">
        <f t="shared" si="195"/>
        <v>3</v>
      </c>
      <c r="I662">
        <f t="shared" si="196"/>
        <v>4</v>
      </c>
      <c r="J662" s="3">
        <f t="shared" si="197"/>
        <v>44259</v>
      </c>
      <c r="K662">
        <f t="shared" si="198"/>
        <v>8</v>
      </c>
      <c r="L662" t="str">
        <f t="shared" si="199"/>
        <v>23</v>
      </c>
      <c r="M662" t="str">
        <f t="shared" si="200"/>
        <v>46</v>
      </c>
      <c r="N662" t="str">
        <f t="shared" si="201"/>
        <v>18</v>
      </c>
      <c r="O662">
        <f t="shared" si="202"/>
        <v>23.771666666666665</v>
      </c>
      <c r="P662">
        <f t="shared" si="203"/>
        <v>0</v>
      </c>
      <c r="Q662">
        <f t="shared" si="204"/>
        <v>0</v>
      </c>
      <c r="R662">
        <f t="shared" si="205"/>
        <v>0</v>
      </c>
      <c r="S662">
        <f t="shared" si="206"/>
        <v>0</v>
      </c>
      <c r="T662">
        <f t="shared" si="207"/>
        <v>-23.771666666666665</v>
      </c>
      <c r="U662">
        <f t="shared" si="208"/>
        <v>168.22833333333332</v>
      </c>
    </row>
    <row r="663" spans="1:21" x14ac:dyDescent="0.3">
      <c r="A663" t="s">
        <v>89</v>
      </c>
      <c r="C663" t="str">
        <f t="shared" si="190"/>
        <v>2021</v>
      </c>
      <c r="D663" t="str">
        <f t="shared" si="191"/>
        <v>01</v>
      </c>
      <c r="E663" t="str">
        <f t="shared" si="192"/>
        <v>22</v>
      </c>
      <c r="F663" s="3">
        <f t="shared" si="193"/>
        <v>44218</v>
      </c>
      <c r="G663">
        <f t="shared" si="194"/>
        <v>2021</v>
      </c>
      <c r="H663">
        <f t="shared" si="195"/>
        <v>3</v>
      </c>
      <c r="I663">
        <f t="shared" si="196"/>
        <v>4</v>
      </c>
      <c r="J663" s="3">
        <f t="shared" si="197"/>
        <v>44259</v>
      </c>
      <c r="K663">
        <f t="shared" si="198"/>
        <v>41</v>
      </c>
      <c r="L663" t="str">
        <f t="shared" si="199"/>
        <v>15</v>
      </c>
      <c r="M663" t="str">
        <f t="shared" si="200"/>
        <v>12</v>
      </c>
      <c r="N663" t="str">
        <f t="shared" si="201"/>
        <v>53</v>
      </c>
      <c r="O663">
        <f t="shared" si="202"/>
        <v>15.214722222222221</v>
      </c>
      <c r="P663">
        <f t="shared" si="203"/>
        <v>0</v>
      </c>
      <c r="Q663">
        <f t="shared" si="204"/>
        <v>0</v>
      </c>
      <c r="R663">
        <f t="shared" si="205"/>
        <v>0</v>
      </c>
      <c r="S663">
        <f t="shared" si="206"/>
        <v>0</v>
      </c>
      <c r="T663">
        <f t="shared" si="207"/>
        <v>-15.214722222222221</v>
      </c>
      <c r="U663">
        <f t="shared" si="208"/>
        <v>968.78527777777776</v>
      </c>
    </row>
    <row r="664" spans="1:21" x14ac:dyDescent="0.3">
      <c r="A664" t="s">
        <v>684</v>
      </c>
      <c r="B664" t="s">
        <v>767</v>
      </c>
      <c r="C664" t="str">
        <f t="shared" si="190"/>
        <v>2021</v>
      </c>
      <c r="D664" t="str">
        <f t="shared" si="191"/>
        <v>02</v>
      </c>
      <c r="E664" t="str">
        <f t="shared" si="192"/>
        <v>11</v>
      </c>
      <c r="F664" s="3">
        <f t="shared" si="193"/>
        <v>44238</v>
      </c>
      <c r="G664" t="str">
        <f t="shared" si="194"/>
        <v>2021</v>
      </c>
      <c r="H664" t="str">
        <f t="shared" si="195"/>
        <v>02</v>
      </c>
      <c r="I664" t="str">
        <f t="shared" si="196"/>
        <v>22</v>
      </c>
      <c r="J664" s="3">
        <f t="shared" si="197"/>
        <v>44249</v>
      </c>
      <c r="K664">
        <f t="shared" si="198"/>
        <v>11</v>
      </c>
      <c r="L664" t="str">
        <f t="shared" si="199"/>
        <v>21</v>
      </c>
      <c r="M664" t="str">
        <f t="shared" si="200"/>
        <v>22</v>
      </c>
      <c r="N664" t="str">
        <f t="shared" si="201"/>
        <v>56</v>
      </c>
      <c r="O664">
        <f t="shared" si="202"/>
        <v>21.382222222222222</v>
      </c>
      <c r="P664" t="str">
        <f t="shared" si="203"/>
        <v>19</v>
      </c>
      <c r="Q664" t="str">
        <f t="shared" si="204"/>
        <v>59</v>
      </c>
      <c r="R664" t="str">
        <f t="shared" si="205"/>
        <v>59</v>
      </c>
      <c r="S664">
        <f t="shared" si="206"/>
        <v>19.999722222222225</v>
      </c>
      <c r="T664">
        <f t="shared" si="207"/>
        <v>-1.3824999999999967</v>
      </c>
      <c r="U664">
        <f t="shared" si="208"/>
        <v>262.61750000000001</v>
      </c>
    </row>
    <row r="665" spans="1:21" x14ac:dyDescent="0.3">
      <c r="A665" t="s">
        <v>184</v>
      </c>
      <c r="B665" t="s">
        <v>185</v>
      </c>
      <c r="C665" t="str">
        <f t="shared" si="190"/>
        <v>2021</v>
      </c>
      <c r="D665" t="str">
        <f t="shared" si="191"/>
        <v>02</v>
      </c>
      <c r="E665" t="str">
        <f t="shared" si="192"/>
        <v>05</v>
      </c>
      <c r="F665" s="3">
        <f t="shared" si="193"/>
        <v>44232</v>
      </c>
      <c r="G665" t="str">
        <f t="shared" si="194"/>
        <v>2021</v>
      </c>
      <c r="H665" t="str">
        <f t="shared" si="195"/>
        <v>02</v>
      </c>
      <c r="I665" t="str">
        <f t="shared" si="196"/>
        <v>06</v>
      </c>
      <c r="J665" s="3">
        <f t="shared" si="197"/>
        <v>44233</v>
      </c>
      <c r="K665">
        <f t="shared" si="198"/>
        <v>1</v>
      </c>
      <c r="L665" t="str">
        <f t="shared" si="199"/>
        <v>16</v>
      </c>
      <c r="M665" t="str">
        <f t="shared" si="200"/>
        <v>54</v>
      </c>
      <c r="N665" t="str">
        <f t="shared" si="201"/>
        <v>58</v>
      </c>
      <c r="O665">
        <f t="shared" si="202"/>
        <v>16.91611111111111</v>
      </c>
      <c r="P665" t="str">
        <f t="shared" si="203"/>
        <v>18</v>
      </c>
      <c r="Q665" t="str">
        <f t="shared" si="204"/>
        <v>01</v>
      </c>
      <c r="R665" t="str">
        <f t="shared" si="205"/>
        <v>59</v>
      </c>
      <c r="S665">
        <f t="shared" si="206"/>
        <v>18.033055555555556</v>
      </c>
      <c r="T665">
        <f t="shared" si="207"/>
        <v>1.1169444444444458</v>
      </c>
      <c r="U665">
        <f t="shared" si="208"/>
        <v>25.116944444444446</v>
      </c>
    </row>
    <row r="666" spans="1:21" x14ac:dyDescent="0.3">
      <c r="A666" t="s">
        <v>745</v>
      </c>
      <c r="B666" t="s">
        <v>746</v>
      </c>
      <c r="C666" t="str">
        <f t="shared" si="190"/>
        <v>2021</v>
      </c>
      <c r="D666" t="str">
        <f t="shared" si="191"/>
        <v>03</v>
      </c>
      <c r="E666" t="str">
        <f t="shared" si="192"/>
        <v>01</v>
      </c>
      <c r="F666" s="3">
        <f t="shared" si="193"/>
        <v>44256</v>
      </c>
      <c r="G666" t="str">
        <f t="shared" si="194"/>
        <v>2021</v>
      </c>
      <c r="H666" t="str">
        <f t="shared" si="195"/>
        <v>03</v>
      </c>
      <c r="I666" t="str">
        <f t="shared" si="196"/>
        <v>15</v>
      </c>
      <c r="J666" s="3">
        <f t="shared" si="197"/>
        <v>44270</v>
      </c>
      <c r="K666">
        <f t="shared" si="198"/>
        <v>14</v>
      </c>
      <c r="L666" t="str">
        <f t="shared" si="199"/>
        <v>00</v>
      </c>
      <c r="M666" t="str">
        <f t="shared" si="200"/>
        <v>00</v>
      </c>
      <c r="N666" t="str">
        <f t="shared" si="201"/>
        <v>30</v>
      </c>
      <c r="O666">
        <f t="shared" si="202"/>
        <v>8.3333333333333332E-3</v>
      </c>
      <c r="P666" t="str">
        <f t="shared" si="203"/>
        <v>11</v>
      </c>
      <c r="Q666" t="str">
        <f t="shared" si="204"/>
        <v>59</v>
      </c>
      <c r="R666" t="str">
        <f t="shared" si="205"/>
        <v>17</v>
      </c>
      <c r="S666">
        <f t="shared" si="206"/>
        <v>11.988055555555555</v>
      </c>
      <c r="T666">
        <f t="shared" si="207"/>
        <v>11.979722222222222</v>
      </c>
      <c r="U666">
        <f t="shared" si="208"/>
        <v>347.97972222222222</v>
      </c>
    </row>
    <row r="667" spans="1:21" x14ac:dyDescent="0.3">
      <c r="A667" t="s">
        <v>89</v>
      </c>
      <c r="C667" t="str">
        <f t="shared" si="190"/>
        <v>2021</v>
      </c>
      <c r="D667" t="str">
        <f t="shared" si="191"/>
        <v>01</v>
      </c>
      <c r="E667" t="str">
        <f t="shared" si="192"/>
        <v>22</v>
      </c>
      <c r="F667" s="3">
        <f t="shared" si="193"/>
        <v>44218</v>
      </c>
      <c r="G667">
        <f t="shared" si="194"/>
        <v>2021</v>
      </c>
      <c r="H667">
        <f t="shared" si="195"/>
        <v>3</v>
      </c>
      <c r="I667">
        <f t="shared" si="196"/>
        <v>4</v>
      </c>
      <c r="J667" s="3">
        <f t="shared" si="197"/>
        <v>44259</v>
      </c>
      <c r="K667">
        <f t="shared" si="198"/>
        <v>41</v>
      </c>
      <c r="L667" t="str">
        <f t="shared" si="199"/>
        <v>15</v>
      </c>
      <c r="M667" t="str">
        <f t="shared" si="200"/>
        <v>12</v>
      </c>
      <c r="N667" t="str">
        <f t="shared" si="201"/>
        <v>53</v>
      </c>
      <c r="O667">
        <f t="shared" si="202"/>
        <v>15.214722222222221</v>
      </c>
      <c r="P667">
        <f t="shared" si="203"/>
        <v>0</v>
      </c>
      <c r="Q667">
        <f t="shared" si="204"/>
        <v>0</v>
      </c>
      <c r="R667">
        <f t="shared" si="205"/>
        <v>0</v>
      </c>
      <c r="S667">
        <f t="shared" si="206"/>
        <v>0</v>
      </c>
      <c r="T667">
        <f t="shared" si="207"/>
        <v>-15.214722222222221</v>
      </c>
      <c r="U667">
        <f t="shared" si="208"/>
        <v>968.78527777777776</v>
      </c>
    </row>
    <row r="668" spans="1:21" x14ac:dyDescent="0.3">
      <c r="A668" t="s">
        <v>1148</v>
      </c>
      <c r="B668" t="s">
        <v>397</v>
      </c>
      <c r="C668" t="str">
        <f t="shared" si="190"/>
        <v>2021</v>
      </c>
      <c r="D668" t="str">
        <f t="shared" si="191"/>
        <v>02</v>
      </c>
      <c r="E668" t="str">
        <f t="shared" si="192"/>
        <v>03</v>
      </c>
      <c r="F668" s="3">
        <f t="shared" si="193"/>
        <v>44230</v>
      </c>
      <c r="G668" t="str">
        <f t="shared" si="194"/>
        <v>2021</v>
      </c>
      <c r="H668" t="str">
        <f t="shared" si="195"/>
        <v>02</v>
      </c>
      <c r="I668" t="str">
        <f t="shared" si="196"/>
        <v>09</v>
      </c>
      <c r="J668" s="3">
        <f t="shared" si="197"/>
        <v>44236</v>
      </c>
      <c r="K668">
        <f t="shared" si="198"/>
        <v>6</v>
      </c>
      <c r="L668" t="str">
        <f t="shared" si="199"/>
        <v>18</v>
      </c>
      <c r="M668" t="str">
        <f t="shared" si="200"/>
        <v>30</v>
      </c>
      <c r="N668" t="str">
        <f t="shared" si="201"/>
        <v>13</v>
      </c>
      <c r="O668">
        <f t="shared" si="202"/>
        <v>18.503611111111113</v>
      </c>
      <c r="P668" t="str">
        <f t="shared" si="203"/>
        <v>07</v>
      </c>
      <c r="Q668" t="str">
        <f t="shared" si="204"/>
        <v>59</v>
      </c>
      <c r="R668" t="str">
        <f t="shared" si="205"/>
        <v>59</v>
      </c>
      <c r="S668">
        <f t="shared" si="206"/>
        <v>7.9997222222222222</v>
      </c>
      <c r="T668">
        <f t="shared" si="207"/>
        <v>-10.503888888888891</v>
      </c>
      <c r="U668">
        <f t="shared" si="208"/>
        <v>133.49611111111111</v>
      </c>
    </row>
    <row r="669" spans="1:21" x14ac:dyDescent="0.3">
      <c r="A669" t="s">
        <v>172</v>
      </c>
      <c r="C669" t="str">
        <f t="shared" si="190"/>
        <v>2021</v>
      </c>
      <c r="D669" t="str">
        <f t="shared" si="191"/>
        <v>03</v>
      </c>
      <c r="E669" t="str">
        <f t="shared" si="192"/>
        <v>01</v>
      </c>
      <c r="F669" s="3">
        <f t="shared" si="193"/>
        <v>44256</v>
      </c>
      <c r="G669">
        <f t="shared" si="194"/>
        <v>2021</v>
      </c>
      <c r="H669">
        <f t="shared" si="195"/>
        <v>3</v>
      </c>
      <c r="I669">
        <f t="shared" si="196"/>
        <v>4</v>
      </c>
      <c r="J669" s="3">
        <f t="shared" si="197"/>
        <v>44259</v>
      </c>
      <c r="K669">
        <f t="shared" si="198"/>
        <v>3</v>
      </c>
      <c r="L669" t="str">
        <f t="shared" si="199"/>
        <v>18</v>
      </c>
      <c r="M669" t="str">
        <f t="shared" si="200"/>
        <v>51</v>
      </c>
      <c r="N669" t="str">
        <f t="shared" si="201"/>
        <v>06</v>
      </c>
      <c r="O669">
        <f t="shared" si="202"/>
        <v>18.851666666666667</v>
      </c>
      <c r="P669">
        <f t="shared" si="203"/>
        <v>0</v>
      </c>
      <c r="Q669">
        <f t="shared" si="204"/>
        <v>0</v>
      </c>
      <c r="R669">
        <f t="shared" si="205"/>
        <v>0</v>
      </c>
      <c r="S669">
        <f t="shared" si="206"/>
        <v>0</v>
      </c>
      <c r="T669">
        <f t="shared" si="207"/>
        <v>-18.851666666666667</v>
      </c>
      <c r="U669">
        <f t="shared" si="208"/>
        <v>53.148333333333333</v>
      </c>
    </row>
    <row r="670" spans="1:21" x14ac:dyDescent="0.3">
      <c r="A670" t="s">
        <v>89</v>
      </c>
      <c r="C670" t="str">
        <f t="shared" si="190"/>
        <v>2021</v>
      </c>
      <c r="D670" t="str">
        <f t="shared" si="191"/>
        <v>01</v>
      </c>
      <c r="E670" t="str">
        <f t="shared" si="192"/>
        <v>22</v>
      </c>
      <c r="F670" s="3">
        <f t="shared" si="193"/>
        <v>44218</v>
      </c>
      <c r="G670">
        <f t="shared" si="194"/>
        <v>2021</v>
      </c>
      <c r="H670">
        <f t="shared" si="195"/>
        <v>3</v>
      </c>
      <c r="I670">
        <f t="shared" si="196"/>
        <v>4</v>
      </c>
      <c r="J670" s="3">
        <f t="shared" si="197"/>
        <v>44259</v>
      </c>
      <c r="K670">
        <f t="shared" si="198"/>
        <v>41</v>
      </c>
      <c r="L670" t="str">
        <f t="shared" si="199"/>
        <v>15</v>
      </c>
      <c r="M670" t="str">
        <f t="shared" si="200"/>
        <v>12</v>
      </c>
      <c r="N670" t="str">
        <f t="shared" si="201"/>
        <v>53</v>
      </c>
      <c r="O670">
        <f t="shared" si="202"/>
        <v>15.214722222222221</v>
      </c>
      <c r="P670">
        <f t="shared" si="203"/>
        <v>0</v>
      </c>
      <c r="Q670">
        <f t="shared" si="204"/>
        <v>0</v>
      </c>
      <c r="R670">
        <f t="shared" si="205"/>
        <v>0</v>
      </c>
      <c r="S670">
        <f t="shared" si="206"/>
        <v>0</v>
      </c>
      <c r="T670">
        <f t="shared" si="207"/>
        <v>-15.214722222222221</v>
      </c>
      <c r="U670">
        <f t="shared" si="208"/>
        <v>968.78527777777776</v>
      </c>
    </row>
    <row r="671" spans="1:21" x14ac:dyDescent="0.3">
      <c r="A671" t="s">
        <v>947</v>
      </c>
      <c r="B671" t="s">
        <v>1386</v>
      </c>
      <c r="C671" t="str">
        <f t="shared" si="190"/>
        <v>2021</v>
      </c>
      <c r="D671" t="str">
        <f t="shared" si="191"/>
        <v>01</v>
      </c>
      <c r="E671" t="str">
        <f t="shared" si="192"/>
        <v>25</v>
      </c>
      <c r="F671" s="3">
        <f t="shared" si="193"/>
        <v>44221</v>
      </c>
      <c r="G671" t="str">
        <f t="shared" si="194"/>
        <v>2021</v>
      </c>
      <c r="H671" t="str">
        <f t="shared" si="195"/>
        <v>02</v>
      </c>
      <c r="I671" t="str">
        <f t="shared" si="196"/>
        <v>09</v>
      </c>
      <c r="J671" s="3">
        <f t="shared" si="197"/>
        <v>44236</v>
      </c>
      <c r="K671">
        <f t="shared" si="198"/>
        <v>15</v>
      </c>
      <c r="L671" t="str">
        <f t="shared" si="199"/>
        <v>00</v>
      </c>
      <c r="M671" t="str">
        <f t="shared" si="200"/>
        <v>31</v>
      </c>
      <c r="N671" t="str">
        <f t="shared" si="201"/>
        <v>56</v>
      </c>
      <c r="O671">
        <f t="shared" si="202"/>
        <v>0.53222222222222226</v>
      </c>
      <c r="P671" t="str">
        <f t="shared" si="203"/>
        <v>12</v>
      </c>
      <c r="Q671" t="str">
        <f t="shared" si="204"/>
        <v>59</v>
      </c>
      <c r="R671" t="str">
        <f t="shared" si="205"/>
        <v>59</v>
      </c>
      <c r="S671">
        <f t="shared" si="206"/>
        <v>12.999722222222221</v>
      </c>
      <c r="T671">
        <f t="shared" si="207"/>
        <v>12.467499999999999</v>
      </c>
      <c r="U671">
        <f t="shared" si="208"/>
        <v>372.46749999999997</v>
      </c>
    </row>
    <row r="672" spans="1:21" x14ac:dyDescent="0.3">
      <c r="A672" t="s">
        <v>1286</v>
      </c>
      <c r="B672" t="s">
        <v>1287</v>
      </c>
      <c r="C672" t="str">
        <f t="shared" si="190"/>
        <v>2021</v>
      </c>
      <c r="D672" t="str">
        <f t="shared" si="191"/>
        <v>02</v>
      </c>
      <c r="E672" t="str">
        <f t="shared" si="192"/>
        <v>08</v>
      </c>
      <c r="F672" s="3">
        <f t="shared" si="193"/>
        <v>44235</v>
      </c>
      <c r="G672" t="str">
        <f t="shared" si="194"/>
        <v>2021</v>
      </c>
      <c r="H672" t="str">
        <f t="shared" si="195"/>
        <v>02</v>
      </c>
      <c r="I672" t="str">
        <f t="shared" si="196"/>
        <v>15</v>
      </c>
      <c r="J672" s="3">
        <f t="shared" si="197"/>
        <v>44242</v>
      </c>
      <c r="K672">
        <f t="shared" si="198"/>
        <v>7</v>
      </c>
      <c r="L672" t="str">
        <f t="shared" si="199"/>
        <v>22</v>
      </c>
      <c r="M672" t="str">
        <f t="shared" si="200"/>
        <v>43</v>
      </c>
      <c r="N672" t="str">
        <f t="shared" si="201"/>
        <v>12</v>
      </c>
      <c r="O672">
        <f t="shared" si="202"/>
        <v>22.72</v>
      </c>
      <c r="P672" t="str">
        <f t="shared" si="203"/>
        <v>22</v>
      </c>
      <c r="Q672" t="str">
        <f t="shared" si="204"/>
        <v>35</v>
      </c>
      <c r="R672" t="str">
        <f t="shared" si="205"/>
        <v>09</v>
      </c>
      <c r="S672">
        <f t="shared" si="206"/>
        <v>22.585833333333333</v>
      </c>
      <c r="T672">
        <f t="shared" si="207"/>
        <v>-0.13416666666666544</v>
      </c>
      <c r="U672">
        <f t="shared" si="208"/>
        <v>167.86583333333334</v>
      </c>
    </row>
    <row r="673" spans="1:21" x14ac:dyDescent="0.3">
      <c r="A673" t="s">
        <v>1778</v>
      </c>
      <c r="B673" t="s">
        <v>1779</v>
      </c>
      <c r="C673" t="str">
        <f t="shared" si="190"/>
        <v>2020</v>
      </c>
      <c r="D673" t="str">
        <f t="shared" si="191"/>
        <v>10</v>
      </c>
      <c r="E673" t="str">
        <f t="shared" si="192"/>
        <v>27</v>
      </c>
      <c r="F673" s="3">
        <f t="shared" si="193"/>
        <v>44131</v>
      </c>
      <c r="G673" t="str">
        <f t="shared" si="194"/>
        <v>2021</v>
      </c>
      <c r="H673" t="str">
        <f t="shared" si="195"/>
        <v>05</v>
      </c>
      <c r="I673" t="str">
        <f t="shared" si="196"/>
        <v>01</v>
      </c>
      <c r="J673" s="3">
        <f t="shared" si="197"/>
        <v>44317</v>
      </c>
      <c r="K673">
        <f t="shared" si="198"/>
        <v>186</v>
      </c>
      <c r="L673" t="str">
        <f t="shared" si="199"/>
        <v>22</v>
      </c>
      <c r="M673" t="str">
        <f t="shared" si="200"/>
        <v>24</v>
      </c>
      <c r="N673" t="str">
        <f t="shared" si="201"/>
        <v>04</v>
      </c>
      <c r="O673">
        <f t="shared" si="202"/>
        <v>22.40111111111111</v>
      </c>
      <c r="P673" t="str">
        <f t="shared" si="203"/>
        <v>06</v>
      </c>
      <c r="Q673" t="str">
        <f t="shared" si="204"/>
        <v>59</v>
      </c>
      <c r="R673" t="str">
        <f t="shared" si="205"/>
        <v>59</v>
      </c>
      <c r="S673">
        <f t="shared" si="206"/>
        <v>6.9997222222222222</v>
      </c>
      <c r="T673">
        <f t="shared" si="207"/>
        <v>-15.401388888888889</v>
      </c>
      <c r="U673">
        <f t="shared" si="208"/>
        <v>4448.5986111111115</v>
      </c>
    </row>
    <row r="674" spans="1:21" x14ac:dyDescent="0.3">
      <c r="A674" t="s">
        <v>358</v>
      </c>
      <c r="B674" t="s">
        <v>359</v>
      </c>
      <c r="C674" t="str">
        <f t="shared" si="190"/>
        <v>2021</v>
      </c>
      <c r="D674" t="str">
        <f t="shared" si="191"/>
        <v>01</v>
      </c>
      <c r="E674" t="str">
        <f t="shared" si="192"/>
        <v>16</v>
      </c>
      <c r="F674" s="3">
        <f t="shared" si="193"/>
        <v>44212</v>
      </c>
      <c r="G674" t="str">
        <f t="shared" si="194"/>
        <v>2021</v>
      </c>
      <c r="H674" t="str">
        <f t="shared" si="195"/>
        <v>02</v>
      </c>
      <c r="I674" t="str">
        <f t="shared" si="196"/>
        <v>03</v>
      </c>
      <c r="J674" s="3">
        <f t="shared" si="197"/>
        <v>44230</v>
      </c>
      <c r="K674">
        <f t="shared" si="198"/>
        <v>18</v>
      </c>
      <c r="L674" t="str">
        <f t="shared" si="199"/>
        <v>18</v>
      </c>
      <c r="M674" t="str">
        <f t="shared" si="200"/>
        <v>31</v>
      </c>
      <c r="N674" t="str">
        <f t="shared" si="201"/>
        <v>07</v>
      </c>
      <c r="O674">
        <f t="shared" si="202"/>
        <v>18.51861111111111</v>
      </c>
      <c r="P674" t="str">
        <f t="shared" si="203"/>
        <v>06</v>
      </c>
      <c r="Q674" t="str">
        <f t="shared" si="204"/>
        <v>59</v>
      </c>
      <c r="R674" t="str">
        <f t="shared" si="205"/>
        <v>59</v>
      </c>
      <c r="S674">
        <f t="shared" si="206"/>
        <v>6.9997222222222222</v>
      </c>
      <c r="T674">
        <f t="shared" si="207"/>
        <v>-11.518888888888888</v>
      </c>
      <c r="U674">
        <f t="shared" si="208"/>
        <v>420.48111111111109</v>
      </c>
    </row>
    <row r="675" spans="1:21" x14ac:dyDescent="0.3">
      <c r="A675" t="s">
        <v>89</v>
      </c>
      <c r="C675" t="str">
        <f t="shared" si="190"/>
        <v>2021</v>
      </c>
      <c r="D675" t="str">
        <f t="shared" si="191"/>
        <v>01</v>
      </c>
      <c r="E675" t="str">
        <f t="shared" si="192"/>
        <v>22</v>
      </c>
      <c r="F675" s="3">
        <f t="shared" si="193"/>
        <v>44218</v>
      </c>
      <c r="G675">
        <f t="shared" si="194"/>
        <v>2021</v>
      </c>
      <c r="H675">
        <f t="shared" si="195"/>
        <v>3</v>
      </c>
      <c r="I675">
        <f t="shared" si="196"/>
        <v>4</v>
      </c>
      <c r="J675" s="3">
        <f t="shared" si="197"/>
        <v>44259</v>
      </c>
      <c r="K675">
        <f t="shared" si="198"/>
        <v>41</v>
      </c>
      <c r="L675" t="str">
        <f t="shared" si="199"/>
        <v>15</v>
      </c>
      <c r="M675" t="str">
        <f t="shared" si="200"/>
        <v>12</v>
      </c>
      <c r="N675" t="str">
        <f t="shared" si="201"/>
        <v>53</v>
      </c>
      <c r="O675">
        <f t="shared" si="202"/>
        <v>15.214722222222221</v>
      </c>
      <c r="P675">
        <f t="shared" si="203"/>
        <v>0</v>
      </c>
      <c r="Q675">
        <f t="shared" si="204"/>
        <v>0</v>
      </c>
      <c r="R675">
        <f t="shared" si="205"/>
        <v>0</v>
      </c>
      <c r="S675">
        <f t="shared" si="206"/>
        <v>0</v>
      </c>
      <c r="T675">
        <f t="shared" si="207"/>
        <v>-15.214722222222221</v>
      </c>
      <c r="U675">
        <f t="shared" si="208"/>
        <v>968.78527777777776</v>
      </c>
    </row>
    <row r="676" spans="1:21" x14ac:dyDescent="0.3">
      <c r="A676" t="s">
        <v>2021</v>
      </c>
      <c r="B676" t="s">
        <v>70</v>
      </c>
      <c r="C676" t="str">
        <f t="shared" si="190"/>
        <v>2021</v>
      </c>
      <c r="D676" t="str">
        <f t="shared" si="191"/>
        <v>01</v>
      </c>
      <c r="E676" t="str">
        <f t="shared" si="192"/>
        <v>25</v>
      </c>
      <c r="F676" s="3">
        <f t="shared" si="193"/>
        <v>44221</v>
      </c>
      <c r="G676" t="str">
        <f t="shared" si="194"/>
        <v>2021</v>
      </c>
      <c r="H676" t="str">
        <f t="shared" si="195"/>
        <v>05</v>
      </c>
      <c r="I676" t="str">
        <f t="shared" si="196"/>
        <v>01</v>
      </c>
      <c r="J676" s="3">
        <f t="shared" si="197"/>
        <v>44317</v>
      </c>
      <c r="K676">
        <f t="shared" si="198"/>
        <v>96</v>
      </c>
      <c r="L676" t="str">
        <f t="shared" si="199"/>
        <v>21</v>
      </c>
      <c r="M676" t="str">
        <f t="shared" si="200"/>
        <v>04</v>
      </c>
      <c r="N676" t="str">
        <f t="shared" si="201"/>
        <v>06</v>
      </c>
      <c r="O676">
        <f t="shared" si="202"/>
        <v>21.068333333333332</v>
      </c>
      <c r="P676" t="str">
        <f t="shared" si="203"/>
        <v>03</v>
      </c>
      <c r="Q676" t="str">
        <f t="shared" si="204"/>
        <v>59</v>
      </c>
      <c r="R676" t="str">
        <f t="shared" si="205"/>
        <v>59</v>
      </c>
      <c r="S676">
        <f t="shared" si="206"/>
        <v>3.9997222222222222</v>
      </c>
      <c r="T676">
        <f t="shared" si="207"/>
        <v>-17.06861111111111</v>
      </c>
      <c r="U676">
        <f t="shared" si="208"/>
        <v>2286.9313888888887</v>
      </c>
    </row>
    <row r="677" spans="1:21" x14ac:dyDescent="0.3">
      <c r="A677" t="s">
        <v>168</v>
      </c>
      <c r="C677" t="str">
        <f t="shared" si="190"/>
        <v>2021</v>
      </c>
      <c r="D677" t="str">
        <f t="shared" si="191"/>
        <v>01</v>
      </c>
      <c r="E677" t="str">
        <f t="shared" si="192"/>
        <v>28</v>
      </c>
      <c r="F677" s="3">
        <f t="shared" si="193"/>
        <v>44224</v>
      </c>
      <c r="G677">
        <f t="shared" si="194"/>
        <v>2021</v>
      </c>
      <c r="H677">
        <f t="shared" si="195"/>
        <v>3</v>
      </c>
      <c r="I677">
        <f t="shared" si="196"/>
        <v>4</v>
      </c>
      <c r="J677" s="3">
        <f t="shared" si="197"/>
        <v>44259</v>
      </c>
      <c r="K677">
        <f t="shared" si="198"/>
        <v>35</v>
      </c>
      <c r="L677" t="str">
        <f t="shared" si="199"/>
        <v>19</v>
      </c>
      <c r="M677" t="str">
        <f t="shared" si="200"/>
        <v>23</v>
      </c>
      <c r="N677" t="str">
        <f t="shared" si="201"/>
        <v>31</v>
      </c>
      <c r="O677">
        <f t="shared" si="202"/>
        <v>19.391944444444444</v>
      </c>
      <c r="P677">
        <f t="shared" si="203"/>
        <v>0</v>
      </c>
      <c r="Q677">
        <f t="shared" si="204"/>
        <v>0</v>
      </c>
      <c r="R677">
        <f t="shared" si="205"/>
        <v>0</v>
      </c>
      <c r="S677">
        <f t="shared" si="206"/>
        <v>0</v>
      </c>
      <c r="T677">
        <f t="shared" si="207"/>
        <v>-19.391944444444444</v>
      </c>
      <c r="U677">
        <f t="shared" si="208"/>
        <v>820.60805555555555</v>
      </c>
    </row>
    <row r="678" spans="1:21" x14ac:dyDescent="0.3">
      <c r="A678" t="s">
        <v>209</v>
      </c>
      <c r="B678" t="s">
        <v>210</v>
      </c>
      <c r="C678" t="str">
        <f t="shared" si="190"/>
        <v>2021</v>
      </c>
      <c r="D678" t="str">
        <f t="shared" si="191"/>
        <v>01</v>
      </c>
      <c r="E678" t="str">
        <f t="shared" si="192"/>
        <v>22</v>
      </c>
      <c r="F678" s="3">
        <f t="shared" si="193"/>
        <v>44218</v>
      </c>
      <c r="G678" t="str">
        <f t="shared" si="194"/>
        <v>2021</v>
      </c>
      <c r="H678" t="str">
        <f t="shared" si="195"/>
        <v>02</v>
      </c>
      <c r="I678" t="str">
        <f t="shared" si="196"/>
        <v>01</v>
      </c>
      <c r="J678" s="3">
        <f t="shared" si="197"/>
        <v>44228</v>
      </c>
      <c r="K678">
        <f t="shared" si="198"/>
        <v>10</v>
      </c>
      <c r="L678" t="str">
        <f t="shared" si="199"/>
        <v>13</v>
      </c>
      <c r="M678" t="str">
        <f t="shared" si="200"/>
        <v>00</v>
      </c>
      <c r="N678" t="str">
        <f t="shared" si="201"/>
        <v>00</v>
      </c>
      <c r="O678">
        <f t="shared" si="202"/>
        <v>13</v>
      </c>
      <c r="P678" t="str">
        <f t="shared" si="203"/>
        <v>04</v>
      </c>
      <c r="Q678" t="str">
        <f t="shared" si="204"/>
        <v>59</v>
      </c>
      <c r="R678" t="str">
        <f t="shared" si="205"/>
        <v>59</v>
      </c>
      <c r="S678">
        <f t="shared" si="206"/>
        <v>4.9997222222222222</v>
      </c>
      <c r="T678">
        <f t="shared" si="207"/>
        <v>-8.0002777777777787</v>
      </c>
      <c r="U678">
        <f t="shared" si="208"/>
        <v>231.99972222222223</v>
      </c>
    </row>
    <row r="679" spans="1:21" x14ac:dyDescent="0.3">
      <c r="A679" t="s">
        <v>1244</v>
      </c>
      <c r="B679" t="s">
        <v>336</v>
      </c>
      <c r="C679" t="str">
        <f t="shared" si="190"/>
        <v>2021</v>
      </c>
      <c r="D679" t="str">
        <f t="shared" si="191"/>
        <v>02</v>
      </c>
      <c r="E679" t="str">
        <f t="shared" si="192"/>
        <v>26</v>
      </c>
      <c r="F679" s="3">
        <f t="shared" si="193"/>
        <v>44253</v>
      </c>
      <c r="G679" t="str">
        <f t="shared" si="194"/>
        <v>2021</v>
      </c>
      <c r="H679" t="str">
        <f t="shared" si="195"/>
        <v>03</v>
      </c>
      <c r="I679" t="str">
        <f t="shared" si="196"/>
        <v>17</v>
      </c>
      <c r="J679" s="3">
        <f t="shared" si="197"/>
        <v>44272</v>
      </c>
      <c r="K679">
        <f t="shared" si="198"/>
        <v>19</v>
      </c>
      <c r="L679" t="str">
        <f t="shared" si="199"/>
        <v>18</v>
      </c>
      <c r="M679" t="str">
        <f t="shared" si="200"/>
        <v>01</v>
      </c>
      <c r="N679" t="str">
        <f t="shared" si="201"/>
        <v>48</v>
      </c>
      <c r="O679">
        <f t="shared" si="202"/>
        <v>18.029999999999998</v>
      </c>
      <c r="P679" t="str">
        <f t="shared" si="203"/>
        <v>22</v>
      </c>
      <c r="Q679" t="str">
        <f t="shared" si="204"/>
        <v>00</v>
      </c>
      <c r="R679" t="str">
        <f t="shared" si="205"/>
        <v>00</v>
      </c>
      <c r="S679">
        <f t="shared" si="206"/>
        <v>22</v>
      </c>
      <c r="T679">
        <f t="shared" si="207"/>
        <v>3.9700000000000024</v>
      </c>
      <c r="U679">
        <f t="shared" si="208"/>
        <v>459.97</v>
      </c>
    </row>
    <row r="680" spans="1:21" x14ac:dyDescent="0.3">
      <c r="A680" t="s">
        <v>418</v>
      </c>
      <c r="B680" t="s">
        <v>419</v>
      </c>
      <c r="C680" t="str">
        <f t="shared" si="190"/>
        <v>2021</v>
      </c>
      <c r="D680" t="str">
        <f t="shared" si="191"/>
        <v>03</v>
      </c>
      <c r="E680" t="str">
        <f t="shared" si="192"/>
        <v>01</v>
      </c>
      <c r="F680" s="3">
        <f t="shared" si="193"/>
        <v>44256</v>
      </c>
      <c r="G680" t="str">
        <f t="shared" si="194"/>
        <v>2021</v>
      </c>
      <c r="H680" t="str">
        <f t="shared" si="195"/>
        <v>03</v>
      </c>
      <c r="I680" t="str">
        <f t="shared" si="196"/>
        <v>15</v>
      </c>
      <c r="J680" s="3">
        <f t="shared" si="197"/>
        <v>44270</v>
      </c>
      <c r="K680">
        <f t="shared" si="198"/>
        <v>14</v>
      </c>
      <c r="L680" t="str">
        <f t="shared" si="199"/>
        <v>00</v>
      </c>
      <c r="M680" t="str">
        <f t="shared" si="200"/>
        <v>00</v>
      </c>
      <c r="N680" t="str">
        <f t="shared" si="201"/>
        <v>52</v>
      </c>
      <c r="O680">
        <f t="shared" si="202"/>
        <v>1.4444444444444444E-2</v>
      </c>
      <c r="P680" t="str">
        <f t="shared" si="203"/>
        <v>23</v>
      </c>
      <c r="Q680" t="str">
        <f t="shared" si="204"/>
        <v>59</v>
      </c>
      <c r="R680" t="str">
        <f t="shared" si="205"/>
        <v>52</v>
      </c>
      <c r="S680">
        <f t="shared" si="206"/>
        <v>23.997777777777777</v>
      </c>
      <c r="T680">
        <f t="shared" si="207"/>
        <v>23.983333333333334</v>
      </c>
      <c r="U680">
        <f t="shared" si="208"/>
        <v>359.98333333333335</v>
      </c>
    </row>
    <row r="681" spans="1:21" x14ac:dyDescent="0.3">
      <c r="A681" t="s">
        <v>1859</v>
      </c>
      <c r="B681" t="s">
        <v>814</v>
      </c>
      <c r="C681" t="str">
        <f t="shared" si="190"/>
        <v>2021</v>
      </c>
      <c r="D681" t="str">
        <f t="shared" si="191"/>
        <v>02</v>
      </c>
      <c r="E681" t="str">
        <f t="shared" si="192"/>
        <v>08</v>
      </c>
      <c r="F681" s="3">
        <f t="shared" si="193"/>
        <v>44235</v>
      </c>
      <c r="G681" t="str">
        <f t="shared" si="194"/>
        <v>2021</v>
      </c>
      <c r="H681" t="str">
        <f t="shared" si="195"/>
        <v>03</v>
      </c>
      <c r="I681" t="str">
        <f t="shared" si="196"/>
        <v>16</v>
      </c>
      <c r="J681" s="3">
        <f t="shared" si="197"/>
        <v>44271</v>
      </c>
      <c r="K681">
        <f t="shared" si="198"/>
        <v>36</v>
      </c>
      <c r="L681" t="str">
        <f t="shared" si="199"/>
        <v>20</v>
      </c>
      <c r="M681" t="str">
        <f t="shared" si="200"/>
        <v>08</v>
      </c>
      <c r="N681" t="str">
        <f t="shared" si="201"/>
        <v>53</v>
      </c>
      <c r="O681">
        <f t="shared" si="202"/>
        <v>20.148055555555555</v>
      </c>
      <c r="P681" t="str">
        <f t="shared" si="203"/>
        <v>06</v>
      </c>
      <c r="Q681" t="str">
        <f t="shared" si="204"/>
        <v>59</v>
      </c>
      <c r="R681" t="str">
        <f t="shared" si="205"/>
        <v>59</v>
      </c>
      <c r="S681">
        <f t="shared" si="206"/>
        <v>6.9997222222222222</v>
      </c>
      <c r="T681">
        <f t="shared" si="207"/>
        <v>-13.148333333333333</v>
      </c>
      <c r="U681">
        <f t="shared" si="208"/>
        <v>850.85166666666669</v>
      </c>
    </row>
    <row r="682" spans="1:21" x14ac:dyDescent="0.3">
      <c r="A682" t="s">
        <v>947</v>
      </c>
      <c r="B682" t="s">
        <v>1386</v>
      </c>
      <c r="C682" t="str">
        <f t="shared" si="190"/>
        <v>2021</v>
      </c>
      <c r="D682" t="str">
        <f t="shared" si="191"/>
        <v>01</v>
      </c>
      <c r="E682" t="str">
        <f t="shared" si="192"/>
        <v>25</v>
      </c>
      <c r="F682" s="3">
        <f t="shared" si="193"/>
        <v>44221</v>
      </c>
      <c r="G682" t="str">
        <f t="shared" si="194"/>
        <v>2021</v>
      </c>
      <c r="H682" t="str">
        <f t="shared" si="195"/>
        <v>02</v>
      </c>
      <c r="I682" t="str">
        <f t="shared" si="196"/>
        <v>09</v>
      </c>
      <c r="J682" s="3">
        <f t="shared" si="197"/>
        <v>44236</v>
      </c>
      <c r="K682">
        <f t="shared" si="198"/>
        <v>15</v>
      </c>
      <c r="L682" t="str">
        <f t="shared" si="199"/>
        <v>00</v>
      </c>
      <c r="M682" t="str">
        <f t="shared" si="200"/>
        <v>31</v>
      </c>
      <c r="N682" t="str">
        <f t="shared" si="201"/>
        <v>56</v>
      </c>
      <c r="O682">
        <f t="shared" si="202"/>
        <v>0.53222222222222226</v>
      </c>
      <c r="P682" t="str">
        <f t="shared" si="203"/>
        <v>12</v>
      </c>
      <c r="Q682" t="str">
        <f t="shared" si="204"/>
        <v>59</v>
      </c>
      <c r="R682" t="str">
        <f t="shared" si="205"/>
        <v>59</v>
      </c>
      <c r="S682">
        <f t="shared" si="206"/>
        <v>12.999722222222221</v>
      </c>
      <c r="T682">
        <f t="shared" si="207"/>
        <v>12.467499999999999</v>
      </c>
      <c r="U682">
        <f t="shared" si="208"/>
        <v>372.46749999999997</v>
      </c>
    </row>
    <row r="683" spans="1:21" x14ac:dyDescent="0.3">
      <c r="A683" t="s">
        <v>667</v>
      </c>
      <c r="C683" t="str">
        <f t="shared" si="190"/>
        <v>2021</v>
      </c>
      <c r="D683" t="str">
        <f t="shared" si="191"/>
        <v>01</v>
      </c>
      <c r="E683" t="str">
        <f t="shared" si="192"/>
        <v>07</v>
      </c>
      <c r="F683" s="3">
        <f t="shared" si="193"/>
        <v>44203</v>
      </c>
      <c r="G683">
        <f t="shared" si="194"/>
        <v>2021</v>
      </c>
      <c r="H683">
        <f t="shared" si="195"/>
        <v>3</v>
      </c>
      <c r="I683">
        <f t="shared" si="196"/>
        <v>4</v>
      </c>
      <c r="J683" s="3">
        <f t="shared" si="197"/>
        <v>44259</v>
      </c>
      <c r="K683">
        <f t="shared" si="198"/>
        <v>56</v>
      </c>
      <c r="L683" t="str">
        <f t="shared" si="199"/>
        <v>21</v>
      </c>
      <c r="M683" t="str">
        <f t="shared" si="200"/>
        <v>37</v>
      </c>
      <c r="N683" t="str">
        <f t="shared" si="201"/>
        <v>24</v>
      </c>
      <c r="O683">
        <f t="shared" si="202"/>
        <v>21.623333333333335</v>
      </c>
      <c r="P683">
        <f t="shared" si="203"/>
        <v>0</v>
      </c>
      <c r="Q683">
        <f t="shared" si="204"/>
        <v>0</v>
      </c>
      <c r="R683">
        <f t="shared" si="205"/>
        <v>0</v>
      </c>
      <c r="S683">
        <f t="shared" si="206"/>
        <v>0</v>
      </c>
      <c r="T683">
        <f t="shared" si="207"/>
        <v>-21.623333333333335</v>
      </c>
      <c r="U683">
        <f t="shared" si="208"/>
        <v>1322.3766666666666</v>
      </c>
    </row>
    <row r="684" spans="1:21" x14ac:dyDescent="0.3">
      <c r="A684" t="s">
        <v>553</v>
      </c>
      <c r="B684" t="s">
        <v>554</v>
      </c>
      <c r="C684" t="str">
        <f t="shared" si="190"/>
        <v>2021</v>
      </c>
      <c r="D684" t="str">
        <f t="shared" si="191"/>
        <v>01</v>
      </c>
      <c r="E684" t="str">
        <f t="shared" si="192"/>
        <v>18</v>
      </c>
      <c r="F684" s="3">
        <f t="shared" si="193"/>
        <v>44214</v>
      </c>
      <c r="G684" t="str">
        <f t="shared" si="194"/>
        <v>2021</v>
      </c>
      <c r="H684" t="str">
        <f t="shared" si="195"/>
        <v>02</v>
      </c>
      <c r="I684" t="str">
        <f t="shared" si="196"/>
        <v>14</v>
      </c>
      <c r="J684" s="3">
        <f t="shared" si="197"/>
        <v>44241</v>
      </c>
      <c r="K684">
        <f t="shared" si="198"/>
        <v>27</v>
      </c>
      <c r="L684" t="str">
        <f t="shared" si="199"/>
        <v>12</v>
      </c>
      <c r="M684" t="str">
        <f t="shared" si="200"/>
        <v>33</v>
      </c>
      <c r="N684" t="str">
        <f t="shared" si="201"/>
        <v>39</v>
      </c>
      <c r="O684">
        <f t="shared" si="202"/>
        <v>12.560833333333335</v>
      </c>
      <c r="P684" t="str">
        <f t="shared" si="203"/>
        <v>11</v>
      </c>
      <c r="Q684" t="str">
        <f t="shared" si="204"/>
        <v>56</v>
      </c>
      <c r="R684" t="str">
        <f t="shared" si="205"/>
        <v>52</v>
      </c>
      <c r="S684">
        <f t="shared" si="206"/>
        <v>11.947777777777778</v>
      </c>
      <c r="T684">
        <f t="shared" si="207"/>
        <v>-0.61305555555555635</v>
      </c>
      <c r="U684">
        <f t="shared" si="208"/>
        <v>647.38694444444445</v>
      </c>
    </row>
    <row r="685" spans="1:21" x14ac:dyDescent="0.3">
      <c r="A685" t="s">
        <v>379</v>
      </c>
      <c r="B685" t="s">
        <v>380</v>
      </c>
      <c r="C685" t="str">
        <f t="shared" si="190"/>
        <v>2021</v>
      </c>
      <c r="D685" t="str">
        <f t="shared" si="191"/>
        <v>01</v>
      </c>
      <c r="E685" t="str">
        <f t="shared" si="192"/>
        <v>05</v>
      </c>
      <c r="F685" s="3">
        <f t="shared" si="193"/>
        <v>44201</v>
      </c>
      <c r="G685" t="str">
        <f t="shared" si="194"/>
        <v>2021</v>
      </c>
      <c r="H685" t="str">
        <f t="shared" si="195"/>
        <v>01</v>
      </c>
      <c r="I685" t="str">
        <f t="shared" si="196"/>
        <v>05</v>
      </c>
      <c r="J685" s="3">
        <f t="shared" si="197"/>
        <v>44201</v>
      </c>
      <c r="K685">
        <f t="shared" si="198"/>
        <v>0</v>
      </c>
      <c r="L685" t="str">
        <f t="shared" si="199"/>
        <v>11</v>
      </c>
      <c r="M685" t="str">
        <f t="shared" si="200"/>
        <v>30</v>
      </c>
      <c r="N685" t="str">
        <f t="shared" si="201"/>
        <v>00</v>
      </c>
      <c r="O685">
        <f t="shared" si="202"/>
        <v>11.5</v>
      </c>
      <c r="P685" t="str">
        <f t="shared" si="203"/>
        <v>23</v>
      </c>
      <c r="Q685" t="str">
        <f t="shared" si="204"/>
        <v>45</v>
      </c>
      <c r="R685" t="str">
        <f t="shared" si="205"/>
        <v>00</v>
      </c>
      <c r="S685">
        <f t="shared" si="206"/>
        <v>23.75</v>
      </c>
      <c r="T685">
        <f t="shared" si="207"/>
        <v>12.25</v>
      </c>
      <c r="U685">
        <f t="shared" si="208"/>
        <v>12.25</v>
      </c>
    </row>
    <row r="686" spans="1:21" x14ac:dyDescent="0.3">
      <c r="A686" t="s">
        <v>1859</v>
      </c>
      <c r="B686" t="s">
        <v>814</v>
      </c>
      <c r="C686" t="str">
        <f t="shared" si="190"/>
        <v>2021</v>
      </c>
      <c r="D686" t="str">
        <f t="shared" si="191"/>
        <v>02</v>
      </c>
      <c r="E686" t="str">
        <f t="shared" si="192"/>
        <v>08</v>
      </c>
      <c r="F686" s="3">
        <f t="shared" si="193"/>
        <v>44235</v>
      </c>
      <c r="G686" t="str">
        <f t="shared" si="194"/>
        <v>2021</v>
      </c>
      <c r="H686" t="str">
        <f t="shared" si="195"/>
        <v>03</v>
      </c>
      <c r="I686" t="str">
        <f t="shared" si="196"/>
        <v>16</v>
      </c>
      <c r="J686" s="3">
        <f t="shared" si="197"/>
        <v>44271</v>
      </c>
      <c r="K686">
        <f t="shared" si="198"/>
        <v>36</v>
      </c>
      <c r="L686" t="str">
        <f t="shared" si="199"/>
        <v>20</v>
      </c>
      <c r="M686" t="str">
        <f t="shared" si="200"/>
        <v>08</v>
      </c>
      <c r="N686" t="str">
        <f t="shared" si="201"/>
        <v>53</v>
      </c>
      <c r="O686">
        <f t="shared" si="202"/>
        <v>20.148055555555555</v>
      </c>
      <c r="P686" t="str">
        <f t="shared" si="203"/>
        <v>06</v>
      </c>
      <c r="Q686" t="str">
        <f t="shared" si="204"/>
        <v>59</v>
      </c>
      <c r="R686" t="str">
        <f t="shared" si="205"/>
        <v>59</v>
      </c>
      <c r="S686">
        <f t="shared" si="206"/>
        <v>6.9997222222222222</v>
      </c>
      <c r="T686">
        <f t="shared" si="207"/>
        <v>-13.148333333333333</v>
      </c>
      <c r="U686">
        <f t="shared" si="208"/>
        <v>850.85166666666669</v>
      </c>
    </row>
    <row r="687" spans="1:21" x14ac:dyDescent="0.3">
      <c r="A687" t="s">
        <v>323</v>
      </c>
      <c r="C687" t="str">
        <f t="shared" si="190"/>
        <v>2021</v>
      </c>
      <c r="D687" t="str">
        <f t="shared" si="191"/>
        <v>01</v>
      </c>
      <c r="E687" t="str">
        <f t="shared" si="192"/>
        <v>04</v>
      </c>
      <c r="F687" s="3">
        <f t="shared" si="193"/>
        <v>44200</v>
      </c>
      <c r="G687">
        <f t="shared" si="194"/>
        <v>2021</v>
      </c>
      <c r="H687">
        <f t="shared" si="195"/>
        <v>3</v>
      </c>
      <c r="I687">
        <f t="shared" si="196"/>
        <v>4</v>
      </c>
      <c r="J687" s="3">
        <f t="shared" si="197"/>
        <v>44259</v>
      </c>
      <c r="K687">
        <f t="shared" si="198"/>
        <v>59</v>
      </c>
      <c r="L687" t="str">
        <f t="shared" si="199"/>
        <v>21</v>
      </c>
      <c r="M687" t="str">
        <f t="shared" si="200"/>
        <v>37</v>
      </c>
      <c r="N687" t="str">
        <f t="shared" si="201"/>
        <v>45</v>
      </c>
      <c r="O687">
        <f t="shared" si="202"/>
        <v>21.629166666666666</v>
      </c>
      <c r="P687">
        <f t="shared" si="203"/>
        <v>0</v>
      </c>
      <c r="Q687">
        <f t="shared" si="204"/>
        <v>0</v>
      </c>
      <c r="R687">
        <f t="shared" si="205"/>
        <v>0</v>
      </c>
      <c r="S687">
        <f t="shared" si="206"/>
        <v>0</v>
      </c>
      <c r="T687">
        <f t="shared" si="207"/>
        <v>-21.629166666666666</v>
      </c>
      <c r="U687">
        <f t="shared" si="208"/>
        <v>1394.3708333333334</v>
      </c>
    </row>
    <row r="688" spans="1:21" x14ac:dyDescent="0.3">
      <c r="A688" t="s">
        <v>684</v>
      </c>
      <c r="B688" t="s">
        <v>685</v>
      </c>
      <c r="C688" t="str">
        <f t="shared" si="190"/>
        <v>2021</v>
      </c>
      <c r="D688" t="str">
        <f t="shared" si="191"/>
        <v>02</v>
      </c>
      <c r="E688" t="str">
        <f t="shared" si="192"/>
        <v>11</v>
      </c>
      <c r="F688" s="3">
        <f t="shared" si="193"/>
        <v>44238</v>
      </c>
      <c r="G688" t="str">
        <f t="shared" si="194"/>
        <v>2021</v>
      </c>
      <c r="H688" t="str">
        <f t="shared" si="195"/>
        <v>03</v>
      </c>
      <c r="I688" t="str">
        <f t="shared" si="196"/>
        <v>08</v>
      </c>
      <c r="J688" s="3">
        <f t="shared" si="197"/>
        <v>44263</v>
      </c>
      <c r="K688">
        <f t="shared" si="198"/>
        <v>25</v>
      </c>
      <c r="L688" t="str">
        <f t="shared" si="199"/>
        <v>21</v>
      </c>
      <c r="M688" t="str">
        <f t="shared" si="200"/>
        <v>22</v>
      </c>
      <c r="N688" t="str">
        <f t="shared" si="201"/>
        <v>56</v>
      </c>
      <c r="O688">
        <f t="shared" si="202"/>
        <v>21.382222222222222</v>
      </c>
      <c r="P688" t="str">
        <f t="shared" si="203"/>
        <v>19</v>
      </c>
      <c r="Q688" t="str">
        <f t="shared" si="204"/>
        <v>59</v>
      </c>
      <c r="R688" t="str">
        <f t="shared" si="205"/>
        <v>59</v>
      </c>
      <c r="S688">
        <f t="shared" si="206"/>
        <v>19.999722222222225</v>
      </c>
      <c r="T688">
        <f t="shared" si="207"/>
        <v>-1.3824999999999967</v>
      </c>
      <c r="U688">
        <f t="shared" si="208"/>
        <v>598.61749999999995</v>
      </c>
    </row>
    <row r="689" spans="1:21" x14ac:dyDescent="0.3">
      <c r="A689" t="s">
        <v>59</v>
      </c>
      <c r="C689" t="str">
        <f t="shared" si="190"/>
        <v>2021</v>
      </c>
      <c r="D689" t="str">
        <f t="shared" si="191"/>
        <v>01</v>
      </c>
      <c r="E689" t="str">
        <f t="shared" si="192"/>
        <v>22</v>
      </c>
      <c r="F689" s="3">
        <f t="shared" si="193"/>
        <v>44218</v>
      </c>
      <c r="G689">
        <f t="shared" si="194"/>
        <v>2021</v>
      </c>
      <c r="H689">
        <f t="shared" si="195"/>
        <v>3</v>
      </c>
      <c r="I689">
        <f t="shared" si="196"/>
        <v>4</v>
      </c>
      <c r="J689" s="3">
        <f t="shared" si="197"/>
        <v>44259</v>
      </c>
      <c r="K689">
        <f t="shared" si="198"/>
        <v>41</v>
      </c>
      <c r="L689" t="str">
        <f t="shared" si="199"/>
        <v>18</v>
      </c>
      <c r="M689" t="str">
        <f t="shared" si="200"/>
        <v>34</v>
      </c>
      <c r="N689" t="str">
        <f t="shared" si="201"/>
        <v>22</v>
      </c>
      <c r="O689">
        <f t="shared" si="202"/>
        <v>18.572777777777777</v>
      </c>
      <c r="P689">
        <f t="shared" si="203"/>
        <v>0</v>
      </c>
      <c r="Q689">
        <f t="shared" si="204"/>
        <v>0</v>
      </c>
      <c r="R689">
        <f t="shared" si="205"/>
        <v>0</v>
      </c>
      <c r="S689">
        <f t="shared" si="206"/>
        <v>0</v>
      </c>
      <c r="T689">
        <f t="shared" si="207"/>
        <v>-18.572777777777777</v>
      </c>
      <c r="U689">
        <f t="shared" si="208"/>
        <v>965.42722222222221</v>
      </c>
    </row>
    <row r="690" spans="1:21" x14ac:dyDescent="0.3">
      <c r="A690" t="s">
        <v>284</v>
      </c>
      <c r="C690" t="str">
        <f t="shared" si="190"/>
        <v>2021</v>
      </c>
      <c r="D690" t="str">
        <f t="shared" si="191"/>
        <v>01</v>
      </c>
      <c r="E690" t="str">
        <f t="shared" si="192"/>
        <v>28</v>
      </c>
      <c r="F690" s="3">
        <f t="shared" si="193"/>
        <v>44224</v>
      </c>
      <c r="G690">
        <f t="shared" si="194"/>
        <v>2021</v>
      </c>
      <c r="H690">
        <f t="shared" si="195"/>
        <v>3</v>
      </c>
      <c r="I690">
        <f t="shared" si="196"/>
        <v>4</v>
      </c>
      <c r="J690" s="3">
        <f t="shared" si="197"/>
        <v>44259</v>
      </c>
      <c r="K690">
        <f t="shared" si="198"/>
        <v>35</v>
      </c>
      <c r="L690" t="str">
        <f t="shared" si="199"/>
        <v>19</v>
      </c>
      <c r="M690" t="str">
        <f t="shared" si="200"/>
        <v>15</v>
      </c>
      <c r="N690" t="str">
        <f t="shared" si="201"/>
        <v>58</v>
      </c>
      <c r="O690">
        <f t="shared" si="202"/>
        <v>19.266111111111112</v>
      </c>
      <c r="P690">
        <f t="shared" si="203"/>
        <v>0</v>
      </c>
      <c r="Q690">
        <f t="shared" si="204"/>
        <v>0</v>
      </c>
      <c r="R690">
        <f t="shared" si="205"/>
        <v>0</v>
      </c>
      <c r="S690">
        <f t="shared" si="206"/>
        <v>0</v>
      </c>
      <c r="T690">
        <f t="shared" si="207"/>
        <v>-19.266111111111112</v>
      </c>
      <c r="U690">
        <f t="shared" si="208"/>
        <v>820.73388888888894</v>
      </c>
    </row>
    <row r="691" spans="1:21" x14ac:dyDescent="0.3">
      <c r="A691" t="s">
        <v>1358</v>
      </c>
      <c r="B691" t="s">
        <v>1359</v>
      </c>
      <c r="C691" t="str">
        <f t="shared" si="190"/>
        <v>2021</v>
      </c>
      <c r="D691" t="str">
        <f t="shared" si="191"/>
        <v>02</v>
      </c>
      <c r="E691" t="str">
        <f t="shared" si="192"/>
        <v>25</v>
      </c>
      <c r="F691" s="3">
        <f t="shared" si="193"/>
        <v>44252</v>
      </c>
      <c r="G691" t="str">
        <f t="shared" si="194"/>
        <v>2021</v>
      </c>
      <c r="H691" t="str">
        <f t="shared" si="195"/>
        <v>04</v>
      </c>
      <c r="I691" t="str">
        <f t="shared" si="196"/>
        <v>01</v>
      </c>
      <c r="J691" s="3">
        <f t="shared" si="197"/>
        <v>44287</v>
      </c>
      <c r="K691">
        <f t="shared" si="198"/>
        <v>35</v>
      </c>
      <c r="L691" t="str">
        <f t="shared" si="199"/>
        <v>18</v>
      </c>
      <c r="M691" t="str">
        <f t="shared" si="200"/>
        <v>10</v>
      </c>
      <c r="N691" t="str">
        <f t="shared" si="201"/>
        <v>47</v>
      </c>
      <c r="O691">
        <f t="shared" si="202"/>
        <v>18.179722222222225</v>
      </c>
      <c r="P691" t="str">
        <f t="shared" si="203"/>
        <v>06</v>
      </c>
      <c r="Q691" t="str">
        <f t="shared" si="204"/>
        <v>59</v>
      </c>
      <c r="R691" t="str">
        <f t="shared" si="205"/>
        <v>59</v>
      </c>
      <c r="S691">
        <f t="shared" si="206"/>
        <v>6.9997222222222222</v>
      </c>
      <c r="T691">
        <f t="shared" si="207"/>
        <v>-11.180000000000003</v>
      </c>
      <c r="U691">
        <f t="shared" si="208"/>
        <v>828.82</v>
      </c>
    </row>
    <row r="692" spans="1:21" x14ac:dyDescent="0.3">
      <c r="A692" t="s">
        <v>392</v>
      </c>
      <c r="C692" t="str">
        <f t="shared" si="190"/>
        <v>2021</v>
      </c>
      <c r="D692" t="str">
        <f t="shared" si="191"/>
        <v>01</v>
      </c>
      <c r="E692" t="str">
        <f t="shared" si="192"/>
        <v>26</v>
      </c>
      <c r="F692" s="3">
        <f t="shared" si="193"/>
        <v>44222</v>
      </c>
      <c r="G692">
        <f t="shared" si="194"/>
        <v>2021</v>
      </c>
      <c r="H692">
        <f t="shared" si="195"/>
        <v>3</v>
      </c>
      <c r="I692">
        <f t="shared" si="196"/>
        <v>4</v>
      </c>
      <c r="J692" s="3">
        <f t="shared" si="197"/>
        <v>44259</v>
      </c>
      <c r="K692">
        <f t="shared" si="198"/>
        <v>37</v>
      </c>
      <c r="L692" t="str">
        <f t="shared" si="199"/>
        <v>04</v>
      </c>
      <c r="M692" t="str">
        <f t="shared" si="200"/>
        <v>48</v>
      </c>
      <c r="N692" t="str">
        <f t="shared" si="201"/>
        <v>14</v>
      </c>
      <c r="O692">
        <f t="shared" si="202"/>
        <v>4.8038888888888884</v>
      </c>
      <c r="P692">
        <f t="shared" si="203"/>
        <v>0</v>
      </c>
      <c r="Q692">
        <f t="shared" si="204"/>
        <v>0</v>
      </c>
      <c r="R692">
        <f t="shared" si="205"/>
        <v>0</v>
      </c>
      <c r="S692">
        <f t="shared" si="206"/>
        <v>0</v>
      </c>
      <c r="T692">
        <f t="shared" si="207"/>
        <v>-4.8038888888888884</v>
      </c>
      <c r="U692">
        <f t="shared" si="208"/>
        <v>883.19611111111112</v>
      </c>
    </row>
    <row r="693" spans="1:21" x14ac:dyDescent="0.3">
      <c r="A693" t="s">
        <v>1508</v>
      </c>
      <c r="B693" t="s">
        <v>1509</v>
      </c>
      <c r="C693" t="str">
        <f t="shared" si="190"/>
        <v>2021</v>
      </c>
      <c r="D693" t="str">
        <f t="shared" si="191"/>
        <v>02</v>
      </c>
      <c r="E693" t="str">
        <f t="shared" si="192"/>
        <v>11</v>
      </c>
      <c r="F693" s="3">
        <f t="shared" si="193"/>
        <v>44238</v>
      </c>
      <c r="G693" t="str">
        <f t="shared" si="194"/>
        <v>2021</v>
      </c>
      <c r="H693" t="str">
        <f t="shared" si="195"/>
        <v>02</v>
      </c>
      <c r="I693" t="str">
        <f t="shared" si="196"/>
        <v>18</v>
      </c>
      <c r="J693" s="3">
        <f t="shared" si="197"/>
        <v>44245</v>
      </c>
      <c r="K693">
        <f t="shared" si="198"/>
        <v>7</v>
      </c>
      <c r="L693" t="str">
        <f t="shared" si="199"/>
        <v>17</v>
      </c>
      <c r="M693" t="str">
        <f t="shared" si="200"/>
        <v>20</v>
      </c>
      <c r="N693" t="str">
        <f t="shared" si="201"/>
        <v>10</v>
      </c>
      <c r="O693">
        <f t="shared" si="202"/>
        <v>17.336111111111109</v>
      </c>
      <c r="P693" t="str">
        <f t="shared" si="203"/>
        <v>17</v>
      </c>
      <c r="Q693" t="str">
        <f t="shared" si="204"/>
        <v>20</v>
      </c>
      <c r="R693" t="str">
        <f t="shared" si="205"/>
        <v>10</v>
      </c>
      <c r="S693">
        <f t="shared" si="206"/>
        <v>17.336111111111109</v>
      </c>
      <c r="T693">
        <f t="shared" si="207"/>
        <v>0</v>
      </c>
      <c r="U693">
        <f t="shared" si="208"/>
        <v>168</v>
      </c>
    </row>
    <row r="694" spans="1:21" x14ac:dyDescent="0.3">
      <c r="A694" t="s">
        <v>1859</v>
      </c>
      <c r="B694" t="s">
        <v>814</v>
      </c>
      <c r="C694" t="str">
        <f t="shared" si="190"/>
        <v>2021</v>
      </c>
      <c r="D694" t="str">
        <f t="shared" si="191"/>
        <v>02</v>
      </c>
      <c r="E694" t="str">
        <f t="shared" si="192"/>
        <v>08</v>
      </c>
      <c r="F694" s="3">
        <f t="shared" si="193"/>
        <v>44235</v>
      </c>
      <c r="G694" t="str">
        <f t="shared" si="194"/>
        <v>2021</v>
      </c>
      <c r="H694" t="str">
        <f t="shared" si="195"/>
        <v>03</v>
      </c>
      <c r="I694" t="str">
        <f t="shared" si="196"/>
        <v>16</v>
      </c>
      <c r="J694" s="3">
        <f t="shared" si="197"/>
        <v>44271</v>
      </c>
      <c r="K694">
        <f t="shared" si="198"/>
        <v>36</v>
      </c>
      <c r="L694" t="str">
        <f t="shared" si="199"/>
        <v>20</v>
      </c>
      <c r="M694" t="str">
        <f t="shared" si="200"/>
        <v>08</v>
      </c>
      <c r="N694" t="str">
        <f t="shared" si="201"/>
        <v>53</v>
      </c>
      <c r="O694">
        <f t="shared" si="202"/>
        <v>20.148055555555555</v>
      </c>
      <c r="P694" t="str">
        <f t="shared" si="203"/>
        <v>06</v>
      </c>
      <c r="Q694" t="str">
        <f t="shared" si="204"/>
        <v>59</v>
      </c>
      <c r="R694" t="str">
        <f t="shared" si="205"/>
        <v>59</v>
      </c>
      <c r="S694">
        <f t="shared" si="206"/>
        <v>6.9997222222222222</v>
      </c>
      <c r="T694">
        <f t="shared" si="207"/>
        <v>-13.148333333333333</v>
      </c>
      <c r="U694">
        <f t="shared" si="208"/>
        <v>850.85166666666669</v>
      </c>
    </row>
    <row r="695" spans="1:21" x14ac:dyDescent="0.3">
      <c r="A695" t="s">
        <v>176</v>
      </c>
      <c r="B695" t="s">
        <v>177</v>
      </c>
      <c r="C695" t="str">
        <f t="shared" si="190"/>
        <v>2021</v>
      </c>
      <c r="D695" t="str">
        <f t="shared" si="191"/>
        <v>02</v>
      </c>
      <c r="E695" t="str">
        <f t="shared" si="192"/>
        <v>01</v>
      </c>
      <c r="F695" s="3">
        <f t="shared" si="193"/>
        <v>44228</v>
      </c>
      <c r="G695" t="str">
        <f t="shared" si="194"/>
        <v>2021</v>
      </c>
      <c r="H695" t="str">
        <f t="shared" si="195"/>
        <v>02</v>
      </c>
      <c r="I695" t="str">
        <f t="shared" si="196"/>
        <v>14</v>
      </c>
      <c r="J695" s="3">
        <f t="shared" si="197"/>
        <v>44241</v>
      </c>
      <c r="K695">
        <f t="shared" si="198"/>
        <v>13</v>
      </c>
      <c r="L695" t="str">
        <f t="shared" si="199"/>
        <v>16</v>
      </c>
      <c r="M695" t="str">
        <f t="shared" si="200"/>
        <v>46</v>
      </c>
      <c r="N695" t="str">
        <f t="shared" si="201"/>
        <v>37</v>
      </c>
      <c r="O695">
        <f t="shared" si="202"/>
        <v>16.776944444444442</v>
      </c>
      <c r="P695" t="str">
        <f t="shared" si="203"/>
        <v>23</v>
      </c>
      <c r="Q695" t="str">
        <f t="shared" si="204"/>
        <v>59</v>
      </c>
      <c r="R695" t="str">
        <f t="shared" si="205"/>
        <v>37</v>
      </c>
      <c r="S695">
        <f t="shared" si="206"/>
        <v>23.993611111111111</v>
      </c>
      <c r="T695">
        <f t="shared" si="207"/>
        <v>7.2166666666666686</v>
      </c>
      <c r="U695">
        <f t="shared" si="208"/>
        <v>319.2166666666667</v>
      </c>
    </row>
    <row r="696" spans="1:21" x14ac:dyDescent="0.3">
      <c r="A696" t="s">
        <v>536</v>
      </c>
      <c r="B696" t="s">
        <v>537</v>
      </c>
      <c r="C696" t="str">
        <f t="shared" si="190"/>
        <v>2021</v>
      </c>
      <c r="D696" t="str">
        <f t="shared" si="191"/>
        <v>01</v>
      </c>
      <c r="E696" t="str">
        <f t="shared" si="192"/>
        <v>01</v>
      </c>
      <c r="F696" s="3">
        <f t="shared" si="193"/>
        <v>44197</v>
      </c>
      <c r="G696" t="str">
        <f t="shared" si="194"/>
        <v>2021</v>
      </c>
      <c r="H696" t="str">
        <f t="shared" si="195"/>
        <v>01</v>
      </c>
      <c r="I696" t="str">
        <f t="shared" si="196"/>
        <v>05</v>
      </c>
      <c r="J696" s="3">
        <f t="shared" si="197"/>
        <v>44201</v>
      </c>
      <c r="K696">
        <f t="shared" si="198"/>
        <v>4</v>
      </c>
      <c r="L696" t="str">
        <f t="shared" si="199"/>
        <v>05</v>
      </c>
      <c r="M696" t="str">
        <f t="shared" si="200"/>
        <v>00</v>
      </c>
      <c r="N696" t="str">
        <f t="shared" si="201"/>
        <v>54</v>
      </c>
      <c r="O696">
        <f t="shared" si="202"/>
        <v>5.0149999999999997</v>
      </c>
      <c r="P696" t="str">
        <f t="shared" si="203"/>
        <v>23</v>
      </c>
      <c r="Q696" t="str">
        <f t="shared" si="204"/>
        <v>30</v>
      </c>
      <c r="R696" t="str">
        <f t="shared" si="205"/>
        <v>00</v>
      </c>
      <c r="S696">
        <f t="shared" si="206"/>
        <v>23.5</v>
      </c>
      <c r="T696">
        <f t="shared" si="207"/>
        <v>18.484999999999999</v>
      </c>
      <c r="U696">
        <f t="shared" si="208"/>
        <v>114.485</v>
      </c>
    </row>
    <row r="697" spans="1:21" x14ac:dyDescent="0.3">
      <c r="A697" t="s">
        <v>2054</v>
      </c>
      <c r="B697" t="s">
        <v>2055</v>
      </c>
      <c r="C697" t="str">
        <f t="shared" si="190"/>
        <v>2021</v>
      </c>
      <c r="D697" t="str">
        <f t="shared" si="191"/>
        <v>02</v>
      </c>
      <c r="E697" t="str">
        <f t="shared" si="192"/>
        <v>26</v>
      </c>
      <c r="F697" s="3">
        <f t="shared" si="193"/>
        <v>44253</v>
      </c>
      <c r="G697" t="str">
        <f t="shared" si="194"/>
        <v>2021</v>
      </c>
      <c r="H697" t="str">
        <f t="shared" si="195"/>
        <v>03</v>
      </c>
      <c r="I697" t="str">
        <f t="shared" si="196"/>
        <v>12</v>
      </c>
      <c r="J697" s="3">
        <f t="shared" si="197"/>
        <v>44267</v>
      </c>
      <c r="K697">
        <f t="shared" si="198"/>
        <v>14</v>
      </c>
      <c r="L697" t="str">
        <f t="shared" si="199"/>
        <v>22</v>
      </c>
      <c r="M697" t="str">
        <f t="shared" si="200"/>
        <v>01</v>
      </c>
      <c r="N697" t="str">
        <f t="shared" si="201"/>
        <v>10</v>
      </c>
      <c r="O697">
        <f t="shared" si="202"/>
        <v>22.019444444444442</v>
      </c>
      <c r="P697" t="str">
        <f t="shared" si="203"/>
        <v>21</v>
      </c>
      <c r="Q697" t="str">
        <f t="shared" si="204"/>
        <v>59</v>
      </c>
      <c r="R697" t="str">
        <f t="shared" si="205"/>
        <v>59</v>
      </c>
      <c r="S697">
        <f t="shared" si="206"/>
        <v>21.999722222222225</v>
      </c>
      <c r="T697">
        <f t="shared" si="207"/>
        <v>-1.9722222222217312E-2</v>
      </c>
      <c r="U697">
        <f t="shared" si="208"/>
        <v>335.98027777777776</v>
      </c>
    </row>
    <row r="698" spans="1:21" x14ac:dyDescent="0.3">
      <c r="A698" t="s">
        <v>713</v>
      </c>
      <c r="B698" t="s">
        <v>488</v>
      </c>
      <c r="C698" t="str">
        <f t="shared" si="190"/>
        <v>2021</v>
      </c>
      <c r="D698" t="str">
        <f t="shared" si="191"/>
        <v>02</v>
      </c>
      <c r="E698" t="str">
        <f t="shared" si="192"/>
        <v>17</v>
      </c>
      <c r="F698" s="3">
        <f t="shared" si="193"/>
        <v>44244</v>
      </c>
      <c r="G698" t="str">
        <f t="shared" si="194"/>
        <v>2021</v>
      </c>
      <c r="H698" t="str">
        <f t="shared" si="195"/>
        <v>04</v>
      </c>
      <c r="I698" t="str">
        <f t="shared" si="196"/>
        <v>01</v>
      </c>
      <c r="J698" s="3">
        <f t="shared" si="197"/>
        <v>44287</v>
      </c>
      <c r="K698">
        <f t="shared" si="198"/>
        <v>43</v>
      </c>
      <c r="L698" t="str">
        <f t="shared" si="199"/>
        <v>21</v>
      </c>
      <c r="M698" t="str">
        <f t="shared" si="200"/>
        <v>17</v>
      </c>
      <c r="N698" t="str">
        <f t="shared" si="201"/>
        <v>09</v>
      </c>
      <c r="O698">
        <f t="shared" si="202"/>
        <v>21.285833333333336</v>
      </c>
      <c r="P698" t="str">
        <f t="shared" si="203"/>
        <v>03</v>
      </c>
      <c r="Q698" t="str">
        <f t="shared" si="204"/>
        <v>59</v>
      </c>
      <c r="R698" t="str">
        <f t="shared" si="205"/>
        <v>59</v>
      </c>
      <c r="S698">
        <f t="shared" si="206"/>
        <v>3.9997222222222222</v>
      </c>
      <c r="T698">
        <f t="shared" si="207"/>
        <v>-17.286111111111115</v>
      </c>
      <c r="U698">
        <f t="shared" si="208"/>
        <v>1014.7138888888888</v>
      </c>
    </row>
    <row r="699" spans="1:21" x14ac:dyDescent="0.3">
      <c r="A699" t="s">
        <v>172</v>
      </c>
      <c r="C699" t="str">
        <f t="shared" si="190"/>
        <v>2021</v>
      </c>
      <c r="D699" t="str">
        <f t="shared" si="191"/>
        <v>03</v>
      </c>
      <c r="E699" t="str">
        <f t="shared" si="192"/>
        <v>01</v>
      </c>
      <c r="F699" s="3">
        <f t="shared" si="193"/>
        <v>44256</v>
      </c>
      <c r="G699">
        <f t="shared" si="194"/>
        <v>2021</v>
      </c>
      <c r="H699">
        <f t="shared" si="195"/>
        <v>3</v>
      </c>
      <c r="I699">
        <f t="shared" si="196"/>
        <v>4</v>
      </c>
      <c r="J699" s="3">
        <f t="shared" si="197"/>
        <v>44259</v>
      </c>
      <c r="K699">
        <f t="shared" si="198"/>
        <v>3</v>
      </c>
      <c r="L699" t="str">
        <f t="shared" si="199"/>
        <v>18</v>
      </c>
      <c r="M699" t="str">
        <f t="shared" si="200"/>
        <v>51</v>
      </c>
      <c r="N699" t="str">
        <f t="shared" si="201"/>
        <v>06</v>
      </c>
      <c r="O699">
        <f t="shared" si="202"/>
        <v>18.851666666666667</v>
      </c>
      <c r="P699">
        <f t="shared" si="203"/>
        <v>0</v>
      </c>
      <c r="Q699">
        <f t="shared" si="204"/>
        <v>0</v>
      </c>
      <c r="R699">
        <f t="shared" si="205"/>
        <v>0</v>
      </c>
      <c r="S699">
        <f t="shared" si="206"/>
        <v>0</v>
      </c>
      <c r="T699">
        <f t="shared" si="207"/>
        <v>-18.851666666666667</v>
      </c>
      <c r="U699">
        <f t="shared" si="208"/>
        <v>53.148333333333333</v>
      </c>
    </row>
    <row r="700" spans="1:21" x14ac:dyDescent="0.3">
      <c r="A700" t="s">
        <v>172</v>
      </c>
      <c r="C700" t="str">
        <f t="shared" si="190"/>
        <v>2021</v>
      </c>
      <c r="D700" t="str">
        <f t="shared" si="191"/>
        <v>03</v>
      </c>
      <c r="E700" t="str">
        <f t="shared" si="192"/>
        <v>01</v>
      </c>
      <c r="F700" s="3">
        <f t="shared" si="193"/>
        <v>44256</v>
      </c>
      <c r="G700">
        <f t="shared" si="194"/>
        <v>2021</v>
      </c>
      <c r="H700">
        <f t="shared" si="195"/>
        <v>3</v>
      </c>
      <c r="I700">
        <f t="shared" si="196"/>
        <v>4</v>
      </c>
      <c r="J700" s="3">
        <f t="shared" si="197"/>
        <v>44259</v>
      </c>
      <c r="K700">
        <f t="shared" si="198"/>
        <v>3</v>
      </c>
      <c r="L700" t="str">
        <f t="shared" si="199"/>
        <v>18</v>
      </c>
      <c r="M700" t="str">
        <f t="shared" si="200"/>
        <v>51</v>
      </c>
      <c r="N700" t="str">
        <f t="shared" si="201"/>
        <v>06</v>
      </c>
      <c r="O700">
        <f t="shared" si="202"/>
        <v>18.851666666666667</v>
      </c>
      <c r="P700">
        <f t="shared" si="203"/>
        <v>0</v>
      </c>
      <c r="Q700">
        <f t="shared" si="204"/>
        <v>0</v>
      </c>
      <c r="R700">
        <f t="shared" si="205"/>
        <v>0</v>
      </c>
      <c r="S700">
        <f t="shared" si="206"/>
        <v>0</v>
      </c>
      <c r="T700">
        <f t="shared" si="207"/>
        <v>-18.851666666666667</v>
      </c>
      <c r="U700">
        <f t="shared" si="208"/>
        <v>53.148333333333333</v>
      </c>
    </row>
    <row r="701" spans="1:21" x14ac:dyDescent="0.3">
      <c r="A701" t="s">
        <v>240</v>
      </c>
      <c r="B701" t="s">
        <v>241</v>
      </c>
      <c r="C701" t="str">
        <f t="shared" si="190"/>
        <v>2021</v>
      </c>
      <c r="D701" t="str">
        <f t="shared" si="191"/>
        <v>02</v>
      </c>
      <c r="E701" t="str">
        <f t="shared" si="192"/>
        <v>12</v>
      </c>
      <c r="F701" s="3">
        <f t="shared" si="193"/>
        <v>44239</v>
      </c>
      <c r="G701" t="str">
        <f t="shared" si="194"/>
        <v>2021</v>
      </c>
      <c r="H701" t="str">
        <f t="shared" si="195"/>
        <v>02</v>
      </c>
      <c r="I701" t="str">
        <f t="shared" si="196"/>
        <v>24</v>
      </c>
      <c r="J701" s="3">
        <f t="shared" si="197"/>
        <v>44251</v>
      </c>
      <c r="K701">
        <f t="shared" si="198"/>
        <v>12</v>
      </c>
      <c r="L701" t="str">
        <f t="shared" si="199"/>
        <v>22</v>
      </c>
      <c r="M701" t="str">
        <f t="shared" si="200"/>
        <v>48</v>
      </c>
      <c r="N701" t="str">
        <f t="shared" si="201"/>
        <v>29</v>
      </c>
      <c r="O701">
        <f t="shared" si="202"/>
        <v>22.808055555555555</v>
      </c>
      <c r="P701" t="str">
        <f t="shared" si="203"/>
        <v>07</v>
      </c>
      <c r="Q701" t="str">
        <f t="shared" si="204"/>
        <v>59</v>
      </c>
      <c r="R701" t="str">
        <f t="shared" si="205"/>
        <v>59</v>
      </c>
      <c r="S701">
        <f t="shared" si="206"/>
        <v>7.9997222222222222</v>
      </c>
      <c r="T701">
        <f t="shared" si="207"/>
        <v>-14.808333333333334</v>
      </c>
      <c r="U701">
        <f t="shared" si="208"/>
        <v>273.19166666666666</v>
      </c>
    </row>
    <row r="702" spans="1:21" x14ac:dyDescent="0.3">
      <c r="A702" t="s">
        <v>222</v>
      </c>
      <c r="C702" t="str">
        <f t="shared" si="190"/>
        <v>2021</v>
      </c>
      <c r="D702" t="str">
        <f t="shared" si="191"/>
        <v>01</v>
      </c>
      <c r="E702" t="str">
        <f t="shared" si="192"/>
        <v>21</v>
      </c>
      <c r="F702" s="3">
        <f t="shared" si="193"/>
        <v>44217</v>
      </c>
      <c r="G702">
        <f t="shared" si="194"/>
        <v>2021</v>
      </c>
      <c r="H702">
        <f t="shared" si="195"/>
        <v>3</v>
      </c>
      <c r="I702">
        <f t="shared" si="196"/>
        <v>4</v>
      </c>
      <c r="J702" s="3">
        <f t="shared" si="197"/>
        <v>44259</v>
      </c>
      <c r="K702">
        <f t="shared" si="198"/>
        <v>42</v>
      </c>
      <c r="L702" t="str">
        <f t="shared" si="199"/>
        <v>21</v>
      </c>
      <c r="M702" t="str">
        <f t="shared" si="200"/>
        <v>48</v>
      </c>
      <c r="N702" t="str">
        <f t="shared" si="201"/>
        <v>45</v>
      </c>
      <c r="O702">
        <f t="shared" si="202"/>
        <v>21.8125</v>
      </c>
      <c r="P702">
        <f t="shared" si="203"/>
        <v>0</v>
      </c>
      <c r="Q702">
        <f t="shared" si="204"/>
        <v>0</v>
      </c>
      <c r="R702">
        <f t="shared" si="205"/>
        <v>0</v>
      </c>
      <c r="S702">
        <f t="shared" si="206"/>
        <v>0</v>
      </c>
      <c r="T702">
        <f t="shared" si="207"/>
        <v>-21.8125</v>
      </c>
      <c r="U702">
        <f t="shared" si="208"/>
        <v>986.1875</v>
      </c>
    </row>
    <row r="703" spans="1:21" x14ac:dyDescent="0.3">
      <c r="A703" t="s">
        <v>358</v>
      </c>
      <c r="B703" t="s">
        <v>359</v>
      </c>
      <c r="C703" t="str">
        <f t="shared" si="190"/>
        <v>2021</v>
      </c>
      <c r="D703" t="str">
        <f t="shared" si="191"/>
        <v>01</v>
      </c>
      <c r="E703" t="str">
        <f t="shared" si="192"/>
        <v>16</v>
      </c>
      <c r="F703" s="3">
        <f t="shared" si="193"/>
        <v>44212</v>
      </c>
      <c r="G703" t="str">
        <f t="shared" si="194"/>
        <v>2021</v>
      </c>
      <c r="H703" t="str">
        <f t="shared" si="195"/>
        <v>02</v>
      </c>
      <c r="I703" t="str">
        <f t="shared" si="196"/>
        <v>03</v>
      </c>
      <c r="J703" s="3">
        <f t="shared" si="197"/>
        <v>44230</v>
      </c>
      <c r="K703">
        <f t="shared" si="198"/>
        <v>18</v>
      </c>
      <c r="L703" t="str">
        <f t="shared" si="199"/>
        <v>18</v>
      </c>
      <c r="M703" t="str">
        <f t="shared" si="200"/>
        <v>31</v>
      </c>
      <c r="N703" t="str">
        <f t="shared" si="201"/>
        <v>07</v>
      </c>
      <c r="O703">
        <f t="shared" si="202"/>
        <v>18.51861111111111</v>
      </c>
      <c r="P703" t="str">
        <f t="shared" si="203"/>
        <v>06</v>
      </c>
      <c r="Q703" t="str">
        <f t="shared" si="204"/>
        <v>59</v>
      </c>
      <c r="R703" t="str">
        <f t="shared" si="205"/>
        <v>59</v>
      </c>
      <c r="S703">
        <f t="shared" si="206"/>
        <v>6.9997222222222222</v>
      </c>
      <c r="T703">
        <f t="shared" si="207"/>
        <v>-11.518888888888888</v>
      </c>
      <c r="U703">
        <f t="shared" si="208"/>
        <v>420.48111111111109</v>
      </c>
    </row>
    <row r="704" spans="1:21" x14ac:dyDescent="0.3">
      <c r="A704" t="s">
        <v>1423</v>
      </c>
      <c r="B704" t="s">
        <v>229</v>
      </c>
      <c r="C704" t="str">
        <f t="shared" si="190"/>
        <v>2021</v>
      </c>
      <c r="D704" t="str">
        <f t="shared" si="191"/>
        <v>02</v>
      </c>
      <c r="E704" t="str">
        <f t="shared" si="192"/>
        <v>04</v>
      </c>
      <c r="F704" s="3">
        <f t="shared" si="193"/>
        <v>44231</v>
      </c>
      <c r="G704" t="str">
        <f t="shared" si="194"/>
        <v>2021</v>
      </c>
      <c r="H704" t="str">
        <f t="shared" si="195"/>
        <v>03</v>
      </c>
      <c r="I704" t="str">
        <f t="shared" si="196"/>
        <v>01</v>
      </c>
      <c r="J704" s="3">
        <f t="shared" si="197"/>
        <v>44256</v>
      </c>
      <c r="K704">
        <f t="shared" si="198"/>
        <v>25</v>
      </c>
      <c r="L704" t="str">
        <f t="shared" si="199"/>
        <v>20</v>
      </c>
      <c r="M704" t="str">
        <f t="shared" si="200"/>
        <v>29</v>
      </c>
      <c r="N704" t="str">
        <f t="shared" si="201"/>
        <v>39</v>
      </c>
      <c r="O704">
        <f t="shared" si="202"/>
        <v>20.494166666666668</v>
      </c>
      <c r="P704" t="str">
        <f t="shared" si="203"/>
        <v>04</v>
      </c>
      <c r="Q704" t="str">
        <f t="shared" si="204"/>
        <v>59</v>
      </c>
      <c r="R704" t="str">
        <f t="shared" si="205"/>
        <v>59</v>
      </c>
      <c r="S704">
        <f t="shared" si="206"/>
        <v>4.9997222222222222</v>
      </c>
      <c r="T704">
        <f t="shared" si="207"/>
        <v>-15.494444444444447</v>
      </c>
      <c r="U704">
        <f t="shared" si="208"/>
        <v>584.50555555555559</v>
      </c>
    </row>
    <row r="705" spans="1:21" x14ac:dyDescent="0.3">
      <c r="A705" t="s">
        <v>1458</v>
      </c>
      <c r="C705" t="str">
        <f t="shared" si="190"/>
        <v>2021</v>
      </c>
      <c r="D705" t="str">
        <f t="shared" si="191"/>
        <v>02</v>
      </c>
      <c r="E705" t="str">
        <f t="shared" si="192"/>
        <v>11</v>
      </c>
      <c r="F705" s="3">
        <f t="shared" si="193"/>
        <v>44238</v>
      </c>
      <c r="G705">
        <f t="shared" si="194"/>
        <v>2021</v>
      </c>
      <c r="H705">
        <f t="shared" si="195"/>
        <v>3</v>
      </c>
      <c r="I705">
        <f t="shared" si="196"/>
        <v>4</v>
      </c>
      <c r="J705" s="3">
        <f t="shared" si="197"/>
        <v>44259</v>
      </c>
      <c r="K705">
        <f t="shared" si="198"/>
        <v>21</v>
      </c>
      <c r="L705" t="str">
        <f t="shared" si="199"/>
        <v>17</v>
      </c>
      <c r="M705" t="str">
        <f t="shared" si="200"/>
        <v>00</v>
      </c>
      <c r="N705" t="str">
        <f t="shared" si="201"/>
        <v>45</v>
      </c>
      <c r="O705">
        <f t="shared" si="202"/>
        <v>17.012499999999999</v>
      </c>
      <c r="P705">
        <f t="shared" si="203"/>
        <v>0</v>
      </c>
      <c r="Q705">
        <f t="shared" si="204"/>
        <v>0</v>
      </c>
      <c r="R705">
        <f t="shared" si="205"/>
        <v>0</v>
      </c>
      <c r="S705">
        <f t="shared" si="206"/>
        <v>0</v>
      </c>
      <c r="T705">
        <f t="shared" si="207"/>
        <v>-17.012499999999999</v>
      </c>
      <c r="U705">
        <f t="shared" si="208"/>
        <v>486.98750000000001</v>
      </c>
    </row>
    <row r="706" spans="1:21" x14ac:dyDescent="0.3">
      <c r="A706" t="s">
        <v>813</v>
      </c>
      <c r="B706" t="s">
        <v>814</v>
      </c>
      <c r="C706" t="str">
        <f t="shared" si="190"/>
        <v>2021</v>
      </c>
      <c r="D706" t="str">
        <f t="shared" si="191"/>
        <v>02</v>
      </c>
      <c r="E706" t="str">
        <f t="shared" si="192"/>
        <v>08</v>
      </c>
      <c r="F706" s="3">
        <f t="shared" si="193"/>
        <v>44235</v>
      </c>
      <c r="G706" t="str">
        <f t="shared" si="194"/>
        <v>2021</v>
      </c>
      <c r="H706" t="str">
        <f t="shared" si="195"/>
        <v>03</v>
      </c>
      <c r="I706" t="str">
        <f t="shared" si="196"/>
        <v>16</v>
      </c>
      <c r="J706" s="3">
        <f t="shared" si="197"/>
        <v>44271</v>
      </c>
      <c r="K706">
        <f t="shared" si="198"/>
        <v>36</v>
      </c>
      <c r="L706" t="str">
        <f t="shared" si="199"/>
        <v>14</v>
      </c>
      <c r="M706" t="str">
        <f t="shared" si="200"/>
        <v>00</v>
      </c>
      <c r="N706" t="str">
        <f t="shared" si="201"/>
        <v>00</v>
      </c>
      <c r="O706">
        <f t="shared" si="202"/>
        <v>14</v>
      </c>
      <c r="P706" t="str">
        <f t="shared" si="203"/>
        <v>06</v>
      </c>
      <c r="Q706" t="str">
        <f t="shared" si="204"/>
        <v>59</v>
      </c>
      <c r="R706" t="str">
        <f t="shared" si="205"/>
        <v>59</v>
      </c>
      <c r="S706">
        <f t="shared" si="206"/>
        <v>6.9997222222222222</v>
      </c>
      <c r="T706">
        <f t="shared" si="207"/>
        <v>-7.0002777777777778</v>
      </c>
      <c r="U706">
        <f t="shared" si="208"/>
        <v>856.9997222222222</v>
      </c>
    </row>
    <row r="707" spans="1:21" x14ac:dyDescent="0.3">
      <c r="A707" t="s">
        <v>199</v>
      </c>
      <c r="C707" t="str">
        <f t="shared" ref="C707:C770" si="209">LEFT(A707,4)</f>
        <v>2021</v>
      </c>
      <c r="D707" t="str">
        <f t="shared" ref="D707:D770" si="210">RIGHT(LEFT(A707,7),2)</f>
        <v>02</v>
      </c>
      <c r="E707" t="str">
        <f t="shared" ref="E707:E770" si="211">RIGHT(LEFT(A707,10),2)</f>
        <v>12</v>
      </c>
      <c r="F707" s="3">
        <f t="shared" ref="F707:F770" si="212">DATE(C707,D707,E707)</f>
        <v>44239</v>
      </c>
      <c r="G707">
        <f t="shared" ref="G707:G770" si="213">IF(ISBLANK(B707),2021,LEFT(B707,4))</f>
        <v>2021</v>
      </c>
      <c r="H707">
        <f t="shared" ref="H707:H770" si="214">IF(ISBLANK(B707),3,RIGHT(LEFT(B707,7),2))</f>
        <v>3</v>
      </c>
      <c r="I707">
        <f t="shared" ref="I707:I770" si="215">IF(ISBLANK(B707),4,RIGHT(LEFT(B707,10),2))</f>
        <v>4</v>
      </c>
      <c r="J707" s="3">
        <f t="shared" ref="J707:J770" si="216">DATE(G707,H707,I707)</f>
        <v>44259</v>
      </c>
      <c r="K707">
        <f t="shared" ref="K707:K770" si="217">DATEDIF(F707,J707,"d")</f>
        <v>20</v>
      </c>
      <c r="L707" t="str">
        <f t="shared" ref="L707:L770" si="218">LEFT(RIGHT(A707,9),2)</f>
        <v>00</v>
      </c>
      <c r="M707" t="str">
        <f t="shared" ref="M707:M770" si="219">LEFT(RIGHT(A707,6),2)</f>
        <v>45</v>
      </c>
      <c r="N707" t="str">
        <f t="shared" ref="N707:N770" si="220">LEFT(RIGHT(A707,3),2)</f>
        <v>23</v>
      </c>
      <c r="O707">
        <f t="shared" ref="O707:O770" si="221">L707+(M707/60)+(N707/(60*60))</f>
        <v>0.75638888888888889</v>
      </c>
      <c r="P707">
        <f t="shared" ref="P707:P770" si="222">IF(ISBLANK(B707),0,LEFT(RIGHT(B707,9),2))</f>
        <v>0</v>
      </c>
      <c r="Q707">
        <f t="shared" ref="Q707:Q770" si="223">IF(ISBLANK(B707),0,LEFT(RIGHT(B707,6),2))</f>
        <v>0</v>
      </c>
      <c r="R707">
        <f t="shared" ref="R707:R770" si="224">IF(ISBLANK(B707),0,LEFT(RIGHT(B707,3),2))</f>
        <v>0</v>
      </c>
      <c r="S707">
        <f t="shared" ref="S707:S770" si="225">P707+(Q707/60)+(R707/(60*60))</f>
        <v>0</v>
      </c>
      <c r="T707">
        <f t="shared" ref="T707:T770" si="226">S707-O707</f>
        <v>-0.75638888888888889</v>
      </c>
      <c r="U707">
        <f t="shared" ref="U707:U770" si="227">K707*24+T707</f>
        <v>479.24361111111114</v>
      </c>
    </row>
    <row r="708" spans="1:21" x14ac:dyDescent="0.3">
      <c r="A708" t="s">
        <v>1756</v>
      </c>
      <c r="C708" t="str">
        <f t="shared" si="209"/>
        <v>2020</v>
      </c>
      <c r="D708" t="str">
        <f t="shared" si="210"/>
        <v>12</v>
      </c>
      <c r="E708" t="str">
        <f t="shared" si="211"/>
        <v>03</v>
      </c>
      <c r="F708" s="3">
        <f t="shared" si="212"/>
        <v>44168</v>
      </c>
      <c r="G708">
        <f t="shared" si="213"/>
        <v>2021</v>
      </c>
      <c r="H708">
        <f t="shared" si="214"/>
        <v>3</v>
      </c>
      <c r="I708">
        <f t="shared" si="215"/>
        <v>4</v>
      </c>
      <c r="J708" s="3">
        <f t="shared" si="216"/>
        <v>44259</v>
      </c>
      <c r="K708">
        <f t="shared" si="217"/>
        <v>91</v>
      </c>
      <c r="L708" t="str">
        <f t="shared" si="218"/>
        <v>19</v>
      </c>
      <c r="M708" t="str">
        <f t="shared" si="219"/>
        <v>20</v>
      </c>
      <c r="N708" t="str">
        <f t="shared" si="220"/>
        <v>54</v>
      </c>
      <c r="O708">
        <f t="shared" si="221"/>
        <v>19.348333333333333</v>
      </c>
      <c r="P708">
        <f t="shared" si="222"/>
        <v>0</v>
      </c>
      <c r="Q708">
        <f t="shared" si="223"/>
        <v>0</v>
      </c>
      <c r="R708">
        <f t="shared" si="224"/>
        <v>0</v>
      </c>
      <c r="S708">
        <f t="shared" si="225"/>
        <v>0</v>
      </c>
      <c r="T708">
        <f t="shared" si="226"/>
        <v>-19.348333333333333</v>
      </c>
      <c r="U708">
        <f t="shared" si="227"/>
        <v>2164.6516666666666</v>
      </c>
    </row>
    <row r="709" spans="1:21" x14ac:dyDescent="0.3">
      <c r="A709" t="s">
        <v>114</v>
      </c>
      <c r="B709" t="s">
        <v>115</v>
      </c>
      <c r="C709" t="str">
        <f t="shared" si="209"/>
        <v>2021</v>
      </c>
      <c r="D709" t="str">
        <f t="shared" si="210"/>
        <v>03</v>
      </c>
      <c r="E709" t="str">
        <f t="shared" si="211"/>
        <v>01</v>
      </c>
      <c r="F709" s="3">
        <f t="shared" si="212"/>
        <v>44256</v>
      </c>
      <c r="G709" t="str">
        <f t="shared" si="213"/>
        <v>2021</v>
      </c>
      <c r="H709" t="str">
        <f t="shared" si="214"/>
        <v>03</v>
      </c>
      <c r="I709" t="str">
        <f t="shared" si="215"/>
        <v>15</v>
      </c>
      <c r="J709" s="3">
        <f t="shared" si="216"/>
        <v>44270</v>
      </c>
      <c r="K709">
        <f t="shared" si="217"/>
        <v>14</v>
      </c>
      <c r="L709" t="str">
        <f t="shared" si="218"/>
        <v>00</v>
      </c>
      <c r="M709" t="str">
        <f t="shared" si="219"/>
        <v>00</v>
      </c>
      <c r="N709" t="str">
        <f t="shared" si="220"/>
        <v>41</v>
      </c>
      <c r="O709">
        <f t="shared" si="221"/>
        <v>1.1388888888888889E-2</v>
      </c>
      <c r="P709" t="str">
        <f t="shared" si="222"/>
        <v>23</v>
      </c>
      <c r="Q709" t="str">
        <f t="shared" si="223"/>
        <v>59</v>
      </c>
      <c r="R709" t="str">
        <f t="shared" si="224"/>
        <v>41</v>
      </c>
      <c r="S709">
        <f t="shared" si="225"/>
        <v>23.994722222222222</v>
      </c>
      <c r="T709">
        <f t="shared" si="226"/>
        <v>23.983333333333334</v>
      </c>
      <c r="U709">
        <f t="shared" si="227"/>
        <v>359.98333333333335</v>
      </c>
    </row>
    <row r="710" spans="1:21" x14ac:dyDescent="0.3">
      <c r="A710" t="s">
        <v>114</v>
      </c>
      <c r="B710" t="s">
        <v>115</v>
      </c>
      <c r="C710" t="str">
        <f t="shared" si="209"/>
        <v>2021</v>
      </c>
      <c r="D710" t="str">
        <f t="shared" si="210"/>
        <v>03</v>
      </c>
      <c r="E710" t="str">
        <f t="shared" si="211"/>
        <v>01</v>
      </c>
      <c r="F710" s="3">
        <f t="shared" si="212"/>
        <v>44256</v>
      </c>
      <c r="G710" t="str">
        <f t="shared" si="213"/>
        <v>2021</v>
      </c>
      <c r="H710" t="str">
        <f t="shared" si="214"/>
        <v>03</v>
      </c>
      <c r="I710" t="str">
        <f t="shared" si="215"/>
        <v>15</v>
      </c>
      <c r="J710" s="3">
        <f t="shared" si="216"/>
        <v>44270</v>
      </c>
      <c r="K710">
        <f t="shared" si="217"/>
        <v>14</v>
      </c>
      <c r="L710" t="str">
        <f t="shared" si="218"/>
        <v>00</v>
      </c>
      <c r="M710" t="str">
        <f t="shared" si="219"/>
        <v>00</v>
      </c>
      <c r="N710" t="str">
        <f t="shared" si="220"/>
        <v>41</v>
      </c>
      <c r="O710">
        <f t="shared" si="221"/>
        <v>1.1388888888888889E-2</v>
      </c>
      <c r="P710" t="str">
        <f t="shared" si="222"/>
        <v>23</v>
      </c>
      <c r="Q710" t="str">
        <f t="shared" si="223"/>
        <v>59</v>
      </c>
      <c r="R710" t="str">
        <f t="shared" si="224"/>
        <v>41</v>
      </c>
      <c r="S710">
        <f t="shared" si="225"/>
        <v>23.994722222222222</v>
      </c>
      <c r="T710">
        <f t="shared" si="226"/>
        <v>23.983333333333334</v>
      </c>
      <c r="U710">
        <f t="shared" si="227"/>
        <v>359.98333333333335</v>
      </c>
    </row>
    <row r="711" spans="1:21" x14ac:dyDescent="0.3">
      <c r="A711" t="s">
        <v>679</v>
      </c>
      <c r="C711" t="str">
        <f t="shared" si="209"/>
        <v>2021</v>
      </c>
      <c r="D711" t="str">
        <f t="shared" si="210"/>
        <v>02</v>
      </c>
      <c r="E711" t="str">
        <f t="shared" si="211"/>
        <v>23</v>
      </c>
      <c r="F711" s="3">
        <f t="shared" si="212"/>
        <v>44250</v>
      </c>
      <c r="G711">
        <f t="shared" si="213"/>
        <v>2021</v>
      </c>
      <c r="H711">
        <f t="shared" si="214"/>
        <v>3</v>
      </c>
      <c r="I711">
        <f t="shared" si="215"/>
        <v>4</v>
      </c>
      <c r="J711" s="3">
        <f t="shared" si="216"/>
        <v>44259</v>
      </c>
      <c r="K711">
        <f t="shared" si="217"/>
        <v>9</v>
      </c>
      <c r="L711" t="str">
        <f t="shared" si="218"/>
        <v>22</v>
      </c>
      <c r="M711" t="str">
        <f t="shared" si="219"/>
        <v>51</v>
      </c>
      <c r="N711" t="str">
        <f t="shared" si="220"/>
        <v>27</v>
      </c>
      <c r="O711">
        <f t="shared" si="221"/>
        <v>22.857500000000002</v>
      </c>
      <c r="P711">
        <f t="shared" si="222"/>
        <v>0</v>
      </c>
      <c r="Q711">
        <f t="shared" si="223"/>
        <v>0</v>
      </c>
      <c r="R711">
        <f t="shared" si="224"/>
        <v>0</v>
      </c>
      <c r="S711">
        <f t="shared" si="225"/>
        <v>0</v>
      </c>
      <c r="T711">
        <f t="shared" si="226"/>
        <v>-22.857500000000002</v>
      </c>
      <c r="U711">
        <f t="shared" si="227"/>
        <v>193.14249999999998</v>
      </c>
    </row>
    <row r="712" spans="1:21" x14ac:dyDescent="0.3">
      <c r="A712" t="s">
        <v>2086</v>
      </c>
      <c r="B712" t="s">
        <v>488</v>
      </c>
      <c r="C712" t="str">
        <f t="shared" si="209"/>
        <v>2021</v>
      </c>
      <c r="D712" t="str">
        <f t="shared" si="210"/>
        <v>02</v>
      </c>
      <c r="E712" t="str">
        <f t="shared" si="211"/>
        <v>17</v>
      </c>
      <c r="F712" s="3">
        <f t="shared" si="212"/>
        <v>44244</v>
      </c>
      <c r="G712" t="str">
        <f t="shared" si="213"/>
        <v>2021</v>
      </c>
      <c r="H712" t="str">
        <f t="shared" si="214"/>
        <v>04</v>
      </c>
      <c r="I712" t="str">
        <f t="shared" si="215"/>
        <v>01</v>
      </c>
      <c r="J712" s="3">
        <f t="shared" si="216"/>
        <v>44287</v>
      </c>
      <c r="K712">
        <f t="shared" si="217"/>
        <v>43</v>
      </c>
      <c r="L712" t="str">
        <f t="shared" si="218"/>
        <v>21</v>
      </c>
      <c r="M712" t="str">
        <f t="shared" si="219"/>
        <v>39</v>
      </c>
      <c r="N712" t="str">
        <f t="shared" si="220"/>
        <v>02</v>
      </c>
      <c r="O712">
        <f t="shared" si="221"/>
        <v>21.650555555555552</v>
      </c>
      <c r="P712" t="str">
        <f t="shared" si="222"/>
        <v>03</v>
      </c>
      <c r="Q712" t="str">
        <f t="shared" si="223"/>
        <v>59</v>
      </c>
      <c r="R712" t="str">
        <f t="shared" si="224"/>
        <v>59</v>
      </c>
      <c r="S712">
        <f t="shared" si="225"/>
        <v>3.9997222222222222</v>
      </c>
      <c r="T712">
        <f t="shared" si="226"/>
        <v>-17.650833333333331</v>
      </c>
      <c r="U712">
        <f t="shared" si="227"/>
        <v>1014.3491666666666</v>
      </c>
    </row>
    <row r="713" spans="1:21" x14ac:dyDescent="0.3">
      <c r="A713" t="s">
        <v>2089</v>
      </c>
      <c r="B713" t="s">
        <v>975</v>
      </c>
      <c r="C713" t="str">
        <f t="shared" si="209"/>
        <v>2021</v>
      </c>
      <c r="D713" t="str">
        <f t="shared" si="210"/>
        <v>01</v>
      </c>
      <c r="E713" t="str">
        <f t="shared" si="211"/>
        <v>04</v>
      </c>
      <c r="F713" s="3">
        <f t="shared" si="212"/>
        <v>44200</v>
      </c>
      <c r="G713" t="str">
        <f t="shared" si="213"/>
        <v>2021</v>
      </c>
      <c r="H713" t="str">
        <f t="shared" si="214"/>
        <v>01</v>
      </c>
      <c r="I713" t="str">
        <f t="shared" si="215"/>
        <v>06</v>
      </c>
      <c r="J713" s="3">
        <f t="shared" si="216"/>
        <v>44202</v>
      </c>
      <c r="K713">
        <f t="shared" si="217"/>
        <v>2</v>
      </c>
      <c r="L713" t="str">
        <f t="shared" si="218"/>
        <v>03</v>
      </c>
      <c r="M713" t="str">
        <f t="shared" si="219"/>
        <v>28</v>
      </c>
      <c r="N713" t="str">
        <f t="shared" si="220"/>
        <v>15</v>
      </c>
      <c r="O713">
        <f t="shared" si="221"/>
        <v>3.4708333333333337</v>
      </c>
      <c r="P713" t="str">
        <f t="shared" si="222"/>
        <v>05</v>
      </c>
      <c r="Q713" t="str">
        <f t="shared" si="223"/>
        <v>59</v>
      </c>
      <c r="R713" t="str">
        <f t="shared" si="224"/>
        <v>59</v>
      </c>
      <c r="S713">
        <f t="shared" si="225"/>
        <v>5.9997222222222222</v>
      </c>
      <c r="T713">
        <f t="shared" si="226"/>
        <v>2.5288888888888885</v>
      </c>
      <c r="U713">
        <f t="shared" si="227"/>
        <v>50.528888888888886</v>
      </c>
    </row>
    <row r="714" spans="1:21" x14ac:dyDescent="0.3">
      <c r="A714" t="s">
        <v>679</v>
      </c>
      <c r="C714" t="str">
        <f t="shared" si="209"/>
        <v>2021</v>
      </c>
      <c r="D714" t="str">
        <f t="shared" si="210"/>
        <v>02</v>
      </c>
      <c r="E714" t="str">
        <f t="shared" si="211"/>
        <v>23</v>
      </c>
      <c r="F714" s="3">
        <f t="shared" si="212"/>
        <v>44250</v>
      </c>
      <c r="G714">
        <f t="shared" si="213"/>
        <v>2021</v>
      </c>
      <c r="H714">
        <f t="shared" si="214"/>
        <v>3</v>
      </c>
      <c r="I714">
        <f t="shared" si="215"/>
        <v>4</v>
      </c>
      <c r="J714" s="3">
        <f t="shared" si="216"/>
        <v>44259</v>
      </c>
      <c r="K714">
        <f t="shared" si="217"/>
        <v>9</v>
      </c>
      <c r="L714" t="str">
        <f t="shared" si="218"/>
        <v>22</v>
      </c>
      <c r="M714" t="str">
        <f t="shared" si="219"/>
        <v>51</v>
      </c>
      <c r="N714" t="str">
        <f t="shared" si="220"/>
        <v>27</v>
      </c>
      <c r="O714">
        <f t="shared" si="221"/>
        <v>22.857500000000002</v>
      </c>
      <c r="P714">
        <f t="shared" si="222"/>
        <v>0</v>
      </c>
      <c r="Q714">
        <f t="shared" si="223"/>
        <v>0</v>
      </c>
      <c r="R714">
        <f t="shared" si="224"/>
        <v>0</v>
      </c>
      <c r="S714">
        <f t="shared" si="225"/>
        <v>0</v>
      </c>
      <c r="T714">
        <f t="shared" si="226"/>
        <v>-22.857500000000002</v>
      </c>
      <c r="U714">
        <f t="shared" si="227"/>
        <v>193.14249999999998</v>
      </c>
    </row>
    <row r="715" spans="1:21" x14ac:dyDescent="0.3">
      <c r="A715" t="s">
        <v>427</v>
      </c>
      <c r="C715" t="str">
        <f t="shared" si="209"/>
        <v>2021</v>
      </c>
      <c r="D715" t="str">
        <f t="shared" si="210"/>
        <v>01</v>
      </c>
      <c r="E715" t="str">
        <f t="shared" si="211"/>
        <v>21</v>
      </c>
      <c r="F715" s="3">
        <f t="shared" si="212"/>
        <v>44217</v>
      </c>
      <c r="G715">
        <f t="shared" si="213"/>
        <v>2021</v>
      </c>
      <c r="H715">
        <f t="shared" si="214"/>
        <v>3</v>
      </c>
      <c r="I715">
        <f t="shared" si="215"/>
        <v>4</v>
      </c>
      <c r="J715" s="3">
        <f t="shared" si="216"/>
        <v>44259</v>
      </c>
      <c r="K715">
        <f t="shared" si="217"/>
        <v>42</v>
      </c>
      <c r="L715" t="str">
        <f t="shared" si="218"/>
        <v>22</v>
      </c>
      <c r="M715" t="str">
        <f t="shared" si="219"/>
        <v>56</v>
      </c>
      <c r="N715" t="str">
        <f t="shared" si="220"/>
        <v>36</v>
      </c>
      <c r="O715">
        <f t="shared" si="221"/>
        <v>22.943333333333335</v>
      </c>
      <c r="P715">
        <f t="shared" si="222"/>
        <v>0</v>
      </c>
      <c r="Q715">
        <f t="shared" si="223"/>
        <v>0</v>
      </c>
      <c r="R715">
        <f t="shared" si="224"/>
        <v>0</v>
      </c>
      <c r="S715">
        <f t="shared" si="225"/>
        <v>0</v>
      </c>
      <c r="T715">
        <f t="shared" si="226"/>
        <v>-22.943333333333335</v>
      </c>
      <c r="U715">
        <f t="shared" si="227"/>
        <v>985.05666666666662</v>
      </c>
    </row>
    <row r="716" spans="1:21" x14ac:dyDescent="0.3">
      <c r="A716" t="s">
        <v>335</v>
      </c>
      <c r="B716" t="s">
        <v>336</v>
      </c>
      <c r="C716" t="str">
        <f t="shared" si="209"/>
        <v>2021</v>
      </c>
      <c r="D716" t="str">
        <f t="shared" si="210"/>
        <v>02</v>
      </c>
      <c r="E716" t="str">
        <f t="shared" si="211"/>
        <v>26</v>
      </c>
      <c r="F716" s="3">
        <f t="shared" si="212"/>
        <v>44253</v>
      </c>
      <c r="G716" t="str">
        <f t="shared" si="213"/>
        <v>2021</v>
      </c>
      <c r="H716" t="str">
        <f t="shared" si="214"/>
        <v>03</v>
      </c>
      <c r="I716" t="str">
        <f t="shared" si="215"/>
        <v>17</v>
      </c>
      <c r="J716" s="3">
        <f t="shared" si="216"/>
        <v>44272</v>
      </c>
      <c r="K716">
        <f t="shared" si="217"/>
        <v>19</v>
      </c>
      <c r="L716" t="str">
        <f t="shared" si="218"/>
        <v>18</v>
      </c>
      <c r="M716" t="str">
        <f t="shared" si="219"/>
        <v>00</v>
      </c>
      <c r="N716" t="str">
        <f t="shared" si="220"/>
        <v>48</v>
      </c>
      <c r="O716">
        <f t="shared" si="221"/>
        <v>18.013333333333332</v>
      </c>
      <c r="P716" t="str">
        <f t="shared" si="222"/>
        <v>22</v>
      </c>
      <c r="Q716" t="str">
        <f t="shared" si="223"/>
        <v>00</v>
      </c>
      <c r="R716" t="str">
        <f t="shared" si="224"/>
        <v>00</v>
      </c>
      <c r="S716">
        <f t="shared" si="225"/>
        <v>22</v>
      </c>
      <c r="T716">
        <f t="shared" si="226"/>
        <v>3.9866666666666681</v>
      </c>
      <c r="U716">
        <f t="shared" si="227"/>
        <v>459.98666666666668</v>
      </c>
    </row>
    <row r="717" spans="1:21" x14ac:dyDescent="0.3">
      <c r="A717" t="s">
        <v>389</v>
      </c>
      <c r="C717" t="str">
        <f t="shared" si="209"/>
        <v>2021</v>
      </c>
      <c r="D717" t="str">
        <f t="shared" si="210"/>
        <v>02</v>
      </c>
      <c r="E717" t="str">
        <f t="shared" si="211"/>
        <v>12</v>
      </c>
      <c r="F717" s="3">
        <f t="shared" si="212"/>
        <v>44239</v>
      </c>
      <c r="G717">
        <f t="shared" si="213"/>
        <v>2021</v>
      </c>
      <c r="H717">
        <f t="shared" si="214"/>
        <v>3</v>
      </c>
      <c r="I717">
        <f t="shared" si="215"/>
        <v>4</v>
      </c>
      <c r="J717" s="3">
        <f t="shared" si="216"/>
        <v>44259</v>
      </c>
      <c r="K717">
        <f t="shared" si="217"/>
        <v>20</v>
      </c>
      <c r="L717" t="str">
        <f t="shared" si="218"/>
        <v>00</v>
      </c>
      <c r="M717" t="str">
        <f t="shared" si="219"/>
        <v>50</v>
      </c>
      <c r="N717" t="str">
        <f t="shared" si="220"/>
        <v>36</v>
      </c>
      <c r="O717">
        <f t="shared" si="221"/>
        <v>0.84333333333333338</v>
      </c>
      <c r="P717">
        <f t="shared" si="222"/>
        <v>0</v>
      </c>
      <c r="Q717">
        <f t="shared" si="223"/>
        <v>0</v>
      </c>
      <c r="R717">
        <f t="shared" si="224"/>
        <v>0</v>
      </c>
      <c r="S717">
        <f t="shared" si="225"/>
        <v>0</v>
      </c>
      <c r="T717">
        <f t="shared" si="226"/>
        <v>-0.84333333333333338</v>
      </c>
      <c r="U717">
        <f t="shared" si="227"/>
        <v>479.15666666666669</v>
      </c>
    </row>
    <row r="718" spans="1:21" x14ac:dyDescent="0.3">
      <c r="A718" t="s">
        <v>848</v>
      </c>
      <c r="B718" t="s">
        <v>177</v>
      </c>
      <c r="C718" t="str">
        <f t="shared" si="209"/>
        <v>2021</v>
      </c>
      <c r="D718" t="str">
        <f t="shared" si="210"/>
        <v>02</v>
      </c>
      <c r="E718" t="str">
        <f t="shared" si="211"/>
        <v>01</v>
      </c>
      <c r="F718" s="3">
        <f t="shared" si="212"/>
        <v>44228</v>
      </c>
      <c r="G718" t="str">
        <f t="shared" si="213"/>
        <v>2021</v>
      </c>
      <c r="H718" t="str">
        <f t="shared" si="214"/>
        <v>02</v>
      </c>
      <c r="I718" t="str">
        <f t="shared" si="215"/>
        <v>14</v>
      </c>
      <c r="J718" s="3">
        <f t="shared" si="216"/>
        <v>44241</v>
      </c>
      <c r="K718">
        <f t="shared" si="217"/>
        <v>13</v>
      </c>
      <c r="L718" t="str">
        <f t="shared" si="218"/>
        <v>16</v>
      </c>
      <c r="M718" t="str">
        <f t="shared" si="219"/>
        <v>50</v>
      </c>
      <c r="N718" t="str">
        <f t="shared" si="220"/>
        <v>37</v>
      </c>
      <c r="O718">
        <f t="shared" si="221"/>
        <v>16.843611111111109</v>
      </c>
      <c r="P718" t="str">
        <f t="shared" si="222"/>
        <v>23</v>
      </c>
      <c r="Q718" t="str">
        <f t="shared" si="223"/>
        <v>59</v>
      </c>
      <c r="R718" t="str">
        <f t="shared" si="224"/>
        <v>37</v>
      </c>
      <c r="S718">
        <f t="shared" si="225"/>
        <v>23.993611111111111</v>
      </c>
      <c r="T718">
        <f t="shared" si="226"/>
        <v>7.1500000000000021</v>
      </c>
      <c r="U718">
        <f t="shared" si="227"/>
        <v>319.14999999999998</v>
      </c>
    </row>
    <row r="719" spans="1:21" x14ac:dyDescent="0.3">
      <c r="A719" t="s">
        <v>751</v>
      </c>
      <c r="B719" t="s">
        <v>752</v>
      </c>
      <c r="C719" t="str">
        <f t="shared" si="209"/>
        <v>2021</v>
      </c>
      <c r="D719" t="str">
        <f t="shared" si="210"/>
        <v>01</v>
      </c>
      <c r="E719" t="str">
        <f t="shared" si="211"/>
        <v>04</v>
      </c>
      <c r="F719" s="3">
        <f t="shared" si="212"/>
        <v>44200</v>
      </c>
      <c r="G719" t="str">
        <f t="shared" si="213"/>
        <v>2021</v>
      </c>
      <c r="H719" t="str">
        <f t="shared" si="214"/>
        <v>02</v>
      </c>
      <c r="I719" t="str">
        <f t="shared" si="215"/>
        <v>08</v>
      </c>
      <c r="J719" s="3">
        <f t="shared" si="216"/>
        <v>44235</v>
      </c>
      <c r="K719">
        <f t="shared" si="217"/>
        <v>35</v>
      </c>
      <c r="L719" t="str">
        <f t="shared" si="218"/>
        <v>05</v>
      </c>
      <c r="M719" t="str">
        <f t="shared" si="219"/>
        <v>00</v>
      </c>
      <c r="N719" t="str">
        <f t="shared" si="220"/>
        <v>00</v>
      </c>
      <c r="O719">
        <f t="shared" si="221"/>
        <v>5</v>
      </c>
      <c r="P719" t="str">
        <f t="shared" si="222"/>
        <v>04</v>
      </c>
      <c r="Q719" t="str">
        <f t="shared" si="223"/>
        <v>59</v>
      </c>
      <c r="R719" t="str">
        <f t="shared" si="224"/>
        <v>59</v>
      </c>
      <c r="S719">
        <f t="shared" si="225"/>
        <v>4.9997222222222222</v>
      </c>
      <c r="T719">
        <f t="shared" si="226"/>
        <v>-2.777777777778212E-4</v>
      </c>
      <c r="U719">
        <f t="shared" si="227"/>
        <v>839.9997222222222</v>
      </c>
    </row>
    <row r="720" spans="1:21" x14ac:dyDescent="0.3">
      <c r="A720" t="s">
        <v>453</v>
      </c>
      <c r="C720" t="str">
        <f t="shared" si="209"/>
        <v>2021</v>
      </c>
      <c r="D720" t="str">
        <f t="shared" si="210"/>
        <v>01</v>
      </c>
      <c r="E720" t="str">
        <f t="shared" si="211"/>
        <v>21</v>
      </c>
      <c r="F720" s="3">
        <f t="shared" si="212"/>
        <v>44217</v>
      </c>
      <c r="G720">
        <f t="shared" si="213"/>
        <v>2021</v>
      </c>
      <c r="H720">
        <f t="shared" si="214"/>
        <v>3</v>
      </c>
      <c r="I720">
        <f t="shared" si="215"/>
        <v>4</v>
      </c>
      <c r="J720" s="3">
        <f t="shared" si="216"/>
        <v>44259</v>
      </c>
      <c r="K720">
        <f t="shared" si="217"/>
        <v>42</v>
      </c>
      <c r="L720" t="str">
        <f t="shared" si="218"/>
        <v>22</v>
      </c>
      <c r="M720" t="str">
        <f t="shared" si="219"/>
        <v>14</v>
      </c>
      <c r="N720" t="str">
        <f t="shared" si="220"/>
        <v>48</v>
      </c>
      <c r="O720">
        <f t="shared" si="221"/>
        <v>22.246666666666666</v>
      </c>
      <c r="P720">
        <f t="shared" si="222"/>
        <v>0</v>
      </c>
      <c r="Q720">
        <f t="shared" si="223"/>
        <v>0</v>
      </c>
      <c r="R720">
        <f t="shared" si="224"/>
        <v>0</v>
      </c>
      <c r="S720">
        <f t="shared" si="225"/>
        <v>0</v>
      </c>
      <c r="T720">
        <f t="shared" si="226"/>
        <v>-22.246666666666666</v>
      </c>
      <c r="U720">
        <f t="shared" si="227"/>
        <v>985.75333333333333</v>
      </c>
    </row>
    <row r="721" spans="1:21" x14ac:dyDescent="0.3">
      <c r="A721" t="s">
        <v>176</v>
      </c>
      <c r="B721" t="s">
        <v>177</v>
      </c>
      <c r="C721" t="str">
        <f t="shared" si="209"/>
        <v>2021</v>
      </c>
      <c r="D721" t="str">
        <f t="shared" si="210"/>
        <v>02</v>
      </c>
      <c r="E721" t="str">
        <f t="shared" si="211"/>
        <v>01</v>
      </c>
      <c r="F721" s="3">
        <f t="shared" si="212"/>
        <v>44228</v>
      </c>
      <c r="G721" t="str">
        <f t="shared" si="213"/>
        <v>2021</v>
      </c>
      <c r="H721" t="str">
        <f t="shared" si="214"/>
        <v>02</v>
      </c>
      <c r="I721" t="str">
        <f t="shared" si="215"/>
        <v>14</v>
      </c>
      <c r="J721" s="3">
        <f t="shared" si="216"/>
        <v>44241</v>
      </c>
      <c r="K721">
        <f t="shared" si="217"/>
        <v>13</v>
      </c>
      <c r="L721" t="str">
        <f t="shared" si="218"/>
        <v>16</v>
      </c>
      <c r="M721" t="str">
        <f t="shared" si="219"/>
        <v>46</v>
      </c>
      <c r="N721" t="str">
        <f t="shared" si="220"/>
        <v>37</v>
      </c>
      <c r="O721">
        <f t="shared" si="221"/>
        <v>16.776944444444442</v>
      </c>
      <c r="P721" t="str">
        <f t="shared" si="222"/>
        <v>23</v>
      </c>
      <c r="Q721" t="str">
        <f t="shared" si="223"/>
        <v>59</v>
      </c>
      <c r="R721" t="str">
        <f t="shared" si="224"/>
        <v>37</v>
      </c>
      <c r="S721">
        <f t="shared" si="225"/>
        <v>23.993611111111111</v>
      </c>
      <c r="T721">
        <f t="shared" si="226"/>
        <v>7.2166666666666686</v>
      </c>
      <c r="U721">
        <f t="shared" si="227"/>
        <v>319.2166666666667</v>
      </c>
    </row>
    <row r="722" spans="1:21" x14ac:dyDescent="0.3">
      <c r="A722" t="s">
        <v>284</v>
      </c>
      <c r="C722" t="str">
        <f t="shared" si="209"/>
        <v>2021</v>
      </c>
      <c r="D722" t="str">
        <f t="shared" si="210"/>
        <v>01</v>
      </c>
      <c r="E722" t="str">
        <f t="shared" si="211"/>
        <v>28</v>
      </c>
      <c r="F722" s="3">
        <f t="shared" si="212"/>
        <v>44224</v>
      </c>
      <c r="G722">
        <f t="shared" si="213"/>
        <v>2021</v>
      </c>
      <c r="H722">
        <f t="shared" si="214"/>
        <v>3</v>
      </c>
      <c r="I722">
        <f t="shared" si="215"/>
        <v>4</v>
      </c>
      <c r="J722" s="3">
        <f t="shared" si="216"/>
        <v>44259</v>
      </c>
      <c r="K722">
        <f t="shared" si="217"/>
        <v>35</v>
      </c>
      <c r="L722" t="str">
        <f t="shared" si="218"/>
        <v>19</v>
      </c>
      <c r="M722" t="str">
        <f t="shared" si="219"/>
        <v>15</v>
      </c>
      <c r="N722" t="str">
        <f t="shared" si="220"/>
        <v>58</v>
      </c>
      <c r="O722">
        <f t="shared" si="221"/>
        <v>19.266111111111112</v>
      </c>
      <c r="P722">
        <f t="shared" si="222"/>
        <v>0</v>
      </c>
      <c r="Q722">
        <f t="shared" si="223"/>
        <v>0</v>
      </c>
      <c r="R722">
        <f t="shared" si="224"/>
        <v>0</v>
      </c>
      <c r="S722">
        <f t="shared" si="225"/>
        <v>0</v>
      </c>
      <c r="T722">
        <f t="shared" si="226"/>
        <v>-19.266111111111112</v>
      </c>
      <c r="U722">
        <f t="shared" si="227"/>
        <v>820.73388888888894</v>
      </c>
    </row>
    <row r="723" spans="1:21" x14ac:dyDescent="0.3">
      <c r="A723" t="s">
        <v>89</v>
      </c>
      <c r="C723" t="str">
        <f t="shared" si="209"/>
        <v>2021</v>
      </c>
      <c r="D723" t="str">
        <f t="shared" si="210"/>
        <v>01</v>
      </c>
      <c r="E723" t="str">
        <f t="shared" si="211"/>
        <v>22</v>
      </c>
      <c r="F723" s="3">
        <f t="shared" si="212"/>
        <v>44218</v>
      </c>
      <c r="G723">
        <f t="shared" si="213"/>
        <v>2021</v>
      </c>
      <c r="H723">
        <f t="shared" si="214"/>
        <v>3</v>
      </c>
      <c r="I723">
        <f t="shared" si="215"/>
        <v>4</v>
      </c>
      <c r="J723" s="3">
        <f t="shared" si="216"/>
        <v>44259</v>
      </c>
      <c r="K723">
        <f t="shared" si="217"/>
        <v>41</v>
      </c>
      <c r="L723" t="str">
        <f t="shared" si="218"/>
        <v>15</v>
      </c>
      <c r="M723" t="str">
        <f t="shared" si="219"/>
        <v>12</v>
      </c>
      <c r="N723" t="str">
        <f t="shared" si="220"/>
        <v>53</v>
      </c>
      <c r="O723">
        <f t="shared" si="221"/>
        <v>15.214722222222221</v>
      </c>
      <c r="P723">
        <f t="shared" si="222"/>
        <v>0</v>
      </c>
      <c r="Q723">
        <f t="shared" si="223"/>
        <v>0</v>
      </c>
      <c r="R723">
        <f t="shared" si="224"/>
        <v>0</v>
      </c>
      <c r="S723">
        <f t="shared" si="225"/>
        <v>0</v>
      </c>
      <c r="T723">
        <f t="shared" si="226"/>
        <v>-15.214722222222221</v>
      </c>
      <c r="U723">
        <f t="shared" si="227"/>
        <v>968.78527777777776</v>
      </c>
    </row>
    <row r="724" spans="1:21" x14ac:dyDescent="0.3">
      <c r="A724" t="s">
        <v>2108</v>
      </c>
      <c r="B724" t="s">
        <v>2109</v>
      </c>
      <c r="C724" t="str">
        <f t="shared" si="209"/>
        <v>2021</v>
      </c>
      <c r="D724" t="str">
        <f t="shared" si="210"/>
        <v>02</v>
      </c>
      <c r="E724" t="str">
        <f t="shared" si="211"/>
        <v>05</v>
      </c>
      <c r="F724" s="3">
        <f t="shared" si="212"/>
        <v>44232</v>
      </c>
      <c r="G724" t="str">
        <f t="shared" si="213"/>
        <v>2021</v>
      </c>
      <c r="H724" t="str">
        <f t="shared" si="214"/>
        <v>02</v>
      </c>
      <c r="I724" t="str">
        <f t="shared" si="215"/>
        <v>07</v>
      </c>
      <c r="J724" s="3">
        <f t="shared" si="216"/>
        <v>44234</v>
      </c>
      <c r="K724">
        <f t="shared" si="217"/>
        <v>2</v>
      </c>
      <c r="L724" t="str">
        <f t="shared" si="218"/>
        <v>11</v>
      </c>
      <c r="M724" t="str">
        <f t="shared" si="219"/>
        <v>51</v>
      </c>
      <c r="N724" t="str">
        <f t="shared" si="220"/>
        <v>32</v>
      </c>
      <c r="O724">
        <f t="shared" si="221"/>
        <v>11.858888888888888</v>
      </c>
      <c r="P724" t="str">
        <f t="shared" si="222"/>
        <v>22</v>
      </c>
      <c r="Q724" t="str">
        <f t="shared" si="223"/>
        <v>59</v>
      </c>
      <c r="R724" t="str">
        <f t="shared" si="224"/>
        <v>59</v>
      </c>
      <c r="S724">
        <f t="shared" si="225"/>
        <v>22.999722222222225</v>
      </c>
      <c r="T724">
        <f t="shared" si="226"/>
        <v>11.140833333333337</v>
      </c>
      <c r="U724">
        <f t="shared" si="227"/>
        <v>59.140833333333333</v>
      </c>
    </row>
    <row r="725" spans="1:21" x14ac:dyDescent="0.3">
      <c r="A725" t="s">
        <v>335</v>
      </c>
      <c r="B725" t="s">
        <v>336</v>
      </c>
      <c r="C725" t="str">
        <f t="shared" si="209"/>
        <v>2021</v>
      </c>
      <c r="D725" t="str">
        <f t="shared" si="210"/>
        <v>02</v>
      </c>
      <c r="E725" t="str">
        <f t="shared" si="211"/>
        <v>26</v>
      </c>
      <c r="F725" s="3">
        <f t="shared" si="212"/>
        <v>44253</v>
      </c>
      <c r="G725" t="str">
        <f t="shared" si="213"/>
        <v>2021</v>
      </c>
      <c r="H725" t="str">
        <f t="shared" si="214"/>
        <v>03</v>
      </c>
      <c r="I725" t="str">
        <f t="shared" si="215"/>
        <v>17</v>
      </c>
      <c r="J725" s="3">
        <f t="shared" si="216"/>
        <v>44272</v>
      </c>
      <c r="K725">
        <f t="shared" si="217"/>
        <v>19</v>
      </c>
      <c r="L725" t="str">
        <f t="shared" si="218"/>
        <v>18</v>
      </c>
      <c r="M725" t="str">
        <f t="shared" si="219"/>
        <v>00</v>
      </c>
      <c r="N725" t="str">
        <f t="shared" si="220"/>
        <v>48</v>
      </c>
      <c r="O725">
        <f t="shared" si="221"/>
        <v>18.013333333333332</v>
      </c>
      <c r="P725" t="str">
        <f t="shared" si="222"/>
        <v>22</v>
      </c>
      <c r="Q725" t="str">
        <f t="shared" si="223"/>
        <v>00</v>
      </c>
      <c r="R725" t="str">
        <f t="shared" si="224"/>
        <v>00</v>
      </c>
      <c r="S725">
        <f t="shared" si="225"/>
        <v>22</v>
      </c>
      <c r="T725">
        <f t="shared" si="226"/>
        <v>3.9866666666666681</v>
      </c>
      <c r="U725">
        <f t="shared" si="227"/>
        <v>459.98666666666668</v>
      </c>
    </row>
    <row r="726" spans="1:21" x14ac:dyDescent="0.3">
      <c r="A726" t="s">
        <v>80</v>
      </c>
      <c r="B726" t="s">
        <v>81</v>
      </c>
      <c r="C726" t="str">
        <f t="shared" si="209"/>
        <v>2021</v>
      </c>
      <c r="D726" t="str">
        <f t="shared" si="210"/>
        <v>01</v>
      </c>
      <c r="E726" t="str">
        <f t="shared" si="211"/>
        <v>22</v>
      </c>
      <c r="F726" s="3">
        <f t="shared" si="212"/>
        <v>44218</v>
      </c>
      <c r="G726" t="str">
        <f t="shared" si="213"/>
        <v>2021</v>
      </c>
      <c r="H726" t="str">
        <f t="shared" si="214"/>
        <v>02</v>
      </c>
      <c r="I726" t="str">
        <f t="shared" si="215"/>
        <v>07</v>
      </c>
      <c r="J726" s="3">
        <f t="shared" si="216"/>
        <v>44234</v>
      </c>
      <c r="K726">
        <f t="shared" si="217"/>
        <v>16</v>
      </c>
      <c r="L726" t="str">
        <f t="shared" si="218"/>
        <v>14</v>
      </c>
      <c r="M726" t="str">
        <f t="shared" si="219"/>
        <v>45</v>
      </c>
      <c r="N726" t="str">
        <f t="shared" si="220"/>
        <v>59</v>
      </c>
      <c r="O726">
        <f t="shared" si="221"/>
        <v>14.766388888888889</v>
      </c>
      <c r="P726" t="str">
        <f t="shared" si="222"/>
        <v>17</v>
      </c>
      <c r="Q726" t="str">
        <f t="shared" si="223"/>
        <v>50</v>
      </c>
      <c r="R726" t="str">
        <f t="shared" si="224"/>
        <v>17</v>
      </c>
      <c r="S726">
        <f t="shared" si="225"/>
        <v>17.838055555555556</v>
      </c>
      <c r="T726">
        <f t="shared" si="226"/>
        <v>3.0716666666666672</v>
      </c>
      <c r="U726">
        <f t="shared" si="227"/>
        <v>387.07166666666666</v>
      </c>
    </row>
    <row r="727" spans="1:21" x14ac:dyDescent="0.3">
      <c r="A727" t="s">
        <v>194</v>
      </c>
      <c r="C727" t="str">
        <f t="shared" si="209"/>
        <v>2021</v>
      </c>
      <c r="D727" t="str">
        <f t="shared" si="210"/>
        <v>01</v>
      </c>
      <c r="E727" t="str">
        <f t="shared" si="211"/>
        <v>22</v>
      </c>
      <c r="F727" s="3">
        <f t="shared" si="212"/>
        <v>44218</v>
      </c>
      <c r="G727">
        <f t="shared" si="213"/>
        <v>2021</v>
      </c>
      <c r="H727">
        <f t="shared" si="214"/>
        <v>3</v>
      </c>
      <c r="I727">
        <f t="shared" si="215"/>
        <v>4</v>
      </c>
      <c r="J727" s="3">
        <f t="shared" si="216"/>
        <v>44259</v>
      </c>
      <c r="K727">
        <f t="shared" si="217"/>
        <v>41</v>
      </c>
      <c r="L727" t="str">
        <f t="shared" si="218"/>
        <v>19</v>
      </c>
      <c r="M727" t="str">
        <f t="shared" si="219"/>
        <v>35</v>
      </c>
      <c r="N727" t="str">
        <f t="shared" si="220"/>
        <v>39</v>
      </c>
      <c r="O727">
        <f t="shared" si="221"/>
        <v>19.594166666666666</v>
      </c>
      <c r="P727">
        <f t="shared" si="222"/>
        <v>0</v>
      </c>
      <c r="Q727">
        <f t="shared" si="223"/>
        <v>0</v>
      </c>
      <c r="R727">
        <f t="shared" si="224"/>
        <v>0</v>
      </c>
      <c r="S727">
        <f t="shared" si="225"/>
        <v>0</v>
      </c>
      <c r="T727">
        <f t="shared" si="226"/>
        <v>-19.594166666666666</v>
      </c>
      <c r="U727">
        <f t="shared" si="227"/>
        <v>964.40583333333336</v>
      </c>
    </row>
    <row r="728" spans="1:21" x14ac:dyDescent="0.3">
      <c r="A728" t="s">
        <v>1142</v>
      </c>
      <c r="B728" t="s">
        <v>1143</v>
      </c>
      <c r="C728" t="str">
        <f t="shared" si="209"/>
        <v>2021</v>
      </c>
      <c r="D728" t="str">
        <f t="shared" si="210"/>
        <v>02</v>
      </c>
      <c r="E728" t="str">
        <f t="shared" si="211"/>
        <v>22</v>
      </c>
      <c r="F728" s="3">
        <f t="shared" si="212"/>
        <v>44249</v>
      </c>
      <c r="G728" t="str">
        <f t="shared" si="213"/>
        <v>2021</v>
      </c>
      <c r="H728" t="str">
        <f t="shared" si="214"/>
        <v>02</v>
      </c>
      <c r="I728" t="str">
        <f t="shared" si="215"/>
        <v>28</v>
      </c>
      <c r="J728" s="3">
        <f t="shared" si="216"/>
        <v>44255</v>
      </c>
      <c r="K728">
        <f t="shared" si="217"/>
        <v>6</v>
      </c>
      <c r="L728" t="str">
        <f t="shared" si="218"/>
        <v>17</v>
      </c>
      <c r="M728" t="str">
        <f t="shared" si="219"/>
        <v>00</v>
      </c>
      <c r="N728" t="str">
        <f t="shared" si="220"/>
        <v>00</v>
      </c>
      <c r="O728">
        <f t="shared" si="221"/>
        <v>17</v>
      </c>
      <c r="P728" t="str">
        <f t="shared" si="222"/>
        <v>20</v>
      </c>
      <c r="Q728" t="str">
        <f t="shared" si="223"/>
        <v>20</v>
      </c>
      <c r="R728" t="str">
        <f t="shared" si="224"/>
        <v>25</v>
      </c>
      <c r="S728">
        <f t="shared" si="225"/>
        <v>20.340277777777775</v>
      </c>
      <c r="T728">
        <f t="shared" si="226"/>
        <v>3.340277777777775</v>
      </c>
      <c r="U728">
        <f t="shared" si="227"/>
        <v>147.34027777777777</v>
      </c>
    </row>
    <row r="729" spans="1:21" x14ac:dyDescent="0.3">
      <c r="A729" t="s">
        <v>1234</v>
      </c>
      <c r="B729" t="s">
        <v>2126</v>
      </c>
      <c r="C729" t="str">
        <f t="shared" si="209"/>
        <v>2021</v>
      </c>
      <c r="D729" t="str">
        <f t="shared" si="210"/>
        <v>03</v>
      </c>
      <c r="E729" t="str">
        <f t="shared" si="211"/>
        <v>02</v>
      </c>
      <c r="F729" s="3">
        <f t="shared" si="212"/>
        <v>44257</v>
      </c>
      <c r="G729" t="str">
        <f t="shared" si="213"/>
        <v>2021</v>
      </c>
      <c r="H729" t="str">
        <f t="shared" si="214"/>
        <v>03</v>
      </c>
      <c r="I729" t="str">
        <f t="shared" si="215"/>
        <v>10</v>
      </c>
      <c r="J729" s="3">
        <f t="shared" si="216"/>
        <v>44265</v>
      </c>
      <c r="K729">
        <f t="shared" si="217"/>
        <v>8</v>
      </c>
      <c r="L729" t="str">
        <f t="shared" si="218"/>
        <v>16</v>
      </c>
      <c r="M729" t="str">
        <f t="shared" si="219"/>
        <v>30</v>
      </c>
      <c r="N729" t="str">
        <f t="shared" si="220"/>
        <v>00</v>
      </c>
      <c r="O729">
        <f t="shared" si="221"/>
        <v>16.5</v>
      </c>
      <c r="P729" t="str">
        <f t="shared" si="222"/>
        <v>00</v>
      </c>
      <c r="Q729" t="str">
        <f t="shared" si="223"/>
        <v>38</v>
      </c>
      <c r="R729" t="str">
        <f t="shared" si="224"/>
        <v>58</v>
      </c>
      <c r="S729">
        <f t="shared" si="225"/>
        <v>0.64944444444444438</v>
      </c>
      <c r="T729">
        <f t="shared" si="226"/>
        <v>-15.850555555555555</v>
      </c>
      <c r="U729">
        <f t="shared" si="227"/>
        <v>176.14944444444444</v>
      </c>
    </row>
    <row r="730" spans="1:21" x14ac:dyDescent="0.3">
      <c r="A730" t="s">
        <v>848</v>
      </c>
      <c r="B730" t="s">
        <v>177</v>
      </c>
      <c r="C730" t="str">
        <f t="shared" si="209"/>
        <v>2021</v>
      </c>
      <c r="D730" t="str">
        <f t="shared" si="210"/>
        <v>02</v>
      </c>
      <c r="E730" t="str">
        <f t="shared" si="211"/>
        <v>01</v>
      </c>
      <c r="F730" s="3">
        <f t="shared" si="212"/>
        <v>44228</v>
      </c>
      <c r="G730" t="str">
        <f t="shared" si="213"/>
        <v>2021</v>
      </c>
      <c r="H730" t="str">
        <f t="shared" si="214"/>
        <v>02</v>
      </c>
      <c r="I730" t="str">
        <f t="shared" si="215"/>
        <v>14</v>
      </c>
      <c r="J730" s="3">
        <f t="shared" si="216"/>
        <v>44241</v>
      </c>
      <c r="K730">
        <f t="shared" si="217"/>
        <v>13</v>
      </c>
      <c r="L730" t="str">
        <f t="shared" si="218"/>
        <v>16</v>
      </c>
      <c r="M730" t="str">
        <f t="shared" si="219"/>
        <v>50</v>
      </c>
      <c r="N730" t="str">
        <f t="shared" si="220"/>
        <v>37</v>
      </c>
      <c r="O730">
        <f t="shared" si="221"/>
        <v>16.843611111111109</v>
      </c>
      <c r="P730" t="str">
        <f t="shared" si="222"/>
        <v>23</v>
      </c>
      <c r="Q730" t="str">
        <f t="shared" si="223"/>
        <v>59</v>
      </c>
      <c r="R730" t="str">
        <f t="shared" si="224"/>
        <v>37</v>
      </c>
      <c r="S730">
        <f t="shared" si="225"/>
        <v>23.993611111111111</v>
      </c>
      <c r="T730">
        <f t="shared" si="226"/>
        <v>7.1500000000000021</v>
      </c>
      <c r="U730">
        <f t="shared" si="227"/>
        <v>319.14999999999998</v>
      </c>
    </row>
    <row r="731" spans="1:21" x14ac:dyDescent="0.3">
      <c r="A731" t="s">
        <v>89</v>
      </c>
      <c r="C731" t="str">
        <f t="shared" si="209"/>
        <v>2021</v>
      </c>
      <c r="D731" t="str">
        <f t="shared" si="210"/>
        <v>01</v>
      </c>
      <c r="E731" t="str">
        <f t="shared" si="211"/>
        <v>22</v>
      </c>
      <c r="F731" s="3">
        <f t="shared" si="212"/>
        <v>44218</v>
      </c>
      <c r="G731">
        <f t="shared" si="213"/>
        <v>2021</v>
      </c>
      <c r="H731">
        <f t="shared" si="214"/>
        <v>3</v>
      </c>
      <c r="I731">
        <f t="shared" si="215"/>
        <v>4</v>
      </c>
      <c r="J731" s="3">
        <f t="shared" si="216"/>
        <v>44259</v>
      </c>
      <c r="K731">
        <f t="shared" si="217"/>
        <v>41</v>
      </c>
      <c r="L731" t="str">
        <f t="shared" si="218"/>
        <v>15</v>
      </c>
      <c r="M731" t="str">
        <f t="shared" si="219"/>
        <v>12</v>
      </c>
      <c r="N731" t="str">
        <f t="shared" si="220"/>
        <v>53</v>
      </c>
      <c r="O731">
        <f t="shared" si="221"/>
        <v>15.214722222222221</v>
      </c>
      <c r="P731">
        <f t="shared" si="222"/>
        <v>0</v>
      </c>
      <c r="Q731">
        <f t="shared" si="223"/>
        <v>0</v>
      </c>
      <c r="R731">
        <f t="shared" si="224"/>
        <v>0</v>
      </c>
      <c r="S731">
        <f t="shared" si="225"/>
        <v>0</v>
      </c>
      <c r="T731">
        <f t="shared" si="226"/>
        <v>-15.214722222222221</v>
      </c>
      <c r="U731">
        <f t="shared" si="227"/>
        <v>968.78527777777776</v>
      </c>
    </row>
    <row r="732" spans="1:21" x14ac:dyDescent="0.3">
      <c r="A732" t="s">
        <v>69</v>
      </c>
      <c r="B732" t="s">
        <v>70</v>
      </c>
      <c r="C732" t="str">
        <f t="shared" si="209"/>
        <v>2021</v>
      </c>
      <c r="D732" t="str">
        <f t="shared" si="210"/>
        <v>02</v>
      </c>
      <c r="E732" t="str">
        <f t="shared" si="211"/>
        <v>26</v>
      </c>
      <c r="F732" s="3">
        <f t="shared" si="212"/>
        <v>44253</v>
      </c>
      <c r="G732" t="str">
        <f t="shared" si="213"/>
        <v>2021</v>
      </c>
      <c r="H732" t="str">
        <f t="shared" si="214"/>
        <v>05</v>
      </c>
      <c r="I732" t="str">
        <f t="shared" si="215"/>
        <v>01</v>
      </c>
      <c r="J732" s="3">
        <f t="shared" si="216"/>
        <v>44317</v>
      </c>
      <c r="K732">
        <f t="shared" si="217"/>
        <v>64</v>
      </c>
      <c r="L732" t="str">
        <f t="shared" si="218"/>
        <v>21</v>
      </c>
      <c r="M732" t="str">
        <f t="shared" si="219"/>
        <v>26</v>
      </c>
      <c r="N732" t="str">
        <f t="shared" si="220"/>
        <v>27</v>
      </c>
      <c r="O732">
        <f t="shared" si="221"/>
        <v>21.440833333333334</v>
      </c>
      <c r="P732" t="str">
        <f t="shared" si="222"/>
        <v>03</v>
      </c>
      <c r="Q732" t="str">
        <f t="shared" si="223"/>
        <v>59</v>
      </c>
      <c r="R732" t="str">
        <f t="shared" si="224"/>
        <v>59</v>
      </c>
      <c r="S732">
        <f t="shared" si="225"/>
        <v>3.9997222222222222</v>
      </c>
      <c r="T732">
        <f t="shared" si="226"/>
        <v>-17.441111111111113</v>
      </c>
      <c r="U732">
        <f t="shared" si="227"/>
        <v>1518.558888888889</v>
      </c>
    </row>
    <row r="733" spans="1:21" x14ac:dyDescent="0.3">
      <c r="A733" t="s">
        <v>99</v>
      </c>
      <c r="C733" t="str">
        <f t="shared" si="209"/>
        <v>2021</v>
      </c>
      <c r="D733" t="str">
        <f t="shared" si="210"/>
        <v>02</v>
      </c>
      <c r="E733" t="str">
        <f t="shared" si="211"/>
        <v>24</v>
      </c>
      <c r="F733" s="3">
        <f t="shared" si="212"/>
        <v>44251</v>
      </c>
      <c r="G733">
        <f t="shared" si="213"/>
        <v>2021</v>
      </c>
      <c r="H733">
        <f t="shared" si="214"/>
        <v>3</v>
      </c>
      <c r="I733">
        <f t="shared" si="215"/>
        <v>4</v>
      </c>
      <c r="J733" s="3">
        <f t="shared" si="216"/>
        <v>44259</v>
      </c>
      <c r="K733">
        <f t="shared" si="217"/>
        <v>8</v>
      </c>
      <c r="L733" t="str">
        <f t="shared" si="218"/>
        <v>23</v>
      </c>
      <c r="M733" t="str">
        <f t="shared" si="219"/>
        <v>46</v>
      </c>
      <c r="N733" t="str">
        <f t="shared" si="220"/>
        <v>18</v>
      </c>
      <c r="O733">
        <f t="shared" si="221"/>
        <v>23.771666666666665</v>
      </c>
      <c r="P733">
        <f t="shared" si="222"/>
        <v>0</v>
      </c>
      <c r="Q733">
        <f t="shared" si="223"/>
        <v>0</v>
      </c>
      <c r="R733">
        <f t="shared" si="224"/>
        <v>0</v>
      </c>
      <c r="S733">
        <f t="shared" si="225"/>
        <v>0</v>
      </c>
      <c r="T733">
        <f t="shared" si="226"/>
        <v>-23.771666666666665</v>
      </c>
      <c r="U733">
        <f t="shared" si="227"/>
        <v>168.22833333333332</v>
      </c>
    </row>
    <row r="734" spans="1:21" x14ac:dyDescent="0.3">
      <c r="A734" t="s">
        <v>627</v>
      </c>
      <c r="B734" t="s">
        <v>628</v>
      </c>
      <c r="C734" t="str">
        <f t="shared" si="209"/>
        <v>2021</v>
      </c>
      <c r="D734" t="str">
        <f t="shared" si="210"/>
        <v>02</v>
      </c>
      <c r="E734" t="str">
        <f t="shared" si="211"/>
        <v>02</v>
      </c>
      <c r="F734" s="3">
        <f t="shared" si="212"/>
        <v>44229</v>
      </c>
      <c r="G734" t="str">
        <f t="shared" si="213"/>
        <v>2021</v>
      </c>
      <c r="H734" t="str">
        <f t="shared" si="214"/>
        <v>05</v>
      </c>
      <c r="I734" t="str">
        <f t="shared" si="215"/>
        <v>31</v>
      </c>
      <c r="J734" s="3">
        <f t="shared" si="216"/>
        <v>44347</v>
      </c>
      <c r="K734">
        <f t="shared" si="217"/>
        <v>118</v>
      </c>
      <c r="L734" t="str">
        <f t="shared" si="218"/>
        <v>14</v>
      </c>
      <c r="M734" t="str">
        <f t="shared" si="219"/>
        <v>58</v>
      </c>
      <c r="N734" t="str">
        <f t="shared" si="220"/>
        <v>58</v>
      </c>
      <c r="O734">
        <f t="shared" si="221"/>
        <v>14.982777777777779</v>
      </c>
      <c r="P734" t="str">
        <f t="shared" si="222"/>
        <v>20</v>
      </c>
      <c r="Q734" t="str">
        <f t="shared" si="223"/>
        <v>59</v>
      </c>
      <c r="R734" t="str">
        <f t="shared" si="224"/>
        <v>59</v>
      </c>
      <c r="S734">
        <f t="shared" si="225"/>
        <v>20.999722222222225</v>
      </c>
      <c r="T734">
        <f t="shared" si="226"/>
        <v>6.0169444444444462</v>
      </c>
      <c r="U734">
        <f t="shared" si="227"/>
        <v>2838.0169444444446</v>
      </c>
    </row>
    <row r="735" spans="1:21" x14ac:dyDescent="0.3">
      <c r="A735" t="s">
        <v>1234</v>
      </c>
      <c r="B735" t="s">
        <v>1235</v>
      </c>
      <c r="C735" t="str">
        <f t="shared" si="209"/>
        <v>2021</v>
      </c>
      <c r="D735" t="str">
        <f t="shared" si="210"/>
        <v>03</v>
      </c>
      <c r="E735" t="str">
        <f t="shared" si="211"/>
        <v>02</v>
      </c>
      <c r="F735" s="3">
        <f t="shared" si="212"/>
        <v>44257</v>
      </c>
      <c r="G735" t="str">
        <f t="shared" si="213"/>
        <v>2021</v>
      </c>
      <c r="H735" t="str">
        <f t="shared" si="214"/>
        <v>03</v>
      </c>
      <c r="I735" t="str">
        <f t="shared" si="215"/>
        <v>10</v>
      </c>
      <c r="J735" s="3">
        <f t="shared" si="216"/>
        <v>44265</v>
      </c>
      <c r="K735">
        <f t="shared" si="217"/>
        <v>8</v>
      </c>
      <c r="L735" t="str">
        <f t="shared" si="218"/>
        <v>16</v>
      </c>
      <c r="M735" t="str">
        <f t="shared" si="219"/>
        <v>30</v>
      </c>
      <c r="N735" t="str">
        <f t="shared" si="220"/>
        <v>00</v>
      </c>
      <c r="O735">
        <f t="shared" si="221"/>
        <v>16.5</v>
      </c>
      <c r="P735" t="str">
        <f t="shared" si="222"/>
        <v>00</v>
      </c>
      <c r="Q735" t="str">
        <f t="shared" si="223"/>
        <v>32</v>
      </c>
      <c r="R735" t="str">
        <f t="shared" si="224"/>
        <v>00</v>
      </c>
      <c r="S735">
        <f t="shared" si="225"/>
        <v>0.53333333333333333</v>
      </c>
      <c r="T735">
        <f t="shared" si="226"/>
        <v>-15.966666666666667</v>
      </c>
      <c r="U735">
        <f t="shared" si="227"/>
        <v>176.03333333333333</v>
      </c>
    </row>
    <row r="736" spans="1:21" x14ac:dyDescent="0.3">
      <c r="A736" t="s">
        <v>263</v>
      </c>
      <c r="B736" t="s">
        <v>264</v>
      </c>
      <c r="C736" t="str">
        <f t="shared" si="209"/>
        <v>2021</v>
      </c>
      <c r="D736" t="str">
        <f t="shared" si="210"/>
        <v>03</v>
      </c>
      <c r="E736" t="str">
        <f t="shared" si="211"/>
        <v>01</v>
      </c>
      <c r="F736" s="3">
        <f t="shared" si="212"/>
        <v>44256</v>
      </c>
      <c r="G736" t="str">
        <f t="shared" si="213"/>
        <v>2021</v>
      </c>
      <c r="H736" t="str">
        <f t="shared" si="214"/>
        <v>07</v>
      </c>
      <c r="I736" t="str">
        <f t="shared" si="215"/>
        <v>01</v>
      </c>
      <c r="J736" s="3">
        <f t="shared" si="216"/>
        <v>44378</v>
      </c>
      <c r="K736">
        <f t="shared" si="217"/>
        <v>122</v>
      </c>
      <c r="L736" t="str">
        <f t="shared" si="218"/>
        <v>16</v>
      </c>
      <c r="M736" t="str">
        <f t="shared" si="219"/>
        <v>00</v>
      </c>
      <c r="N736" t="str">
        <f t="shared" si="220"/>
        <v>00</v>
      </c>
      <c r="O736">
        <f t="shared" si="221"/>
        <v>16</v>
      </c>
      <c r="P736" t="str">
        <f t="shared" si="222"/>
        <v>03</v>
      </c>
      <c r="Q736" t="str">
        <f t="shared" si="223"/>
        <v>59</v>
      </c>
      <c r="R736" t="str">
        <f t="shared" si="224"/>
        <v>59</v>
      </c>
      <c r="S736">
        <f t="shared" si="225"/>
        <v>3.9997222222222222</v>
      </c>
      <c r="T736">
        <f t="shared" si="226"/>
        <v>-12.000277777777779</v>
      </c>
      <c r="U736">
        <f t="shared" si="227"/>
        <v>2915.9997222222223</v>
      </c>
    </row>
    <row r="737" spans="1:21" x14ac:dyDescent="0.3">
      <c r="A737" t="s">
        <v>418</v>
      </c>
      <c r="B737" t="s">
        <v>419</v>
      </c>
      <c r="C737" t="str">
        <f t="shared" si="209"/>
        <v>2021</v>
      </c>
      <c r="D737" t="str">
        <f t="shared" si="210"/>
        <v>03</v>
      </c>
      <c r="E737" t="str">
        <f t="shared" si="211"/>
        <v>01</v>
      </c>
      <c r="F737" s="3">
        <f t="shared" si="212"/>
        <v>44256</v>
      </c>
      <c r="G737" t="str">
        <f t="shared" si="213"/>
        <v>2021</v>
      </c>
      <c r="H737" t="str">
        <f t="shared" si="214"/>
        <v>03</v>
      </c>
      <c r="I737" t="str">
        <f t="shared" si="215"/>
        <v>15</v>
      </c>
      <c r="J737" s="3">
        <f t="shared" si="216"/>
        <v>44270</v>
      </c>
      <c r="K737">
        <f t="shared" si="217"/>
        <v>14</v>
      </c>
      <c r="L737" t="str">
        <f t="shared" si="218"/>
        <v>00</v>
      </c>
      <c r="M737" t="str">
        <f t="shared" si="219"/>
        <v>00</v>
      </c>
      <c r="N737" t="str">
        <f t="shared" si="220"/>
        <v>52</v>
      </c>
      <c r="O737">
        <f t="shared" si="221"/>
        <v>1.4444444444444444E-2</v>
      </c>
      <c r="P737" t="str">
        <f t="shared" si="222"/>
        <v>23</v>
      </c>
      <c r="Q737" t="str">
        <f t="shared" si="223"/>
        <v>59</v>
      </c>
      <c r="R737" t="str">
        <f t="shared" si="224"/>
        <v>52</v>
      </c>
      <c r="S737">
        <f t="shared" si="225"/>
        <v>23.997777777777777</v>
      </c>
      <c r="T737">
        <f t="shared" si="226"/>
        <v>23.983333333333334</v>
      </c>
      <c r="U737">
        <f t="shared" si="227"/>
        <v>359.98333333333335</v>
      </c>
    </row>
    <row r="738" spans="1:21" x14ac:dyDescent="0.3">
      <c r="A738" t="s">
        <v>69</v>
      </c>
      <c r="B738" t="s">
        <v>70</v>
      </c>
      <c r="C738" t="str">
        <f t="shared" si="209"/>
        <v>2021</v>
      </c>
      <c r="D738" t="str">
        <f t="shared" si="210"/>
        <v>02</v>
      </c>
      <c r="E738" t="str">
        <f t="shared" si="211"/>
        <v>26</v>
      </c>
      <c r="F738" s="3">
        <f t="shared" si="212"/>
        <v>44253</v>
      </c>
      <c r="G738" t="str">
        <f t="shared" si="213"/>
        <v>2021</v>
      </c>
      <c r="H738" t="str">
        <f t="shared" si="214"/>
        <v>05</v>
      </c>
      <c r="I738" t="str">
        <f t="shared" si="215"/>
        <v>01</v>
      </c>
      <c r="J738" s="3">
        <f t="shared" si="216"/>
        <v>44317</v>
      </c>
      <c r="K738">
        <f t="shared" si="217"/>
        <v>64</v>
      </c>
      <c r="L738" t="str">
        <f t="shared" si="218"/>
        <v>21</v>
      </c>
      <c r="M738" t="str">
        <f t="shared" si="219"/>
        <v>26</v>
      </c>
      <c r="N738" t="str">
        <f t="shared" si="220"/>
        <v>27</v>
      </c>
      <c r="O738">
        <f t="shared" si="221"/>
        <v>21.440833333333334</v>
      </c>
      <c r="P738" t="str">
        <f t="shared" si="222"/>
        <v>03</v>
      </c>
      <c r="Q738" t="str">
        <f t="shared" si="223"/>
        <v>59</v>
      </c>
      <c r="R738" t="str">
        <f t="shared" si="224"/>
        <v>59</v>
      </c>
      <c r="S738">
        <f t="shared" si="225"/>
        <v>3.9997222222222222</v>
      </c>
      <c r="T738">
        <f t="shared" si="226"/>
        <v>-17.441111111111113</v>
      </c>
      <c r="U738">
        <f t="shared" si="227"/>
        <v>1518.558888888889</v>
      </c>
    </row>
    <row r="739" spans="1:21" x14ac:dyDescent="0.3">
      <c r="A739" t="s">
        <v>240</v>
      </c>
      <c r="B739" t="s">
        <v>241</v>
      </c>
      <c r="C739" t="str">
        <f t="shared" si="209"/>
        <v>2021</v>
      </c>
      <c r="D739" t="str">
        <f t="shared" si="210"/>
        <v>02</v>
      </c>
      <c r="E739" t="str">
        <f t="shared" si="211"/>
        <v>12</v>
      </c>
      <c r="F739" s="3">
        <f t="shared" si="212"/>
        <v>44239</v>
      </c>
      <c r="G739" t="str">
        <f t="shared" si="213"/>
        <v>2021</v>
      </c>
      <c r="H739" t="str">
        <f t="shared" si="214"/>
        <v>02</v>
      </c>
      <c r="I739" t="str">
        <f t="shared" si="215"/>
        <v>24</v>
      </c>
      <c r="J739" s="3">
        <f t="shared" si="216"/>
        <v>44251</v>
      </c>
      <c r="K739">
        <f t="shared" si="217"/>
        <v>12</v>
      </c>
      <c r="L739" t="str">
        <f t="shared" si="218"/>
        <v>22</v>
      </c>
      <c r="M739" t="str">
        <f t="shared" si="219"/>
        <v>48</v>
      </c>
      <c r="N739" t="str">
        <f t="shared" si="220"/>
        <v>29</v>
      </c>
      <c r="O739">
        <f t="shared" si="221"/>
        <v>22.808055555555555</v>
      </c>
      <c r="P739" t="str">
        <f t="shared" si="222"/>
        <v>07</v>
      </c>
      <c r="Q739" t="str">
        <f t="shared" si="223"/>
        <v>59</v>
      </c>
      <c r="R739" t="str">
        <f t="shared" si="224"/>
        <v>59</v>
      </c>
      <c r="S739">
        <f t="shared" si="225"/>
        <v>7.9997222222222222</v>
      </c>
      <c r="T739">
        <f t="shared" si="226"/>
        <v>-14.808333333333334</v>
      </c>
      <c r="U739">
        <f t="shared" si="227"/>
        <v>273.19166666666666</v>
      </c>
    </row>
    <row r="740" spans="1:21" x14ac:dyDescent="0.3">
      <c r="A740" t="s">
        <v>335</v>
      </c>
      <c r="B740" t="s">
        <v>336</v>
      </c>
      <c r="C740" t="str">
        <f t="shared" si="209"/>
        <v>2021</v>
      </c>
      <c r="D740" t="str">
        <f t="shared" si="210"/>
        <v>02</v>
      </c>
      <c r="E740" t="str">
        <f t="shared" si="211"/>
        <v>26</v>
      </c>
      <c r="F740" s="3">
        <f t="shared" si="212"/>
        <v>44253</v>
      </c>
      <c r="G740" t="str">
        <f t="shared" si="213"/>
        <v>2021</v>
      </c>
      <c r="H740" t="str">
        <f t="shared" si="214"/>
        <v>03</v>
      </c>
      <c r="I740" t="str">
        <f t="shared" si="215"/>
        <v>17</v>
      </c>
      <c r="J740" s="3">
        <f t="shared" si="216"/>
        <v>44272</v>
      </c>
      <c r="K740">
        <f t="shared" si="217"/>
        <v>19</v>
      </c>
      <c r="L740" t="str">
        <f t="shared" si="218"/>
        <v>18</v>
      </c>
      <c r="M740" t="str">
        <f t="shared" si="219"/>
        <v>00</v>
      </c>
      <c r="N740" t="str">
        <f t="shared" si="220"/>
        <v>48</v>
      </c>
      <c r="O740">
        <f t="shared" si="221"/>
        <v>18.013333333333332</v>
      </c>
      <c r="P740" t="str">
        <f t="shared" si="222"/>
        <v>22</v>
      </c>
      <c r="Q740" t="str">
        <f t="shared" si="223"/>
        <v>00</v>
      </c>
      <c r="R740" t="str">
        <f t="shared" si="224"/>
        <v>00</v>
      </c>
      <c r="S740">
        <f t="shared" si="225"/>
        <v>22</v>
      </c>
      <c r="T740">
        <f t="shared" si="226"/>
        <v>3.9866666666666681</v>
      </c>
      <c r="U740">
        <f t="shared" si="227"/>
        <v>459.98666666666668</v>
      </c>
    </row>
    <row r="741" spans="1:21" x14ac:dyDescent="0.3">
      <c r="A741" t="s">
        <v>848</v>
      </c>
      <c r="B741" t="s">
        <v>177</v>
      </c>
      <c r="C741" t="str">
        <f t="shared" si="209"/>
        <v>2021</v>
      </c>
      <c r="D741" t="str">
        <f t="shared" si="210"/>
        <v>02</v>
      </c>
      <c r="E741" t="str">
        <f t="shared" si="211"/>
        <v>01</v>
      </c>
      <c r="F741" s="3">
        <f t="shared" si="212"/>
        <v>44228</v>
      </c>
      <c r="G741" t="str">
        <f t="shared" si="213"/>
        <v>2021</v>
      </c>
      <c r="H741" t="str">
        <f t="shared" si="214"/>
        <v>02</v>
      </c>
      <c r="I741" t="str">
        <f t="shared" si="215"/>
        <v>14</v>
      </c>
      <c r="J741" s="3">
        <f t="shared" si="216"/>
        <v>44241</v>
      </c>
      <c r="K741">
        <f t="shared" si="217"/>
        <v>13</v>
      </c>
      <c r="L741" t="str">
        <f t="shared" si="218"/>
        <v>16</v>
      </c>
      <c r="M741" t="str">
        <f t="shared" si="219"/>
        <v>50</v>
      </c>
      <c r="N741" t="str">
        <f t="shared" si="220"/>
        <v>37</v>
      </c>
      <c r="O741">
        <f t="shared" si="221"/>
        <v>16.843611111111109</v>
      </c>
      <c r="P741" t="str">
        <f t="shared" si="222"/>
        <v>23</v>
      </c>
      <c r="Q741" t="str">
        <f t="shared" si="223"/>
        <v>59</v>
      </c>
      <c r="R741" t="str">
        <f t="shared" si="224"/>
        <v>37</v>
      </c>
      <c r="S741">
        <f t="shared" si="225"/>
        <v>23.993611111111111</v>
      </c>
      <c r="T741">
        <f t="shared" si="226"/>
        <v>7.1500000000000021</v>
      </c>
      <c r="U741">
        <f t="shared" si="227"/>
        <v>319.14999999999998</v>
      </c>
    </row>
    <row r="742" spans="1:21" x14ac:dyDescent="0.3">
      <c r="A742" t="s">
        <v>553</v>
      </c>
      <c r="B742" t="s">
        <v>554</v>
      </c>
      <c r="C742" t="str">
        <f t="shared" si="209"/>
        <v>2021</v>
      </c>
      <c r="D742" t="str">
        <f t="shared" si="210"/>
        <v>01</v>
      </c>
      <c r="E742" t="str">
        <f t="shared" si="211"/>
        <v>18</v>
      </c>
      <c r="F742" s="3">
        <f t="shared" si="212"/>
        <v>44214</v>
      </c>
      <c r="G742" t="str">
        <f t="shared" si="213"/>
        <v>2021</v>
      </c>
      <c r="H742" t="str">
        <f t="shared" si="214"/>
        <v>02</v>
      </c>
      <c r="I742" t="str">
        <f t="shared" si="215"/>
        <v>14</v>
      </c>
      <c r="J742" s="3">
        <f t="shared" si="216"/>
        <v>44241</v>
      </c>
      <c r="K742">
        <f t="shared" si="217"/>
        <v>27</v>
      </c>
      <c r="L742" t="str">
        <f t="shared" si="218"/>
        <v>12</v>
      </c>
      <c r="M742" t="str">
        <f t="shared" si="219"/>
        <v>33</v>
      </c>
      <c r="N742" t="str">
        <f t="shared" si="220"/>
        <v>39</v>
      </c>
      <c r="O742">
        <f t="shared" si="221"/>
        <v>12.560833333333335</v>
      </c>
      <c r="P742" t="str">
        <f t="shared" si="222"/>
        <v>11</v>
      </c>
      <c r="Q742" t="str">
        <f t="shared" si="223"/>
        <v>56</v>
      </c>
      <c r="R742" t="str">
        <f t="shared" si="224"/>
        <v>52</v>
      </c>
      <c r="S742">
        <f t="shared" si="225"/>
        <v>11.947777777777778</v>
      </c>
      <c r="T742">
        <f t="shared" si="226"/>
        <v>-0.61305555555555635</v>
      </c>
      <c r="U742">
        <f t="shared" si="227"/>
        <v>647.38694444444445</v>
      </c>
    </row>
    <row r="743" spans="1:21" x14ac:dyDescent="0.3">
      <c r="A743" t="s">
        <v>487</v>
      </c>
      <c r="B743" t="s">
        <v>488</v>
      </c>
      <c r="C743" t="str">
        <f t="shared" si="209"/>
        <v>2021</v>
      </c>
      <c r="D743" t="str">
        <f t="shared" si="210"/>
        <v>02</v>
      </c>
      <c r="E743" t="str">
        <f t="shared" si="211"/>
        <v>01</v>
      </c>
      <c r="F743" s="3">
        <f t="shared" si="212"/>
        <v>44228</v>
      </c>
      <c r="G743" t="str">
        <f t="shared" si="213"/>
        <v>2021</v>
      </c>
      <c r="H743" t="str">
        <f t="shared" si="214"/>
        <v>04</v>
      </c>
      <c r="I743" t="str">
        <f t="shared" si="215"/>
        <v>01</v>
      </c>
      <c r="J743" s="3">
        <f t="shared" si="216"/>
        <v>44287</v>
      </c>
      <c r="K743">
        <f t="shared" si="217"/>
        <v>59</v>
      </c>
      <c r="L743" t="str">
        <f t="shared" si="218"/>
        <v>05</v>
      </c>
      <c r="M743" t="str">
        <f t="shared" si="219"/>
        <v>00</v>
      </c>
      <c r="N743" t="str">
        <f t="shared" si="220"/>
        <v>00</v>
      </c>
      <c r="O743">
        <f t="shared" si="221"/>
        <v>5</v>
      </c>
      <c r="P743" t="str">
        <f t="shared" si="222"/>
        <v>03</v>
      </c>
      <c r="Q743" t="str">
        <f t="shared" si="223"/>
        <v>59</v>
      </c>
      <c r="R743" t="str">
        <f t="shared" si="224"/>
        <v>59</v>
      </c>
      <c r="S743">
        <f t="shared" si="225"/>
        <v>3.9997222222222222</v>
      </c>
      <c r="T743">
        <f t="shared" si="226"/>
        <v>-1.0002777777777778</v>
      </c>
      <c r="U743">
        <f t="shared" si="227"/>
        <v>1414.9997222222223</v>
      </c>
    </row>
    <row r="744" spans="1:21" x14ac:dyDescent="0.3">
      <c r="A744" t="s">
        <v>240</v>
      </c>
      <c r="B744" t="s">
        <v>241</v>
      </c>
      <c r="C744" t="str">
        <f t="shared" si="209"/>
        <v>2021</v>
      </c>
      <c r="D744" t="str">
        <f t="shared" si="210"/>
        <v>02</v>
      </c>
      <c r="E744" t="str">
        <f t="shared" si="211"/>
        <v>12</v>
      </c>
      <c r="F744" s="3">
        <f t="shared" si="212"/>
        <v>44239</v>
      </c>
      <c r="G744" t="str">
        <f t="shared" si="213"/>
        <v>2021</v>
      </c>
      <c r="H744" t="str">
        <f t="shared" si="214"/>
        <v>02</v>
      </c>
      <c r="I744" t="str">
        <f t="shared" si="215"/>
        <v>24</v>
      </c>
      <c r="J744" s="3">
        <f t="shared" si="216"/>
        <v>44251</v>
      </c>
      <c r="K744">
        <f t="shared" si="217"/>
        <v>12</v>
      </c>
      <c r="L744" t="str">
        <f t="shared" si="218"/>
        <v>22</v>
      </c>
      <c r="M744" t="str">
        <f t="shared" si="219"/>
        <v>48</v>
      </c>
      <c r="N744" t="str">
        <f t="shared" si="220"/>
        <v>29</v>
      </c>
      <c r="O744">
        <f t="shared" si="221"/>
        <v>22.808055555555555</v>
      </c>
      <c r="P744" t="str">
        <f t="shared" si="222"/>
        <v>07</v>
      </c>
      <c r="Q744" t="str">
        <f t="shared" si="223"/>
        <v>59</v>
      </c>
      <c r="R744" t="str">
        <f t="shared" si="224"/>
        <v>59</v>
      </c>
      <c r="S744">
        <f t="shared" si="225"/>
        <v>7.9997222222222222</v>
      </c>
      <c r="T744">
        <f t="shared" si="226"/>
        <v>-14.808333333333334</v>
      </c>
      <c r="U744">
        <f t="shared" si="227"/>
        <v>273.19166666666666</v>
      </c>
    </row>
    <row r="745" spans="1:21" x14ac:dyDescent="0.3">
      <c r="A745" t="s">
        <v>99</v>
      </c>
      <c r="C745" t="str">
        <f t="shared" si="209"/>
        <v>2021</v>
      </c>
      <c r="D745" t="str">
        <f t="shared" si="210"/>
        <v>02</v>
      </c>
      <c r="E745" t="str">
        <f t="shared" si="211"/>
        <v>24</v>
      </c>
      <c r="F745" s="3">
        <f t="shared" si="212"/>
        <v>44251</v>
      </c>
      <c r="G745">
        <f t="shared" si="213"/>
        <v>2021</v>
      </c>
      <c r="H745">
        <f t="shared" si="214"/>
        <v>3</v>
      </c>
      <c r="I745">
        <f t="shared" si="215"/>
        <v>4</v>
      </c>
      <c r="J745" s="3">
        <f t="shared" si="216"/>
        <v>44259</v>
      </c>
      <c r="K745">
        <f t="shared" si="217"/>
        <v>8</v>
      </c>
      <c r="L745" t="str">
        <f t="shared" si="218"/>
        <v>23</v>
      </c>
      <c r="M745" t="str">
        <f t="shared" si="219"/>
        <v>46</v>
      </c>
      <c r="N745" t="str">
        <f t="shared" si="220"/>
        <v>18</v>
      </c>
      <c r="O745">
        <f t="shared" si="221"/>
        <v>23.771666666666665</v>
      </c>
      <c r="P745">
        <f t="shared" si="222"/>
        <v>0</v>
      </c>
      <c r="Q745">
        <f t="shared" si="223"/>
        <v>0</v>
      </c>
      <c r="R745">
        <f t="shared" si="224"/>
        <v>0</v>
      </c>
      <c r="S745">
        <f t="shared" si="225"/>
        <v>0</v>
      </c>
      <c r="T745">
        <f t="shared" si="226"/>
        <v>-23.771666666666665</v>
      </c>
      <c r="U745">
        <f t="shared" si="227"/>
        <v>168.22833333333332</v>
      </c>
    </row>
    <row r="746" spans="1:21" x14ac:dyDescent="0.3">
      <c r="A746" t="s">
        <v>89</v>
      </c>
      <c r="C746" t="str">
        <f t="shared" si="209"/>
        <v>2021</v>
      </c>
      <c r="D746" t="str">
        <f t="shared" si="210"/>
        <v>01</v>
      </c>
      <c r="E746" t="str">
        <f t="shared" si="211"/>
        <v>22</v>
      </c>
      <c r="F746" s="3">
        <f t="shared" si="212"/>
        <v>44218</v>
      </c>
      <c r="G746">
        <f t="shared" si="213"/>
        <v>2021</v>
      </c>
      <c r="H746">
        <f t="shared" si="214"/>
        <v>3</v>
      </c>
      <c r="I746">
        <f t="shared" si="215"/>
        <v>4</v>
      </c>
      <c r="J746" s="3">
        <f t="shared" si="216"/>
        <v>44259</v>
      </c>
      <c r="K746">
        <f t="shared" si="217"/>
        <v>41</v>
      </c>
      <c r="L746" t="str">
        <f t="shared" si="218"/>
        <v>15</v>
      </c>
      <c r="M746" t="str">
        <f t="shared" si="219"/>
        <v>12</v>
      </c>
      <c r="N746" t="str">
        <f t="shared" si="220"/>
        <v>53</v>
      </c>
      <c r="O746">
        <f t="shared" si="221"/>
        <v>15.214722222222221</v>
      </c>
      <c r="P746">
        <f t="shared" si="222"/>
        <v>0</v>
      </c>
      <c r="Q746">
        <f t="shared" si="223"/>
        <v>0</v>
      </c>
      <c r="R746">
        <f t="shared" si="224"/>
        <v>0</v>
      </c>
      <c r="S746">
        <f t="shared" si="225"/>
        <v>0</v>
      </c>
      <c r="T746">
        <f t="shared" si="226"/>
        <v>-15.214722222222221</v>
      </c>
      <c r="U746">
        <f t="shared" si="227"/>
        <v>968.78527777777776</v>
      </c>
    </row>
    <row r="747" spans="1:21" x14ac:dyDescent="0.3">
      <c r="A747" t="s">
        <v>2155</v>
      </c>
      <c r="B747" t="s">
        <v>975</v>
      </c>
      <c r="C747" t="str">
        <f t="shared" si="209"/>
        <v>2021</v>
      </c>
      <c r="D747" t="str">
        <f t="shared" si="210"/>
        <v>01</v>
      </c>
      <c r="E747" t="str">
        <f t="shared" si="211"/>
        <v>03</v>
      </c>
      <c r="F747" s="3">
        <f t="shared" si="212"/>
        <v>44199</v>
      </c>
      <c r="G747" t="str">
        <f t="shared" si="213"/>
        <v>2021</v>
      </c>
      <c r="H747" t="str">
        <f t="shared" si="214"/>
        <v>01</v>
      </c>
      <c r="I747" t="str">
        <f t="shared" si="215"/>
        <v>06</v>
      </c>
      <c r="J747" s="3">
        <f t="shared" si="216"/>
        <v>44202</v>
      </c>
      <c r="K747">
        <f t="shared" si="217"/>
        <v>3</v>
      </c>
      <c r="L747" t="str">
        <f t="shared" si="218"/>
        <v>03</v>
      </c>
      <c r="M747" t="str">
        <f t="shared" si="219"/>
        <v>28</v>
      </c>
      <c r="N747" t="str">
        <f t="shared" si="220"/>
        <v>28</v>
      </c>
      <c r="O747">
        <f t="shared" si="221"/>
        <v>3.4744444444444444</v>
      </c>
      <c r="P747" t="str">
        <f t="shared" si="222"/>
        <v>05</v>
      </c>
      <c r="Q747" t="str">
        <f t="shared" si="223"/>
        <v>59</v>
      </c>
      <c r="R747" t="str">
        <f t="shared" si="224"/>
        <v>59</v>
      </c>
      <c r="S747">
        <f t="shared" si="225"/>
        <v>5.9997222222222222</v>
      </c>
      <c r="T747">
        <f t="shared" si="226"/>
        <v>2.5252777777777777</v>
      </c>
      <c r="U747">
        <f t="shared" si="227"/>
        <v>74.525277777777774</v>
      </c>
    </row>
    <row r="748" spans="1:21" x14ac:dyDescent="0.3">
      <c r="A748" t="s">
        <v>69</v>
      </c>
      <c r="B748" t="s">
        <v>70</v>
      </c>
      <c r="C748" t="str">
        <f t="shared" si="209"/>
        <v>2021</v>
      </c>
      <c r="D748" t="str">
        <f t="shared" si="210"/>
        <v>02</v>
      </c>
      <c r="E748" t="str">
        <f t="shared" si="211"/>
        <v>26</v>
      </c>
      <c r="F748" s="3">
        <f t="shared" si="212"/>
        <v>44253</v>
      </c>
      <c r="G748" t="str">
        <f t="shared" si="213"/>
        <v>2021</v>
      </c>
      <c r="H748" t="str">
        <f t="shared" si="214"/>
        <v>05</v>
      </c>
      <c r="I748" t="str">
        <f t="shared" si="215"/>
        <v>01</v>
      </c>
      <c r="J748" s="3">
        <f t="shared" si="216"/>
        <v>44317</v>
      </c>
      <c r="K748">
        <f t="shared" si="217"/>
        <v>64</v>
      </c>
      <c r="L748" t="str">
        <f t="shared" si="218"/>
        <v>21</v>
      </c>
      <c r="M748" t="str">
        <f t="shared" si="219"/>
        <v>26</v>
      </c>
      <c r="N748" t="str">
        <f t="shared" si="220"/>
        <v>27</v>
      </c>
      <c r="O748">
        <f t="shared" si="221"/>
        <v>21.440833333333334</v>
      </c>
      <c r="P748" t="str">
        <f t="shared" si="222"/>
        <v>03</v>
      </c>
      <c r="Q748" t="str">
        <f t="shared" si="223"/>
        <v>59</v>
      </c>
      <c r="R748" t="str">
        <f t="shared" si="224"/>
        <v>59</v>
      </c>
      <c r="S748">
        <f t="shared" si="225"/>
        <v>3.9997222222222222</v>
      </c>
      <c r="T748">
        <f t="shared" si="226"/>
        <v>-17.441111111111113</v>
      </c>
      <c r="U748">
        <f t="shared" si="227"/>
        <v>1518.558888888889</v>
      </c>
    </row>
    <row r="749" spans="1:21" x14ac:dyDescent="0.3">
      <c r="A749" t="s">
        <v>228</v>
      </c>
      <c r="B749" t="s">
        <v>229</v>
      </c>
      <c r="C749" t="str">
        <f t="shared" si="209"/>
        <v>2021</v>
      </c>
      <c r="D749" t="str">
        <f t="shared" si="210"/>
        <v>02</v>
      </c>
      <c r="E749" t="str">
        <f t="shared" si="211"/>
        <v>05</v>
      </c>
      <c r="F749" s="3">
        <f t="shared" si="212"/>
        <v>44232</v>
      </c>
      <c r="G749" t="str">
        <f t="shared" si="213"/>
        <v>2021</v>
      </c>
      <c r="H749" t="str">
        <f t="shared" si="214"/>
        <v>03</v>
      </c>
      <c r="I749" t="str">
        <f t="shared" si="215"/>
        <v>01</v>
      </c>
      <c r="J749" s="3">
        <f t="shared" si="216"/>
        <v>44256</v>
      </c>
      <c r="K749">
        <f t="shared" si="217"/>
        <v>24</v>
      </c>
      <c r="L749" t="str">
        <f t="shared" si="218"/>
        <v>21</v>
      </c>
      <c r="M749" t="str">
        <f t="shared" si="219"/>
        <v>53</v>
      </c>
      <c r="N749" t="str">
        <f t="shared" si="220"/>
        <v>45</v>
      </c>
      <c r="O749">
        <f t="shared" si="221"/>
        <v>21.895833333333332</v>
      </c>
      <c r="P749" t="str">
        <f t="shared" si="222"/>
        <v>04</v>
      </c>
      <c r="Q749" t="str">
        <f t="shared" si="223"/>
        <v>59</v>
      </c>
      <c r="R749" t="str">
        <f t="shared" si="224"/>
        <v>59</v>
      </c>
      <c r="S749">
        <f t="shared" si="225"/>
        <v>4.9997222222222222</v>
      </c>
      <c r="T749">
        <f t="shared" si="226"/>
        <v>-16.896111111111111</v>
      </c>
      <c r="U749">
        <f t="shared" si="227"/>
        <v>559.10388888888883</v>
      </c>
    </row>
    <row r="750" spans="1:21" x14ac:dyDescent="0.3">
      <c r="A750" t="s">
        <v>168</v>
      </c>
      <c r="C750" t="str">
        <f t="shared" si="209"/>
        <v>2021</v>
      </c>
      <c r="D750" t="str">
        <f t="shared" si="210"/>
        <v>01</v>
      </c>
      <c r="E750" t="str">
        <f t="shared" si="211"/>
        <v>28</v>
      </c>
      <c r="F750" s="3">
        <f t="shared" si="212"/>
        <v>44224</v>
      </c>
      <c r="G750">
        <f t="shared" si="213"/>
        <v>2021</v>
      </c>
      <c r="H750">
        <f t="shared" si="214"/>
        <v>3</v>
      </c>
      <c r="I750">
        <f t="shared" si="215"/>
        <v>4</v>
      </c>
      <c r="J750" s="3">
        <f t="shared" si="216"/>
        <v>44259</v>
      </c>
      <c r="K750">
        <f t="shared" si="217"/>
        <v>35</v>
      </c>
      <c r="L750" t="str">
        <f t="shared" si="218"/>
        <v>19</v>
      </c>
      <c r="M750" t="str">
        <f t="shared" si="219"/>
        <v>23</v>
      </c>
      <c r="N750" t="str">
        <f t="shared" si="220"/>
        <v>31</v>
      </c>
      <c r="O750">
        <f t="shared" si="221"/>
        <v>19.391944444444444</v>
      </c>
      <c r="P750">
        <f t="shared" si="222"/>
        <v>0</v>
      </c>
      <c r="Q750">
        <f t="shared" si="223"/>
        <v>0</v>
      </c>
      <c r="R750">
        <f t="shared" si="224"/>
        <v>0</v>
      </c>
      <c r="S750">
        <f t="shared" si="225"/>
        <v>0</v>
      </c>
      <c r="T750">
        <f t="shared" si="226"/>
        <v>-19.391944444444444</v>
      </c>
      <c r="U750">
        <f t="shared" si="227"/>
        <v>820.60805555555555</v>
      </c>
    </row>
    <row r="751" spans="1:21" x14ac:dyDescent="0.3">
      <c r="A751" t="s">
        <v>1123</v>
      </c>
      <c r="B751" t="s">
        <v>1124</v>
      </c>
      <c r="C751" t="str">
        <f t="shared" si="209"/>
        <v>2021</v>
      </c>
      <c r="D751" t="str">
        <f t="shared" si="210"/>
        <v>01</v>
      </c>
      <c r="E751" t="str">
        <f t="shared" si="211"/>
        <v>22</v>
      </c>
      <c r="F751" s="3">
        <f t="shared" si="212"/>
        <v>44218</v>
      </c>
      <c r="G751" t="str">
        <f t="shared" si="213"/>
        <v>2021</v>
      </c>
      <c r="H751" t="str">
        <f t="shared" si="214"/>
        <v>04</v>
      </c>
      <c r="I751" t="str">
        <f t="shared" si="215"/>
        <v>15</v>
      </c>
      <c r="J751" s="3">
        <f t="shared" si="216"/>
        <v>44301</v>
      </c>
      <c r="K751">
        <f t="shared" si="217"/>
        <v>83</v>
      </c>
      <c r="L751" t="str">
        <f t="shared" si="218"/>
        <v>18</v>
      </c>
      <c r="M751" t="str">
        <f t="shared" si="219"/>
        <v>04</v>
      </c>
      <c r="N751" t="str">
        <f t="shared" si="220"/>
        <v>34</v>
      </c>
      <c r="O751">
        <f t="shared" si="221"/>
        <v>18.076111111111111</v>
      </c>
      <c r="P751" t="str">
        <f t="shared" si="222"/>
        <v>17</v>
      </c>
      <c r="Q751" t="str">
        <f t="shared" si="223"/>
        <v>04</v>
      </c>
      <c r="R751" t="str">
        <f t="shared" si="224"/>
        <v>35</v>
      </c>
      <c r="S751">
        <f t="shared" si="225"/>
        <v>17.076388888888889</v>
      </c>
      <c r="T751">
        <f t="shared" si="226"/>
        <v>-0.99972222222222129</v>
      </c>
      <c r="U751">
        <f t="shared" si="227"/>
        <v>1991.0002777777777</v>
      </c>
    </row>
    <row r="752" spans="1:21" x14ac:dyDescent="0.3">
      <c r="A752" t="s">
        <v>745</v>
      </c>
      <c r="B752" t="s">
        <v>746</v>
      </c>
      <c r="C752" t="str">
        <f t="shared" si="209"/>
        <v>2021</v>
      </c>
      <c r="D752" t="str">
        <f t="shared" si="210"/>
        <v>03</v>
      </c>
      <c r="E752" t="str">
        <f t="shared" si="211"/>
        <v>01</v>
      </c>
      <c r="F752" s="3">
        <f t="shared" si="212"/>
        <v>44256</v>
      </c>
      <c r="G752" t="str">
        <f t="shared" si="213"/>
        <v>2021</v>
      </c>
      <c r="H752" t="str">
        <f t="shared" si="214"/>
        <v>03</v>
      </c>
      <c r="I752" t="str">
        <f t="shared" si="215"/>
        <v>15</v>
      </c>
      <c r="J752" s="3">
        <f t="shared" si="216"/>
        <v>44270</v>
      </c>
      <c r="K752">
        <f t="shared" si="217"/>
        <v>14</v>
      </c>
      <c r="L752" t="str">
        <f t="shared" si="218"/>
        <v>00</v>
      </c>
      <c r="M752" t="str">
        <f t="shared" si="219"/>
        <v>00</v>
      </c>
      <c r="N752" t="str">
        <f t="shared" si="220"/>
        <v>30</v>
      </c>
      <c r="O752">
        <f t="shared" si="221"/>
        <v>8.3333333333333332E-3</v>
      </c>
      <c r="P752" t="str">
        <f t="shared" si="222"/>
        <v>11</v>
      </c>
      <c r="Q752" t="str">
        <f t="shared" si="223"/>
        <v>59</v>
      </c>
      <c r="R752" t="str">
        <f t="shared" si="224"/>
        <v>17</v>
      </c>
      <c r="S752">
        <f t="shared" si="225"/>
        <v>11.988055555555555</v>
      </c>
      <c r="T752">
        <f t="shared" si="226"/>
        <v>11.979722222222222</v>
      </c>
      <c r="U752">
        <f t="shared" si="227"/>
        <v>347.97972222222222</v>
      </c>
    </row>
    <row r="753" spans="1:21" x14ac:dyDescent="0.3">
      <c r="A753" t="s">
        <v>275</v>
      </c>
      <c r="B753" t="s">
        <v>276</v>
      </c>
      <c r="C753" t="str">
        <f t="shared" si="209"/>
        <v>2021</v>
      </c>
      <c r="D753" t="str">
        <f t="shared" si="210"/>
        <v>01</v>
      </c>
      <c r="E753" t="str">
        <f t="shared" si="211"/>
        <v>21</v>
      </c>
      <c r="F753" s="3">
        <f t="shared" si="212"/>
        <v>44217</v>
      </c>
      <c r="G753" t="str">
        <f t="shared" si="213"/>
        <v>2021</v>
      </c>
      <c r="H753" t="str">
        <f t="shared" si="214"/>
        <v>04</v>
      </c>
      <c r="I753" t="str">
        <f t="shared" si="215"/>
        <v>15</v>
      </c>
      <c r="J753" s="3">
        <f t="shared" si="216"/>
        <v>44301</v>
      </c>
      <c r="K753">
        <f t="shared" si="217"/>
        <v>84</v>
      </c>
      <c r="L753" t="str">
        <f t="shared" si="218"/>
        <v>18</v>
      </c>
      <c r="M753" t="str">
        <f t="shared" si="219"/>
        <v>45</v>
      </c>
      <c r="N753" t="str">
        <f t="shared" si="220"/>
        <v>53</v>
      </c>
      <c r="O753">
        <f t="shared" si="221"/>
        <v>18.764722222222222</v>
      </c>
      <c r="P753" t="str">
        <f t="shared" si="222"/>
        <v>21</v>
      </c>
      <c r="Q753" t="str">
        <f t="shared" si="223"/>
        <v>00</v>
      </c>
      <c r="R753" t="str">
        <f t="shared" si="224"/>
        <v>00</v>
      </c>
      <c r="S753">
        <f t="shared" si="225"/>
        <v>21</v>
      </c>
      <c r="T753">
        <f t="shared" si="226"/>
        <v>2.2352777777777781</v>
      </c>
      <c r="U753">
        <f t="shared" si="227"/>
        <v>2018.2352777777778</v>
      </c>
    </row>
    <row r="754" spans="1:21" x14ac:dyDescent="0.3">
      <c r="A754" t="s">
        <v>439</v>
      </c>
      <c r="C754" t="str">
        <f t="shared" si="209"/>
        <v>2021</v>
      </c>
      <c r="D754" t="str">
        <f t="shared" si="210"/>
        <v>01</v>
      </c>
      <c r="E754" t="str">
        <f t="shared" si="211"/>
        <v>19</v>
      </c>
      <c r="F754" s="3">
        <f t="shared" si="212"/>
        <v>44215</v>
      </c>
      <c r="G754">
        <f t="shared" si="213"/>
        <v>2021</v>
      </c>
      <c r="H754">
        <f t="shared" si="214"/>
        <v>3</v>
      </c>
      <c r="I754">
        <f t="shared" si="215"/>
        <v>4</v>
      </c>
      <c r="J754" s="3">
        <f t="shared" si="216"/>
        <v>44259</v>
      </c>
      <c r="K754">
        <f t="shared" si="217"/>
        <v>44</v>
      </c>
      <c r="L754" t="str">
        <f t="shared" si="218"/>
        <v>03</v>
      </c>
      <c r="M754" t="str">
        <f t="shared" si="219"/>
        <v>33</v>
      </c>
      <c r="N754" t="str">
        <f t="shared" si="220"/>
        <v>38</v>
      </c>
      <c r="O754">
        <f t="shared" si="221"/>
        <v>3.5605555555555553</v>
      </c>
      <c r="P754">
        <f t="shared" si="222"/>
        <v>0</v>
      </c>
      <c r="Q754">
        <f t="shared" si="223"/>
        <v>0</v>
      </c>
      <c r="R754">
        <f t="shared" si="224"/>
        <v>0</v>
      </c>
      <c r="S754">
        <f t="shared" si="225"/>
        <v>0</v>
      </c>
      <c r="T754">
        <f t="shared" si="226"/>
        <v>-3.5605555555555553</v>
      </c>
      <c r="U754">
        <f t="shared" si="227"/>
        <v>1052.4394444444445</v>
      </c>
    </row>
    <row r="755" spans="1:21" x14ac:dyDescent="0.3">
      <c r="A755" t="s">
        <v>199</v>
      </c>
      <c r="C755" t="str">
        <f t="shared" si="209"/>
        <v>2021</v>
      </c>
      <c r="D755" t="str">
        <f t="shared" si="210"/>
        <v>02</v>
      </c>
      <c r="E755" t="str">
        <f t="shared" si="211"/>
        <v>12</v>
      </c>
      <c r="F755" s="3">
        <f t="shared" si="212"/>
        <v>44239</v>
      </c>
      <c r="G755">
        <f t="shared" si="213"/>
        <v>2021</v>
      </c>
      <c r="H755">
        <f t="shared" si="214"/>
        <v>3</v>
      </c>
      <c r="I755">
        <f t="shared" si="215"/>
        <v>4</v>
      </c>
      <c r="J755" s="3">
        <f t="shared" si="216"/>
        <v>44259</v>
      </c>
      <c r="K755">
        <f t="shared" si="217"/>
        <v>20</v>
      </c>
      <c r="L755" t="str">
        <f t="shared" si="218"/>
        <v>00</v>
      </c>
      <c r="M755" t="str">
        <f t="shared" si="219"/>
        <v>45</v>
      </c>
      <c r="N755" t="str">
        <f t="shared" si="220"/>
        <v>23</v>
      </c>
      <c r="O755">
        <f t="shared" si="221"/>
        <v>0.75638888888888889</v>
      </c>
      <c r="P755">
        <f t="shared" si="222"/>
        <v>0</v>
      </c>
      <c r="Q755">
        <f t="shared" si="223"/>
        <v>0</v>
      </c>
      <c r="R755">
        <f t="shared" si="224"/>
        <v>0</v>
      </c>
      <c r="S755">
        <f t="shared" si="225"/>
        <v>0</v>
      </c>
      <c r="T755">
        <f t="shared" si="226"/>
        <v>-0.75638888888888889</v>
      </c>
      <c r="U755">
        <f t="shared" si="227"/>
        <v>479.24361111111114</v>
      </c>
    </row>
    <row r="756" spans="1:21" x14ac:dyDescent="0.3">
      <c r="A756" t="s">
        <v>651</v>
      </c>
      <c r="B756" t="s">
        <v>652</v>
      </c>
      <c r="C756" t="str">
        <f t="shared" si="209"/>
        <v>2021</v>
      </c>
      <c r="D756" t="str">
        <f t="shared" si="210"/>
        <v>01</v>
      </c>
      <c r="E756" t="str">
        <f t="shared" si="211"/>
        <v>07</v>
      </c>
      <c r="F756" s="3">
        <f t="shared" si="212"/>
        <v>44203</v>
      </c>
      <c r="G756" t="str">
        <f t="shared" si="213"/>
        <v>2021</v>
      </c>
      <c r="H756" t="str">
        <f t="shared" si="214"/>
        <v>01</v>
      </c>
      <c r="I756" t="str">
        <f t="shared" si="215"/>
        <v>14</v>
      </c>
      <c r="J756" s="3">
        <f t="shared" si="216"/>
        <v>44210</v>
      </c>
      <c r="K756">
        <f t="shared" si="217"/>
        <v>7</v>
      </c>
      <c r="L756" t="str">
        <f t="shared" si="218"/>
        <v>21</v>
      </c>
      <c r="M756" t="str">
        <f t="shared" si="219"/>
        <v>54</v>
      </c>
      <c r="N756" t="str">
        <f t="shared" si="220"/>
        <v>50</v>
      </c>
      <c r="O756">
        <f t="shared" si="221"/>
        <v>21.913888888888888</v>
      </c>
      <c r="P756" t="str">
        <f t="shared" si="222"/>
        <v>20</v>
      </c>
      <c r="Q756" t="str">
        <f t="shared" si="223"/>
        <v>28</v>
      </c>
      <c r="R756" t="str">
        <f t="shared" si="224"/>
        <v>29</v>
      </c>
      <c r="S756">
        <f t="shared" si="225"/>
        <v>20.474722222222219</v>
      </c>
      <c r="T756">
        <f t="shared" si="226"/>
        <v>-1.4391666666666687</v>
      </c>
      <c r="U756">
        <f t="shared" si="227"/>
        <v>166.56083333333333</v>
      </c>
    </row>
    <row r="757" spans="1:21" x14ac:dyDescent="0.3">
      <c r="A757" t="s">
        <v>644</v>
      </c>
      <c r="B757" t="s">
        <v>645</v>
      </c>
      <c r="C757" t="str">
        <f t="shared" si="209"/>
        <v>2021</v>
      </c>
      <c r="D757" t="str">
        <f t="shared" si="210"/>
        <v>01</v>
      </c>
      <c r="E757" t="str">
        <f t="shared" si="211"/>
        <v>11</v>
      </c>
      <c r="F757" s="3">
        <f t="shared" si="212"/>
        <v>44207</v>
      </c>
      <c r="G757" t="str">
        <f t="shared" si="213"/>
        <v>2021</v>
      </c>
      <c r="H757" t="str">
        <f t="shared" si="214"/>
        <v>01</v>
      </c>
      <c r="I757" t="str">
        <f t="shared" si="215"/>
        <v>14</v>
      </c>
      <c r="J757" s="3">
        <f t="shared" si="216"/>
        <v>44210</v>
      </c>
      <c r="K757">
        <f t="shared" si="217"/>
        <v>3</v>
      </c>
      <c r="L757" t="str">
        <f t="shared" si="218"/>
        <v>18</v>
      </c>
      <c r="M757" t="str">
        <f t="shared" si="219"/>
        <v>44</v>
      </c>
      <c r="N757" t="str">
        <f t="shared" si="220"/>
        <v>57</v>
      </c>
      <c r="O757">
        <f t="shared" si="221"/>
        <v>18.749166666666667</v>
      </c>
      <c r="P757" t="str">
        <f t="shared" si="222"/>
        <v>23</v>
      </c>
      <c r="Q757" t="str">
        <f t="shared" si="223"/>
        <v>45</v>
      </c>
      <c r="R757" t="str">
        <f t="shared" si="224"/>
        <v>00</v>
      </c>
      <c r="S757">
        <f t="shared" si="225"/>
        <v>23.75</v>
      </c>
      <c r="T757">
        <f t="shared" si="226"/>
        <v>5.0008333333333326</v>
      </c>
      <c r="U757">
        <f t="shared" si="227"/>
        <v>77.000833333333333</v>
      </c>
    </row>
    <row r="758" spans="1:21" x14ac:dyDescent="0.3">
      <c r="A758" t="s">
        <v>199</v>
      </c>
      <c r="C758" t="str">
        <f t="shared" si="209"/>
        <v>2021</v>
      </c>
      <c r="D758" t="str">
        <f t="shared" si="210"/>
        <v>02</v>
      </c>
      <c r="E758" t="str">
        <f t="shared" si="211"/>
        <v>12</v>
      </c>
      <c r="F758" s="3">
        <f t="shared" si="212"/>
        <v>44239</v>
      </c>
      <c r="G758">
        <f t="shared" si="213"/>
        <v>2021</v>
      </c>
      <c r="H758">
        <f t="shared" si="214"/>
        <v>3</v>
      </c>
      <c r="I758">
        <f t="shared" si="215"/>
        <v>4</v>
      </c>
      <c r="J758" s="3">
        <f t="shared" si="216"/>
        <v>44259</v>
      </c>
      <c r="K758">
        <f t="shared" si="217"/>
        <v>20</v>
      </c>
      <c r="L758" t="str">
        <f t="shared" si="218"/>
        <v>00</v>
      </c>
      <c r="M758" t="str">
        <f t="shared" si="219"/>
        <v>45</v>
      </c>
      <c r="N758" t="str">
        <f t="shared" si="220"/>
        <v>23</v>
      </c>
      <c r="O758">
        <f t="shared" si="221"/>
        <v>0.75638888888888889</v>
      </c>
      <c r="P758">
        <f t="shared" si="222"/>
        <v>0</v>
      </c>
      <c r="Q758">
        <f t="shared" si="223"/>
        <v>0</v>
      </c>
      <c r="R758">
        <f t="shared" si="224"/>
        <v>0</v>
      </c>
      <c r="S758">
        <f t="shared" si="225"/>
        <v>0</v>
      </c>
      <c r="T758">
        <f t="shared" si="226"/>
        <v>-0.75638888888888889</v>
      </c>
      <c r="U758">
        <f t="shared" si="227"/>
        <v>479.24361111111114</v>
      </c>
    </row>
    <row r="759" spans="1:21" x14ac:dyDescent="0.3">
      <c r="A759" t="s">
        <v>1648</v>
      </c>
      <c r="B759" t="s">
        <v>1649</v>
      </c>
      <c r="C759" t="str">
        <f t="shared" si="209"/>
        <v>2021</v>
      </c>
      <c r="D759" t="str">
        <f t="shared" si="210"/>
        <v>01</v>
      </c>
      <c r="E759" t="str">
        <f t="shared" si="211"/>
        <v>29</v>
      </c>
      <c r="F759" s="3">
        <f t="shared" si="212"/>
        <v>44225</v>
      </c>
      <c r="G759" t="str">
        <f t="shared" si="213"/>
        <v>2021</v>
      </c>
      <c r="H759" t="str">
        <f t="shared" si="214"/>
        <v>03</v>
      </c>
      <c r="I759" t="str">
        <f t="shared" si="215"/>
        <v>03</v>
      </c>
      <c r="J759" s="3">
        <f t="shared" si="216"/>
        <v>44258</v>
      </c>
      <c r="K759">
        <f t="shared" si="217"/>
        <v>33</v>
      </c>
      <c r="L759" t="str">
        <f t="shared" si="218"/>
        <v>23</v>
      </c>
      <c r="M759" t="str">
        <f t="shared" si="219"/>
        <v>22</v>
      </c>
      <c r="N759" t="str">
        <f t="shared" si="220"/>
        <v>31</v>
      </c>
      <c r="O759">
        <f t="shared" si="221"/>
        <v>23.375277777777779</v>
      </c>
      <c r="P759" t="str">
        <f t="shared" si="222"/>
        <v>22</v>
      </c>
      <c r="Q759" t="str">
        <f t="shared" si="223"/>
        <v>59</v>
      </c>
      <c r="R759" t="str">
        <f t="shared" si="224"/>
        <v>59</v>
      </c>
      <c r="S759">
        <f t="shared" si="225"/>
        <v>22.999722222222225</v>
      </c>
      <c r="T759">
        <f t="shared" si="226"/>
        <v>-0.37555555555555387</v>
      </c>
      <c r="U759">
        <f t="shared" si="227"/>
        <v>791.62444444444441</v>
      </c>
    </row>
    <row r="760" spans="1:21" x14ac:dyDescent="0.3">
      <c r="A760" t="s">
        <v>323</v>
      </c>
      <c r="C760" t="str">
        <f t="shared" si="209"/>
        <v>2021</v>
      </c>
      <c r="D760" t="str">
        <f t="shared" si="210"/>
        <v>01</v>
      </c>
      <c r="E760" t="str">
        <f t="shared" si="211"/>
        <v>04</v>
      </c>
      <c r="F760" s="3">
        <f t="shared" si="212"/>
        <v>44200</v>
      </c>
      <c r="G760">
        <f t="shared" si="213"/>
        <v>2021</v>
      </c>
      <c r="H760">
        <f t="shared" si="214"/>
        <v>3</v>
      </c>
      <c r="I760">
        <f t="shared" si="215"/>
        <v>4</v>
      </c>
      <c r="J760" s="3">
        <f t="shared" si="216"/>
        <v>44259</v>
      </c>
      <c r="K760">
        <f t="shared" si="217"/>
        <v>59</v>
      </c>
      <c r="L760" t="str">
        <f t="shared" si="218"/>
        <v>21</v>
      </c>
      <c r="M760" t="str">
        <f t="shared" si="219"/>
        <v>37</v>
      </c>
      <c r="N760" t="str">
        <f t="shared" si="220"/>
        <v>45</v>
      </c>
      <c r="O760">
        <f t="shared" si="221"/>
        <v>21.629166666666666</v>
      </c>
      <c r="P760">
        <f t="shared" si="222"/>
        <v>0</v>
      </c>
      <c r="Q760">
        <f t="shared" si="223"/>
        <v>0</v>
      </c>
      <c r="R760">
        <f t="shared" si="224"/>
        <v>0</v>
      </c>
      <c r="S760">
        <f t="shared" si="225"/>
        <v>0</v>
      </c>
      <c r="T760">
        <f t="shared" si="226"/>
        <v>-21.629166666666666</v>
      </c>
      <c r="U760">
        <f t="shared" si="227"/>
        <v>1394.3708333333334</v>
      </c>
    </row>
    <row r="761" spans="1:21" x14ac:dyDescent="0.3">
      <c r="A761" t="s">
        <v>176</v>
      </c>
      <c r="B761" t="s">
        <v>177</v>
      </c>
      <c r="C761" t="str">
        <f t="shared" si="209"/>
        <v>2021</v>
      </c>
      <c r="D761" t="str">
        <f t="shared" si="210"/>
        <v>02</v>
      </c>
      <c r="E761" t="str">
        <f t="shared" si="211"/>
        <v>01</v>
      </c>
      <c r="F761" s="3">
        <f t="shared" si="212"/>
        <v>44228</v>
      </c>
      <c r="G761" t="str">
        <f t="shared" si="213"/>
        <v>2021</v>
      </c>
      <c r="H761" t="str">
        <f t="shared" si="214"/>
        <v>02</v>
      </c>
      <c r="I761" t="str">
        <f t="shared" si="215"/>
        <v>14</v>
      </c>
      <c r="J761" s="3">
        <f t="shared" si="216"/>
        <v>44241</v>
      </c>
      <c r="K761">
        <f t="shared" si="217"/>
        <v>13</v>
      </c>
      <c r="L761" t="str">
        <f t="shared" si="218"/>
        <v>16</v>
      </c>
      <c r="M761" t="str">
        <f t="shared" si="219"/>
        <v>46</v>
      </c>
      <c r="N761" t="str">
        <f t="shared" si="220"/>
        <v>37</v>
      </c>
      <c r="O761">
        <f t="shared" si="221"/>
        <v>16.776944444444442</v>
      </c>
      <c r="P761" t="str">
        <f t="shared" si="222"/>
        <v>23</v>
      </c>
      <c r="Q761" t="str">
        <f t="shared" si="223"/>
        <v>59</v>
      </c>
      <c r="R761" t="str">
        <f t="shared" si="224"/>
        <v>37</v>
      </c>
      <c r="S761">
        <f t="shared" si="225"/>
        <v>23.993611111111111</v>
      </c>
      <c r="T761">
        <f t="shared" si="226"/>
        <v>7.2166666666666686</v>
      </c>
      <c r="U761">
        <f t="shared" si="227"/>
        <v>319.2166666666667</v>
      </c>
    </row>
    <row r="762" spans="1:21" x14ac:dyDescent="0.3">
      <c r="A762" t="s">
        <v>1458</v>
      </c>
      <c r="C762" t="str">
        <f t="shared" si="209"/>
        <v>2021</v>
      </c>
      <c r="D762" t="str">
        <f t="shared" si="210"/>
        <v>02</v>
      </c>
      <c r="E762" t="str">
        <f t="shared" si="211"/>
        <v>11</v>
      </c>
      <c r="F762" s="3">
        <f t="shared" si="212"/>
        <v>44238</v>
      </c>
      <c r="G762">
        <f t="shared" si="213"/>
        <v>2021</v>
      </c>
      <c r="H762">
        <f t="shared" si="214"/>
        <v>3</v>
      </c>
      <c r="I762">
        <f t="shared" si="215"/>
        <v>4</v>
      </c>
      <c r="J762" s="3">
        <f t="shared" si="216"/>
        <v>44259</v>
      </c>
      <c r="K762">
        <f t="shared" si="217"/>
        <v>21</v>
      </c>
      <c r="L762" t="str">
        <f t="shared" si="218"/>
        <v>17</v>
      </c>
      <c r="M762" t="str">
        <f t="shared" si="219"/>
        <v>00</v>
      </c>
      <c r="N762" t="str">
        <f t="shared" si="220"/>
        <v>45</v>
      </c>
      <c r="O762">
        <f t="shared" si="221"/>
        <v>17.012499999999999</v>
      </c>
      <c r="P762">
        <f t="shared" si="222"/>
        <v>0</v>
      </c>
      <c r="Q762">
        <f t="shared" si="223"/>
        <v>0</v>
      </c>
      <c r="R762">
        <f t="shared" si="224"/>
        <v>0</v>
      </c>
      <c r="S762">
        <f t="shared" si="225"/>
        <v>0</v>
      </c>
      <c r="T762">
        <f t="shared" si="226"/>
        <v>-17.012499999999999</v>
      </c>
      <c r="U762">
        <f t="shared" si="227"/>
        <v>486.98750000000001</v>
      </c>
    </row>
    <row r="763" spans="1:21" x14ac:dyDescent="0.3">
      <c r="A763" t="s">
        <v>2176</v>
      </c>
      <c r="B763" t="s">
        <v>1804</v>
      </c>
      <c r="C763" t="str">
        <f t="shared" si="209"/>
        <v>2021</v>
      </c>
      <c r="D763" t="str">
        <f t="shared" si="210"/>
        <v>01</v>
      </c>
      <c r="E763" t="str">
        <f t="shared" si="211"/>
        <v>21</v>
      </c>
      <c r="F763" s="3">
        <f t="shared" si="212"/>
        <v>44217</v>
      </c>
      <c r="G763" t="str">
        <f t="shared" si="213"/>
        <v>2021</v>
      </c>
      <c r="H763" t="str">
        <f t="shared" si="214"/>
        <v>02</v>
      </c>
      <c r="I763" t="str">
        <f t="shared" si="215"/>
        <v>05</v>
      </c>
      <c r="J763" s="3">
        <f t="shared" si="216"/>
        <v>44232</v>
      </c>
      <c r="K763">
        <f t="shared" si="217"/>
        <v>15</v>
      </c>
      <c r="L763" t="str">
        <f t="shared" si="218"/>
        <v>20</v>
      </c>
      <c r="M763" t="str">
        <f t="shared" si="219"/>
        <v>30</v>
      </c>
      <c r="N763" t="str">
        <f t="shared" si="220"/>
        <v>13</v>
      </c>
      <c r="O763">
        <f t="shared" si="221"/>
        <v>20.503611111111113</v>
      </c>
      <c r="P763" t="str">
        <f t="shared" si="222"/>
        <v>17</v>
      </c>
      <c r="Q763" t="str">
        <f t="shared" si="223"/>
        <v>52</v>
      </c>
      <c r="R763" t="str">
        <f t="shared" si="224"/>
        <v>43</v>
      </c>
      <c r="S763">
        <f t="shared" si="225"/>
        <v>17.878611111111113</v>
      </c>
      <c r="T763">
        <f t="shared" si="226"/>
        <v>-2.625</v>
      </c>
      <c r="U763">
        <f t="shared" si="227"/>
        <v>357.375</v>
      </c>
    </row>
    <row r="764" spans="1:21" x14ac:dyDescent="0.3">
      <c r="A764" t="s">
        <v>240</v>
      </c>
      <c r="B764" t="s">
        <v>241</v>
      </c>
      <c r="C764" t="str">
        <f t="shared" si="209"/>
        <v>2021</v>
      </c>
      <c r="D764" t="str">
        <f t="shared" si="210"/>
        <v>02</v>
      </c>
      <c r="E764" t="str">
        <f t="shared" si="211"/>
        <v>12</v>
      </c>
      <c r="F764" s="3">
        <f t="shared" si="212"/>
        <v>44239</v>
      </c>
      <c r="G764" t="str">
        <f t="shared" si="213"/>
        <v>2021</v>
      </c>
      <c r="H764" t="str">
        <f t="shared" si="214"/>
        <v>02</v>
      </c>
      <c r="I764" t="str">
        <f t="shared" si="215"/>
        <v>24</v>
      </c>
      <c r="J764" s="3">
        <f t="shared" si="216"/>
        <v>44251</v>
      </c>
      <c r="K764">
        <f t="shared" si="217"/>
        <v>12</v>
      </c>
      <c r="L764" t="str">
        <f t="shared" si="218"/>
        <v>22</v>
      </c>
      <c r="M764" t="str">
        <f t="shared" si="219"/>
        <v>48</v>
      </c>
      <c r="N764" t="str">
        <f t="shared" si="220"/>
        <v>29</v>
      </c>
      <c r="O764">
        <f t="shared" si="221"/>
        <v>22.808055555555555</v>
      </c>
      <c r="P764" t="str">
        <f t="shared" si="222"/>
        <v>07</v>
      </c>
      <c r="Q764" t="str">
        <f t="shared" si="223"/>
        <v>59</v>
      </c>
      <c r="R764" t="str">
        <f t="shared" si="224"/>
        <v>59</v>
      </c>
      <c r="S764">
        <f t="shared" si="225"/>
        <v>7.9997222222222222</v>
      </c>
      <c r="T764">
        <f t="shared" si="226"/>
        <v>-14.808333333333334</v>
      </c>
      <c r="U764">
        <f t="shared" si="227"/>
        <v>273.19166666666666</v>
      </c>
    </row>
    <row r="765" spans="1:21" x14ac:dyDescent="0.3">
      <c r="A765" t="s">
        <v>427</v>
      </c>
      <c r="C765" t="str">
        <f t="shared" si="209"/>
        <v>2021</v>
      </c>
      <c r="D765" t="str">
        <f t="shared" si="210"/>
        <v>01</v>
      </c>
      <c r="E765" t="str">
        <f t="shared" si="211"/>
        <v>21</v>
      </c>
      <c r="F765" s="3">
        <f t="shared" si="212"/>
        <v>44217</v>
      </c>
      <c r="G765">
        <f t="shared" si="213"/>
        <v>2021</v>
      </c>
      <c r="H765">
        <f t="shared" si="214"/>
        <v>3</v>
      </c>
      <c r="I765">
        <f t="shared" si="215"/>
        <v>4</v>
      </c>
      <c r="J765" s="3">
        <f t="shared" si="216"/>
        <v>44259</v>
      </c>
      <c r="K765">
        <f t="shared" si="217"/>
        <v>42</v>
      </c>
      <c r="L765" t="str">
        <f t="shared" si="218"/>
        <v>22</v>
      </c>
      <c r="M765" t="str">
        <f t="shared" si="219"/>
        <v>56</v>
      </c>
      <c r="N765" t="str">
        <f t="shared" si="220"/>
        <v>36</v>
      </c>
      <c r="O765">
        <f t="shared" si="221"/>
        <v>22.943333333333335</v>
      </c>
      <c r="P765">
        <f t="shared" si="222"/>
        <v>0</v>
      </c>
      <c r="Q765">
        <f t="shared" si="223"/>
        <v>0</v>
      </c>
      <c r="R765">
        <f t="shared" si="224"/>
        <v>0</v>
      </c>
      <c r="S765">
        <f t="shared" si="225"/>
        <v>0</v>
      </c>
      <c r="T765">
        <f t="shared" si="226"/>
        <v>-22.943333333333335</v>
      </c>
      <c r="U765">
        <f t="shared" si="227"/>
        <v>985.05666666666662</v>
      </c>
    </row>
    <row r="766" spans="1:21" x14ac:dyDescent="0.3">
      <c r="A766" t="s">
        <v>1423</v>
      </c>
      <c r="B766" t="s">
        <v>229</v>
      </c>
      <c r="C766" t="str">
        <f t="shared" si="209"/>
        <v>2021</v>
      </c>
      <c r="D766" t="str">
        <f t="shared" si="210"/>
        <v>02</v>
      </c>
      <c r="E766" t="str">
        <f t="shared" si="211"/>
        <v>04</v>
      </c>
      <c r="F766" s="3">
        <f t="shared" si="212"/>
        <v>44231</v>
      </c>
      <c r="G766" t="str">
        <f t="shared" si="213"/>
        <v>2021</v>
      </c>
      <c r="H766" t="str">
        <f t="shared" si="214"/>
        <v>03</v>
      </c>
      <c r="I766" t="str">
        <f t="shared" si="215"/>
        <v>01</v>
      </c>
      <c r="J766" s="3">
        <f t="shared" si="216"/>
        <v>44256</v>
      </c>
      <c r="K766">
        <f t="shared" si="217"/>
        <v>25</v>
      </c>
      <c r="L766" t="str">
        <f t="shared" si="218"/>
        <v>20</v>
      </c>
      <c r="M766" t="str">
        <f t="shared" si="219"/>
        <v>29</v>
      </c>
      <c r="N766" t="str">
        <f t="shared" si="220"/>
        <v>39</v>
      </c>
      <c r="O766">
        <f t="shared" si="221"/>
        <v>20.494166666666668</v>
      </c>
      <c r="P766" t="str">
        <f t="shared" si="222"/>
        <v>04</v>
      </c>
      <c r="Q766" t="str">
        <f t="shared" si="223"/>
        <v>59</v>
      </c>
      <c r="R766" t="str">
        <f t="shared" si="224"/>
        <v>59</v>
      </c>
      <c r="S766">
        <f t="shared" si="225"/>
        <v>4.9997222222222222</v>
      </c>
      <c r="T766">
        <f t="shared" si="226"/>
        <v>-15.494444444444447</v>
      </c>
      <c r="U766">
        <f t="shared" si="227"/>
        <v>584.50555555555559</v>
      </c>
    </row>
    <row r="767" spans="1:21" x14ac:dyDescent="0.3">
      <c r="A767" t="s">
        <v>2187</v>
      </c>
      <c r="B767" t="s">
        <v>1430</v>
      </c>
      <c r="C767" t="str">
        <f t="shared" si="209"/>
        <v>2021</v>
      </c>
      <c r="D767" t="str">
        <f t="shared" si="210"/>
        <v>02</v>
      </c>
      <c r="E767" t="str">
        <f t="shared" si="211"/>
        <v>24</v>
      </c>
      <c r="F767" s="3">
        <f t="shared" si="212"/>
        <v>44251</v>
      </c>
      <c r="G767" t="str">
        <f t="shared" si="213"/>
        <v>2021</v>
      </c>
      <c r="H767" t="str">
        <f t="shared" si="214"/>
        <v>03</v>
      </c>
      <c r="I767" t="str">
        <f t="shared" si="215"/>
        <v>25</v>
      </c>
      <c r="J767" s="3">
        <f t="shared" si="216"/>
        <v>44280</v>
      </c>
      <c r="K767">
        <f t="shared" si="217"/>
        <v>29</v>
      </c>
      <c r="L767" t="str">
        <f t="shared" si="218"/>
        <v>12</v>
      </c>
      <c r="M767" t="str">
        <f t="shared" si="219"/>
        <v>47</v>
      </c>
      <c r="N767" t="str">
        <f t="shared" si="220"/>
        <v>12</v>
      </c>
      <c r="O767">
        <f t="shared" si="221"/>
        <v>12.786666666666667</v>
      </c>
      <c r="P767" t="str">
        <f t="shared" si="222"/>
        <v>22</v>
      </c>
      <c r="Q767" t="str">
        <f t="shared" si="223"/>
        <v>59</v>
      </c>
      <c r="R767" t="str">
        <f t="shared" si="224"/>
        <v>59</v>
      </c>
      <c r="S767">
        <f t="shared" si="225"/>
        <v>22.999722222222225</v>
      </c>
      <c r="T767">
        <f t="shared" si="226"/>
        <v>10.213055555555558</v>
      </c>
      <c r="U767">
        <f t="shared" si="227"/>
        <v>706.21305555555557</v>
      </c>
    </row>
    <row r="768" spans="1:21" x14ac:dyDescent="0.3">
      <c r="A768" t="s">
        <v>240</v>
      </c>
      <c r="B768" t="s">
        <v>241</v>
      </c>
      <c r="C768" t="str">
        <f t="shared" si="209"/>
        <v>2021</v>
      </c>
      <c r="D768" t="str">
        <f t="shared" si="210"/>
        <v>02</v>
      </c>
      <c r="E768" t="str">
        <f t="shared" si="211"/>
        <v>12</v>
      </c>
      <c r="F768" s="3">
        <f t="shared" si="212"/>
        <v>44239</v>
      </c>
      <c r="G768" t="str">
        <f t="shared" si="213"/>
        <v>2021</v>
      </c>
      <c r="H768" t="str">
        <f t="shared" si="214"/>
        <v>02</v>
      </c>
      <c r="I768" t="str">
        <f t="shared" si="215"/>
        <v>24</v>
      </c>
      <c r="J768" s="3">
        <f t="shared" si="216"/>
        <v>44251</v>
      </c>
      <c r="K768">
        <f t="shared" si="217"/>
        <v>12</v>
      </c>
      <c r="L768" t="str">
        <f t="shared" si="218"/>
        <v>22</v>
      </c>
      <c r="M768" t="str">
        <f t="shared" si="219"/>
        <v>48</v>
      </c>
      <c r="N768" t="str">
        <f t="shared" si="220"/>
        <v>29</v>
      </c>
      <c r="O768">
        <f t="shared" si="221"/>
        <v>22.808055555555555</v>
      </c>
      <c r="P768" t="str">
        <f t="shared" si="222"/>
        <v>07</v>
      </c>
      <c r="Q768" t="str">
        <f t="shared" si="223"/>
        <v>59</v>
      </c>
      <c r="R768" t="str">
        <f t="shared" si="224"/>
        <v>59</v>
      </c>
      <c r="S768">
        <f t="shared" si="225"/>
        <v>7.9997222222222222</v>
      </c>
      <c r="T768">
        <f t="shared" si="226"/>
        <v>-14.808333333333334</v>
      </c>
      <c r="U768">
        <f t="shared" si="227"/>
        <v>273.19166666666666</v>
      </c>
    </row>
    <row r="769" spans="1:21" x14ac:dyDescent="0.3">
      <c r="A769" t="s">
        <v>772</v>
      </c>
      <c r="B769" t="s">
        <v>773</v>
      </c>
      <c r="C769" t="str">
        <f t="shared" si="209"/>
        <v>2021</v>
      </c>
      <c r="D769" t="str">
        <f t="shared" si="210"/>
        <v>02</v>
      </c>
      <c r="E769" t="str">
        <f t="shared" si="211"/>
        <v>17</v>
      </c>
      <c r="F769" s="3">
        <f t="shared" si="212"/>
        <v>44244</v>
      </c>
      <c r="G769" t="str">
        <f t="shared" si="213"/>
        <v>2021</v>
      </c>
      <c r="H769" t="str">
        <f t="shared" si="214"/>
        <v>03</v>
      </c>
      <c r="I769" t="str">
        <f t="shared" si="215"/>
        <v>12</v>
      </c>
      <c r="J769" s="3">
        <f t="shared" si="216"/>
        <v>44267</v>
      </c>
      <c r="K769">
        <f t="shared" si="217"/>
        <v>23</v>
      </c>
      <c r="L769" t="str">
        <f t="shared" si="218"/>
        <v>15</v>
      </c>
      <c r="M769" t="str">
        <f t="shared" si="219"/>
        <v>00</v>
      </c>
      <c r="N769" t="str">
        <f t="shared" si="220"/>
        <v>00</v>
      </c>
      <c r="O769">
        <f t="shared" si="221"/>
        <v>15</v>
      </c>
      <c r="P769" t="str">
        <f t="shared" si="222"/>
        <v>04</v>
      </c>
      <c r="Q769" t="str">
        <f t="shared" si="223"/>
        <v>59</v>
      </c>
      <c r="R769" t="str">
        <f t="shared" si="224"/>
        <v>00</v>
      </c>
      <c r="S769">
        <f t="shared" si="225"/>
        <v>4.9833333333333334</v>
      </c>
      <c r="T769">
        <f t="shared" si="226"/>
        <v>-10.016666666666666</v>
      </c>
      <c r="U769">
        <f t="shared" si="227"/>
        <v>541.98333333333335</v>
      </c>
    </row>
    <row r="770" spans="1:21" x14ac:dyDescent="0.3">
      <c r="A770" t="s">
        <v>164</v>
      </c>
      <c r="B770" t="s">
        <v>165</v>
      </c>
      <c r="C770" t="str">
        <f t="shared" si="209"/>
        <v>2021</v>
      </c>
      <c r="D770" t="str">
        <f t="shared" si="210"/>
        <v>02</v>
      </c>
      <c r="E770" t="str">
        <f t="shared" si="211"/>
        <v>15</v>
      </c>
      <c r="F770" s="3">
        <f t="shared" si="212"/>
        <v>44242</v>
      </c>
      <c r="G770" t="str">
        <f t="shared" si="213"/>
        <v>2021</v>
      </c>
      <c r="H770" t="str">
        <f t="shared" si="214"/>
        <v>02</v>
      </c>
      <c r="I770" t="str">
        <f t="shared" si="215"/>
        <v>28</v>
      </c>
      <c r="J770" s="3">
        <f t="shared" si="216"/>
        <v>44255</v>
      </c>
      <c r="K770">
        <f t="shared" si="217"/>
        <v>13</v>
      </c>
      <c r="L770" t="str">
        <f t="shared" si="218"/>
        <v>00</v>
      </c>
      <c r="M770" t="str">
        <f t="shared" si="219"/>
        <v>00</v>
      </c>
      <c r="N770" t="str">
        <f t="shared" si="220"/>
        <v>34</v>
      </c>
      <c r="O770">
        <f t="shared" si="221"/>
        <v>9.4444444444444445E-3</v>
      </c>
      <c r="P770" t="str">
        <f t="shared" si="222"/>
        <v>23</v>
      </c>
      <c r="Q770" t="str">
        <f t="shared" si="223"/>
        <v>59</v>
      </c>
      <c r="R770" t="str">
        <f t="shared" si="224"/>
        <v>00</v>
      </c>
      <c r="S770">
        <f t="shared" si="225"/>
        <v>23.983333333333334</v>
      </c>
      <c r="T770">
        <f t="shared" si="226"/>
        <v>23.97388888888889</v>
      </c>
      <c r="U770">
        <f t="shared" si="227"/>
        <v>335.97388888888889</v>
      </c>
    </row>
    <row r="771" spans="1:21" x14ac:dyDescent="0.3">
      <c r="A771" t="s">
        <v>1110</v>
      </c>
      <c r="B771" t="s">
        <v>1111</v>
      </c>
      <c r="C771" t="str">
        <f t="shared" ref="C771:C822" si="228">LEFT(A771,4)</f>
        <v>2020</v>
      </c>
      <c r="D771" t="str">
        <f t="shared" ref="D771:D822" si="229">RIGHT(LEFT(A771,7),2)</f>
        <v>12</v>
      </c>
      <c r="E771" t="str">
        <f t="shared" ref="E771:E822" si="230">RIGHT(LEFT(A771,10),2)</f>
        <v>23</v>
      </c>
      <c r="F771" s="3">
        <f t="shared" ref="F771:F822" si="231">DATE(C771,D771,E771)</f>
        <v>44188</v>
      </c>
      <c r="G771" t="str">
        <f t="shared" ref="G771:G822" si="232">IF(ISBLANK(B771),2021,LEFT(B771,4))</f>
        <v>2021</v>
      </c>
      <c r="H771" t="str">
        <f t="shared" ref="H771:H822" si="233">IF(ISBLANK(B771),3,RIGHT(LEFT(B771,7),2))</f>
        <v>01</v>
      </c>
      <c r="I771" t="str">
        <f t="shared" ref="I771:I822" si="234">IF(ISBLANK(B771),4,RIGHT(LEFT(B771,10),2))</f>
        <v>05</v>
      </c>
      <c r="J771" s="3">
        <f t="shared" ref="J771:J822" si="235">DATE(G771,H771,I771)</f>
        <v>44201</v>
      </c>
      <c r="K771">
        <f t="shared" ref="K771:K822" si="236">DATEDIF(F771,J771,"d")</f>
        <v>13</v>
      </c>
      <c r="L771" t="str">
        <f t="shared" ref="L771:L822" si="237">LEFT(RIGHT(A771,9),2)</f>
        <v>15</v>
      </c>
      <c r="M771" t="str">
        <f t="shared" ref="M771:M822" si="238">LEFT(RIGHT(A771,6),2)</f>
        <v>23</v>
      </c>
      <c r="N771" t="str">
        <f t="shared" ref="N771:N822" si="239">LEFT(RIGHT(A771,3),2)</f>
        <v>56</v>
      </c>
      <c r="O771">
        <f t="shared" ref="O771:O822" si="240">L771+(M771/60)+(N771/(60*60))</f>
        <v>15.398888888888889</v>
      </c>
      <c r="P771" t="str">
        <f t="shared" ref="P771:P822" si="241">IF(ISBLANK(B771),0,LEFT(RIGHT(B771,9),2))</f>
        <v>16</v>
      </c>
      <c r="Q771" t="str">
        <f t="shared" ref="Q771:Q822" si="242">IF(ISBLANK(B771),0,LEFT(RIGHT(B771,6),2))</f>
        <v>59</v>
      </c>
      <c r="R771" t="str">
        <f t="shared" ref="R771:R822" si="243">IF(ISBLANK(B771),0,LEFT(RIGHT(B771,3),2))</f>
        <v>22</v>
      </c>
      <c r="S771">
        <f t="shared" ref="S771:S822" si="244">P771+(Q771/60)+(R771/(60*60))</f>
        <v>16.989444444444445</v>
      </c>
      <c r="T771">
        <f t="shared" ref="T771:T822" si="245">S771-O771</f>
        <v>1.5905555555555555</v>
      </c>
      <c r="U771">
        <f t="shared" ref="U771:U822" si="246">K771*24+T771</f>
        <v>313.59055555555557</v>
      </c>
    </row>
    <row r="772" spans="1:21" x14ac:dyDescent="0.3">
      <c r="A772" t="s">
        <v>1110</v>
      </c>
      <c r="B772" t="s">
        <v>1111</v>
      </c>
      <c r="C772" t="str">
        <f t="shared" si="228"/>
        <v>2020</v>
      </c>
      <c r="D772" t="str">
        <f t="shared" si="229"/>
        <v>12</v>
      </c>
      <c r="E772" t="str">
        <f t="shared" si="230"/>
        <v>23</v>
      </c>
      <c r="F772" s="3">
        <f t="shared" si="231"/>
        <v>44188</v>
      </c>
      <c r="G772" t="str">
        <f t="shared" si="232"/>
        <v>2021</v>
      </c>
      <c r="H772" t="str">
        <f t="shared" si="233"/>
        <v>01</v>
      </c>
      <c r="I772" t="str">
        <f t="shared" si="234"/>
        <v>05</v>
      </c>
      <c r="J772" s="3">
        <f t="shared" si="235"/>
        <v>44201</v>
      </c>
      <c r="K772">
        <f t="shared" si="236"/>
        <v>13</v>
      </c>
      <c r="L772" t="str">
        <f t="shared" si="237"/>
        <v>15</v>
      </c>
      <c r="M772" t="str">
        <f t="shared" si="238"/>
        <v>23</v>
      </c>
      <c r="N772" t="str">
        <f t="shared" si="239"/>
        <v>56</v>
      </c>
      <c r="O772">
        <f t="shared" si="240"/>
        <v>15.398888888888889</v>
      </c>
      <c r="P772" t="str">
        <f t="shared" si="241"/>
        <v>16</v>
      </c>
      <c r="Q772" t="str">
        <f t="shared" si="242"/>
        <v>59</v>
      </c>
      <c r="R772" t="str">
        <f t="shared" si="243"/>
        <v>22</v>
      </c>
      <c r="S772">
        <f t="shared" si="244"/>
        <v>16.989444444444445</v>
      </c>
      <c r="T772">
        <f t="shared" si="245"/>
        <v>1.5905555555555555</v>
      </c>
      <c r="U772">
        <f t="shared" si="246"/>
        <v>313.59055555555557</v>
      </c>
    </row>
    <row r="773" spans="1:21" x14ac:dyDescent="0.3">
      <c r="A773" t="s">
        <v>89</v>
      </c>
      <c r="C773" t="str">
        <f t="shared" si="228"/>
        <v>2021</v>
      </c>
      <c r="D773" t="str">
        <f t="shared" si="229"/>
        <v>01</v>
      </c>
      <c r="E773" t="str">
        <f t="shared" si="230"/>
        <v>22</v>
      </c>
      <c r="F773" s="3">
        <f t="shared" si="231"/>
        <v>44218</v>
      </c>
      <c r="G773">
        <f t="shared" si="232"/>
        <v>2021</v>
      </c>
      <c r="H773">
        <f t="shared" si="233"/>
        <v>3</v>
      </c>
      <c r="I773">
        <f t="shared" si="234"/>
        <v>4</v>
      </c>
      <c r="J773" s="3">
        <f t="shared" si="235"/>
        <v>44259</v>
      </c>
      <c r="K773">
        <f t="shared" si="236"/>
        <v>41</v>
      </c>
      <c r="L773" t="str">
        <f t="shared" si="237"/>
        <v>15</v>
      </c>
      <c r="M773" t="str">
        <f t="shared" si="238"/>
        <v>12</v>
      </c>
      <c r="N773" t="str">
        <f t="shared" si="239"/>
        <v>53</v>
      </c>
      <c r="O773">
        <f t="shared" si="240"/>
        <v>15.214722222222221</v>
      </c>
      <c r="P773">
        <f t="shared" si="241"/>
        <v>0</v>
      </c>
      <c r="Q773">
        <f t="shared" si="242"/>
        <v>0</v>
      </c>
      <c r="R773">
        <f t="shared" si="243"/>
        <v>0</v>
      </c>
      <c r="S773">
        <f t="shared" si="244"/>
        <v>0</v>
      </c>
      <c r="T773">
        <f t="shared" si="245"/>
        <v>-15.214722222222221</v>
      </c>
      <c r="U773">
        <f t="shared" si="246"/>
        <v>968.78527777777776</v>
      </c>
    </row>
    <row r="774" spans="1:21" x14ac:dyDescent="0.3">
      <c r="A774" t="s">
        <v>1458</v>
      </c>
      <c r="C774" t="str">
        <f t="shared" si="228"/>
        <v>2021</v>
      </c>
      <c r="D774" t="str">
        <f t="shared" si="229"/>
        <v>02</v>
      </c>
      <c r="E774" t="str">
        <f t="shared" si="230"/>
        <v>11</v>
      </c>
      <c r="F774" s="3">
        <f t="shared" si="231"/>
        <v>44238</v>
      </c>
      <c r="G774">
        <f t="shared" si="232"/>
        <v>2021</v>
      </c>
      <c r="H774">
        <f t="shared" si="233"/>
        <v>3</v>
      </c>
      <c r="I774">
        <f t="shared" si="234"/>
        <v>4</v>
      </c>
      <c r="J774" s="3">
        <f t="shared" si="235"/>
        <v>44259</v>
      </c>
      <c r="K774">
        <f t="shared" si="236"/>
        <v>21</v>
      </c>
      <c r="L774" t="str">
        <f t="shared" si="237"/>
        <v>17</v>
      </c>
      <c r="M774" t="str">
        <f t="shared" si="238"/>
        <v>00</v>
      </c>
      <c r="N774" t="str">
        <f t="shared" si="239"/>
        <v>45</v>
      </c>
      <c r="O774">
        <f t="shared" si="240"/>
        <v>17.012499999999999</v>
      </c>
      <c r="P774">
        <f t="shared" si="241"/>
        <v>0</v>
      </c>
      <c r="Q774">
        <f t="shared" si="242"/>
        <v>0</v>
      </c>
      <c r="R774">
        <f t="shared" si="243"/>
        <v>0</v>
      </c>
      <c r="S774">
        <f t="shared" si="244"/>
        <v>0</v>
      </c>
      <c r="T774">
        <f t="shared" si="245"/>
        <v>-17.012499999999999</v>
      </c>
      <c r="U774">
        <f t="shared" si="246"/>
        <v>486.98750000000001</v>
      </c>
    </row>
    <row r="775" spans="1:21" x14ac:dyDescent="0.3">
      <c r="A775" t="s">
        <v>184</v>
      </c>
      <c r="B775" t="s">
        <v>185</v>
      </c>
      <c r="C775" t="str">
        <f t="shared" si="228"/>
        <v>2021</v>
      </c>
      <c r="D775" t="str">
        <f t="shared" si="229"/>
        <v>02</v>
      </c>
      <c r="E775" t="str">
        <f t="shared" si="230"/>
        <v>05</v>
      </c>
      <c r="F775" s="3">
        <f t="shared" si="231"/>
        <v>44232</v>
      </c>
      <c r="G775" t="str">
        <f t="shared" si="232"/>
        <v>2021</v>
      </c>
      <c r="H775" t="str">
        <f t="shared" si="233"/>
        <v>02</v>
      </c>
      <c r="I775" t="str">
        <f t="shared" si="234"/>
        <v>06</v>
      </c>
      <c r="J775" s="3">
        <f t="shared" si="235"/>
        <v>44233</v>
      </c>
      <c r="K775">
        <f t="shared" si="236"/>
        <v>1</v>
      </c>
      <c r="L775" t="str">
        <f t="shared" si="237"/>
        <v>16</v>
      </c>
      <c r="M775" t="str">
        <f t="shared" si="238"/>
        <v>54</v>
      </c>
      <c r="N775" t="str">
        <f t="shared" si="239"/>
        <v>58</v>
      </c>
      <c r="O775">
        <f t="shared" si="240"/>
        <v>16.91611111111111</v>
      </c>
      <c r="P775" t="str">
        <f t="shared" si="241"/>
        <v>18</v>
      </c>
      <c r="Q775" t="str">
        <f t="shared" si="242"/>
        <v>01</v>
      </c>
      <c r="R775" t="str">
        <f t="shared" si="243"/>
        <v>59</v>
      </c>
      <c r="S775">
        <f t="shared" si="244"/>
        <v>18.033055555555556</v>
      </c>
      <c r="T775">
        <f t="shared" si="245"/>
        <v>1.1169444444444458</v>
      </c>
      <c r="U775">
        <f t="shared" si="246"/>
        <v>25.116944444444446</v>
      </c>
    </row>
    <row r="776" spans="1:21" x14ac:dyDescent="0.3">
      <c r="A776" t="s">
        <v>848</v>
      </c>
      <c r="B776" t="s">
        <v>177</v>
      </c>
      <c r="C776" t="str">
        <f t="shared" si="228"/>
        <v>2021</v>
      </c>
      <c r="D776" t="str">
        <f t="shared" si="229"/>
        <v>02</v>
      </c>
      <c r="E776" t="str">
        <f t="shared" si="230"/>
        <v>01</v>
      </c>
      <c r="F776" s="3">
        <f t="shared" si="231"/>
        <v>44228</v>
      </c>
      <c r="G776" t="str">
        <f t="shared" si="232"/>
        <v>2021</v>
      </c>
      <c r="H776" t="str">
        <f t="shared" si="233"/>
        <v>02</v>
      </c>
      <c r="I776" t="str">
        <f t="shared" si="234"/>
        <v>14</v>
      </c>
      <c r="J776" s="3">
        <f t="shared" si="235"/>
        <v>44241</v>
      </c>
      <c r="K776">
        <f t="shared" si="236"/>
        <v>13</v>
      </c>
      <c r="L776" t="str">
        <f t="shared" si="237"/>
        <v>16</v>
      </c>
      <c r="M776" t="str">
        <f t="shared" si="238"/>
        <v>50</v>
      </c>
      <c r="N776" t="str">
        <f t="shared" si="239"/>
        <v>37</v>
      </c>
      <c r="O776">
        <f t="shared" si="240"/>
        <v>16.843611111111109</v>
      </c>
      <c r="P776" t="str">
        <f t="shared" si="241"/>
        <v>23</v>
      </c>
      <c r="Q776" t="str">
        <f t="shared" si="242"/>
        <v>59</v>
      </c>
      <c r="R776" t="str">
        <f t="shared" si="243"/>
        <v>37</v>
      </c>
      <c r="S776">
        <f t="shared" si="244"/>
        <v>23.993611111111111</v>
      </c>
      <c r="T776">
        <f t="shared" si="245"/>
        <v>7.1500000000000021</v>
      </c>
      <c r="U776">
        <f t="shared" si="246"/>
        <v>319.14999999999998</v>
      </c>
    </row>
    <row r="777" spans="1:21" x14ac:dyDescent="0.3">
      <c r="A777" t="s">
        <v>684</v>
      </c>
      <c r="B777" t="s">
        <v>685</v>
      </c>
      <c r="C777" t="str">
        <f t="shared" si="228"/>
        <v>2021</v>
      </c>
      <c r="D777" t="str">
        <f t="shared" si="229"/>
        <v>02</v>
      </c>
      <c r="E777" t="str">
        <f t="shared" si="230"/>
        <v>11</v>
      </c>
      <c r="F777" s="3">
        <f t="shared" si="231"/>
        <v>44238</v>
      </c>
      <c r="G777" t="str">
        <f t="shared" si="232"/>
        <v>2021</v>
      </c>
      <c r="H777" t="str">
        <f t="shared" si="233"/>
        <v>03</v>
      </c>
      <c r="I777" t="str">
        <f t="shared" si="234"/>
        <v>08</v>
      </c>
      <c r="J777" s="3">
        <f t="shared" si="235"/>
        <v>44263</v>
      </c>
      <c r="K777">
        <f t="shared" si="236"/>
        <v>25</v>
      </c>
      <c r="L777" t="str">
        <f t="shared" si="237"/>
        <v>21</v>
      </c>
      <c r="M777" t="str">
        <f t="shared" si="238"/>
        <v>22</v>
      </c>
      <c r="N777" t="str">
        <f t="shared" si="239"/>
        <v>56</v>
      </c>
      <c r="O777">
        <f t="shared" si="240"/>
        <v>21.382222222222222</v>
      </c>
      <c r="P777" t="str">
        <f t="shared" si="241"/>
        <v>19</v>
      </c>
      <c r="Q777" t="str">
        <f t="shared" si="242"/>
        <v>59</v>
      </c>
      <c r="R777" t="str">
        <f t="shared" si="243"/>
        <v>59</v>
      </c>
      <c r="S777">
        <f t="shared" si="244"/>
        <v>19.999722222222225</v>
      </c>
      <c r="T777">
        <f t="shared" si="245"/>
        <v>-1.3824999999999967</v>
      </c>
      <c r="U777">
        <f t="shared" si="246"/>
        <v>598.61749999999995</v>
      </c>
    </row>
    <row r="778" spans="1:21" x14ac:dyDescent="0.3">
      <c r="A778" t="s">
        <v>439</v>
      </c>
      <c r="C778" t="str">
        <f t="shared" si="228"/>
        <v>2021</v>
      </c>
      <c r="D778" t="str">
        <f t="shared" si="229"/>
        <v>01</v>
      </c>
      <c r="E778" t="str">
        <f t="shared" si="230"/>
        <v>19</v>
      </c>
      <c r="F778" s="3">
        <f t="shared" si="231"/>
        <v>44215</v>
      </c>
      <c r="G778">
        <f t="shared" si="232"/>
        <v>2021</v>
      </c>
      <c r="H778">
        <f t="shared" si="233"/>
        <v>3</v>
      </c>
      <c r="I778">
        <f t="shared" si="234"/>
        <v>4</v>
      </c>
      <c r="J778" s="3">
        <f t="shared" si="235"/>
        <v>44259</v>
      </c>
      <c r="K778">
        <f t="shared" si="236"/>
        <v>44</v>
      </c>
      <c r="L778" t="str">
        <f t="shared" si="237"/>
        <v>03</v>
      </c>
      <c r="M778" t="str">
        <f t="shared" si="238"/>
        <v>33</v>
      </c>
      <c r="N778" t="str">
        <f t="shared" si="239"/>
        <v>38</v>
      </c>
      <c r="O778">
        <f t="shared" si="240"/>
        <v>3.5605555555555553</v>
      </c>
      <c r="P778">
        <f t="shared" si="241"/>
        <v>0</v>
      </c>
      <c r="Q778">
        <f t="shared" si="242"/>
        <v>0</v>
      </c>
      <c r="R778">
        <f t="shared" si="243"/>
        <v>0</v>
      </c>
      <c r="S778">
        <f t="shared" si="244"/>
        <v>0</v>
      </c>
      <c r="T778">
        <f t="shared" si="245"/>
        <v>-3.5605555555555553</v>
      </c>
      <c r="U778">
        <f t="shared" si="246"/>
        <v>1052.4394444444445</v>
      </c>
    </row>
    <row r="779" spans="1:21" x14ac:dyDescent="0.3">
      <c r="A779" t="s">
        <v>848</v>
      </c>
      <c r="B779" t="s">
        <v>177</v>
      </c>
      <c r="C779" t="str">
        <f t="shared" si="228"/>
        <v>2021</v>
      </c>
      <c r="D779" t="str">
        <f t="shared" si="229"/>
        <v>02</v>
      </c>
      <c r="E779" t="str">
        <f t="shared" si="230"/>
        <v>01</v>
      </c>
      <c r="F779" s="3">
        <f t="shared" si="231"/>
        <v>44228</v>
      </c>
      <c r="G779" t="str">
        <f t="shared" si="232"/>
        <v>2021</v>
      </c>
      <c r="H779" t="str">
        <f t="shared" si="233"/>
        <v>02</v>
      </c>
      <c r="I779" t="str">
        <f t="shared" si="234"/>
        <v>14</v>
      </c>
      <c r="J779" s="3">
        <f t="shared" si="235"/>
        <v>44241</v>
      </c>
      <c r="K779">
        <f t="shared" si="236"/>
        <v>13</v>
      </c>
      <c r="L779" t="str">
        <f t="shared" si="237"/>
        <v>16</v>
      </c>
      <c r="M779" t="str">
        <f t="shared" si="238"/>
        <v>50</v>
      </c>
      <c r="N779" t="str">
        <f t="shared" si="239"/>
        <v>37</v>
      </c>
      <c r="O779">
        <f t="shared" si="240"/>
        <v>16.843611111111109</v>
      </c>
      <c r="P779" t="str">
        <f t="shared" si="241"/>
        <v>23</v>
      </c>
      <c r="Q779" t="str">
        <f t="shared" si="242"/>
        <v>59</v>
      </c>
      <c r="R779" t="str">
        <f t="shared" si="243"/>
        <v>37</v>
      </c>
      <c r="S779">
        <f t="shared" si="244"/>
        <v>23.993611111111111</v>
      </c>
      <c r="T779">
        <f t="shared" si="245"/>
        <v>7.1500000000000021</v>
      </c>
      <c r="U779">
        <f t="shared" si="246"/>
        <v>319.14999999999998</v>
      </c>
    </row>
    <row r="780" spans="1:21" x14ac:dyDescent="0.3">
      <c r="A780" t="s">
        <v>2207</v>
      </c>
      <c r="B780" t="s">
        <v>2208</v>
      </c>
      <c r="C780" t="str">
        <f t="shared" si="228"/>
        <v>2021</v>
      </c>
      <c r="D780" t="str">
        <f t="shared" si="229"/>
        <v>01</v>
      </c>
      <c r="E780" t="str">
        <f t="shared" si="230"/>
        <v>26</v>
      </c>
      <c r="F780" s="3">
        <f t="shared" si="231"/>
        <v>44222</v>
      </c>
      <c r="G780" t="str">
        <f t="shared" si="232"/>
        <v>2021</v>
      </c>
      <c r="H780" t="str">
        <f t="shared" si="233"/>
        <v>01</v>
      </c>
      <c r="I780" t="str">
        <f t="shared" si="234"/>
        <v>28</v>
      </c>
      <c r="J780" s="3">
        <f t="shared" si="235"/>
        <v>44224</v>
      </c>
      <c r="K780">
        <f t="shared" si="236"/>
        <v>2</v>
      </c>
      <c r="L780" t="str">
        <f t="shared" si="237"/>
        <v>17</v>
      </c>
      <c r="M780" t="str">
        <f t="shared" si="238"/>
        <v>30</v>
      </c>
      <c r="N780" t="str">
        <f t="shared" si="239"/>
        <v>59</v>
      </c>
      <c r="O780">
        <f t="shared" si="240"/>
        <v>17.516388888888891</v>
      </c>
      <c r="P780" t="str">
        <f t="shared" si="241"/>
        <v>14</v>
      </c>
      <c r="Q780" t="str">
        <f t="shared" si="242"/>
        <v>59</v>
      </c>
      <c r="R780" t="str">
        <f t="shared" si="243"/>
        <v>59</v>
      </c>
      <c r="S780">
        <f t="shared" si="244"/>
        <v>14.999722222222221</v>
      </c>
      <c r="T780">
        <f t="shared" si="245"/>
        <v>-2.5166666666666693</v>
      </c>
      <c r="U780">
        <f t="shared" si="246"/>
        <v>45.483333333333334</v>
      </c>
    </row>
    <row r="781" spans="1:21" x14ac:dyDescent="0.3">
      <c r="A781" t="s">
        <v>660</v>
      </c>
      <c r="B781" t="s">
        <v>661</v>
      </c>
      <c r="C781" t="str">
        <f t="shared" si="228"/>
        <v>2021</v>
      </c>
      <c r="D781" t="str">
        <f t="shared" si="229"/>
        <v>01</v>
      </c>
      <c r="E781" t="str">
        <f t="shared" si="230"/>
        <v>03</v>
      </c>
      <c r="F781" s="3">
        <f t="shared" si="231"/>
        <v>44199</v>
      </c>
      <c r="G781" t="str">
        <f t="shared" si="232"/>
        <v>2021</v>
      </c>
      <c r="H781" t="str">
        <f t="shared" si="233"/>
        <v>01</v>
      </c>
      <c r="I781" t="str">
        <f t="shared" si="234"/>
        <v>05</v>
      </c>
      <c r="J781" s="3">
        <f t="shared" si="235"/>
        <v>44201</v>
      </c>
      <c r="K781">
        <f t="shared" si="236"/>
        <v>2</v>
      </c>
      <c r="L781" t="str">
        <f t="shared" si="237"/>
        <v>13</v>
      </c>
      <c r="M781" t="str">
        <f t="shared" si="238"/>
        <v>54</v>
      </c>
      <c r="N781" t="str">
        <f t="shared" si="239"/>
        <v>48</v>
      </c>
      <c r="O781">
        <f t="shared" si="240"/>
        <v>13.913333333333334</v>
      </c>
      <c r="P781" t="str">
        <f t="shared" si="241"/>
        <v>22</v>
      </c>
      <c r="Q781" t="str">
        <f t="shared" si="242"/>
        <v>00</v>
      </c>
      <c r="R781" t="str">
        <f t="shared" si="243"/>
        <v>00</v>
      </c>
      <c r="S781">
        <f t="shared" si="244"/>
        <v>22</v>
      </c>
      <c r="T781">
        <f t="shared" si="245"/>
        <v>8.086666666666666</v>
      </c>
      <c r="U781">
        <f t="shared" si="246"/>
        <v>56.086666666666666</v>
      </c>
    </row>
    <row r="782" spans="1:21" x14ac:dyDescent="0.3">
      <c r="A782" t="s">
        <v>1358</v>
      </c>
      <c r="B782" t="s">
        <v>1359</v>
      </c>
      <c r="C782" t="str">
        <f t="shared" si="228"/>
        <v>2021</v>
      </c>
      <c r="D782" t="str">
        <f t="shared" si="229"/>
        <v>02</v>
      </c>
      <c r="E782" t="str">
        <f t="shared" si="230"/>
        <v>25</v>
      </c>
      <c r="F782" s="3">
        <f t="shared" si="231"/>
        <v>44252</v>
      </c>
      <c r="G782" t="str">
        <f t="shared" si="232"/>
        <v>2021</v>
      </c>
      <c r="H782" t="str">
        <f t="shared" si="233"/>
        <v>04</v>
      </c>
      <c r="I782" t="str">
        <f t="shared" si="234"/>
        <v>01</v>
      </c>
      <c r="J782" s="3">
        <f t="shared" si="235"/>
        <v>44287</v>
      </c>
      <c r="K782">
        <f t="shared" si="236"/>
        <v>35</v>
      </c>
      <c r="L782" t="str">
        <f t="shared" si="237"/>
        <v>18</v>
      </c>
      <c r="M782" t="str">
        <f t="shared" si="238"/>
        <v>10</v>
      </c>
      <c r="N782" t="str">
        <f t="shared" si="239"/>
        <v>47</v>
      </c>
      <c r="O782">
        <f t="shared" si="240"/>
        <v>18.179722222222225</v>
      </c>
      <c r="P782" t="str">
        <f t="shared" si="241"/>
        <v>06</v>
      </c>
      <c r="Q782" t="str">
        <f t="shared" si="242"/>
        <v>59</v>
      </c>
      <c r="R782" t="str">
        <f t="shared" si="243"/>
        <v>59</v>
      </c>
      <c r="S782">
        <f t="shared" si="244"/>
        <v>6.9997222222222222</v>
      </c>
      <c r="T782">
        <f t="shared" si="245"/>
        <v>-11.180000000000003</v>
      </c>
      <c r="U782">
        <f t="shared" si="246"/>
        <v>828.82</v>
      </c>
    </row>
    <row r="783" spans="1:21" x14ac:dyDescent="0.3">
      <c r="A783" t="s">
        <v>772</v>
      </c>
      <c r="B783" t="s">
        <v>773</v>
      </c>
      <c r="C783" t="str">
        <f t="shared" si="228"/>
        <v>2021</v>
      </c>
      <c r="D783" t="str">
        <f t="shared" si="229"/>
        <v>02</v>
      </c>
      <c r="E783" t="str">
        <f t="shared" si="230"/>
        <v>17</v>
      </c>
      <c r="F783" s="3">
        <f t="shared" si="231"/>
        <v>44244</v>
      </c>
      <c r="G783" t="str">
        <f t="shared" si="232"/>
        <v>2021</v>
      </c>
      <c r="H783" t="str">
        <f t="shared" si="233"/>
        <v>03</v>
      </c>
      <c r="I783" t="str">
        <f t="shared" si="234"/>
        <v>12</v>
      </c>
      <c r="J783" s="3">
        <f t="shared" si="235"/>
        <v>44267</v>
      </c>
      <c r="K783">
        <f t="shared" si="236"/>
        <v>23</v>
      </c>
      <c r="L783" t="str">
        <f t="shared" si="237"/>
        <v>15</v>
      </c>
      <c r="M783" t="str">
        <f t="shared" si="238"/>
        <v>00</v>
      </c>
      <c r="N783" t="str">
        <f t="shared" si="239"/>
        <v>00</v>
      </c>
      <c r="O783">
        <f t="shared" si="240"/>
        <v>15</v>
      </c>
      <c r="P783" t="str">
        <f t="shared" si="241"/>
        <v>04</v>
      </c>
      <c r="Q783" t="str">
        <f t="shared" si="242"/>
        <v>59</v>
      </c>
      <c r="R783" t="str">
        <f t="shared" si="243"/>
        <v>00</v>
      </c>
      <c r="S783">
        <f t="shared" si="244"/>
        <v>4.9833333333333334</v>
      </c>
      <c r="T783">
        <f t="shared" si="245"/>
        <v>-10.016666666666666</v>
      </c>
      <c r="U783">
        <f t="shared" si="246"/>
        <v>541.98333333333335</v>
      </c>
    </row>
    <row r="784" spans="1:21" x14ac:dyDescent="0.3">
      <c r="A784" t="s">
        <v>309</v>
      </c>
      <c r="B784" t="s">
        <v>310</v>
      </c>
      <c r="C784" t="str">
        <f t="shared" si="228"/>
        <v>2020</v>
      </c>
      <c r="D784" t="str">
        <f t="shared" si="229"/>
        <v>12</v>
      </c>
      <c r="E784" t="str">
        <f t="shared" si="230"/>
        <v>16</v>
      </c>
      <c r="F784" s="3">
        <f t="shared" si="231"/>
        <v>44181</v>
      </c>
      <c r="G784" t="str">
        <f t="shared" si="232"/>
        <v>2021</v>
      </c>
      <c r="H784" t="str">
        <f t="shared" si="233"/>
        <v>02</v>
      </c>
      <c r="I784" t="str">
        <f t="shared" si="234"/>
        <v>16</v>
      </c>
      <c r="J784" s="3">
        <f t="shared" si="235"/>
        <v>44243</v>
      </c>
      <c r="K784">
        <f t="shared" si="236"/>
        <v>62</v>
      </c>
      <c r="L784" t="str">
        <f t="shared" si="237"/>
        <v>18</v>
      </c>
      <c r="M784" t="str">
        <f t="shared" si="238"/>
        <v>17</v>
      </c>
      <c r="N784" t="str">
        <f t="shared" si="239"/>
        <v>48</v>
      </c>
      <c r="O784">
        <f t="shared" si="240"/>
        <v>18.296666666666667</v>
      </c>
      <c r="P784" t="str">
        <f t="shared" si="241"/>
        <v>04</v>
      </c>
      <c r="Q784" t="str">
        <f t="shared" si="242"/>
        <v>59</v>
      </c>
      <c r="R784" t="str">
        <f t="shared" si="243"/>
        <v>59</v>
      </c>
      <c r="S784">
        <f t="shared" si="244"/>
        <v>4.9997222222222222</v>
      </c>
      <c r="T784">
        <f t="shared" si="245"/>
        <v>-13.296944444444446</v>
      </c>
      <c r="U784">
        <f t="shared" si="246"/>
        <v>1474.7030555555555</v>
      </c>
    </row>
    <row r="785" spans="1:21" x14ac:dyDescent="0.3">
      <c r="A785" t="s">
        <v>439</v>
      </c>
      <c r="C785" t="str">
        <f t="shared" si="228"/>
        <v>2021</v>
      </c>
      <c r="D785" t="str">
        <f t="shared" si="229"/>
        <v>01</v>
      </c>
      <c r="E785" t="str">
        <f t="shared" si="230"/>
        <v>19</v>
      </c>
      <c r="F785" s="3">
        <f t="shared" si="231"/>
        <v>44215</v>
      </c>
      <c r="G785">
        <f t="shared" si="232"/>
        <v>2021</v>
      </c>
      <c r="H785">
        <f t="shared" si="233"/>
        <v>3</v>
      </c>
      <c r="I785">
        <f t="shared" si="234"/>
        <v>4</v>
      </c>
      <c r="J785" s="3">
        <f t="shared" si="235"/>
        <v>44259</v>
      </c>
      <c r="K785">
        <f t="shared" si="236"/>
        <v>44</v>
      </c>
      <c r="L785" t="str">
        <f t="shared" si="237"/>
        <v>03</v>
      </c>
      <c r="M785" t="str">
        <f t="shared" si="238"/>
        <v>33</v>
      </c>
      <c r="N785" t="str">
        <f t="shared" si="239"/>
        <v>38</v>
      </c>
      <c r="O785">
        <f t="shared" si="240"/>
        <v>3.5605555555555553</v>
      </c>
      <c r="P785">
        <f t="shared" si="241"/>
        <v>0</v>
      </c>
      <c r="Q785">
        <f t="shared" si="242"/>
        <v>0</v>
      </c>
      <c r="R785">
        <f t="shared" si="243"/>
        <v>0</v>
      </c>
      <c r="S785">
        <f t="shared" si="244"/>
        <v>0</v>
      </c>
      <c r="T785">
        <f t="shared" si="245"/>
        <v>-3.5605555555555553</v>
      </c>
      <c r="U785">
        <f t="shared" si="246"/>
        <v>1052.4394444444445</v>
      </c>
    </row>
    <row r="786" spans="1:21" x14ac:dyDescent="0.3">
      <c r="A786" t="s">
        <v>172</v>
      </c>
      <c r="C786" t="str">
        <f t="shared" si="228"/>
        <v>2021</v>
      </c>
      <c r="D786" t="str">
        <f t="shared" si="229"/>
        <v>03</v>
      </c>
      <c r="E786" t="str">
        <f t="shared" si="230"/>
        <v>01</v>
      </c>
      <c r="F786" s="3">
        <f t="shared" si="231"/>
        <v>44256</v>
      </c>
      <c r="G786">
        <f t="shared" si="232"/>
        <v>2021</v>
      </c>
      <c r="H786">
        <f t="shared" si="233"/>
        <v>3</v>
      </c>
      <c r="I786">
        <f t="shared" si="234"/>
        <v>4</v>
      </c>
      <c r="J786" s="3">
        <f t="shared" si="235"/>
        <v>44259</v>
      </c>
      <c r="K786">
        <f t="shared" si="236"/>
        <v>3</v>
      </c>
      <c r="L786" t="str">
        <f t="shared" si="237"/>
        <v>18</v>
      </c>
      <c r="M786" t="str">
        <f t="shared" si="238"/>
        <v>51</v>
      </c>
      <c r="N786" t="str">
        <f t="shared" si="239"/>
        <v>06</v>
      </c>
      <c r="O786">
        <f t="shared" si="240"/>
        <v>18.851666666666667</v>
      </c>
      <c r="P786">
        <f t="shared" si="241"/>
        <v>0</v>
      </c>
      <c r="Q786">
        <f t="shared" si="242"/>
        <v>0</v>
      </c>
      <c r="R786">
        <f t="shared" si="243"/>
        <v>0</v>
      </c>
      <c r="S786">
        <f t="shared" si="244"/>
        <v>0</v>
      </c>
      <c r="T786">
        <f t="shared" si="245"/>
        <v>-18.851666666666667</v>
      </c>
      <c r="U786">
        <f t="shared" si="246"/>
        <v>53.148333333333333</v>
      </c>
    </row>
    <row r="787" spans="1:21" x14ac:dyDescent="0.3">
      <c r="A787" t="s">
        <v>982</v>
      </c>
      <c r="B787" t="s">
        <v>983</v>
      </c>
      <c r="C787" t="str">
        <f t="shared" si="228"/>
        <v>2021</v>
      </c>
      <c r="D787" t="str">
        <f t="shared" si="229"/>
        <v>02</v>
      </c>
      <c r="E787" t="str">
        <f t="shared" si="230"/>
        <v>26</v>
      </c>
      <c r="F787" s="3">
        <f t="shared" si="231"/>
        <v>44253</v>
      </c>
      <c r="G787" t="str">
        <f t="shared" si="232"/>
        <v>2021</v>
      </c>
      <c r="H787" t="str">
        <f t="shared" si="233"/>
        <v>03</v>
      </c>
      <c r="I787" t="str">
        <f t="shared" si="234"/>
        <v>02</v>
      </c>
      <c r="J787" s="3">
        <f t="shared" si="235"/>
        <v>44257</v>
      </c>
      <c r="K787">
        <f t="shared" si="236"/>
        <v>4</v>
      </c>
      <c r="L787" t="str">
        <f t="shared" si="237"/>
        <v>17</v>
      </c>
      <c r="M787" t="str">
        <f t="shared" si="238"/>
        <v>09</v>
      </c>
      <c r="N787" t="str">
        <f t="shared" si="239"/>
        <v>39</v>
      </c>
      <c r="O787">
        <f t="shared" si="240"/>
        <v>17.160833333333333</v>
      </c>
      <c r="P787" t="str">
        <f t="shared" si="241"/>
        <v>16</v>
      </c>
      <c r="Q787" t="str">
        <f t="shared" si="242"/>
        <v>55</v>
      </c>
      <c r="R787" t="str">
        <f t="shared" si="243"/>
        <v>32</v>
      </c>
      <c r="S787">
        <f t="shared" si="244"/>
        <v>16.925555555555558</v>
      </c>
      <c r="T787">
        <f t="shared" si="245"/>
        <v>-0.23527777777777459</v>
      </c>
      <c r="U787">
        <f t="shared" si="246"/>
        <v>95.764722222222218</v>
      </c>
    </row>
    <row r="788" spans="1:21" x14ac:dyDescent="0.3">
      <c r="A788" t="s">
        <v>99</v>
      </c>
      <c r="C788" t="str">
        <f t="shared" si="228"/>
        <v>2021</v>
      </c>
      <c r="D788" t="str">
        <f t="shared" si="229"/>
        <v>02</v>
      </c>
      <c r="E788" t="str">
        <f t="shared" si="230"/>
        <v>24</v>
      </c>
      <c r="F788" s="3">
        <f t="shared" si="231"/>
        <v>44251</v>
      </c>
      <c r="G788">
        <f t="shared" si="232"/>
        <v>2021</v>
      </c>
      <c r="H788">
        <f t="shared" si="233"/>
        <v>3</v>
      </c>
      <c r="I788">
        <f t="shared" si="234"/>
        <v>4</v>
      </c>
      <c r="J788" s="3">
        <f t="shared" si="235"/>
        <v>44259</v>
      </c>
      <c r="K788">
        <f t="shared" si="236"/>
        <v>8</v>
      </c>
      <c r="L788" t="str">
        <f t="shared" si="237"/>
        <v>23</v>
      </c>
      <c r="M788" t="str">
        <f t="shared" si="238"/>
        <v>46</v>
      </c>
      <c r="N788" t="str">
        <f t="shared" si="239"/>
        <v>18</v>
      </c>
      <c r="O788">
        <f t="shared" si="240"/>
        <v>23.771666666666665</v>
      </c>
      <c r="P788">
        <f t="shared" si="241"/>
        <v>0</v>
      </c>
      <c r="Q788">
        <f t="shared" si="242"/>
        <v>0</v>
      </c>
      <c r="R788">
        <f t="shared" si="243"/>
        <v>0</v>
      </c>
      <c r="S788">
        <f t="shared" si="244"/>
        <v>0</v>
      </c>
      <c r="T788">
        <f t="shared" si="245"/>
        <v>-23.771666666666665</v>
      </c>
      <c r="U788">
        <f t="shared" si="246"/>
        <v>168.22833333333332</v>
      </c>
    </row>
    <row r="789" spans="1:21" x14ac:dyDescent="0.3">
      <c r="A789" t="s">
        <v>2233</v>
      </c>
      <c r="B789" t="s">
        <v>2234</v>
      </c>
      <c r="C789" t="str">
        <f t="shared" si="228"/>
        <v>2021</v>
      </c>
      <c r="D789" t="str">
        <f t="shared" si="229"/>
        <v>01</v>
      </c>
      <c r="E789" t="str">
        <f t="shared" si="230"/>
        <v>06</v>
      </c>
      <c r="F789" s="3">
        <f t="shared" si="231"/>
        <v>44202</v>
      </c>
      <c r="G789" t="str">
        <f t="shared" si="232"/>
        <v>2021</v>
      </c>
      <c r="H789" t="str">
        <f t="shared" si="233"/>
        <v>01</v>
      </c>
      <c r="I789" t="str">
        <f t="shared" si="234"/>
        <v>13</v>
      </c>
      <c r="J789" s="3">
        <f t="shared" si="235"/>
        <v>44209</v>
      </c>
      <c r="K789">
        <f t="shared" si="236"/>
        <v>7</v>
      </c>
      <c r="L789" t="str">
        <f t="shared" si="237"/>
        <v>19</v>
      </c>
      <c r="M789" t="str">
        <f t="shared" si="238"/>
        <v>08</v>
      </c>
      <c r="N789" t="str">
        <f t="shared" si="239"/>
        <v>15</v>
      </c>
      <c r="O789">
        <f t="shared" si="240"/>
        <v>19.137499999999999</v>
      </c>
      <c r="P789" t="str">
        <f t="shared" si="241"/>
        <v>19</v>
      </c>
      <c r="Q789" t="str">
        <f t="shared" si="242"/>
        <v>08</v>
      </c>
      <c r="R789" t="str">
        <f t="shared" si="243"/>
        <v>15</v>
      </c>
      <c r="S789">
        <f t="shared" si="244"/>
        <v>19.137499999999999</v>
      </c>
      <c r="T789">
        <f t="shared" si="245"/>
        <v>0</v>
      </c>
      <c r="U789">
        <f t="shared" si="246"/>
        <v>168</v>
      </c>
    </row>
    <row r="790" spans="1:21" x14ac:dyDescent="0.3">
      <c r="A790" t="s">
        <v>164</v>
      </c>
      <c r="B790" t="s">
        <v>165</v>
      </c>
      <c r="C790" t="str">
        <f t="shared" si="228"/>
        <v>2021</v>
      </c>
      <c r="D790" t="str">
        <f t="shared" si="229"/>
        <v>02</v>
      </c>
      <c r="E790" t="str">
        <f t="shared" si="230"/>
        <v>15</v>
      </c>
      <c r="F790" s="3">
        <f t="shared" si="231"/>
        <v>44242</v>
      </c>
      <c r="G790" t="str">
        <f t="shared" si="232"/>
        <v>2021</v>
      </c>
      <c r="H790" t="str">
        <f t="shared" si="233"/>
        <v>02</v>
      </c>
      <c r="I790" t="str">
        <f t="shared" si="234"/>
        <v>28</v>
      </c>
      <c r="J790" s="3">
        <f t="shared" si="235"/>
        <v>44255</v>
      </c>
      <c r="K790">
        <f t="shared" si="236"/>
        <v>13</v>
      </c>
      <c r="L790" t="str">
        <f t="shared" si="237"/>
        <v>00</v>
      </c>
      <c r="M790" t="str">
        <f t="shared" si="238"/>
        <v>00</v>
      </c>
      <c r="N790" t="str">
        <f t="shared" si="239"/>
        <v>34</v>
      </c>
      <c r="O790">
        <f t="shared" si="240"/>
        <v>9.4444444444444445E-3</v>
      </c>
      <c r="P790" t="str">
        <f t="shared" si="241"/>
        <v>23</v>
      </c>
      <c r="Q790" t="str">
        <f t="shared" si="242"/>
        <v>59</v>
      </c>
      <c r="R790" t="str">
        <f t="shared" si="243"/>
        <v>00</v>
      </c>
      <c r="S790">
        <f t="shared" si="244"/>
        <v>23.983333333333334</v>
      </c>
      <c r="T790">
        <f t="shared" si="245"/>
        <v>23.97388888888889</v>
      </c>
      <c r="U790">
        <f t="shared" si="246"/>
        <v>335.97388888888889</v>
      </c>
    </row>
    <row r="791" spans="1:21" x14ac:dyDescent="0.3">
      <c r="A791" t="s">
        <v>1220</v>
      </c>
      <c r="C791" t="str">
        <f t="shared" si="228"/>
        <v>2021</v>
      </c>
      <c r="D791" t="str">
        <f t="shared" si="229"/>
        <v>01</v>
      </c>
      <c r="E791" t="str">
        <f t="shared" si="230"/>
        <v>13</v>
      </c>
      <c r="F791" s="3">
        <f t="shared" si="231"/>
        <v>44209</v>
      </c>
      <c r="G791">
        <f t="shared" si="232"/>
        <v>2021</v>
      </c>
      <c r="H791">
        <f t="shared" si="233"/>
        <v>3</v>
      </c>
      <c r="I791">
        <f t="shared" si="234"/>
        <v>4</v>
      </c>
      <c r="J791" s="3">
        <f t="shared" si="235"/>
        <v>44259</v>
      </c>
      <c r="K791">
        <f t="shared" si="236"/>
        <v>50</v>
      </c>
      <c r="L791" t="str">
        <f t="shared" si="237"/>
        <v>23</v>
      </c>
      <c r="M791" t="str">
        <f t="shared" si="238"/>
        <v>30</v>
      </c>
      <c r="N791" t="str">
        <f t="shared" si="239"/>
        <v>00</v>
      </c>
      <c r="O791">
        <f t="shared" si="240"/>
        <v>23.5</v>
      </c>
      <c r="P791">
        <f t="shared" si="241"/>
        <v>0</v>
      </c>
      <c r="Q791">
        <f t="shared" si="242"/>
        <v>0</v>
      </c>
      <c r="R791">
        <f t="shared" si="243"/>
        <v>0</v>
      </c>
      <c r="S791">
        <f t="shared" si="244"/>
        <v>0</v>
      </c>
      <c r="T791">
        <f t="shared" si="245"/>
        <v>-23.5</v>
      </c>
      <c r="U791">
        <f t="shared" si="246"/>
        <v>1176.5</v>
      </c>
    </row>
    <row r="792" spans="1:21" x14ac:dyDescent="0.3">
      <c r="A792" t="s">
        <v>1148</v>
      </c>
      <c r="B792" t="s">
        <v>397</v>
      </c>
      <c r="C792" t="str">
        <f t="shared" si="228"/>
        <v>2021</v>
      </c>
      <c r="D792" t="str">
        <f t="shared" si="229"/>
        <v>02</v>
      </c>
      <c r="E792" t="str">
        <f t="shared" si="230"/>
        <v>03</v>
      </c>
      <c r="F792" s="3">
        <f t="shared" si="231"/>
        <v>44230</v>
      </c>
      <c r="G792" t="str">
        <f t="shared" si="232"/>
        <v>2021</v>
      </c>
      <c r="H792" t="str">
        <f t="shared" si="233"/>
        <v>02</v>
      </c>
      <c r="I792" t="str">
        <f t="shared" si="234"/>
        <v>09</v>
      </c>
      <c r="J792" s="3">
        <f t="shared" si="235"/>
        <v>44236</v>
      </c>
      <c r="K792">
        <f t="shared" si="236"/>
        <v>6</v>
      </c>
      <c r="L792" t="str">
        <f t="shared" si="237"/>
        <v>18</v>
      </c>
      <c r="M792" t="str">
        <f t="shared" si="238"/>
        <v>30</v>
      </c>
      <c r="N792" t="str">
        <f t="shared" si="239"/>
        <v>13</v>
      </c>
      <c r="O792">
        <f t="shared" si="240"/>
        <v>18.503611111111113</v>
      </c>
      <c r="P792" t="str">
        <f t="shared" si="241"/>
        <v>07</v>
      </c>
      <c r="Q792" t="str">
        <f t="shared" si="242"/>
        <v>59</v>
      </c>
      <c r="R792" t="str">
        <f t="shared" si="243"/>
        <v>59</v>
      </c>
      <c r="S792">
        <f t="shared" si="244"/>
        <v>7.9997222222222222</v>
      </c>
      <c r="T792">
        <f t="shared" si="245"/>
        <v>-10.503888888888891</v>
      </c>
      <c r="U792">
        <f t="shared" si="246"/>
        <v>133.49611111111111</v>
      </c>
    </row>
    <row r="793" spans="1:21" x14ac:dyDescent="0.3">
      <c r="A793" t="s">
        <v>2242</v>
      </c>
      <c r="B793" t="s">
        <v>2243</v>
      </c>
      <c r="C793" t="str">
        <f t="shared" si="228"/>
        <v>2021</v>
      </c>
      <c r="D793" t="str">
        <f t="shared" si="229"/>
        <v>03</v>
      </c>
      <c r="E793" t="str">
        <f t="shared" si="230"/>
        <v>02</v>
      </c>
      <c r="F793" s="3">
        <f t="shared" si="231"/>
        <v>44257</v>
      </c>
      <c r="G793" t="str">
        <f t="shared" si="232"/>
        <v>2021</v>
      </c>
      <c r="H793" t="str">
        <f t="shared" si="233"/>
        <v>03</v>
      </c>
      <c r="I793" t="str">
        <f t="shared" si="234"/>
        <v>07</v>
      </c>
      <c r="J793" s="3">
        <f t="shared" si="235"/>
        <v>44262</v>
      </c>
      <c r="K793">
        <f t="shared" si="236"/>
        <v>5</v>
      </c>
      <c r="L793" t="str">
        <f t="shared" si="237"/>
        <v>07</v>
      </c>
      <c r="M793" t="str">
        <f t="shared" si="238"/>
        <v>49</v>
      </c>
      <c r="N793" t="str">
        <f t="shared" si="239"/>
        <v>11</v>
      </c>
      <c r="O793">
        <f t="shared" si="240"/>
        <v>7.8197222222222216</v>
      </c>
      <c r="P793" t="str">
        <f t="shared" si="241"/>
        <v>10</v>
      </c>
      <c r="Q793" t="str">
        <f t="shared" si="242"/>
        <v>21</v>
      </c>
      <c r="R793" t="str">
        <f t="shared" si="243"/>
        <v>50</v>
      </c>
      <c r="S793">
        <f t="shared" si="244"/>
        <v>10.363888888888889</v>
      </c>
      <c r="T793">
        <f t="shared" si="245"/>
        <v>2.5441666666666674</v>
      </c>
      <c r="U793">
        <f t="shared" si="246"/>
        <v>122.54416666666667</v>
      </c>
    </row>
    <row r="794" spans="1:21" x14ac:dyDescent="0.3">
      <c r="A794" t="s">
        <v>99</v>
      </c>
      <c r="C794" t="str">
        <f t="shared" si="228"/>
        <v>2021</v>
      </c>
      <c r="D794" t="str">
        <f t="shared" si="229"/>
        <v>02</v>
      </c>
      <c r="E794" t="str">
        <f t="shared" si="230"/>
        <v>24</v>
      </c>
      <c r="F794" s="3">
        <f t="shared" si="231"/>
        <v>44251</v>
      </c>
      <c r="G794">
        <f t="shared" si="232"/>
        <v>2021</v>
      </c>
      <c r="H794">
        <f t="shared" si="233"/>
        <v>3</v>
      </c>
      <c r="I794">
        <f t="shared" si="234"/>
        <v>4</v>
      </c>
      <c r="J794" s="3">
        <f t="shared" si="235"/>
        <v>44259</v>
      </c>
      <c r="K794">
        <f t="shared" si="236"/>
        <v>8</v>
      </c>
      <c r="L794" t="str">
        <f t="shared" si="237"/>
        <v>23</v>
      </c>
      <c r="M794" t="str">
        <f t="shared" si="238"/>
        <v>46</v>
      </c>
      <c r="N794" t="str">
        <f t="shared" si="239"/>
        <v>18</v>
      </c>
      <c r="O794">
        <f t="shared" si="240"/>
        <v>23.771666666666665</v>
      </c>
      <c r="P794">
        <f t="shared" si="241"/>
        <v>0</v>
      </c>
      <c r="Q794">
        <f t="shared" si="242"/>
        <v>0</v>
      </c>
      <c r="R794">
        <f t="shared" si="243"/>
        <v>0</v>
      </c>
      <c r="S794">
        <f t="shared" si="244"/>
        <v>0</v>
      </c>
      <c r="T794">
        <f t="shared" si="245"/>
        <v>-23.771666666666665</v>
      </c>
      <c r="U794">
        <f t="shared" si="246"/>
        <v>168.22833333333332</v>
      </c>
    </row>
    <row r="795" spans="1:21" x14ac:dyDescent="0.3">
      <c r="A795" t="s">
        <v>1690</v>
      </c>
      <c r="B795" t="s">
        <v>229</v>
      </c>
      <c r="C795" t="str">
        <f t="shared" si="228"/>
        <v>2021</v>
      </c>
      <c r="D795" t="str">
        <f t="shared" si="229"/>
        <v>02</v>
      </c>
      <c r="E795" t="str">
        <f t="shared" si="230"/>
        <v>03</v>
      </c>
      <c r="F795" s="3">
        <f t="shared" si="231"/>
        <v>44230</v>
      </c>
      <c r="G795" t="str">
        <f t="shared" si="232"/>
        <v>2021</v>
      </c>
      <c r="H795" t="str">
        <f t="shared" si="233"/>
        <v>03</v>
      </c>
      <c r="I795" t="str">
        <f t="shared" si="234"/>
        <v>01</v>
      </c>
      <c r="J795" s="3">
        <f t="shared" si="235"/>
        <v>44256</v>
      </c>
      <c r="K795">
        <f t="shared" si="236"/>
        <v>26</v>
      </c>
      <c r="L795" t="str">
        <f t="shared" si="237"/>
        <v>17</v>
      </c>
      <c r="M795" t="str">
        <f t="shared" si="238"/>
        <v>55</v>
      </c>
      <c r="N795" t="str">
        <f t="shared" si="239"/>
        <v>28</v>
      </c>
      <c r="O795">
        <f t="shared" si="240"/>
        <v>17.924444444444447</v>
      </c>
      <c r="P795" t="str">
        <f t="shared" si="241"/>
        <v>04</v>
      </c>
      <c r="Q795" t="str">
        <f t="shared" si="242"/>
        <v>59</v>
      </c>
      <c r="R795" t="str">
        <f t="shared" si="243"/>
        <v>59</v>
      </c>
      <c r="S795">
        <f t="shared" si="244"/>
        <v>4.9997222222222222</v>
      </c>
      <c r="T795">
        <f t="shared" si="245"/>
        <v>-12.924722222222226</v>
      </c>
      <c r="U795">
        <f t="shared" si="246"/>
        <v>611.07527777777773</v>
      </c>
    </row>
    <row r="796" spans="1:21" x14ac:dyDescent="0.3">
      <c r="A796" t="s">
        <v>205</v>
      </c>
      <c r="C796" t="str">
        <f t="shared" si="228"/>
        <v>2021</v>
      </c>
      <c r="D796" t="str">
        <f t="shared" si="229"/>
        <v>01</v>
      </c>
      <c r="E796" t="str">
        <f t="shared" si="230"/>
        <v>22</v>
      </c>
      <c r="F796" s="3">
        <f t="shared" si="231"/>
        <v>44218</v>
      </c>
      <c r="G796">
        <f t="shared" si="232"/>
        <v>2021</v>
      </c>
      <c r="H796">
        <f t="shared" si="233"/>
        <v>3</v>
      </c>
      <c r="I796">
        <f t="shared" si="234"/>
        <v>4</v>
      </c>
      <c r="J796" s="3">
        <f t="shared" si="235"/>
        <v>44259</v>
      </c>
      <c r="K796">
        <f t="shared" si="236"/>
        <v>41</v>
      </c>
      <c r="L796" t="str">
        <f t="shared" si="237"/>
        <v>20</v>
      </c>
      <c r="M796" t="str">
        <f t="shared" si="238"/>
        <v>06</v>
      </c>
      <c r="N796" t="str">
        <f t="shared" si="239"/>
        <v>31</v>
      </c>
      <c r="O796">
        <f t="shared" si="240"/>
        <v>20.108611111111113</v>
      </c>
      <c r="P796">
        <f t="shared" si="241"/>
        <v>0</v>
      </c>
      <c r="Q796">
        <f t="shared" si="242"/>
        <v>0</v>
      </c>
      <c r="R796">
        <f t="shared" si="243"/>
        <v>0</v>
      </c>
      <c r="S796">
        <f t="shared" si="244"/>
        <v>0</v>
      </c>
      <c r="T796">
        <f t="shared" si="245"/>
        <v>-20.108611111111113</v>
      </c>
      <c r="U796">
        <f t="shared" si="246"/>
        <v>963.89138888888886</v>
      </c>
    </row>
    <row r="797" spans="1:21" x14ac:dyDescent="0.3">
      <c r="A797" t="s">
        <v>439</v>
      </c>
      <c r="C797" t="str">
        <f t="shared" si="228"/>
        <v>2021</v>
      </c>
      <c r="D797" t="str">
        <f t="shared" si="229"/>
        <v>01</v>
      </c>
      <c r="E797" t="str">
        <f t="shared" si="230"/>
        <v>19</v>
      </c>
      <c r="F797" s="3">
        <f t="shared" si="231"/>
        <v>44215</v>
      </c>
      <c r="G797">
        <f t="shared" si="232"/>
        <v>2021</v>
      </c>
      <c r="H797">
        <f t="shared" si="233"/>
        <v>3</v>
      </c>
      <c r="I797">
        <f t="shared" si="234"/>
        <v>4</v>
      </c>
      <c r="J797" s="3">
        <f t="shared" si="235"/>
        <v>44259</v>
      </c>
      <c r="K797">
        <f t="shared" si="236"/>
        <v>44</v>
      </c>
      <c r="L797" t="str">
        <f t="shared" si="237"/>
        <v>03</v>
      </c>
      <c r="M797" t="str">
        <f t="shared" si="238"/>
        <v>33</v>
      </c>
      <c r="N797" t="str">
        <f t="shared" si="239"/>
        <v>38</v>
      </c>
      <c r="O797">
        <f t="shared" si="240"/>
        <v>3.5605555555555553</v>
      </c>
      <c r="P797">
        <f t="shared" si="241"/>
        <v>0</v>
      </c>
      <c r="Q797">
        <f t="shared" si="242"/>
        <v>0</v>
      </c>
      <c r="R797">
        <f t="shared" si="243"/>
        <v>0</v>
      </c>
      <c r="S797">
        <f t="shared" si="244"/>
        <v>0</v>
      </c>
      <c r="T797">
        <f t="shared" si="245"/>
        <v>-3.5605555555555553</v>
      </c>
      <c r="U797">
        <f t="shared" si="246"/>
        <v>1052.4394444444445</v>
      </c>
    </row>
    <row r="798" spans="1:21" x14ac:dyDescent="0.3">
      <c r="A798" t="s">
        <v>1412</v>
      </c>
      <c r="C798" t="str">
        <f t="shared" si="228"/>
        <v>2021</v>
      </c>
      <c r="D798" t="str">
        <f t="shared" si="229"/>
        <v>02</v>
      </c>
      <c r="E798" t="str">
        <f t="shared" si="230"/>
        <v>08</v>
      </c>
      <c r="F798" s="3">
        <f t="shared" si="231"/>
        <v>44235</v>
      </c>
      <c r="G798">
        <f t="shared" si="232"/>
        <v>2021</v>
      </c>
      <c r="H798">
        <f t="shared" si="233"/>
        <v>3</v>
      </c>
      <c r="I798">
        <f t="shared" si="234"/>
        <v>4</v>
      </c>
      <c r="J798" s="3">
        <f t="shared" si="235"/>
        <v>44259</v>
      </c>
      <c r="K798">
        <f t="shared" si="236"/>
        <v>24</v>
      </c>
      <c r="L798" t="str">
        <f t="shared" si="237"/>
        <v>23</v>
      </c>
      <c r="M798" t="str">
        <f t="shared" si="238"/>
        <v>59</v>
      </c>
      <c r="N798" t="str">
        <f t="shared" si="239"/>
        <v>46</v>
      </c>
      <c r="O798">
        <f t="shared" si="240"/>
        <v>23.996111111111112</v>
      </c>
      <c r="P798">
        <f t="shared" si="241"/>
        <v>0</v>
      </c>
      <c r="Q798">
        <f t="shared" si="242"/>
        <v>0</v>
      </c>
      <c r="R798">
        <f t="shared" si="243"/>
        <v>0</v>
      </c>
      <c r="S798">
        <f t="shared" si="244"/>
        <v>0</v>
      </c>
      <c r="T798">
        <f t="shared" si="245"/>
        <v>-23.996111111111112</v>
      </c>
      <c r="U798">
        <f t="shared" si="246"/>
        <v>552.00388888888892</v>
      </c>
    </row>
    <row r="799" spans="1:21" x14ac:dyDescent="0.3">
      <c r="A799" t="s">
        <v>99</v>
      </c>
      <c r="C799" t="str">
        <f t="shared" si="228"/>
        <v>2021</v>
      </c>
      <c r="D799" t="str">
        <f t="shared" si="229"/>
        <v>02</v>
      </c>
      <c r="E799" t="str">
        <f t="shared" si="230"/>
        <v>24</v>
      </c>
      <c r="F799" s="3">
        <f t="shared" si="231"/>
        <v>44251</v>
      </c>
      <c r="G799">
        <f t="shared" si="232"/>
        <v>2021</v>
      </c>
      <c r="H799">
        <f t="shared" si="233"/>
        <v>3</v>
      </c>
      <c r="I799">
        <f t="shared" si="234"/>
        <v>4</v>
      </c>
      <c r="J799" s="3">
        <f t="shared" si="235"/>
        <v>44259</v>
      </c>
      <c r="K799">
        <f t="shared" si="236"/>
        <v>8</v>
      </c>
      <c r="L799" t="str">
        <f t="shared" si="237"/>
        <v>23</v>
      </c>
      <c r="M799" t="str">
        <f t="shared" si="238"/>
        <v>46</v>
      </c>
      <c r="N799" t="str">
        <f t="shared" si="239"/>
        <v>18</v>
      </c>
      <c r="O799">
        <f t="shared" si="240"/>
        <v>23.771666666666665</v>
      </c>
      <c r="P799">
        <f t="shared" si="241"/>
        <v>0</v>
      </c>
      <c r="Q799">
        <f t="shared" si="242"/>
        <v>0</v>
      </c>
      <c r="R799">
        <f t="shared" si="243"/>
        <v>0</v>
      </c>
      <c r="S799">
        <f t="shared" si="244"/>
        <v>0</v>
      </c>
      <c r="T799">
        <f t="shared" si="245"/>
        <v>-23.771666666666665</v>
      </c>
      <c r="U799">
        <f t="shared" si="246"/>
        <v>168.22833333333332</v>
      </c>
    </row>
    <row r="800" spans="1:21" x14ac:dyDescent="0.3">
      <c r="A800" t="s">
        <v>672</v>
      </c>
      <c r="B800" t="s">
        <v>673</v>
      </c>
      <c r="C800" t="str">
        <f t="shared" si="228"/>
        <v>2021</v>
      </c>
      <c r="D800" t="str">
        <f t="shared" si="229"/>
        <v>03</v>
      </c>
      <c r="E800" t="str">
        <f t="shared" si="230"/>
        <v>02</v>
      </c>
      <c r="F800" s="3">
        <f t="shared" si="231"/>
        <v>44257</v>
      </c>
      <c r="G800" t="str">
        <f t="shared" si="232"/>
        <v>2021</v>
      </c>
      <c r="H800" t="str">
        <f t="shared" si="233"/>
        <v>03</v>
      </c>
      <c r="I800" t="str">
        <f t="shared" si="234"/>
        <v>05</v>
      </c>
      <c r="J800" s="3">
        <f t="shared" si="235"/>
        <v>44260</v>
      </c>
      <c r="K800">
        <f t="shared" si="236"/>
        <v>3</v>
      </c>
      <c r="L800" t="str">
        <f t="shared" si="237"/>
        <v>17</v>
      </c>
      <c r="M800" t="str">
        <f t="shared" si="238"/>
        <v>00</v>
      </c>
      <c r="N800" t="str">
        <f t="shared" si="239"/>
        <v>00</v>
      </c>
      <c r="O800">
        <f t="shared" si="240"/>
        <v>17</v>
      </c>
      <c r="P800" t="str">
        <f t="shared" si="241"/>
        <v>17</v>
      </c>
      <c r="Q800" t="str">
        <f t="shared" si="242"/>
        <v>00</v>
      </c>
      <c r="R800" t="str">
        <f t="shared" si="243"/>
        <v>00</v>
      </c>
      <c r="S800">
        <f t="shared" si="244"/>
        <v>17</v>
      </c>
      <c r="T800">
        <f t="shared" si="245"/>
        <v>0</v>
      </c>
      <c r="U800">
        <f t="shared" si="246"/>
        <v>72</v>
      </c>
    </row>
    <row r="801" spans="1:21" x14ac:dyDescent="0.3">
      <c r="A801" t="s">
        <v>392</v>
      </c>
      <c r="C801" t="str">
        <f t="shared" si="228"/>
        <v>2021</v>
      </c>
      <c r="D801" t="str">
        <f t="shared" si="229"/>
        <v>01</v>
      </c>
      <c r="E801" t="str">
        <f t="shared" si="230"/>
        <v>26</v>
      </c>
      <c r="F801" s="3">
        <f t="shared" si="231"/>
        <v>44222</v>
      </c>
      <c r="G801">
        <f t="shared" si="232"/>
        <v>2021</v>
      </c>
      <c r="H801">
        <f t="shared" si="233"/>
        <v>3</v>
      </c>
      <c r="I801">
        <f t="shared" si="234"/>
        <v>4</v>
      </c>
      <c r="J801" s="3">
        <f t="shared" si="235"/>
        <v>44259</v>
      </c>
      <c r="K801">
        <f t="shared" si="236"/>
        <v>37</v>
      </c>
      <c r="L801" t="str">
        <f t="shared" si="237"/>
        <v>04</v>
      </c>
      <c r="M801" t="str">
        <f t="shared" si="238"/>
        <v>48</v>
      </c>
      <c r="N801" t="str">
        <f t="shared" si="239"/>
        <v>14</v>
      </c>
      <c r="O801">
        <f t="shared" si="240"/>
        <v>4.8038888888888884</v>
      </c>
      <c r="P801">
        <f t="shared" si="241"/>
        <v>0</v>
      </c>
      <c r="Q801">
        <f t="shared" si="242"/>
        <v>0</v>
      </c>
      <c r="R801">
        <f t="shared" si="243"/>
        <v>0</v>
      </c>
      <c r="S801">
        <f t="shared" si="244"/>
        <v>0</v>
      </c>
      <c r="T801">
        <f t="shared" si="245"/>
        <v>-4.8038888888888884</v>
      </c>
      <c r="U801">
        <f t="shared" si="246"/>
        <v>883.19611111111112</v>
      </c>
    </row>
    <row r="802" spans="1:21" x14ac:dyDescent="0.3">
      <c r="A802" t="s">
        <v>335</v>
      </c>
      <c r="B802" t="s">
        <v>336</v>
      </c>
      <c r="C802" t="str">
        <f t="shared" si="228"/>
        <v>2021</v>
      </c>
      <c r="D802" t="str">
        <f t="shared" si="229"/>
        <v>02</v>
      </c>
      <c r="E802" t="str">
        <f t="shared" si="230"/>
        <v>26</v>
      </c>
      <c r="F802" s="3">
        <f t="shared" si="231"/>
        <v>44253</v>
      </c>
      <c r="G802" t="str">
        <f t="shared" si="232"/>
        <v>2021</v>
      </c>
      <c r="H802" t="str">
        <f t="shared" si="233"/>
        <v>03</v>
      </c>
      <c r="I802" t="str">
        <f t="shared" si="234"/>
        <v>17</v>
      </c>
      <c r="J802" s="3">
        <f t="shared" si="235"/>
        <v>44272</v>
      </c>
      <c r="K802">
        <f t="shared" si="236"/>
        <v>19</v>
      </c>
      <c r="L802" t="str">
        <f t="shared" si="237"/>
        <v>18</v>
      </c>
      <c r="M802" t="str">
        <f t="shared" si="238"/>
        <v>00</v>
      </c>
      <c r="N802" t="str">
        <f t="shared" si="239"/>
        <v>48</v>
      </c>
      <c r="O802">
        <f t="shared" si="240"/>
        <v>18.013333333333332</v>
      </c>
      <c r="P802" t="str">
        <f t="shared" si="241"/>
        <v>22</v>
      </c>
      <c r="Q802" t="str">
        <f t="shared" si="242"/>
        <v>00</v>
      </c>
      <c r="R802" t="str">
        <f t="shared" si="243"/>
        <v>00</v>
      </c>
      <c r="S802">
        <f t="shared" si="244"/>
        <v>22</v>
      </c>
      <c r="T802">
        <f t="shared" si="245"/>
        <v>3.9866666666666681</v>
      </c>
      <c r="U802">
        <f t="shared" si="246"/>
        <v>459.98666666666668</v>
      </c>
    </row>
    <row r="803" spans="1:21" x14ac:dyDescent="0.3">
      <c r="A803" t="s">
        <v>1690</v>
      </c>
      <c r="B803" t="s">
        <v>229</v>
      </c>
      <c r="C803" t="str">
        <f t="shared" si="228"/>
        <v>2021</v>
      </c>
      <c r="D803" t="str">
        <f t="shared" si="229"/>
        <v>02</v>
      </c>
      <c r="E803" t="str">
        <f t="shared" si="230"/>
        <v>03</v>
      </c>
      <c r="F803" s="3">
        <f t="shared" si="231"/>
        <v>44230</v>
      </c>
      <c r="G803" t="str">
        <f t="shared" si="232"/>
        <v>2021</v>
      </c>
      <c r="H803" t="str">
        <f t="shared" si="233"/>
        <v>03</v>
      </c>
      <c r="I803" t="str">
        <f t="shared" si="234"/>
        <v>01</v>
      </c>
      <c r="J803" s="3">
        <f t="shared" si="235"/>
        <v>44256</v>
      </c>
      <c r="K803">
        <f t="shared" si="236"/>
        <v>26</v>
      </c>
      <c r="L803" t="str">
        <f t="shared" si="237"/>
        <v>17</v>
      </c>
      <c r="M803" t="str">
        <f t="shared" si="238"/>
        <v>55</v>
      </c>
      <c r="N803" t="str">
        <f t="shared" si="239"/>
        <v>28</v>
      </c>
      <c r="O803">
        <f t="shared" si="240"/>
        <v>17.924444444444447</v>
      </c>
      <c r="P803" t="str">
        <f t="shared" si="241"/>
        <v>04</v>
      </c>
      <c r="Q803" t="str">
        <f t="shared" si="242"/>
        <v>59</v>
      </c>
      <c r="R803" t="str">
        <f t="shared" si="243"/>
        <v>59</v>
      </c>
      <c r="S803">
        <f t="shared" si="244"/>
        <v>4.9997222222222222</v>
      </c>
      <c r="T803">
        <f t="shared" si="245"/>
        <v>-12.924722222222226</v>
      </c>
      <c r="U803">
        <f t="shared" si="246"/>
        <v>611.07527777777773</v>
      </c>
    </row>
    <row r="804" spans="1:21" x14ac:dyDescent="0.3">
      <c r="A804" t="s">
        <v>1423</v>
      </c>
      <c r="B804" t="s">
        <v>229</v>
      </c>
      <c r="C804" t="str">
        <f t="shared" si="228"/>
        <v>2021</v>
      </c>
      <c r="D804" t="str">
        <f t="shared" si="229"/>
        <v>02</v>
      </c>
      <c r="E804" t="str">
        <f t="shared" si="230"/>
        <v>04</v>
      </c>
      <c r="F804" s="3">
        <f t="shared" si="231"/>
        <v>44231</v>
      </c>
      <c r="G804" t="str">
        <f t="shared" si="232"/>
        <v>2021</v>
      </c>
      <c r="H804" t="str">
        <f t="shared" si="233"/>
        <v>03</v>
      </c>
      <c r="I804" t="str">
        <f t="shared" si="234"/>
        <v>01</v>
      </c>
      <c r="J804" s="3">
        <f t="shared" si="235"/>
        <v>44256</v>
      </c>
      <c r="K804">
        <f t="shared" si="236"/>
        <v>25</v>
      </c>
      <c r="L804" t="str">
        <f t="shared" si="237"/>
        <v>20</v>
      </c>
      <c r="M804" t="str">
        <f t="shared" si="238"/>
        <v>29</v>
      </c>
      <c r="N804" t="str">
        <f t="shared" si="239"/>
        <v>39</v>
      </c>
      <c r="O804">
        <f t="shared" si="240"/>
        <v>20.494166666666668</v>
      </c>
      <c r="P804" t="str">
        <f t="shared" si="241"/>
        <v>04</v>
      </c>
      <c r="Q804" t="str">
        <f t="shared" si="242"/>
        <v>59</v>
      </c>
      <c r="R804" t="str">
        <f t="shared" si="243"/>
        <v>59</v>
      </c>
      <c r="S804">
        <f t="shared" si="244"/>
        <v>4.9997222222222222</v>
      </c>
      <c r="T804">
        <f t="shared" si="245"/>
        <v>-15.494444444444447</v>
      </c>
      <c r="U804">
        <f t="shared" si="246"/>
        <v>584.50555555555559</v>
      </c>
    </row>
    <row r="805" spans="1:21" x14ac:dyDescent="0.3">
      <c r="A805" t="s">
        <v>172</v>
      </c>
      <c r="C805" t="str">
        <f t="shared" si="228"/>
        <v>2021</v>
      </c>
      <c r="D805" t="str">
        <f t="shared" si="229"/>
        <v>03</v>
      </c>
      <c r="E805" t="str">
        <f t="shared" si="230"/>
        <v>01</v>
      </c>
      <c r="F805" s="3">
        <f t="shared" si="231"/>
        <v>44256</v>
      </c>
      <c r="G805">
        <f t="shared" si="232"/>
        <v>2021</v>
      </c>
      <c r="H805">
        <f t="shared" si="233"/>
        <v>3</v>
      </c>
      <c r="I805">
        <f t="shared" si="234"/>
        <v>4</v>
      </c>
      <c r="J805" s="3">
        <f t="shared" si="235"/>
        <v>44259</v>
      </c>
      <c r="K805">
        <f t="shared" si="236"/>
        <v>3</v>
      </c>
      <c r="L805" t="str">
        <f t="shared" si="237"/>
        <v>18</v>
      </c>
      <c r="M805" t="str">
        <f t="shared" si="238"/>
        <v>51</v>
      </c>
      <c r="N805" t="str">
        <f t="shared" si="239"/>
        <v>06</v>
      </c>
      <c r="O805">
        <f t="shared" si="240"/>
        <v>18.851666666666667</v>
      </c>
      <c r="P805">
        <f t="shared" si="241"/>
        <v>0</v>
      </c>
      <c r="Q805">
        <f t="shared" si="242"/>
        <v>0</v>
      </c>
      <c r="R805">
        <f t="shared" si="243"/>
        <v>0</v>
      </c>
      <c r="S805">
        <f t="shared" si="244"/>
        <v>0</v>
      </c>
      <c r="T805">
        <f t="shared" si="245"/>
        <v>-18.851666666666667</v>
      </c>
      <c r="U805">
        <f t="shared" si="246"/>
        <v>53.148333333333333</v>
      </c>
    </row>
    <row r="806" spans="1:21" x14ac:dyDescent="0.3">
      <c r="A806" t="s">
        <v>323</v>
      </c>
      <c r="C806" t="str">
        <f t="shared" si="228"/>
        <v>2021</v>
      </c>
      <c r="D806" t="str">
        <f t="shared" si="229"/>
        <v>01</v>
      </c>
      <c r="E806" t="str">
        <f t="shared" si="230"/>
        <v>04</v>
      </c>
      <c r="F806" s="3">
        <f t="shared" si="231"/>
        <v>44200</v>
      </c>
      <c r="G806">
        <f t="shared" si="232"/>
        <v>2021</v>
      </c>
      <c r="H806">
        <f t="shared" si="233"/>
        <v>3</v>
      </c>
      <c r="I806">
        <f t="shared" si="234"/>
        <v>4</v>
      </c>
      <c r="J806" s="3">
        <f t="shared" si="235"/>
        <v>44259</v>
      </c>
      <c r="K806">
        <f t="shared" si="236"/>
        <v>59</v>
      </c>
      <c r="L806" t="str">
        <f t="shared" si="237"/>
        <v>21</v>
      </c>
      <c r="M806" t="str">
        <f t="shared" si="238"/>
        <v>37</v>
      </c>
      <c r="N806" t="str">
        <f t="shared" si="239"/>
        <v>45</v>
      </c>
      <c r="O806">
        <f t="shared" si="240"/>
        <v>21.629166666666666</v>
      </c>
      <c r="P806">
        <f t="shared" si="241"/>
        <v>0</v>
      </c>
      <c r="Q806">
        <f t="shared" si="242"/>
        <v>0</v>
      </c>
      <c r="R806">
        <f t="shared" si="243"/>
        <v>0</v>
      </c>
      <c r="S806">
        <f t="shared" si="244"/>
        <v>0</v>
      </c>
      <c r="T806">
        <f t="shared" si="245"/>
        <v>-21.629166666666666</v>
      </c>
      <c r="U806">
        <f t="shared" si="246"/>
        <v>1394.3708333333334</v>
      </c>
    </row>
    <row r="807" spans="1:21" x14ac:dyDescent="0.3">
      <c r="A807" t="s">
        <v>309</v>
      </c>
      <c r="B807" t="s">
        <v>310</v>
      </c>
      <c r="C807" t="str">
        <f t="shared" si="228"/>
        <v>2020</v>
      </c>
      <c r="D807" t="str">
        <f t="shared" si="229"/>
        <v>12</v>
      </c>
      <c r="E807" t="str">
        <f t="shared" si="230"/>
        <v>16</v>
      </c>
      <c r="F807" s="3">
        <f t="shared" si="231"/>
        <v>44181</v>
      </c>
      <c r="G807" t="str">
        <f t="shared" si="232"/>
        <v>2021</v>
      </c>
      <c r="H807" t="str">
        <f t="shared" si="233"/>
        <v>02</v>
      </c>
      <c r="I807" t="str">
        <f t="shared" si="234"/>
        <v>16</v>
      </c>
      <c r="J807" s="3">
        <f t="shared" si="235"/>
        <v>44243</v>
      </c>
      <c r="K807">
        <f t="shared" si="236"/>
        <v>62</v>
      </c>
      <c r="L807" t="str">
        <f t="shared" si="237"/>
        <v>18</v>
      </c>
      <c r="M807" t="str">
        <f t="shared" si="238"/>
        <v>17</v>
      </c>
      <c r="N807" t="str">
        <f t="shared" si="239"/>
        <v>48</v>
      </c>
      <c r="O807">
        <f t="shared" si="240"/>
        <v>18.296666666666667</v>
      </c>
      <c r="P807" t="str">
        <f t="shared" si="241"/>
        <v>04</v>
      </c>
      <c r="Q807" t="str">
        <f t="shared" si="242"/>
        <v>59</v>
      </c>
      <c r="R807" t="str">
        <f t="shared" si="243"/>
        <v>59</v>
      </c>
      <c r="S807">
        <f t="shared" si="244"/>
        <v>4.9997222222222222</v>
      </c>
      <c r="T807">
        <f t="shared" si="245"/>
        <v>-13.296944444444446</v>
      </c>
      <c r="U807">
        <f t="shared" si="246"/>
        <v>1474.7030555555555</v>
      </c>
    </row>
    <row r="808" spans="1:21" x14ac:dyDescent="0.3">
      <c r="A808" t="s">
        <v>1566</v>
      </c>
      <c r="B808" t="s">
        <v>310</v>
      </c>
      <c r="C808" t="str">
        <f t="shared" si="228"/>
        <v>2020</v>
      </c>
      <c r="D808" t="str">
        <f t="shared" si="229"/>
        <v>12</v>
      </c>
      <c r="E808" t="str">
        <f t="shared" si="230"/>
        <v>16</v>
      </c>
      <c r="F808" s="3">
        <f t="shared" si="231"/>
        <v>44181</v>
      </c>
      <c r="G808" t="str">
        <f t="shared" si="232"/>
        <v>2021</v>
      </c>
      <c r="H808" t="str">
        <f t="shared" si="233"/>
        <v>02</v>
      </c>
      <c r="I808" t="str">
        <f t="shared" si="234"/>
        <v>16</v>
      </c>
      <c r="J808" s="3">
        <f t="shared" si="235"/>
        <v>44243</v>
      </c>
      <c r="K808">
        <f t="shared" si="236"/>
        <v>62</v>
      </c>
      <c r="L808" t="str">
        <f t="shared" si="237"/>
        <v>18</v>
      </c>
      <c r="M808" t="str">
        <f t="shared" si="238"/>
        <v>18</v>
      </c>
      <c r="N808" t="str">
        <f t="shared" si="239"/>
        <v>00</v>
      </c>
      <c r="O808">
        <f t="shared" si="240"/>
        <v>18.3</v>
      </c>
      <c r="P808" t="str">
        <f t="shared" si="241"/>
        <v>04</v>
      </c>
      <c r="Q808" t="str">
        <f t="shared" si="242"/>
        <v>59</v>
      </c>
      <c r="R808" t="str">
        <f t="shared" si="243"/>
        <v>59</v>
      </c>
      <c r="S808">
        <f t="shared" si="244"/>
        <v>4.9997222222222222</v>
      </c>
      <c r="T808">
        <f t="shared" si="245"/>
        <v>-13.300277777777779</v>
      </c>
      <c r="U808">
        <f t="shared" si="246"/>
        <v>1474.6997222222221</v>
      </c>
    </row>
    <row r="809" spans="1:21" x14ac:dyDescent="0.3">
      <c r="A809" t="s">
        <v>288</v>
      </c>
      <c r="C809" t="str">
        <f t="shared" si="228"/>
        <v>2021</v>
      </c>
      <c r="D809" t="str">
        <f t="shared" si="229"/>
        <v>01</v>
      </c>
      <c r="E809" t="str">
        <f t="shared" si="230"/>
        <v>22</v>
      </c>
      <c r="F809" s="3">
        <f t="shared" si="231"/>
        <v>44218</v>
      </c>
      <c r="G809">
        <f t="shared" si="232"/>
        <v>2021</v>
      </c>
      <c r="H809">
        <f t="shared" si="233"/>
        <v>3</v>
      </c>
      <c r="I809">
        <f t="shared" si="234"/>
        <v>4</v>
      </c>
      <c r="J809" s="3">
        <f t="shared" si="235"/>
        <v>44259</v>
      </c>
      <c r="K809">
        <f t="shared" si="236"/>
        <v>41</v>
      </c>
      <c r="L809" t="str">
        <f t="shared" si="237"/>
        <v>19</v>
      </c>
      <c r="M809" t="str">
        <f t="shared" si="238"/>
        <v>47</v>
      </c>
      <c r="N809" t="str">
        <f t="shared" si="239"/>
        <v>07</v>
      </c>
      <c r="O809">
        <f t="shared" si="240"/>
        <v>19.785277777777779</v>
      </c>
      <c r="P809">
        <f t="shared" si="241"/>
        <v>0</v>
      </c>
      <c r="Q809">
        <f t="shared" si="242"/>
        <v>0</v>
      </c>
      <c r="R809">
        <f t="shared" si="243"/>
        <v>0</v>
      </c>
      <c r="S809">
        <f t="shared" si="244"/>
        <v>0</v>
      </c>
      <c r="T809">
        <f t="shared" si="245"/>
        <v>-19.785277777777779</v>
      </c>
      <c r="U809">
        <f t="shared" si="246"/>
        <v>964.21472222222224</v>
      </c>
    </row>
    <row r="810" spans="1:21" x14ac:dyDescent="0.3">
      <c r="A810" t="s">
        <v>205</v>
      </c>
      <c r="C810" t="str">
        <f t="shared" si="228"/>
        <v>2021</v>
      </c>
      <c r="D810" t="str">
        <f t="shared" si="229"/>
        <v>01</v>
      </c>
      <c r="E810" t="str">
        <f t="shared" si="230"/>
        <v>22</v>
      </c>
      <c r="F810" s="3">
        <f t="shared" si="231"/>
        <v>44218</v>
      </c>
      <c r="G810">
        <f t="shared" si="232"/>
        <v>2021</v>
      </c>
      <c r="H810">
        <f t="shared" si="233"/>
        <v>3</v>
      </c>
      <c r="I810">
        <f t="shared" si="234"/>
        <v>4</v>
      </c>
      <c r="J810" s="3">
        <f t="shared" si="235"/>
        <v>44259</v>
      </c>
      <c r="K810">
        <f t="shared" si="236"/>
        <v>41</v>
      </c>
      <c r="L810" t="str">
        <f t="shared" si="237"/>
        <v>20</v>
      </c>
      <c r="M810" t="str">
        <f t="shared" si="238"/>
        <v>06</v>
      </c>
      <c r="N810" t="str">
        <f t="shared" si="239"/>
        <v>31</v>
      </c>
      <c r="O810">
        <f t="shared" si="240"/>
        <v>20.108611111111113</v>
      </c>
      <c r="P810">
        <f t="shared" si="241"/>
        <v>0</v>
      </c>
      <c r="Q810">
        <f t="shared" si="242"/>
        <v>0</v>
      </c>
      <c r="R810">
        <f t="shared" si="243"/>
        <v>0</v>
      </c>
      <c r="S810">
        <f t="shared" si="244"/>
        <v>0</v>
      </c>
      <c r="T810">
        <f t="shared" si="245"/>
        <v>-20.108611111111113</v>
      </c>
      <c r="U810">
        <f t="shared" si="246"/>
        <v>963.89138888888886</v>
      </c>
    </row>
    <row r="811" spans="1:21" x14ac:dyDescent="0.3">
      <c r="A811" t="s">
        <v>1286</v>
      </c>
      <c r="B811" t="s">
        <v>1287</v>
      </c>
      <c r="C811" t="str">
        <f t="shared" si="228"/>
        <v>2021</v>
      </c>
      <c r="D811" t="str">
        <f t="shared" si="229"/>
        <v>02</v>
      </c>
      <c r="E811" t="str">
        <f t="shared" si="230"/>
        <v>08</v>
      </c>
      <c r="F811" s="3">
        <f t="shared" si="231"/>
        <v>44235</v>
      </c>
      <c r="G811" t="str">
        <f t="shared" si="232"/>
        <v>2021</v>
      </c>
      <c r="H811" t="str">
        <f t="shared" si="233"/>
        <v>02</v>
      </c>
      <c r="I811" t="str">
        <f t="shared" si="234"/>
        <v>15</v>
      </c>
      <c r="J811" s="3">
        <f t="shared" si="235"/>
        <v>44242</v>
      </c>
      <c r="K811">
        <f t="shared" si="236"/>
        <v>7</v>
      </c>
      <c r="L811" t="str">
        <f t="shared" si="237"/>
        <v>22</v>
      </c>
      <c r="M811" t="str">
        <f t="shared" si="238"/>
        <v>43</v>
      </c>
      <c r="N811" t="str">
        <f t="shared" si="239"/>
        <v>12</v>
      </c>
      <c r="O811">
        <f t="shared" si="240"/>
        <v>22.72</v>
      </c>
      <c r="P811" t="str">
        <f t="shared" si="241"/>
        <v>22</v>
      </c>
      <c r="Q811" t="str">
        <f t="shared" si="242"/>
        <v>35</v>
      </c>
      <c r="R811" t="str">
        <f t="shared" si="243"/>
        <v>09</v>
      </c>
      <c r="S811">
        <f t="shared" si="244"/>
        <v>22.585833333333333</v>
      </c>
      <c r="T811">
        <f t="shared" si="245"/>
        <v>-0.13416666666666544</v>
      </c>
      <c r="U811">
        <f t="shared" si="246"/>
        <v>167.86583333333334</v>
      </c>
    </row>
    <row r="812" spans="1:21" x14ac:dyDescent="0.3">
      <c r="A812" t="s">
        <v>536</v>
      </c>
      <c r="B812" t="s">
        <v>537</v>
      </c>
      <c r="C812" t="str">
        <f t="shared" si="228"/>
        <v>2021</v>
      </c>
      <c r="D812" t="str">
        <f t="shared" si="229"/>
        <v>01</v>
      </c>
      <c r="E812" t="str">
        <f t="shared" si="230"/>
        <v>01</v>
      </c>
      <c r="F812" s="3">
        <f t="shared" si="231"/>
        <v>44197</v>
      </c>
      <c r="G812" t="str">
        <f t="shared" si="232"/>
        <v>2021</v>
      </c>
      <c r="H812" t="str">
        <f t="shared" si="233"/>
        <v>01</v>
      </c>
      <c r="I812" t="str">
        <f t="shared" si="234"/>
        <v>05</v>
      </c>
      <c r="J812" s="3">
        <f t="shared" si="235"/>
        <v>44201</v>
      </c>
      <c r="K812">
        <f t="shared" si="236"/>
        <v>4</v>
      </c>
      <c r="L812" t="str">
        <f t="shared" si="237"/>
        <v>05</v>
      </c>
      <c r="M812" t="str">
        <f t="shared" si="238"/>
        <v>00</v>
      </c>
      <c r="N812" t="str">
        <f t="shared" si="239"/>
        <v>54</v>
      </c>
      <c r="O812">
        <f t="shared" si="240"/>
        <v>5.0149999999999997</v>
      </c>
      <c r="P812" t="str">
        <f t="shared" si="241"/>
        <v>23</v>
      </c>
      <c r="Q812" t="str">
        <f t="shared" si="242"/>
        <v>30</v>
      </c>
      <c r="R812" t="str">
        <f t="shared" si="243"/>
        <v>00</v>
      </c>
      <c r="S812">
        <f t="shared" si="244"/>
        <v>23.5</v>
      </c>
      <c r="T812">
        <f t="shared" si="245"/>
        <v>18.484999999999999</v>
      </c>
      <c r="U812">
        <f t="shared" si="246"/>
        <v>114.485</v>
      </c>
    </row>
    <row r="813" spans="1:21" x14ac:dyDescent="0.3">
      <c r="A813" t="s">
        <v>1423</v>
      </c>
      <c r="B813" t="s">
        <v>229</v>
      </c>
      <c r="C813" t="str">
        <f t="shared" si="228"/>
        <v>2021</v>
      </c>
      <c r="D813" t="str">
        <f t="shared" si="229"/>
        <v>02</v>
      </c>
      <c r="E813" t="str">
        <f t="shared" si="230"/>
        <v>04</v>
      </c>
      <c r="F813" s="3">
        <f t="shared" si="231"/>
        <v>44231</v>
      </c>
      <c r="G813" t="str">
        <f t="shared" si="232"/>
        <v>2021</v>
      </c>
      <c r="H813" t="str">
        <f t="shared" si="233"/>
        <v>03</v>
      </c>
      <c r="I813" t="str">
        <f t="shared" si="234"/>
        <v>01</v>
      </c>
      <c r="J813" s="3">
        <f t="shared" si="235"/>
        <v>44256</v>
      </c>
      <c r="K813">
        <f t="shared" si="236"/>
        <v>25</v>
      </c>
      <c r="L813" t="str">
        <f t="shared" si="237"/>
        <v>20</v>
      </c>
      <c r="M813" t="str">
        <f t="shared" si="238"/>
        <v>29</v>
      </c>
      <c r="N813" t="str">
        <f t="shared" si="239"/>
        <v>39</v>
      </c>
      <c r="O813">
        <f t="shared" si="240"/>
        <v>20.494166666666668</v>
      </c>
      <c r="P813" t="str">
        <f t="shared" si="241"/>
        <v>04</v>
      </c>
      <c r="Q813" t="str">
        <f t="shared" si="242"/>
        <v>59</v>
      </c>
      <c r="R813" t="str">
        <f t="shared" si="243"/>
        <v>59</v>
      </c>
      <c r="S813">
        <f t="shared" si="244"/>
        <v>4.9997222222222222</v>
      </c>
      <c r="T813">
        <f t="shared" si="245"/>
        <v>-15.494444444444447</v>
      </c>
      <c r="U813">
        <f t="shared" si="246"/>
        <v>584.50555555555559</v>
      </c>
    </row>
    <row r="814" spans="1:21" x14ac:dyDescent="0.3">
      <c r="A814" t="s">
        <v>1534</v>
      </c>
      <c r="B814" t="s">
        <v>1535</v>
      </c>
      <c r="C814" t="str">
        <f t="shared" si="228"/>
        <v>2021</v>
      </c>
      <c r="D814" t="str">
        <f t="shared" si="229"/>
        <v>01</v>
      </c>
      <c r="E814" t="str">
        <f t="shared" si="230"/>
        <v>26</v>
      </c>
      <c r="F814" s="3">
        <f t="shared" si="231"/>
        <v>44222</v>
      </c>
      <c r="G814" t="str">
        <f t="shared" si="232"/>
        <v>2021</v>
      </c>
      <c r="H814" t="str">
        <f t="shared" si="233"/>
        <v>02</v>
      </c>
      <c r="I814" t="str">
        <f t="shared" si="234"/>
        <v>25</v>
      </c>
      <c r="J814" s="3">
        <f t="shared" si="235"/>
        <v>44252</v>
      </c>
      <c r="K814">
        <f t="shared" si="236"/>
        <v>30</v>
      </c>
      <c r="L814" t="str">
        <f t="shared" si="237"/>
        <v>15</v>
      </c>
      <c r="M814" t="str">
        <f t="shared" si="238"/>
        <v>19</v>
      </c>
      <c r="N814" t="str">
        <f t="shared" si="239"/>
        <v>54</v>
      </c>
      <c r="O814">
        <f t="shared" si="240"/>
        <v>15.331666666666667</v>
      </c>
      <c r="P814" t="str">
        <f t="shared" si="241"/>
        <v>14</v>
      </c>
      <c r="Q814" t="str">
        <f t="shared" si="242"/>
        <v>59</v>
      </c>
      <c r="R814" t="str">
        <f t="shared" si="243"/>
        <v>44</v>
      </c>
      <c r="S814">
        <f t="shared" si="244"/>
        <v>14.995555555555555</v>
      </c>
      <c r="T814">
        <f t="shared" si="245"/>
        <v>-0.33611111111111214</v>
      </c>
      <c r="U814">
        <f t="shared" si="246"/>
        <v>719.66388888888889</v>
      </c>
    </row>
    <row r="815" spans="1:21" x14ac:dyDescent="0.3">
      <c r="A815" t="s">
        <v>379</v>
      </c>
      <c r="B815" t="s">
        <v>380</v>
      </c>
      <c r="C815" t="str">
        <f t="shared" si="228"/>
        <v>2021</v>
      </c>
      <c r="D815" t="str">
        <f t="shared" si="229"/>
        <v>01</v>
      </c>
      <c r="E815" t="str">
        <f t="shared" si="230"/>
        <v>05</v>
      </c>
      <c r="F815" s="3">
        <f t="shared" si="231"/>
        <v>44201</v>
      </c>
      <c r="G815" t="str">
        <f t="shared" si="232"/>
        <v>2021</v>
      </c>
      <c r="H815" t="str">
        <f t="shared" si="233"/>
        <v>01</v>
      </c>
      <c r="I815" t="str">
        <f t="shared" si="234"/>
        <v>05</v>
      </c>
      <c r="J815" s="3">
        <f t="shared" si="235"/>
        <v>44201</v>
      </c>
      <c r="K815">
        <f t="shared" si="236"/>
        <v>0</v>
      </c>
      <c r="L815" t="str">
        <f t="shared" si="237"/>
        <v>11</v>
      </c>
      <c r="M815" t="str">
        <f t="shared" si="238"/>
        <v>30</v>
      </c>
      <c r="N815" t="str">
        <f t="shared" si="239"/>
        <v>00</v>
      </c>
      <c r="O815">
        <f t="shared" si="240"/>
        <v>11.5</v>
      </c>
      <c r="P815" t="str">
        <f t="shared" si="241"/>
        <v>23</v>
      </c>
      <c r="Q815" t="str">
        <f t="shared" si="242"/>
        <v>45</v>
      </c>
      <c r="R815" t="str">
        <f t="shared" si="243"/>
        <v>00</v>
      </c>
      <c r="S815">
        <f t="shared" si="244"/>
        <v>23.75</v>
      </c>
      <c r="T815">
        <f t="shared" si="245"/>
        <v>12.25</v>
      </c>
      <c r="U815">
        <f t="shared" si="246"/>
        <v>12.25</v>
      </c>
    </row>
    <row r="816" spans="1:21" x14ac:dyDescent="0.3">
      <c r="A816" t="s">
        <v>89</v>
      </c>
      <c r="C816" t="str">
        <f t="shared" si="228"/>
        <v>2021</v>
      </c>
      <c r="D816" t="str">
        <f t="shared" si="229"/>
        <v>01</v>
      </c>
      <c r="E816" t="str">
        <f t="shared" si="230"/>
        <v>22</v>
      </c>
      <c r="F816" s="3">
        <f t="shared" si="231"/>
        <v>44218</v>
      </c>
      <c r="G816">
        <f t="shared" si="232"/>
        <v>2021</v>
      </c>
      <c r="H816">
        <f t="shared" si="233"/>
        <v>3</v>
      </c>
      <c r="I816">
        <f t="shared" si="234"/>
        <v>4</v>
      </c>
      <c r="J816" s="3">
        <f t="shared" si="235"/>
        <v>44259</v>
      </c>
      <c r="K816">
        <f t="shared" si="236"/>
        <v>41</v>
      </c>
      <c r="L816" t="str">
        <f t="shared" si="237"/>
        <v>15</v>
      </c>
      <c r="M816" t="str">
        <f t="shared" si="238"/>
        <v>12</v>
      </c>
      <c r="N816" t="str">
        <f t="shared" si="239"/>
        <v>53</v>
      </c>
      <c r="O816">
        <f t="shared" si="240"/>
        <v>15.214722222222221</v>
      </c>
      <c r="P816">
        <f t="shared" si="241"/>
        <v>0</v>
      </c>
      <c r="Q816">
        <f t="shared" si="242"/>
        <v>0</v>
      </c>
      <c r="R816">
        <f t="shared" si="243"/>
        <v>0</v>
      </c>
      <c r="S816">
        <f t="shared" si="244"/>
        <v>0</v>
      </c>
      <c r="T816">
        <f t="shared" si="245"/>
        <v>-15.214722222222221</v>
      </c>
      <c r="U816">
        <f t="shared" si="246"/>
        <v>968.78527777777776</v>
      </c>
    </row>
    <row r="817" spans="1:21" x14ac:dyDescent="0.3">
      <c r="A817" t="s">
        <v>1042</v>
      </c>
      <c r="C817" t="str">
        <f t="shared" si="228"/>
        <v>2021</v>
      </c>
      <c r="D817" t="str">
        <f t="shared" si="229"/>
        <v>01</v>
      </c>
      <c r="E817" t="str">
        <f t="shared" si="230"/>
        <v>26</v>
      </c>
      <c r="F817" s="3">
        <f t="shared" si="231"/>
        <v>44222</v>
      </c>
      <c r="G817">
        <f t="shared" si="232"/>
        <v>2021</v>
      </c>
      <c r="H817">
        <f t="shared" si="233"/>
        <v>3</v>
      </c>
      <c r="I817">
        <f t="shared" si="234"/>
        <v>4</v>
      </c>
      <c r="J817" s="3">
        <f t="shared" si="235"/>
        <v>44259</v>
      </c>
      <c r="K817">
        <f t="shared" si="236"/>
        <v>37</v>
      </c>
      <c r="L817" t="str">
        <f t="shared" si="237"/>
        <v>05</v>
      </c>
      <c r="M817" t="str">
        <f t="shared" si="238"/>
        <v>00</v>
      </c>
      <c r="N817" t="str">
        <f t="shared" si="239"/>
        <v>42</v>
      </c>
      <c r="O817">
        <f t="shared" si="240"/>
        <v>5.0116666666666667</v>
      </c>
      <c r="P817">
        <f t="shared" si="241"/>
        <v>0</v>
      </c>
      <c r="Q817">
        <f t="shared" si="242"/>
        <v>0</v>
      </c>
      <c r="R817">
        <f t="shared" si="243"/>
        <v>0</v>
      </c>
      <c r="S817">
        <f t="shared" si="244"/>
        <v>0</v>
      </c>
      <c r="T817">
        <f t="shared" si="245"/>
        <v>-5.0116666666666667</v>
      </c>
      <c r="U817">
        <f t="shared" si="246"/>
        <v>882.98833333333334</v>
      </c>
    </row>
    <row r="818" spans="1:21" x14ac:dyDescent="0.3">
      <c r="A818" t="s">
        <v>989</v>
      </c>
      <c r="B818" t="s">
        <v>241</v>
      </c>
      <c r="C818" t="str">
        <f t="shared" si="228"/>
        <v>2021</v>
      </c>
      <c r="D818" t="str">
        <f t="shared" si="229"/>
        <v>02</v>
      </c>
      <c r="E818" t="str">
        <f t="shared" si="230"/>
        <v>11</v>
      </c>
      <c r="F818" s="3">
        <f t="shared" si="231"/>
        <v>44238</v>
      </c>
      <c r="G818" t="str">
        <f t="shared" si="232"/>
        <v>2021</v>
      </c>
      <c r="H818" t="str">
        <f t="shared" si="233"/>
        <v>02</v>
      </c>
      <c r="I818" t="str">
        <f t="shared" si="234"/>
        <v>24</v>
      </c>
      <c r="J818" s="3">
        <f t="shared" si="235"/>
        <v>44251</v>
      </c>
      <c r="K818">
        <f t="shared" si="236"/>
        <v>13</v>
      </c>
      <c r="L818" t="str">
        <f t="shared" si="237"/>
        <v>13</v>
      </c>
      <c r="M818" t="str">
        <f t="shared" si="238"/>
        <v>34</v>
      </c>
      <c r="N818" t="str">
        <f t="shared" si="239"/>
        <v>59</v>
      </c>
      <c r="O818">
        <f t="shared" si="240"/>
        <v>13.583055555555555</v>
      </c>
      <c r="P818" t="str">
        <f t="shared" si="241"/>
        <v>07</v>
      </c>
      <c r="Q818" t="str">
        <f t="shared" si="242"/>
        <v>59</v>
      </c>
      <c r="R818" t="str">
        <f t="shared" si="243"/>
        <v>59</v>
      </c>
      <c r="S818">
        <f t="shared" si="244"/>
        <v>7.9997222222222222</v>
      </c>
      <c r="T818">
        <f t="shared" si="245"/>
        <v>-5.583333333333333</v>
      </c>
      <c r="U818">
        <f t="shared" si="246"/>
        <v>306.41666666666669</v>
      </c>
    </row>
    <row r="819" spans="1:21" x14ac:dyDescent="0.3">
      <c r="A819" t="s">
        <v>470</v>
      </c>
      <c r="B819" t="s">
        <v>210</v>
      </c>
      <c r="C819" t="str">
        <f t="shared" si="228"/>
        <v>2021</v>
      </c>
      <c r="D819" t="str">
        <f t="shared" si="229"/>
        <v>01</v>
      </c>
      <c r="E819" t="str">
        <f t="shared" si="230"/>
        <v>15</v>
      </c>
      <c r="F819" s="3">
        <f t="shared" si="231"/>
        <v>44211</v>
      </c>
      <c r="G819" t="str">
        <f t="shared" si="232"/>
        <v>2021</v>
      </c>
      <c r="H819" t="str">
        <f t="shared" si="233"/>
        <v>02</v>
      </c>
      <c r="I819" t="str">
        <f t="shared" si="234"/>
        <v>01</v>
      </c>
      <c r="J819" s="3">
        <f t="shared" si="235"/>
        <v>44228</v>
      </c>
      <c r="K819">
        <f t="shared" si="236"/>
        <v>17</v>
      </c>
      <c r="L819" t="str">
        <f t="shared" si="237"/>
        <v>20</v>
      </c>
      <c r="M819" t="str">
        <f t="shared" si="238"/>
        <v>10</v>
      </c>
      <c r="N819" t="str">
        <f t="shared" si="239"/>
        <v>03</v>
      </c>
      <c r="O819">
        <f t="shared" si="240"/>
        <v>20.1675</v>
      </c>
      <c r="P819" t="str">
        <f t="shared" si="241"/>
        <v>04</v>
      </c>
      <c r="Q819" t="str">
        <f t="shared" si="242"/>
        <v>59</v>
      </c>
      <c r="R819" t="str">
        <f t="shared" si="243"/>
        <v>59</v>
      </c>
      <c r="S819">
        <f t="shared" si="244"/>
        <v>4.9997222222222222</v>
      </c>
      <c r="T819">
        <f t="shared" si="245"/>
        <v>-15.167777777777779</v>
      </c>
      <c r="U819">
        <f t="shared" si="246"/>
        <v>392.83222222222224</v>
      </c>
    </row>
    <row r="820" spans="1:21" x14ac:dyDescent="0.3">
      <c r="A820" t="s">
        <v>813</v>
      </c>
      <c r="B820" t="s">
        <v>814</v>
      </c>
      <c r="C820" t="str">
        <f t="shared" si="228"/>
        <v>2021</v>
      </c>
      <c r="D820" t="str">
        <f t="shared" si="229"/>
        <v>02</v>
      </c>
      <c r="E820" t="str">
        <f t="shared" si="230"/>
        <v>08</v>
      </c>
      <c r="F820" s="3">
        <f t="shared" si="231"/>
        <v>44235</v>
      </c>
      <c r="G820" t="str">
        <f t="shared" si="232"/>
        <v>2021</v>
      </c>
      <c r="H820" t="str">
        <f t="shared" si="233"/>
        <v>03</v>
      </c>
      <c r="I820" t="str">
        <f t="shared" si="234"/>
        <v>16</v>
      </c>
      <c r="J820" s="3">
        <f t="shared" si="235"/>
        <v>44271</v>
      </c>
      <c r="K820">
        <f t="shared" si="236"/>
        <v>36</v>
      </c>
      <c r="L820" t="str">
        <f t="shared" si="237"/>
        <v>14</v>
      </c>
      <c r="M820" t="str">
        <f t="shared" si="238"/>
        <v>00</v>
      </c>
      <c r="N820" t="str">
        <f t="shared" si="239"/>
        <v>00</v>
      </c>
      <c r="O820">
        <f t="shared" si="240"/>
        <v>14</v>
      </c>
      <c r="P820" t="str">
        <f t="shared" si="241"/>
        <v>06</v>
      </c>
      <c r="Q820" t="str">
        <f t="shared" si="242"/>
        <v>59</v>
      </c>
      <c r="R820" t="str">
        <f t="shared" si="243"/>
        <v>59</v>
      </c>
      <c r="S820">
        <f t="shared" si="244"/>
        <v>6.9997222222222222</v>
      </c>
      <c r="T820">
        <f t="shared" si="245"/>
        <v>-7.0002777777777778</v>
      </c>
      <c r="U820">
        <f t="shared" si="246"/>
        <v>856.9997222222222</v>
      </c>
    </row>
    <row r="821" spans="1:21" x14ac:dyDescent="0.3">
      <c r="A821" t="s">
        <v>587</v>
      </c>
      <c r="B821" t="s">
        <v>588</v>
      </c>
      <c r="C821" t="str">
        <f t="shared" si="228"/>
        <v>2021</v>
      </c>
      <c r="D821" t="str">
        <f t="shared" si="229"/>
        <v>02</v>
      </c>
      <c r="E821" t="str">
        <f t="shared" si="230"/>
        <v>02</v>
      </c>
      <c r="F821" s="3">
        <f t="shared" si="231"/>
        <v>44229</v>
      </c>
      <c r="G821" t="str">
        <f t="shared" si="232"/>
        <v>2021</v>
      </c>
      <c r="H821" t="str">
        <f t="shared" si="233"/>
        <v>03</v>
      </c>
      <c r="I821" t="str">
        <f t="shared" si="234"/>
        <v>04</v>
      </c>
      <c r="J821" s="3">
        <f t="shared" si="235"/>
        <v>44259</v>
      </c>
      <c r="K821">
        <f t="shared" si="236"/>
        <v>30</v>
      </c>
      <c r="L821" t="str">
        <f t="shared" si="237"/>
        <v>18</v>
      </c>
      <c r="M821" t="str">
        <f t="shared" si="238"/>
        <v>42</v>
      </c>
      <c r="N821" t="str">
        <f t="shared" si="239"/>
        <v>56</v>
      </c>
      <c r="O821">
        <f t="shared" si="240"/>
        <v>18.715555555555554</v>
      </c>
      <c r="P821" t="str">
        <f t="shared" si="241"/>
        <v>04</v>
      </c>
      <c r="Q821" t="str">
        <f t="shared" si="242"/>
        <v>59</v>
      </c>
      <c r="R821" t="str">
        <f t="shared" si="243"/>
        <v>59</v>
      </c>
      <c r="S821">
        <f t="shared" si="244"/>
        <v>4.9997222222222222</v>
      </c>
      <c r="T821">
        <f t="shared" si="245"/>
        <v>-13.715833333333332</v>
      </c>
      <c r="U821">
        <f t="shared" si="246"/>
        <v>706.28416666666669</v>
      </c>
    </row>
    <row r="822" spans="1:21" x14ac:dyDescent="0.3">
      <c r="A822" t="s">
        <v>323</v>
      </c>
      <c r="C822" t="str">
        <f t="shared" si="228"/>
        <v>2021</v>
      </c>
      <c r="D822" t="str">
        <f t="shared" si="229"/>
        <v>01</v>
      </c>
      <c r="E822" t="str">
        <f t="shared" si="230"/>
        <v>04</v>
      </c>
      <c r="F822" s="3">
        <f t="shared" si="231"/>
        <v>44200</v>
      </c>
      <c r="G822">
        <f t="shared" si="232"/>
        <v>2021</v>
      </c>
      <c r="H822">
        <f t="shared" si="233"/>
        <v>3</v>
      </c>
      <c r="I822">
        <f t="shared" si="234"/>
        <v>4</v>
      </c>
      <c r="J822" s="3">
        <f t="shared" si="235"/>
        <v>44259</v>
      </c>
      <c r="K822">
        <f t="shared" si="236"/>
        <v>59</v>
      </c>
      <c r="L822" t="str">
        <f t="shared" si="237"/>
        <v>21</v>
      </c>
      <c r="M822" t="str">
        <f t="shared" si="238"/>
        <v>37</v>
      </c>
      <c r="N822" t="str">
        <f t="shared" si="239"/>
        <v>45</v>
      </c>
      <c r="O822">
        <f t="shared" si="240"/>
        <v>21.629166666666666</v>
      </c>
      <c r="P822">
        <f t="shared" si="241"/>
        <v>0</v>
      </c>
      <c r="Q822">
        <f t="shared" si="242"/>
        <v>0</v>
      </c>
      <c r="R822">
        <f t="shared" si="243"/>
        <v>0</v>
      </c>
      <c r="S822">
        <f t="shared" si="244"/>
        <v>0</v>
      </c>
      <c r="T822">
        <f t="shared" si="245"/>
        <v>-21.629166666666666</v>
      </c>
      <c r="U822">
        <f t="shared" si="246"/>
        <v>1394.3708333333334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6"/>
  <sheetViews>
    <sheetView workbookViewId="0">
      <selection activeCell="D17" sqref="D17"/>
    </sheetView>
  </sheetViews>
  <sheetFormatPr defaultRowHeight="14.4" x14ac:dyDescent="0.3"/>
  <cols>
    <col min="2" max="2" width="11.109375" bestFit="1" customWidth="1"/>
    <col min="3" max="3" width="13.44140625" bestFit="1" customWidth="1"/>
    <col min="6" max="6" width="12.44140625" bestFit="1" customWidth="1"/>
    <col min="7" max="7" width="10.5546875" bestFit="1" customWidth="1"/>
    <col min="8" max="9" width="12.109375" bestFit="1" customWidth="1"/>
  </cols>
  <sheetData>
    <row r="1" spans="1:9" x14ac:dyDescent="0.3">
      <c r="A1" t="s">
        <v>2320</v>
      </c>
    </row>
    <row r="2" spans="1:9" ht="15" thickBot="1" x14ac:dyDescent="0.35"/>
    <row r="3" spans="1:9" x14ac:dyDescent="0.3">
      <c r="A3" s="7" t="s">
        <v>2321</v>
      </c>
      <c r="B3" s="7"/>
    </row>
    <row r="4" spans="1:9" x14ac:dyDescent="0.3">
      <c r="A4" s="4" t="s">
        <v>2322</v>
      </c>
      <c r="B4" s="4">
        <v>0.9821423433112193</v>
      </c>
    </row>
    <row r="5" spans="1:9" x14ac:dyDescent="0.3">
      <c r="A5" s="4" t="s">
        <v>2323</v>
      </c>
      <c r="B5" s="4">
        <v>0.9646035825248529</v>
      </c>
    </row>
    <row r="6" spans="1:9" x14ac:dyDescent="0.3">
      <c r="A6" s="4" t="s">
        <v>2324</v>
      </c>
      <c r="B6" s="4">
        <v>0.96451703871684524</v>
      </c>
    </row>
    <row r="7" spans="1:9" x14ac:dyDescent="0.3">
      <c r="A7" s="4" t="s">
        <v>2325</v>
      </c>
      <c r="B7" s="4">
        <v>325521.60527137213</v>
      </c>
    </row>
    <row r="8" spans="1:9" ht="15" thickBot="1" x14ac:dyDescent="0.35">
      <c r="A8" s="5" t="s">
        <v>2326</v>
      </c>
      <c r="B8" s="5">
        <v>821</v>
      </c>
    </row>
    <row r="10" spans="1:9" ht="15" thickBot="1" x14ac:dyDescent="0.35">
      <c r="A10" t="s">
        <v>2327</v>
      </c>
    </row>
    <row r="11" spans="1:9" x14ac:dyDescent="0.3">
      <c r="A11" s="6"/>
      <c r="B11" s="6" t="s">
        <v>2332</v>
      </c>
      <c r="C11" s="6" t="s">
        <v>2333</v>
      </c>
      <c r="D11" s="6" t="s">
        <v>2334</v>
      </c>
      <c r="E11" s="6" t="s">
        <v>2335</v>
      </c>
      <c r="F11" s="6" t="s">
        <v>2336</v>
      </c>
    </row>
    <row r="12" spans="1:9" x14ac:dyDescent="0.3">
      <c r="A12" s="4" t="s">
        <v>2328</v>
      </c>
      <c r="B12" s="4">
        <v>2</v>
      </c>
      <c r="C12" s="4">
        <v>2362122968763101</v>
      </c>
      <c r="D12" s="4">
        <v>1181061484381550.5</v>
      </c>
      <c r="E12" s="4">
        <v>11145.84168100265</v>
      </c>
      <c r="F12" s="4">
        <v>0</v>
      </c>
    </row>
    <row r="13" spans="1:9" x14ac:dyDescent="0.3">
      <c r="A13" s="4" t="s">
        <v>2329</v>
      </c>
      <c r="B13" s="4">
        <v>818</v>
      </c>
      <c r="C13" s="4">
        <v>86678810077732.938</v>
      </c>
      <c r="D13" s="4">
        <v>105964315498.45102</v>
      </c>
      <c r="E13" s="4"/>
      <c r="F13" s="4"/>
    </row>
    <row r="14" spans="1:9" ht="15" thickBot="1" x14ac:dyDescent="0.35">
      <c r="A14" s="5" t="s">
        <v>2330</v>
      </c>
      <c r="B14" s="5">
        <v>820</v>
      </c>
      <c r="C14" s="5">
        <v>2448801778840834</v>
      </c>
      <c r="D14" s="5"/>
      <c r="E14" s="5"/>
      <c r="F14" s="5"/>
    </row>
    <row r="15" spans="1:9" ht="15" thickBot="1" x14ac:dyDescent="0.35"/>
    <row r="16" spans="1:9" x14ac:dyDescent="0.3">
      <c r="A16" s="6"/>
      <c r="B16" s="6" t="s">
        <v>2337</v>
      </c>
      <c r="C16" s="6" t="s">
        <v>2325</v>
      </c>
      <c r="D16" s="6" t="s">
        <v>2338</v>
      </c>
      <c r="E16" s="6" t="s">
        <v>2339</v>
      </c>
      <c r="F16" s="6" t="s">
        <v>2340</v>
      </c>
      <c r="G16" s="6" t="s">
        <v>2341</v>
      </c>
      <c r="H16" s="6" t="s">
        <v>2342</v>
      </c>
      <c r="I16" s="6" t="s">
        <v>2343</v>
      </c>
    </row>
    <row r="17" spans="1:9" x14ac:dyDescent="0.3">
      <c r="A17" s="4" t="s">
        <v>2331</v>
      </c>
      <c r="B17" s="4">
        <v>-59115.318200884249</v>
      </c>
      <c r="C17" s="4">
        <v>17473.707751460057</v>
      </c>
      <c r="D17" s="4">
        <v>-3.3831010019006831</v>
      </c>
      <c r="E17" s="4">
        <v>7.5079075702000689E-4</v>
      </c>
      <c r="F17" s="4">
        <v>-93413.905133433756</v>
      </c>
      <c r="G17" s="4">
        <v>-24816.731268334734</v>
      </c>
      <c r="H17" s="4">
        <v>-93413.905133433756</v>
      </c>
      <c r="I17" s="4">
        <v>-24816.731268334734</v>
      </c>
    </row>
    <row r="18" spans="1:9" x14ac:dyDescent="0.3">
      <c r="A18" s="4" t="s">
        <v>2319</v>
      </c>
      <c r="B18" s="4">
        <v>311.56709878733352</v>
      </c>
      <c r="C18" s="4">
        <v>2.0951413031659363</v>
      </c>
      <c r="D18" s="4">
        <v>148.7093487759175</v>
      </c>
      <c r="E18" s="4">
        <v>0</v>
      </c>
      <c r="F18" s="4">
        <v>307.4546123508697</v>
      </c>
      <c r="G18" s="4">
        <v>315.67958522379735</v>
      </c>
      <c r="H18" s="4">
        <v>307.4546123508697</v>
      </c>
      <c r="I18" s="4">
        <v>315.67958522379735</v>
      </c>
    </row>
    <row r="19" spans="1:9" ht="15" thickBot="1" x14ac:dyDescent="0.35">
      <c r="A19" s="5" t="s">
        <v>2318</v>
      </c>
      <c r="B19" s="5">
        <v>0.79934760875257149</v>
      </c>
      <c r="C19" s="5">
        <v>19.949840678113908</v>
      </c>
      <c r="D19" s="5">
        <v>4.0067869295292192E-2</v>
      </c>
      <c r="E19" s="5">
        <v>0.96804879478466122</v>
      </c>
      <c r="F19" s="5">
        <v>-38.359562138471986</v>
      </c>
      <c r="G19" s="5">
        <v>39.958257355977125</v>
      </c>
      <c r="H19" s="5">
        <v>-38.359562138471986</v>
      </c>
      <c r="I19" s="5">
        <v>39.958257355977125</v>
      </c>
    </row>
    <row r="23" spans="1:9" x14ac:dyDescent="0.3">
      <c r="A23" t="s">
        <v>2344</v>
      </c>
    </row>
    <row r="24" spans="1:9" ht="15" thickBot="1" x14ac:dyDescent="0.35"/>
    <row r="25" spans="1:9" x14ac:dyDescent="0.3">
      <c r="A25" s="6" t="s">
        <v>2345</v>
      </c>
      <c r="B25" s="6" t="s">
        <v>2346</v>
      </c>
      <c r="C25" s="6" t="s">
        <v>2347</v>
      </c>
    </row>
    <row r="26" spans="1:9" x14ac:dyDescent="0.3">
      <c r="A26" s="4">
        <v>1</v>
      </c>
      <c r="B26" s="4">
        <v>1774.5564609162193</v>
      </c>
      <c r="C26" s="4">
        <v>57356.443539083783</v>
      </c>
    </row>
    <row r="27" spans="1:9" x14ac:dyDescent="0.3">
      <c r="A27" s="4">
        <v>2</v>
      </c>
      <c r="B27" s="4">
        <v>-50458.513246523653</v>
      </c>
      <c r="C27" s="4">
        <v>71860.513246523653</v>
      </c>
    </row>
    <row r="28" spans="1:9" x14ac:dyDescent="0.3">
      <c r="A28" s="4">
        <v>3</v>
      </c>
      <c r="B28" s="4">
        <v>-41830.5500236476</v>
      </c>
      <c r="C28" s="4">
        <v>45746.5500236476</v>
      </c>
    </row>
    <row r="29" spans="1:9" x14ac:dyDescent="0.3">
      <c r="A29" s="4">
        <v>4</v>
      </c>
      <c r="B29" s="4">
        <v>-46373.479129169616</v>
      </c>
      <c r="C29" s="4">
        <v>50588.479129169616</v>
      </c>
    </row>
    <row r="30" spans="1:9" x14ac:dyDescent="0.3">
      <c r="A30" s="4">
        <v>5</v>
      </c>
      <c r="B30" s="4">
        <v>-48212.63203094904</v>
      </c>
      <c r="C30" s="4">
        <v>56419.63203094904</v>
      </c>
    </row>
    <row r="31" spans="1:9" x14ac:dyDescent="0.3">
      <c r="A31" s="4">
        <v>6</v>
      </c>
      <c r="B31" s="4">
        <v>-50551.74453601455</v>
      </c>
      <c r="C31" s="4">
        <v>53999.74453601455</v>
      </c>
    </row>
    <row r="32" spans="1:9" x14ac:dyDescent="0.3">
      <c r="A32" s="4">
        <v>7</v>
      </c>
      <c r="B32" s="4">
        <v>-58357.711087335148</v>
      </c>
      <c r="C32" s="4">
        <v>58538.711087335148</v>
      </c>
    </row>
    <row r="33" spans="1:3" x14ac:dyDescent="0.3">
      <c r="A33" s="4">
        <v>8</v>
      </c>
      <c r="B33" s="4">
        <v>489429.62294632767</v>
      </c>
      <c r="C33" s="4">
        <v>-341445.62294632767</v>
      </c>
    </row>
    <row r="34" spans="1:3" x14ac:dyDescent="0.3">
      <c r="A34" s="4">
        <v>9</v>
      </c>
      <c r="B34" s="4">
        <v>-42370.59222624651</v>
      </c>
      <c r="C34" s="4">
        <v>59740.59222624651</v>
      </c>
    </row>
    <row r="35" spans="1:3" x14ac:dyDescent="0.3">
      <c r="A35" s="4">
        <v>10</v>
      </c>
      <c r="B35" s="4">
        <v>-57813.159396605333</v>
      </c>
      <c r="C35" s="4">
        <v>59954.159396605333</v>
      </c>
    </row>
    <row r="36" spans="1:3" x14ac:dyDescent="0.3">
      <c r="A36" s="4">
        <v>11</v>
      </c>
      <c r="B36" s="4">
        <v>250345.18352870227</v>
      </c>
      <c r="C36" s="4">
        <v>-199131.18352870227</v>
      </c>
    </row>
    <row r="37" spans="1:3" x14ac:dyDescent="0.3">
      <c r="A37" s="4">
        <v>12</v>
      </c>
      <c r="B37" s="4">
        <v>103134.21344356143</v>
      </c>
      <c r="C37" s="4">
        <v>-65842.213443561428</v>
      </c>
    </row>
    <row r="38" spans="1:3" x14ac:dyDescent="0.3">
      <c r="A38" s="4">
        <v>13</v>
      </c>
      <c r="B38" s="4">
        <v>564229.90714249341</v>
      </c>
      <c r="C38" s="4">
        <v>769287.09285750659</v>
      </c>
    </row>
    <row r="39" spans="1:3" x14ac:dyDescent="0.3">
      <c r="A39" s="4">
        <v>14</v>
      </c>
      <c r="B39" s="4">
        <v>-56229.096780307103</v>
      </c>
      <c r="C39" s="4">
        <v>59048.096780307103</v>
      </c>
    </row>
    <row r="40" spans="1:3" x14ac:dyDescent="0.3">
      <c r="A40" s="4">
        <v>15</v>
      </c>
      <c r="B40" s="4">
        <v>-54515.975603053681</v>
      </c>
      <c r="C40" s="4">
        <v>60231.975603053681</v>
      </c>
    </row>
    <row r="41" spans="1:3" x14ac:dyDescent="0.3">
      <c r="A41" s="4">
        <v>16</v>
      </c>
      <c r="B41" s="4">
        <v>-54408.994829717478</v>
      </c>
      <c r="C41" s="4">
        <v>55458.994829717478</v>
      </c>
    </row>
    <row r="42" spans="1:3" x14ac:dyDescent="0.3">
      <c r="A42" s="4">
        <v>17</v>
      </c>
      <c r="B42" s="4">
        <v>-57826.565812575733</v>
      </c>
      <c r="C42" s="4">
        <v>58043.565812575733</v>
      </c>
    </row>
    <row r="43" spans="1:3" x14ac:dyDescent="0.3">
      <c r="A43" s="4">
        <v>18</v>
      </c>
      <c r="B43" s="4">
        <v>-13386.935053698959</v>
      </c>
      <c r="C43" s="4">
        <v>68580.935053698951</v>
      </c>
    </row>
    <row r="44" spans="1:3" x14ac:dyDescent="0.3">
      <c r="A44" s="4">
        <v>19</v>
      </c>
      <c r="B44" s="4">
        <v>9269.1384311534875</v>
      </c>
      <c r="C44" s="4">
        <v>15406.861568846512</v>
      </c>
    </row>
    <row r="45" spans="1:3" x14ac:dyDescent="0.3">
      <c r="A45" s="4">
        <v>20</v>
      </c>
      <c r="B45" s="4">
        <v>-57848.972636254082</v>
      </c>
      <c r="C45" s="4">
        <v>58886.972636254082</v>
      </c>
    </row>
    <row r="46" spans="1:3" x14ac:dyDescent="0.3">
      <c r="A46" s="4">
        <v>21</v>
      </c>
      <c r="B46" s="4">
        <v>-55540.31881505622</v>
      </c>
      <c r="C46" s="4">
        <v>56152.31881505622</v>
      </c>
    </row>
    <row r="47" spans="1:3" x14ac:dyDescent="0.3">
      <c r="A47" s="4">
        <v>22</v>
      </c>
      <c r="B47" s="4">
        <v>677189.25136934919</v>
      </c>
      <c r="C47" s="4">
        <v>-127971.25136934919</v>
      </c>
    </row>
    <row r="48" spans="1:3" x14ac:dyDescent="0.3">
      <c r="A48" s="4">
        <v>23</v>
      </c>
      <c r="B48" s="4">
        <v>-55229.162936205379</v>
      </c>
      <c r="C48" s="4">
        <v>56044.162936205379</v>
      </c>
    </row>
    <row r="49" spans="1:3" x14ac:dyDescent="0.3">
      <c r="A49" s="4">
        <v>24</v>
      </c>
      <c r="B49" s="4">
        <v>-355.25520567594941</v>
      </c>
      <c r="C49" s="4">
        <v>46280.255205675952</v>
      </c>
    </row>
    <row r="50" spans="1:3" x14ac:dyDescent="0.3">
      <c r="A50" s="4">
        <v>25</v>
      </c>
      <c r="B50" s="4">
        <v>-39958.463177245212</v>
      </c>
      <c r="C50" s="4">
        <v>45802.463177245212</v>
      </c>
    </row>
    <row r="51" spans="1:3" x14ac:dyDescent="0.3">
      <c r="A51" s="4">
        <v>26</v>
      </c>
      <c r="B51" s="4">
        <v>-43994.925036760229</v>
      </c>
      <c r="C51" s="4">
        <v>47381.925036760229</v>
      </c>
    </row>
    <row r="52" spans="1:3" x14ac:dyDescent="0.3">
      <c r="A52" s="4">
        <v>27</v>
      </c>
      <c r="B52" s="4">
        <v>-57320.883380521351</v>
      </c>
      <c r="C52" s="4">
        <v>60693.883380521351</v>
      </c>
    </row>
    <row r="53" spans="1:3" x14ac:dyDescent="0.3">
      <c r="A53" s="4">
        <v>28</v>
      </c>
      <c r="B53" s="4">
        <v>-56175.863053957983</v>
      </c>
      <c r="C53" s="4">
        <v>56738.863053957983</v>
      </c>
    </row>
    <row r="54" spans="1:3" x14ac:dyDescent="0.3">
      <c r="A54" s="4">
        <v>29</v>
      </c>
      <c r="B54" s="4">
        <v>-54261.790357044432</v>
      </c>
      <c r="C54" s="4">
        <v>55175.790357044432</v>
      </c>
    </row>
    <row r="55" spans="1:3" x14ac:dyDescent="0.3">
      <c r="A55" s="4">
        <v>30</v>
      </c>
      <c r="B55" s="4">
        <v>-34336.344974352898</v>
      </c>
      <c r="C55" s="4">
        <v>39921.344974352898</v>
      </c>
    </row>
    <row r="56" spans="1:3" x14ac:dyDescent="0.3">
      <c r="A56" s="4">
        <v>31</v>
      </c>
      <c r="B56" s="4">
        <v>-58273.80889782845</v>
      </c>
      <c r="C56" s="4">
        <v>58643.80889782845</v>
      </c>
    </row>
    <row r="57" spans="1:3" x14ac:dyDescent="0.3">
      <c r="A57" s="4">
        <v>32</v>
      </c>
      <c r="B57" s="4">
        <v>108333.21153978715</v>
      </c>
      <c r="C57" s="4">
        <v>-14997.211539787153</v>
      </c>
    </row>
    <row r="58" spans="1:3" x14ac:dyDescent="0.3">
      <c r="A58" s="4">
        <v>33</v>
      </c>
      <c r="B58" s="4">
        <v>1070688.3428109682</v>
      </c>
      <c r="C58" s="4">
        <v>-57230.34281096817</v>
      </c>
    </row>
    <row r="59" spans="1:3" x14ac:dyDescent="0.3">
      <c r="A59" s="4">
        <v>34</v>
      </c>
      <c r="B59" s="4">
        <v>-53980.316906716755</v>
      </c>
      <c r="C59" s="4">
        <v>54903.316906716755</v>
      </c>
    </row>
    <row r="60" spans="1:3" x14ac:dyDescent="0.3">
      <c r="A60" s="4">
        <v>35</v>
      </c>
      <c r="B60" s="4">
        <v>-5651.8958850606259</v>
      </c>
      <c r="C60" s="4">
        <v>49172.895885060629</v>
      </c>
    </row>
    <row r="61" spans="1:3" x14ac:dyDescent="0.3">
      <c r="A61" s="4">
        <v>36</v>
      </c>
      <c r="B61" s="4">
        <v>193621.03496489831</v>
      </c>
      <c r="C61" s="4">
        <v>-90466.03496489831</v>
      </c>
    </row>
    <row r="62" spans="1:3" x14ac:dyDescent="0.3">
      <c r="A62" s="4">
        <v>37</v>
      </c>
      <c r="B62" s="4">
        <v>-37206.239755990602</v>
      </c>
      <c r="C62" s="4">
        <v>61854.239755990602</v>
      </c>
    </row>
    <row r="63" spans="1:3" x14ac:dyDescent="0.3">
      <c r="A63" s="4">
        <v>38</v>
      </c>
      <c r="B63" s="4">
        <v>-44750.314182736038</v>
      </c>
      <c r="C63" s="4">
        <v>51709.314182736038</v>
      </c>
    </row>
    <row r="64" spans="1:3" x14ac:dyDescent="0.3">
      <c r="A64" s="4">
        <v>39</v>
      </c>
      <c r="B64" s="4">
        <v>-51801.66639381789</v>
      </c>
      <c r="C64" s="4">
        <v>53688.66639381789</v>
      </c>
    </row>
    <row r="65" spans="1:3" x14ac:dyDescent="0.3">
      <c r="A65" s="4">
        <v>40</v>
      </c>
      <c r="B65" s="4">
        <v>81223.740332961592</v>
      </c>
      <c r="C65" s="4">
        <v>223414.25966703839</v>
      </c>
    </row>
    <row r="66" spans="1:3" x14ac:dyDescent="0.3">
      <c r="A66" s="4">
        <v>41</v>
      </c>
      <c r="B66" s="4">
        <v>-57962.24179904112</v>
      </c>
      <c r="C66" s="4">
        <v>58748.24179904112</v>
      </c>
    </row>
    <row r="67" spans="1:3" x14ac:dyDescent="0.3">
      <c r="A67" s="4">
        <v>42</v>
      </c>
      <c r="B67" s="4">
        <v>-39561.18058476389</v>
      </c>
      <c r="C67" s="4">
        <v>58442.18058476389</v>
      </c>
    </row>
    <row r="68" spans="1:3" x14ac:dyDescent="0.3">
      <c r="A68" s="4">
        <v>43</v>
      </c>
      <c r="B68" s="4">
        <v>-38712.194782095874</v>
      </c>
      <c r="C68" s="4">
        <v>44167.194782095874</v>
      </c>
    </row>
    <row r="69" spans="1:3" x14ac:dyDescent="0.3">
      <c r="A69" s="4">
        <v>44</v>
      </c>
      <c r="B69" s="4">
        <v>75414.200441172943</v>
      </c>
      <c r="C69" s="4">
        <v>76311.799558827057</v>
      </c>
    </row>
    <row r="70" spans="1:3" x14ac:dyDescent="0.3">
      <c r="A70" s="4">
        <v>45</v>
      </c>
      <c r="B70" s="4">
        <v>-58669.278186122487</v>
      </c>
      <c r="C70" s="4">
        <v>58796.278186122487</v>
      </c>
    </row>
    <row r="71" spans="1:3" x14ac:dyDescent="0.3">
      <c r="A71" s="4">
        <v>46</v>
      </c>
      <c r="B71" s="4">
        <v>1286367.0849156238</v>
      </c>
      <c r="C71" s="4">
        <v>-559830.08491562377</v>
      </c>
    </row>
    <row r="72" spans="1:3" x14ac:dyDescent="0.3">
      <c r="A72" s="4">
        <v>47</v>
      </c>
      <c r="B72" s="4">
        <v>-54261.926024096916</v>
      </c>
      <c r="C72" s="4">
        <v>55517.926024096916</v>
      </c>
    </row>
    <row r="73" spans="1:3" x14ac:dyDescent="0.3">
      <c r="A73" s="4">
        <v>48</v>
      </c>
      <c r="B73" s="4">
        <v>-37440.040572502308</v>
      </c>
      <c r="C73" s="4">
        <v>46531.040572502308</v>
      </c>
    </row>
    <row r="74" spans="1:3" x14ac:dyDescent="0.3">
      <c r="A74" s="4">
        <v>49</v>
      </c>
      <c r="B74" s="4">
        <v>-39742.035932798834</v>
      </c>
      <c r="C74" s="4">
        <v>48494.035932798834</v>
      </c>
    </row>
    <row r="75" spans="1:3" x14ac:dyDescent="0.3">
      <c r="A75" s="4">
        <v>50</v>
      </c>
      <c r="B75" s="4">
        <v>-38825.708973470028</v>
      </c>
      <c r="C75" s="4">
        <v>44970.708973470028</v>
      </c>
    </row>
    <row r="76" spans="1:3" x14ac:dyDescent="0.3">
      <c r="A76" s="4">
        <v>51</v>
      </c>
      <c r="B76" s="4">
        <v>-36937.932043712834</v>
      </c>
      <c r="C76" s="4">
        <v>46084.932043712834</v>
      </c>
    </row>
    <row r="77" spans="1:3" x14ac:dyDescent="0.3">
      <c r="A77" s="4">
        <v>52</v>
      </c>
      <c r="B77" s="4">
        <v>-54105.701148381959</v>
      </c>
      <c r="C77" s="4">
        <v>57120.701148381959</v>
      </c>
    </row>
    <row r="78" spans="1:3" x14ac:dyDescent="0.3">
      <c r="A78" s="4">
        <v>53</v>
      </c>
      <c r="B78" s="4">
        <v>1575501.3525902692</v>
      </c>
      <c r="C78" s="4">
        <v>-837428.35259026918</v>
      </c>
    </row>
    <row r="79" spans="1:3" x14ac:dyDescent="0.3">
      <c r="A79" s="4">
        <v>54</v>
      </c>
      <c r="B79" s="4">
        <v>-52423.831382416938</v>
      </c>
      <c r="C79" s="4">
        <v>54150.831382416938</v>
      </c>
    </row>
    <row r="80" spans="1:3" x14ac:dyDescent="0.3">
      <c r="A80" s="4">
        <v>55</v>
      </c>
      <c r="B80" s="4">
        <v>37587.226213625523</v>
      </c>
      <c r="C80" s="4">
        <v>220469.77378637448</v>
      </c>
    </row>
    <row r="81" spans="1:3" x14ac:dyDescent="0.3">
      <c r="A81" s="4">
        <v>56</v>
      </c>
      <c r="B81" s="4">
        <v>185163.07925659243</v>
      </c>
      <c r="C81" s="4">
        <v>-82938.079256592435</v>
      </c>
    </row>
    <row r="82" spans="1:3" x14ac:dyDescent="0.3">
      <c r="A82" s="4">
        <v>57</v>
      </c>
      <c r="B82" s="4">
        <v>-42450.999967543881</v>
      </c>
      <c r="C82" s="4">
        <v>49429.999967543881</v>
      </c>
    </row>
    <row r="83" spans="1:3" x14ac:dyDescent="0.3">
      <c r="A83" s="4">
        <v>58</v>
      </c>
      <c r="B83" s="4">
        <v>122288.1789302744</v>
      </c>
      <c r="C83" s="4">
        <v>15466.8210697256</v>
      </c>
    </row>
    <row r="84" spans="1:3" x14ac:dyDescent="0.3">
      <c r="A84" s="4">
        <v>59</v>
      </c>
      <c r="B84" s="4">
        <v>214211.87393750885</v>
      </c>
      <c r="C84" s="4">
        <v>-103377.87393750885</v>
      </c>
    </row>
    <row r="85" spans="1:3" x14ac:dyDescent="0.3">
      <c r="A85" s="4">
        <v>60</v>
      </c>
      <c r="B85" s="4">
        <v>-59008.609513894829</v>
      </c>
      <c r="C85" s="4">
        <v>59024.609513894829</v>
      </c>
    </row>
    <row r="86" spans="1:3" x14ac:dyDescent="0.3">
      <c r="A86" s="4">
        <v>61</v>
      </c>
      <c r="B86" s="4">
        <v>-11888.800589019558</v>
      </c>
      <c r="C86" s="4">
        <v>26190.800589019556</v>
      </c>
    </row>
    <row r="87" spans="1:3" x14ac:dyDescent="0.3">
      <c r="A87" s="4">
        <v>62</v>
      </c>
      <c r="B87" s="4">
        <v>24418.246199410842</v>
      </c>
      <c r="C87" s="4">
        <v>62374.753800589155</v>
      </c>
    </row>
    <row r="88" spans="1:3" x14ac:dyDescent="0.3">
      <c r="A88" s="4">
        <v>63</v>
      </c>
      <c r="B88" s="4">
        <v>29067.962764138359</v>
      </c>
      <c r="C88" s="4">
        <v>8676.0372358616405</v>
      </c>
    </row>
    <row r="89" spans="1:3" x14ac:dyDescent="0.3">
      <c r="A89" s="4">
        <v>64</v>
      </c>
      <c r="B89" s="4">
        <v>-54733.301648380744</v>
      </c>
      <c r="C89" s="4">
        <v>57092.301648380744</v>
      </c>
    </row>
    <row r="90" spans="1:3" x14ac:dyDescent="0.3">
      <c r="A90" s="4">
        <v>65</v>
      </c>
      <c r="B90" s="4">
        <v>-41176.107875028909</v>
      </c>
      <c r="C90" s="4">
        <v>47408.107875028909</v>
      </c>
    </row>
    <row r="91" spans="1:3" x14ac:dyDescent="0.3">
      <c r="A91" s="4">
        <v>66</v>
      </c>
      <c r="B91" s="4">
        <v>2067028.3559320869</v>
      </c>
      <c r="C91" s="4">
        <v>-1132405.3559320869</v>
      </c>
    </row>
    <row r="92" spans="1:3" x14ac:dyDescent="0.3">
      <c r="A92" s="4">
        <v>67</v>
      </c>
      <c r="B92" s="4">
        <v>-56662.175047621495</v>
      </c>
      <c r="C92" s="4">
        <v>59711.175047621495</v>
      </c>
    </row>
    <row r="93" spans="1:3" x14ac:dyDescent="0.3">
      <c r="A93" s="4">
        <v>68</v>
      </c>
      <c r="B93" s="4">
        <v>-25626.376633027867</v>
      </c>
      <c r="C93" s="4">
        <v>41681.376633027867</v>
      </c>
    </row>
    <row r="94" spans="1:3" x14ac:dyDescent="0.3">
      <c r="A94" s="4">
        <v>69</v>
      </c>
      <c r="B94" s="4">
        <v>-57081.647114749139</v>
      </c>
      <c r="C94" s="4">
        <v>57322.647114749139</v>
      </c>
    </row>
    <row r="95" spans="1:3" x14ac:dyDescent="0.3">
      <c r="A95" s="4">
        <v>70</v>
      </c>
      <c r="B95" s="4">
        <v>-40294.628095643311</v>
      </c>
      <c r="C95" s="4">
        <v>91582.628095643304</v>
      </c>
    </row>
    <row r="96" spans="1:3" x14ac:dyDescent="0.3">
      <c r="A96" s="4">
        <v>71</v>
      </c>
      <c r="B96" s="4">
        <v>-41537.022429134537</v>
      </c>
      <c r="C96" s="4">
        <v>59193.022429134537</v>
      </c>
    </row>
    <row r="97" spans="1:3" x14ac:dyDescent="0.3">
      <c r="A97" s="4">
        <v>72</v>
      </c>
      <c r="B97" s="4">
        <v>-50484.875777927358</v>
      </c>
      <c r="C97" s="4">
        <v>53063.875777927358</v>
      </c>
    </row>
    <row r="98" spans="1:3" x14ac:dyDescent="0.3">
      <c r="A98" s="4">
        <v>73</v>
      </c>
      <c r="B98" s="4">
        <v>408522.98543101171</v>
      </c>
      <c r="C98" s="4">
        <v>445018.01456898829</v>
      </c>
    </row>
    <row r="99" spans="1:3" x14ac:dyDescent="0.3">
      <c r="A99" s="4">
        <v>74</v>
      </c>
      <c r="B99" s="4">
        <v>68349.207128424867</v>
      </c>
      <c r="C99" s="4">
        <v>139394.79287157513</v>
      </c>
    </row>
    <row r="100" spans="1:3" x14ac:dyDescent="0.3">
      <c r="A100" s="4">
        <v>75</v>
      </c>
      <c r="B100" s="4">
        <v>-56146.388939553035</v>
      </c>
      <c r="C100" s="4">
        <v>56644.388939553035</v>
      </c>
    </row>
    <row r="101" spans="1:3" x14ac:dyDescent="0.3">
      <c r="A101" s="4">
        <v>76</v>
      </c>
      <c r="B101" s="4">
        <v>403917.32807065442</v>
      </c>
      <c r="C101" s="4">
        <v>150472.67192934558</v>
      </c>
    </row>
    <row r="102" spans="1:3" x14ac:dyDescent="0.3">
      <c r="A102" s="4">
        <v>77</v>
      </c>
      <c r="B102" s="4">
        <v>-49374.091251436519</v>
      </c>
      <c r="C102" s="4">
        <v>64825.091251436519</v>
      </c>
    </row>
    <row r="103" spans="1:3" x14ac:dyDescent="0.3">
      <c r="A103" s="4">
        <v>78</v>
      </c>
      <c r="B103" s="4">
        <v>1235448.4196591736</v>
      </c>
      <c r="C103" s="4">
        <v>-803405.41965917358</v>
      </c>
    </row>
    <row r="104" spans="1:3" x14ac:dyDescent="0.3">
      <c r="A104" s="4">
        <v>79</v>
      </c>
      <c r="B104" s="4">
        <v>-54548.247264388039</v>
      </c>
      <c r="C104" s="4">
        <v>59158.247264388039</v>
      </c>
    </row>
    <row r="105" spans="1:3" x14ac:dyDescent="0.3">
      <c r="A105" s="4">
        <v>80</v>
      </c>
      <c r="B105" s="4">
        <v>-57095.253314935893</v>
      </c>
      <c r="C105" s="4">
        <v>59378.253314935893</v>
      </c>
    </row>
    <row r="106" spans="1:3" x14ac:dyDescent="0.3">
      <c r="A106" s="4">
        <v>81</v>
      </c>
      <c r="B106" s="4">
        <v>-59008.609513894829</v>
      </c>
      <c r="C106" s="4">
        <v>59009.609513894829</v>
      </c>
    </row>
    <row r="107" spans="1:3" x14ac:dyDescent="0.3">
      <c r="A107" s="4">
        <v>82</v>
      </c>
      <c r="B107" s="4">
        <v>-58585.375996615789</v>
      </c>
      <c r="C107" s="4">
        <v>58871.375996615789</v>
      </c>
    </row>
    <row r="108" spans="1:3" x14ac:dyDescent="0.3">
      <c r="A108" s="4">
        <v>83</v>
      </c>
      <c r="B108" s="4">
        <v>1035463.8373125795</v>
      </c>
      <c r="C108" s="4">
        <v>338019.1626874205</v>
      </c>
    </row>
    <row r="109" spans="1:3" x14ac:dyDescent="0.3">
      <c r="A109" s="4">
        <v>84</v>
      </c>
      <c r="B109" s="4">
        <v>-36842.792189371874</v>
      </c>
      <c r="C109" s="4">
        <v>42987.792189371874</v>
      </c>
    </row>
    <row r="110" spans="1:3" x14ac:dyDescent="0.3">
      <c r="A110" s="4">
        <v>85</v>
      </c>
      <c r="B110" s="4">
        <v>787992.09208379127</v>
      </c>
      <c r="C110" s="4">
        <v>-388653.09208379127</v>
      </c>
    </row>
    <row r="111" spans="1:3" x14ac:dyDescent="0.3">
      <c r="A111" s="4">
        <v>86</v>
      </c>
      <c r="B111" s="4">
        <v>-49291.912766231697</v>
      </c>
      <c r="C111" s="4">
        <v>51291.912766231697</v>
      </c>
    </row>
    <row r="112" spans="1:3" x14ac:dyDescent="0.3">
      <c r="A112" s="4">
        <v>87</v>
      </c>
      <c r="B112" s="4">
        <v>-58273.80889782845</v>
      </c>
      <c r="C112" s="4">
        <v>58856.80889782845</v>
      </c>
    </row>
    <row r="113" spans="1:3" x14ac:dyDescent="0.3">
      <c r="A113" s="4">
        <v>88</v>
      </c>
      <c r="B113" s="4">
        <v>-33415.554102711205</v>
      </c>
      <c r="C113" s="4">
        <v>42120.554102711205</v>
      </c>
    </row>
    <row r="114" spans="1:3" x14ac:dyDescent="0.3">
      <c r="A114" s="4">
        <v>89</v>
      </c>
      <c r="B114" s="4">
        <v>-54261.926024096916</v>
      </c>
      <c r="C114" s="4">
        <v>55530.926024096916</v>
      </c>
    </row>
    <row r="115" spans="1:3" x14ac:dyDescent="0.3">
      <c r="A115" s="4">
        <v>90</v>
      </c>
      <c r="B115" s="4">
        <v>89576.560554438198</v>
      </c>
      <c r="C115" s="4">
        <v>-64561.560554438198</v>
      </c>
    </row>
    <row r="116" spans="1:3" x14ac:dyDescent="0.3">
      <c r="A116" s="4">
        <v>91</v>
      </c>
      <c r="B116" s="4">
        <v>197687.41683680908</v>
      </c>
      <c r="C116" s="4">
        <v>-125981.41683680908</v>
      </c>
    </row>
    <row r="117" spans="1:3" x14ac:dyDescent="0.3">
      <c r="A117" s="4">
        <v>92</v>
      </c>
      <c r="B117" s="4">
        <v>222301.14903033868</v>
      </c>
      <c r="C117" s="4">
        <v>-144570.14903033868</v>
      </c>
    </row>
    <row r="118" spans="1:3" x14ac:dyDescent="0.3">
      <c r="A118" s="4">
        <v>93</v>
      </c>
      <c r="B118" s="4">
        <v>3109220.3013757174</v>
      </c>
      <c r="C118" s="4">
        <v>-1739461.3013757174</v>
      </c>
    </row>
    <row r="119" spans="1:3" x14ac:dyDescent="0.3">
      <c r="A119" s="4">
        <v>94</v>
      </c>
      <c r="B119" s="4">
        <v>-57962.24179904112</v>
      </c>
      <c r="C119" s="4">
        <v>58539.24179904112</v>
      </c>
    </row>
    <row r="120" spans="1:3" x14ac:dyDescent="0.3">
      <c r="A120" s="4">
        <v>95</v>
      </c>
      <c r="B120" s="4">
        <v>81211.816731131039</v>
      </c>
      <c r="C120" s="4">
        <v>129795.18326886896</v>
      </c>
    </row>
    <row r="121" spans="1:3" x14ac:dyDescent="0.3">
      <c r="A121" s="4">
        <v>96</v>
      </c>
      <c r="B121" s="4">
        <v>-57848.972636254082</v>
      </c>
      <c r="C121" s="4">
        <v>58669.972636254082</v>
      </c>
    </row>
    <row r="122" spans="1:3" x14ac:dyDescent="0.3">
      <c r="A122" s="4">
        <v>97</v>
      </c>
      <c r="B122" s="4">
        <v>-25409.949388581499</v>
      </c>
      <c r="C122" s="4">
        <v>37471.949388581503</v>
      </c>
    </row>
    <row r="123" spans="1:3" x14ac:dyDescent="0.3">
      <c r="A123" s="4">
        <v>98</v>
      </c>
      <c r="B123" s="4">
        <v>842018.4489678283</v>
      </c>
      <c r="C123" s="4">
        <v>-39818.448967828299</v>
      </c>
    </row>
    <row r="124" spans="1:3" x14ac:dyDescent="0.3">
      <c r="A124" s="4">
        <v>99</v>
      </c>
      <c r="B124" s="4">
        <v>-1403.8897894632678</v>
      </c>
      <c r="C124" s="4">
        <v>17271.889789463268</v>
      </c>
    </row>
    <row r="125" spans="1:3" x14ac:dyDescent="0.3">
      <c r="A125" s="4">
        <v>100</v>
      </c>
      <c r="B125" s="4">
        <v>118881.00851767125</v>
      </c>
      <c r="C125" s="4">
        <v>-49344.008517671245</v>
      </c>
    </row>
    <row r="126" spans="1:3" x14ac:dyDescent="0.3">
      <c r="A126" s="4">
        <v>101</v>
      </c>
      <c r="B126" s="4">
        <v>-679.61186620332876</v>
      </c>
      <c r="C126" s="4">
        <v>38667.611866203326</v>
      </c>
    </row>
    <row r="127" spans="1:3" x14ac:dyDescent="0.3">
      <c r="A127" s="4">
        <v>102</v>
      </c>
      <c r="B127" s="4">
        <v>-47124.506449353881</v>
      </c>
      <c r="C127" s="4">
        <v>50839.506449353881</v>
      </c>
    </row>
    <row r="128" spans="1:3" x14ac:dyDescent="0.3">
      <c r="A128" s="4">
        <v>103</v>
      </c>
      <c r="B128" s="4">
        <v>-40841.622035014814</v>
      </c>
      <c r="C128" s="4">
        <v>63551.622035014814</v>
      </c>
    </row>
    <row r="129" spans="1:3" x14ac:dyDescent="0.3">
      <c r="A129" s="4">
        <v>104</v>
      </c>
      <c r="B129" s="4">
        <v>935809.9419821417</v>
      </c>
      <c r="C129" s="4">
        <v>-642028.9419821417</v>
      </c>
    </row>
    <row r="130" spans="1:3" x14ac:dyDescent="0.3">
      <c r="A130" s="4">
        <v>105</v>
      </c>
      <c r="B130" s="4">
        <v>81166.613623856072</v>
      </c>
      <c r="C130" s="4">
        <v>80605.386376143928</v>
      </c>
    </row>
    <row r="131" spans="1:3" x14ac:dyDescent="0.3">
      <c r="A131" s="4">
        <v>106</v>
      </c>
      <c r="B131" s="4">
        <v>50537.892368322231</v>
      </c>
      <c r="C131" s="4">
        <v>61290.107631677769</v>
      </c>
    </row>
    <row r="132" spans="1:3" x14ac:dyDescent="0.3">
      <c r="A132" s="4">
        <v>107</v>
      </c>
      <c r="B132" s="4">
        <v>-28964.357831504454</v>
      </c>
      <c r="C132" s="4">
        <v>65197.357831504458</v>
      </c>
    </row>
    <row r="133" spans="1:3" x14ac:dyDescent="0.3">
      <c r="A133" s="4">
        <v>108</v>
      </c>
      <c r="B133" s="4">
        <v>-38184.886532877819</v>
      </c>
      <c r="C133" s="4">
        <v>53358.886532877819</v>
      </c>
    </row>
    <row r="134" spans="1:3" x14ac:dyDescent="0.3">
      <c r="A134" s="4">
        <v>109</v>
      </c>
      <c r="B134" s="4">
        <v>-34468.686962826992</v>
      </c>
      <c r="C134" s="4">
        <v>41884.686962826992</v>
      </c>
    </row>
    <row r="135" spans="1:3" x14ac:dyDescent="0.3">
      <c r="A135" s="4">
        <v>110</v>
      </c>
      <c r="B135" s="4">
        <v>-49336.871690889253</v>
      </c>
      <c r="C135" s="4">
        <v>72572.871690889253</v>
      </c>
    </row>
    <row r="136" spans="1:3" x14ac:dyDescent="0.3">
      <c r="A136" s="4">
        <v>111</v>
      </c>
      <c r="B136" s="4">
        <v>-58357.711087335148</v>
      </c>
      <c r="C136" s="4">
        <v>58534.711087335148</v>
      </c>
    </row>
    <row r="137" spans="1:3" x14ac:dyDescent="0.3">
      <c r="A137" s="4">
        <v>112</v>
      </c>
      <c r="B137" s="4">
        <v>79785.040220416646</v>
      </c>
      <c r="C137" s="4">
        <v>-18251.040220416646</v>
      </c>
    </row>
    <row r="138" spans="1:3" x14ac:dyDescent="0.3">
      <c r="A138" s="4">
        <v>113</v>
      </c>
      <c r="B138" s="4">
        <v>-29648.125219897571</v>
      </c>
      <c r="C138" s="4">
        <v>39592.125219897571</v>
      </c>
    </row>
    <row r="139" spans="1:3" x14ac:dyDescent="0.3">
      <c r="A139" s="4">
        <v>114</v>
      </c>
      <c r="B139" s="4">
        <v>-58585.375996615789</v>
      </c>
      <c r="C139" s="4">
        <v>58798.375996615789</v>
      </c>
    </row>
    <row r="140" spans="1:3" x14ac:dyDescent="0.3">
      <c r="A140" s="4">
        <v>115</v>
      </c>
      <c r="B140" s="4">
        <v>-14463.664514633245</v>
      </c>
      <c r="C140" s="4">
        <v>49386.664514633245</v>
      </c>
    </row>
    <row r="141" spans="1:3" x14ac:dyDescent="0.3">
      <c r="A141" s="4">
        <v>116</v>
      </c>
      <c r="B141" s="4">
        <v>-57980.601741568826</v>
      </c>
      <c r="C141" s="4">
        <v>59265.601741568826</v>
      </c>
    </row>
    <row r="142" spans="1:3" x14ac:dyDescent="0.3">
      <c r="A142" s="4">
        <v>117</v>
      </c>
      <c r="B142" s="4">
        <v>450.11981076718445</v>
      </c>
      <c r="C142" s="4">
        <v>27377.880189232816</v>
      </c>
    </row>
    <row r="143" spans="1:3" x14ac:dyDescent="0.3">
      <c r="A143" s="4">
        <v>118</v>
      </c>
      <c r="B143" s="4">
        <v>26389.418124685399</v>
      </c>
      <c r="C143" s="4">
        <v>10994.581875314601</v>
      </c>
    </row>
    <row r="144" spans="1:3" x14ac:dyDescent="0.3">
      <c r="A144" s="4">
        <v>119</v>
      </c>
      <c r="B144" s="4">
        <v>-36219.657991797212</v>
      </c>
      <c r="C144" s="4">
        <v>46320.657991797212</v>
      </c>
    </row>
    <row r="145" spans="1:3" x14ac:dyDescent="0.3">
      <c r="A145" s="4">
        <v>120</v>
      </c>
      <c r="B145" s="4">
        <v>-40568.590879020456</v>
      </c>
      <c r="C145" s="4">
        <v>44977.590879020456</v>
      </c>
    </row>
    <row r="146" spans="1:3" x14ac:dyDescent="0.3">
      <c r="A146" s="4">
        <v>121</v>
      </c>
      <c r="B146" s="4">
        <v>-27824.345509304552</v>
      </c>
      <c r="C146" s="4">
        <v>46133.345509304549</v>
      </c>
    </row>
    <row r="147" spans="1:3" x14ac:dyDescent="0.3">
      <c r="A147" s="4">
        <v>122</v>
      </c>
      <c r="B147" s="4">
        <v>67999.237045423462</v>
      </c>
      <c r="C147" s="4">
        <v>-10513.237045423462</v>
      </c>
    </row>
    <row r="148" spans="1:3" x14ac:dyDescent="0.3">
      <c r="A148" s="4">
        <v>123</v>
      </c>
      <c r="B148" s="4">
        <v>290534.99535510683</v>
      </c>
      <c r="C148" s="4">
        <v>149396.00464489317</v>
      </c>
    </row>
    <row r="149" spans="1:3" x14ac:dyDescent="0.3">
      <c r="A149" s="4">
        <v>124</v>
      </c>
      <c r="B149" s="4">
        <v>-52783.662533796109</v>
      </c>
      <c r="C149" s="4">
        <v>60560.662533796109</v>
      </c>
    </row>
    <row r="150" spans="1:3" x14ac:dyDescent="0.3">
      <c r="A150" s="4">
        <v>125</v>
      </c>
      <c r="B150" s="4">
        <v>-42881.01217458614</v>
      </c>
      <c r="C150" s="4">
        <v>46875.01217458614</v>
      </c>
    </row>
    <row r="151" spans="1:3" x14ac:dyDescent="0.3">
      <c r="A151" s="4">
        <v>126</v>
      </c>
      <c r="B151" s="4">
        <v>612237.19007833791</v>
      </c>
      <c r="C151" s="4">
        <v>39824.80992166209</v>
      </c>
    </row>
    <row r="152" spans="1:3" x14ac:dyDescent="0.3">
      <c r="A152" s="4">
        <v>127</v>
      </c>
      <c r="B152" s="4">
        <v>-52151.985211639483</v>
      </c>
      <c r="C152" s="4">
        <v>62737.985211639483</v>
      </c>
    </row>
    <row r="153" spans="1:3" x14ac:dyDescent="0.3">
      <c r="A153" s="4">
        <v>128</v>
      </c>
      <c r="B153" s="4">
        <v>92082.317077602129</v>
      </c>
      <c r="C153" s="4">
        <v>-33763.317077602129</v>
      </c>
    </row>
    <row r="154" spans="1:3" x14ac:dyDescent="0.3">
      <c r="A154" s="4">
        <v>129</v>
      </c>
      <c r="B154" s="4">
        <v>-57961.409849564676</v>
      </c>
      <c r="C154" s="4">
        <v>59225.409849564676</v>
      </c>
    </row>
    <row r="155" spans="1:3" x14ac:dyDescent="0.3">
      <c r="A155" s="4">
        <v>130</v>
      </c>
      <c r="B155" s="4">
        <v>-58413.680008883224</v>
      </c>
      <c r="C155" s="4">
        <v>59382.680008883224</v>
      </c>
    </row>
    <row r="156" spans="1:3" x14ac:dyDescent="0.3">
      <c r="A156" s="4">
        <v>131</v>
      </c>
      <c r="B156" s="4">
        <v>109475.29913241995</v>
      </c>
      <c r="C156" s="4">
        <v>-67530.299132419954</v>
      </c>
    </row>
    <row r="157" spans="1:3" x14ac:dyDescent="0.3">
      <c r="A157" s="4">
        <v>132</v>
      </c>
      <c r="B157" s="4">
        <v>-24366.197813158218</v>
      </c>
      <c r="C157" s="4">
        <v>31859.197813158218</v>
      </c>
    </row>
    <row r="158" spans="1:3" x14ac:dyDescent="0.3">
      <c r="A158" s="4">
        <v>133</v>
      </c>
      <c r="B158" s="4">
        <v>-11605.857187597858</v>
      </c>
      <c r="C158" s="4">
        <v>34452.85718759786</v>
      </c>
    </row>
    <row r="159" spans="1:3" x14ac:dyDescent="0.3">
      <c r="A159" s="4">
        <v>134</v>
      </c>
      <c r="B159" s="4">
        <v>-51887.724496778625</v>
      </c>
      <c r="C159" s="4">
        <v>71028.724496778625</v>
      </c>
    </row>
    <row r="160" spans="1:3" x14ac:dyDescent="0.3">
      <c r="A160" s="4">
        <v>135</v>
      </c>
      <c r="B160" s="4">
        <v>96801.371196619351</v>
      </c>
      <c r="C160" s="4">
        <v>190029.62880338065</v>
      </c>
    </row>
    <row r="161" spans="1:3" x14ac:dyDescent="0.3">
      <c r="A161" s="4">
        <v>136</v>
      </c>
      <c r="B161" s="4">
        <v>1284842.102111985</v>
      </c>
      <c r="C161" s="4">
        <v>-872669.10211198498</v>
      </c>
    </row>
    <row r="162" spans="1:3" x14ac:dyDescent="0.3">
      <c r="A162" s="4">
        <v>137</v>
      </c>
      <c r="B162" s="4">
        <v>-43880.942338870947</v>
      </c>
      <c r="C162" s="4">
        <v>50677.942338870947</v>
      </c>
    </row>
    <row r="163" spans="1:3" x14ac:dyDescent="0.3">
      <c r="A163" s="4">
        <v>138</v>
      </c>
      <c r="B163" s="4">
        <v>141267.1590622541</v>
      </c>
      <c r="C163" s="4">
        <v>-45650.159062254097</v>
      </c>
    </row>
    <row r="164" spans="1:3" x14ac:dyDescent="0.3">
      <c r="A164" s="4">
        <v>139</v>
      </c>
      <c r="B164" s="4">
        <v>65633.858644057356</v>
      </c>
      <c r="C164" s="4">
        <v>62889.141355942644</v>
      </c>
    </row>
    <row r="165" spans="1:3" x14ac:dyDescent="0.3">
      <c r="A165" s="4">
        <v>140</v>
      </c>
      <c r="B165" s="4">
        <v>-57936.12361741966</v>
      </c>
      <c r="C165" s="4">
        <v>60590.12361741966</v>
      </c>
    </row>
    <row r="166" spans="1:3" x14ac:dyDescent="0.3">
      <c r="A166" s="4">
        <v>141</v>
      </c>
      <c r="B166" s="4">
        <v>-46498.246253867408</v>
      </c>
      <c r="C166" s="4">
        <v>49966.246253867408</v>
      </c>
    </row>
    <row r="167" spans="1:3" x14ac:dyDescent="0.3">
      <c r="A167" s="4">
        <v>142</v>
      </c>
      <c r="B167" s="4">
        <v>-58013.68053612714</v>
      </c>
      <c r="C167" s="4">
        <v>58448.68053612714</v>
      </c>
    </row>
    <row r="168" spans="1:3" x14ac:dyDescent="0.3">
      <c r="A168" s="4">
        <v>143</v>
      </c>
      <c r="B168" s="4">
        <v>-33510.693957052164</v>
      </c>
      <c r="C168" s="4">
        <v>47177.693957052164</v>
      </c>
    </row>
    <row r="169" spans="1:3" x14ac:dyDescent="0.3">
      <c r="A169" s="4">
        <v>144</v>
      </c>
      <c r="B169" s="4">
        <v>-47110.596024633567</v>
      </c>
      <c r="C169" s="4">
        <v>49671.596024633567</v>
      </c>
    </row>
    <row r="170" spans="1:3" x14ac:dyDescent="0.3">
      <c r="A170" s="4">
        <v>145</v>
      </c>
      <c r="B170" s="4">
        <v>-55540.31881505622</v>
      </c>
      <c r="C170" s="4">
        <v>56173.31881505622</v>
      </c>
    </row>
    <row r="171" spans="1:3" x14ac:dyDescent="0.3">
      <c r="A171" s="4">
        <v>146</v>
      </c>
      <c r="B171" s="4">
        <v>33037.746494107712</v>
      </c>
      <c r="C171" s="4">
        <v>-8134.7464941077124</v>
      </c>
    </row>
    <row r="172" spans="1:3" x14ac:dyDescent="0.3">
      <c r="A172" s="4">
        <v>147</v>
      </c>
      <c r="B172" s="4">
        <v>-37250.185236515827</v>
      </c>
      <c r="C172" s="4">
        <v>48272.185236515827</v>
      </c>
    </row>
    <row r="173" spans="1:3" x14ac:dyDescent="0.3">
      <c r="A173" s="4">
        <v>148</v>
      </c>
      <c r="B173" s="4">
        <v>34468.586799248609</v>
      </c>
      <c r="C173" s="4">
        <v>47307.413200751391</v>
      </c>
    </row>
    <row r="174" spans="1:3" x14ac:dyDescent="0.3">
      <c r="A174" s="4">
        <v>149</v>
      </c>
      <c r="B174" s="4">
        <v>1193260.8267484859</v>
      </c>
      <c r="C174" s="4">
        <v>285045.17325151409</v>
      </c>
    </row>
    <row r="175" spans="1:3" x14ac:dyDescent="0.3">
      <c r="A175" s="4">
        <v>150</v>
      </c>
      <c r="B175" s="4">
        <v>220716.76925302416</v>
      </c>
      <c r="C175" s="4">
        <v>-98898.769253024162</v>
      </c>
    </row>
    <row r="176" spans="1:3" x14ac:dyDescent="0.3">
      <c r="A176" s="4">
        <v>151</v>
      </c>
      <c r="B176" s="4">
        <v>-46812.93935056655</v>
      </c>
      <c r="C176" s="4">
        <v>51996.93935056655</v>
      </c>
    </row>
    <row r="177" spans="1:3" x14ac:dyDescent="0.3">
      <c r="A177" s="4">
        <v>152</v>
      </c>
      <c r="B177" s="4">
        <v>-43684.261866893794</v>
      </c>
      <c r="C177" s="4">
        <v>46620.261866893794</v>
      </c>
    </row>
    <row r="178" spans="1:3" x14ac:dyDescent="0.3">
      <c r="A178" s="4">
        <v>153</v>
      </c>
      <c r="B178" s="4">
        <v>-51555.060942947857</v>
      </c>
      <c r="C178" s="4">
        <v>60659.060942947857</v>
      </c>
    </row>
    <row r="179" spans="1:3" x14ac:dyDescent="0.3">
      <c r="A179" s="4">
        <v>154</v>
      </c>
      <c r="B179" s="4">
        <v>29171730.854893889</v>
      </c>
      <c r="C179" s="4">
        <v>657434.14510611072</v>
      </c>
    </row>
    <row r="180" spans="1:3" x14ac:dyDescent="0.3">
      <c r="A180" s="4">
        <v>155</v>
      </c>
      <c r="B180" s="4">
        <v>-53061.447655613614</v>
      </c>
      <c r="C180" s="4">
        <v>58848.447655613614</v>
      </c>
    </row>
    <row r="181" spans="1:3" x14ac:dyDescent="0.3">
      <c r="A181" s="4">
        <v>156</v>
      </c>
      <c r="B181" s="4">
        <v>-9209.1463456558013</v>
      </c>
      <c r="C181" s="4">
        <v>31310.146345655801</v>
      </c>
    </row>
    <row r="182" spans="1:3" x14ac:dyDescent="0.3">
      <c r="A182" s="4">
        <v>157</v>
      </c>
      <c r="B182" s="4">
        <v>850701.88096691167</v>
      </c>
      <c r="C182" s="4">
        <v>175572.11903308833</v>
      </c>
    </row>
    <row r="183" spans="1:3" x14ac:dyDescent="0.3">
      <c r="A183" s="4">
        <v>158</v>
      </c>
      <c r="B183" s="4">
        <v>-51907.909165001234</v>
      </c>
      <c r="C183" s="4">
        <v>59713.909165001234</v>
      </c>
    </row>
    <row r="184" spans="1:3" x14ac:dyDescent="0.3">
      <c r="A184" s="4">
        <v>159</v>
      </c>
      <c r="B184" s="4">
        <v>5757095.6897853473</v>
      </c>
      <c r="C184" s="4">
        <v>747552.31021465268</v>
      </c>
    </row>
    <row r="185" spans="1:3" x14ac:dyDescent="0.3">
      <c r="A185" s="4">
        <v>160</v>
      </c>
      <c r="B185" s="4">
        <v>-33518.49852858641</v>
      </c>
      <c r="C185" s="4">
        <v>51648.49852858641</v>
      </c>
    </row>
    <row r="186" spans="1:3" x14ac:dyDescent="0.3">
      <c r="A186" s="4">
        <v>161</v>
      </c>
      <c r="B186" s="4">
        <v>-48894.255134104409</v>
      </c>
      <c r="C186" s="4">
        <v>71391.255134104402</v>
      </c>
    </row>
    <row r="187" spans="1:3" x14ac:dyDescent="0.3">
      <c r="A187" s="4">
        <v>162</v>
      </c>
      <c r="B187" s="4">
        <v>-57970.694233880669</v>
      </c>
      <c r="C187" s="4">
        <v>59114.694233880669</v>
      </c>
    </row>
    <row r="188" spans="1:3" x14ac:dyDescent="0.3">
      <c r="A188" s="4">
        <v>163</v>
      </c>
      <c r="B188" s="4">
        <v>-34661.822497860543</v>
      </c>
      <c r="C188" s="4">
        <v>43094.822497860543</v>
      </c>
    </row>
    <row r="189" spans="1:3" x14ac:dyDescent="0.3">
      <c r="A189" s="4">
        <v>164</v>
      </c>
      <c r="B189" s="4">
        <v>2228220.4199796272</v>
      </c>
      <c r="C189" s="4">
        <v>-721131.41997962724</v>
      </c>
    </row>
    <row r="190" spans="1:3" x14ac:dyDescent="0.3">
      <c r="A190" s="4">
        <v>165</v>
      </c>
      <c r="B190" s="4">
        <v>-57812.265015447541</v>
      </c>
      <c r="C190" s="4">
        <v>59388.265015447541</v>
      </c>
    </row>
    <row r="191" spans="1:3" x14ac:dyDescent="0.3">
      <c r="A191" s="4">
        <v>166</v>
      </c>
      <c r="B191" s="4">
        <v>252532.55466231372</v>
      </c>
      <c r="C191" s="4">
        <v>-71435.55466231372</v>
      </c>
    </row>
    <row r="192" spans="1:3" x14ac:dyDescent="0.3">
      <c r="A192" s="4">
        <v>167</v>
      </c>
      <c r="B192" s="4">
        <v>1757975.0765651353</v>
      </c>
      <c r="C192" s="4">
        <v>-536298.07656513527</v>
      </c>
    </row>
    <row r="193" spans="1:3" x14ac:dyDescent="0.3">
      <c r="A193" s="4">
        <v>168</v>
      </c>
      <c r="B193" s="4">
        <v>1604185.7267510416</v>
      </c>
      <c r="C193" s="4">
        <v>-819088.7267510416</v>
      </c>
    </row>
    <row r="194" spans="1:3" x14ac:dyDescent="0.3">
      <c r="A194" s="4">
        <v>169</v>
      </c>
      <c r="B194" s="4">
        <v>-45499.80219733002</v>
      </c>
      <c r="C194" s="4">
        <v>51634.80219733002</v>
      </c>
    </row>
    <row r="195" spans="1:3" x14ac:dyDescent="0.3">
      <c r="A195" s="4">
        <v>170</v>
      </c>
      <c r="B195" s="4">
        <v>-56445.633598529654</v>
      </c>
      <c r="C195" s="4">
        <v>57276.633598529654</v>
      </c>
    </row>
    <row r="196" spans="1:3" x14ac:dyDescent="0.3">
      <c r="A196" s="4">
        <v>171</v>
      </c>
      <c r="B196" s="4">
        <v>1209305.4156006409</v>
      </c>
      <c r="C196" s="4">
        <v>-258187.41560064093</v>
      </c>
    </row>
    <row r="197" spans="1:3" x14ac:dyDescent="0.3">
      <c r="A197" s="4">
        <v>172</v>
      </c>
      <c r="B197" s="4">
        <v>367461.31074775738</v>
      </c>
      <c r="C197" s="4">
        <v>6574.6892522426206</v>
      </c>
    </row>
    <row r="198" spans="1:3" x14ac:dyDescent="0.3">
      <c r="A198" s="4">
        <v>173</v>
      </c>
      <c r="B198" s="4">
        <v>-22911.628260468275</v>
      </c>
      <c r="C198" s="4">
        <v>44931.628260468278</v>
      </c>
    </row>
    <row r="199" spans="1:3" x14ac:dyDescent="0.3">
      <c r="A199" s="4">
        <v>174</v>
      </c>
      <c r="B199" s="4">
        <v>-57078.97923976514</v>
      </c>
      <c r="C199" s="4">
        <v>57863.97923976514</v>
      </c>
    </row>
    <row r="200" spans="1:3" x14ac:dyDescent="0.3">
      <c r="A200" s="4">
        <v>175</v>
      </c>
      <c r="B200" s="4">
        <v>-33727.121201498536</v>
      </c>
      <c r="C200" s="4">
        <v>40929.121201498536</v>
      </c>
    </row>
    <row r="201" spans="1:3" x14ac:dyDescent="0.3">
      <c r="A201" s="4">
        <v>176</v>
      </c>
      <c r="B201" s="4">
        <v>-56475.02011141822</v>
      </c>
      <c r="C201" s="4">
        <v>56930.02011141822</v>
      </c>
    </row>
    <row r="202" spans="1:3" x14ac:dyDescent="0.3">
      <c r="A202" s="4">
        <v>177</v>
      </c>
      <c r="B202" s="4">
        <v>-4459.1669045815252</v>
      </c>
      <c r="C202" s="4">
        <v>76127.166904581522</v>
      </c>
    </row>
    <row r="203" spans="1:3" x14ac:dyDescent="0.3">
      <c r="A203" s="4">
        <v>178</v>
      </c>
      <c r="B203" s="4">
        <v>-57547.523474254434</v>
      </c>
      <c r="C203" s="4">
        <v>59448.523474254434</v>
      </c>
    </row>
    <row r="204" spans="1:3" x14ac:dyDescent="0.3">
      <c r="A204" s="4">
        <v>179</v>
      </c>
      <c r="B204" s="4">
        <v>-57313.50321765188</v>
      </c>
      <c r="C204" s="4">
        <v>58465.50321765188</v>
      </c>
    </row>
    <row r="205" spans="1:3" x14ac:dyDescent="0.3">
      <c r="A205" s="4">
        <v>180</v>
      </c>
      <c r="B205" s="4">
        <v>81552.705349814874</v>
      </c>
      <c r="C205" s="4">
        <v>-33854.705349814874</v>
      </c>
    </row>
    <row r="206" spans="1:3" x14ac:dyDescent="0.3">
      <c r="A206" s="4">
        <v>181</v>
      </c>
      <c r="B206" s="4">
        <v>-51930.954134520565</v>
      </c>
      <c r="C206" s="4">
        <v>59724.954134520565</v>
      </c>
    </row>
    <row r="207" spans="1:3" x14ac:dyDescent="0.3">
      <c r="A207" s="4">
        <v>182</v>
      </c>
      <c r="B207" s="4">
        <v>-36302.192630769932</v>
      </c>
      <c r="C207" s="4">
        <v>51180.192630769932</v>
      </c>
    </row>
    <row r="208" spans="1:3" x14ac:dyDescent="0.3">
      <c r="A208" s="4">
        <v>183</v>
      </c>
      <c r="B208" s="4">
        <v>-55979.570043530075</v>
      </c>
      <c r="C208" s="4">
        <v>58746.570043530075</v>
      </c>
    </row>
    <row r="209" spans="1:3" x14ac:dyDescent="0.3">
      <c r="A209" s="4">
        <v>184</v>
      </c>
      <c r="B209" s="4">
        <v>-58046.143988547818</v>
      </c>
      <c r="C209" s="4">
        <v>58374.143988547818</v>
      </c>
    </row>
    <row r="210" spans="1:3" x14ac:dyDescent="0.3">
      <c r="A210" s="4">
        <v>185</v>
      </c>
      <c r="B210" s="4">
        <v>-11354.305891855271</v>
      </c>
      <c r="C210" s="4">
        <v>125046.30589185527</v>
      </c>
    </row>
    <row r="211" spans="1:3" x14ac:dyDescent="0.3">
      <c r="A211" s="4">
        <v>186</v>
      </c>
      <c r="B211" s="4">
        <v>-56901.431035442045</v>
      </c>
      <c r="C211" s="4">
        <v>57362.431035442045</v>
      </c>
    </row>
    <row r="212" spans="1:3" x14ac:dyDescent="0.3">
      <c r="A212" s="4">
        <v>187</v>
      </c>
      <c r="B212" s="4">
        <v>187163.92257336169</v>
      </c>
      <c r="C212" s="4">
        <v>328450.07742663834</v>
      </c>
    </row>
    <row r="213" spans="1:3" x14ac:dyDescent="0.3">
      <c r="A213" s="4">
        <v>188</v>
      </c>
      <c r="B213" s="4">
        <v>1124880.9278997653</v>
      </c>
      <c r="C213" s="4">
        <v>-33938.927899765316</v>
      </c>
    </row>
    <row r="214" spans="1:3" x14ac:dyDescent="0.3">
      <c r="A214" s="4">
        <v>189</v>
      </c>
      <c r="B214" s="4">
        <v>-51555.060942947857</v>
      </c>
      <c r="C214" s="4">
        <v>61157.060942947857</v>
      </c>
    </row>
    <row r="215" spans="1:3" x14ac:dyDescent="0.3">
      <c r="A215" s="4">
        <v>190</v>
      </c>
      <c r="B215" s="4">
        <v>-47554.505111894992</v>
      </c>
      <c r="C215" s="4">
        <v>50683.505111894992</v>
      </c>
    </row>
    <row r="216" spans="1:3" x14ac:dyDescent="0.3">
      <c r="A216" s="4">
        <v>191</v>
      </c>
      <c r="B216" s="4">
        <v>-57104.848372773959</v>
      </c>
      <c r="C216" s="4">
        <v>59492.848372773959</v>
      </c>
    </row>
    <row r="217" spans="1:3" x14ac:dyDescent="0.3">
      <c r="A217" s="4">
        <v>192</v>
      </c>
      <c r="B217" s="4">
        <v>3231.0190305133192</v>
      </c>
      <c r="C217" s="4">
        <v>9673.9809694866817</v>
      </c>
    </row>
    <row r="218" spans="1:3" x14ac:dyDescent="0.3">
      <c r="A218" s="4">
        <v>193</v>
      </c>
      <c r="B218" s="4">
        <v>-21048.01000555883</v>
      </c>
      <c r="C218" s="4">
        <v>41789.010005558826</v>
      </c>
    </row>
    <row r="219" spans="1:3" x14ac:dyDescent="0.3">
      <c r="A219" s="4">
        <v>194</v>
      </c>
      <c r="B219" s="4">
        <v>-55966.729739080045</v>
      </c>
      <c r="C219" s="4">
        <v>56720.729739080045</v>
      </c>
    </row>
    <row r="220" spans="1:3" x14ac:dyDescent="0.3">
      <c r="A220" s="4">
        <v>195</v>
      </c>
      <c r="B220" s="4">
        <v>-9736.4545948738578</v>
      </c>
      <c r="C220" s="4">
        <v>24538.45459487386</v>
      </c>
    </row>
    <row r="221" spans="1:3" x14ac:dyDescent="0.3">
      <c r="A221" s="4">
        <v>196</v>
      </c>
      <c r="B221" s="4">
        <v>-58013.68053612714</v>
      </c>
      <c r="C221" s="4">
        <v>58422.68053612714</v>
      </c>
    </row>
    <row r="222" spans="1:3" x14ac:dyDescent="0.3">
      <c r="A222" s="4">
        <v>197</v>
      </c>
      <c r="B222" s="4">
        <v>-57091.527612636753</v>
      </c>
      <c r="C222" s="4">
        <v>57502.527612636753</v>
      </c>
    </row>
    <row r="223" spans="1:3" x14ac:dyDescent="0.3">
      <c r="A223" s="4">
        <v>198</v>
      </c>
      <c r="B223" s="4">
        <v>-58310.00413596446</v>
      </c>
      <c r="C223" s="4">
        <v>60609.00413596446</v>
      </c>
    </row>
    <row r="224" spans="1:3" x14ac:dyDescent="0.3">
      <c r="A224" s="4">
        <v>199</v>
      </c>
      <c r="B224" s="4">
        <v>-58273.80889782845</v>
      </c>
      <c r="C224" s="4">
        <v>59074.80889782845</v>
      </c>
    </row>
    <row r="225" spans="1:3" x14ac:dyDescent="0.3">
      <c r="A225" s="4">
        <v>200</v>
      </c>
      <c r="B225" s="4">
        <v>-22822.272743941863</v>
      </c>
      <c r="C225" s="4">
        <v>39541.272743941867</v>
      </c>
    </row>
    <row r="226" spans="1:3" x14ac:dyDescent="0.3">
      <c r="A226" s="4">
        <v>201</v>
      </c>
      <c r="B226" s="4">
        <v>20063.995599880574</v>
      </c>
      <c r="C226" s="4">
        <v>39433.004400119426</v>
      </c>
    </row>
    <row r="227" spans="1:3" x14ac:dyDescent="0.3">
      <c r="A227" s="4">
        <v>202</v>
      </c>
      <c r="B227" s="4">
        <v>-56602.704241104744</v>
      </c>
      <c r="C227" s="4">
        <v>58069.704241104744</v>
      </c>
    </row>
    <row r="228" spans="1:3" x14ac:dyDescent="0.3">
      <c r="A228" s="4">
        <v>203</v>
      </c>
      <c r="B228" s="4">
        <v>-49423.92124912014</v>
      </c>
      <c r="C228" s="4">
        <v>51537.92124912014</v>
      </c>
    </row>
    <row r="229" spans="1:3" x14ac:dyDescent="0.3">
      <c r="A229" s="4">
        <v>204</v>
      </c>
      <c r="B229" s="4">
        <v>-52704.090530160247</v>
      </c>
      <c r="C229" s="4">
        <v>54951.090530160247</v>
      </c>
    </row>
    <row r="230" spans="1:3" x14ac:dyDescent="0.3">
      <c r="A230" s="4">
        <v>205</v>
      </c>
      <c r="B230" s="4">
        <v>3539917.9058743017</v>
      </c>
      <c r="C230" s="4">
        <v>-2425062.9058743017</v>
      </c>
    </row>
    <row r="231" spans="1:3" x14ac:dyDescent="0.3">
      <c r="A231" s="4">
        <v>206</v>
      </c>
      <c r="B231" s="4">
        <v>-53329.962610656323</v>
      </c>
      <c r="C231" s="4">
        <v>55633.962610656323</v>
      </c>
    </row>
    <row r="232" spans="1:3" x14ac:dyDescent="0.3">
      <c r="A232" s="4">
        <v>207</v>
      </c>
      <c r="B232" s="4">
        <v>-56291.137142317413</v>
      </c>
      <c r="C232" s="4">
        <v>58025.137142317413</v>
      </c>
    </row>
    <row r="233" spans="1:3" x14ac:dyDescent="0.3">
      <c r="A233" s="4">
        <v>208</v>
      </c>
      <c r="B233" s="4">
        <v>998073.11869332043</v>
      </c>
      <c r="C233" s="4">
        <v>223304.88130667957</v>
      </c>
    </row>
    <row r="234" spans="1:3" x14ac:dyDescent="0.3">
      <c r="A234" s="4">
        <v>209</v>
      </c>
      <c r="B234" s="4">
        <v>-57339.10760146645</v>
      </c>
      <c r="C234" s="4">
        <v>59072.10760146645</v>
      </c>
    </row>
    <row r="235" spans="1:3" x14ac:dyDescent="0.3">
      <c r="A235" s="4">
        <v>210</v>
      </c>
      <c r="B235" s="4">
        <v>725663.63600655901</v>
      </c>
      <c r="C235" s="4">
        <v>-383851.63600655901</v>
      </c>
    </row>
    <row r="236" spans="1:3" x14ac:dyDescent="0.3">
      <c r="A236" s="4">
        <v>211</v>
      </c>
      <c r="B236" s="4">
        <v>-57962.24179904112</v>
      </c>
      <c r="C236" s="4">
        <v>58994.24179904112</v>
      </c>
    </row>
    <row r="237" spans="1:3" x14ac:dyDescent="0.3">
      <c r="A237" s="4">
        <v>212</v>
      </c>
      <c r="B237" s="4">
        <v>599297.99091947731</v>
      </c>
      <c r="C237" s="4">
        <v>-414889.99091947731</v>
      </c>
    </row>
    <row r="238" spans="1:3" x14ac:dyDescent="0.3">
      <c r="A238" s="4">
        <v>213</v>
      </c>
      <c r="B238" s="4">
        <v>-14816.668029812154</v>
      </c>
      <c r="C238" s="4">
        <v>39043.66802981215</v>
      </c>
    </row>
    <row r="239" spans="1:3" x14ac:dyDescent="0.3">
      <c r="A239" s="4">
        <v>214</v>
      </c>
      <c r="B239" s="4">
        <v>-57547.523474254434</v>
      </c>
      <c r="C239" s="4">
        <v>59046.523474254434</v>
      </c>
    </row>
    <row r="240" spans="1:3" x14ac:dyDescent="0.3">
      <c r="A240" s="4">
        <v>215</v>
      </c>
      <c r="B240" s="4">
        <v>-48894.255134104409</v>
      </c>
      <c r="C240" s="4">
        <v>70916.255134104402</v>
      </c>
    </row>
    <row r="241" spans="1:3" x14ac:dyDescent="0.3">
      <c r="A241" s="4">
        <v>216</v>
      </c>
      <c r="B241" s="4">
        <v>-43074.13416511855</v>
      </c>
      <c r="C241" s="4">
        <v>47612.13416511855</v>
      </c>
    </row>
    <row r="242" spans="1:3" x14ac:dyDescent="0.3">
      <c r="A242" s="4">
        <v>217</v>
      </c>
      <c r="B242" s="4">
        <v>-45434.78012480466</v>
      </c>
      <c r="C242" s="4">
        <v>60047.78012480466</v>
      </c>
    </row>
    <row r="243" spans="1:3" x14ac:dyDescent="0.3">
      <c r="A243" s="4">
        <v>218</v>
      </c>
      <c r="B243" s="4">
        <v>-57514.998713788395</v>
      </c>
      <c r="C243" s="4">
        <v>57831.998713788395</v>
      </c>
    </row>
    <row r="244" spans="1:3" x14ac:dyDescent="0.3">
      <c r="A244" s="4">
        <v>219</v>
      </c>
      <c r="B244" s="4">
        <v>112634.89060137677</v>
      </c>
      <c r="C244" s="4">
        <v>-35475.89060137677</v>
      </c>
    </row>
    <row r="245" spans="1:3" x14ac:dyDescent="0.3">
      <c r="A245" s="4">
        <v>220</v>
      </c>
      <c r="B245" s="4">
        <v>28672.014049662153</v>
      </c>
      <c r="C245" s="4">
        <v>36768.985950337847</v>
      </c>
    </row>
    <row r="246" spans="1:3" x14ac:dyDescent="0.3">
      <c r="A246" s="4">
        <v>221</v>
      </c>
      <c r="B246" s="4">
        <v>379473.16668569442</v>
      </c>
      <c r="C246" s="4">
        <v>81812.833314305579</v>
      </c>
    </row>
    <row r="247" spans="1:3" x14ac:dyDescent="0.3">
      <c r="A247" s="4">
        <v>222</v>
      </c>
      <c r="B247" s="4">
        <v>-54264.663907018323</v>
      </c>
      <c r="C247" s="4">
        <v>56101.663907018323</v>
      </c>
    </row>
    <row r="248" spans="1:3" x14ac:dyDescent="0.3">
      <c r="A248" s="4">
        <v>223</v>
      </c>
      <c r="B248" s="4">
        <v>-57423.220116142242</v>
      </c>
      <c r="C248" s="4">
        <v>57757.220116142242</v>
      </c>
    </row>
    <row r="249" spans="1:3" x14ac:dyDescent="0.3">
      <c r="A249" s="4">
        <v>224</v>
      </c>
      <c r="B249" s="4">
        <v>-57980.601741568826</v>
      </c>
      <c r="C249" s="4">
        <v>58998.601741568826</v>
      </c>
    </row>
    <row r="250" spans="1:3" x14ac:dyDescent="0.3">
      <c r="A250" s="4">
        <v>225</v>
      </c>
      <c r="B250" s="4">
        <v>-53600.546765800696</v>
      </c>
      <c r="C250" s="4">
        <v>55181.546765800696</v>
      </c>
    </row>
    <row r="251" spans="1:3" x14ac:dyDescent="0.3">
      <c r="A251" s="4">
        <v>226</v>
      </c>
      <c r="B251" s="4">
        <v>-55655.263224866816</v>
      </c>
      <c r="C251" s="4">
        <v>56315.263224866816</v>
      </c>
    </row>
    <row r="252" spans="1:3" x14ac:dyDescent="0.3">
      <c r="A252" s="4">
        <v>227</v>
      </c>
      <c r="B252" s="4">
        <v>-56770.080015961801</v>
      </c>
      <c r="C252" s="4">
        <v>57084.080015961801</v>
      </c>
    </row>
    <row r="253" spans="1:3" x14ac:dyDescent="0.3">
      <c r="A253" s="4">
        <v>228</v>
      </c>
      <c r="B253" s="4">
        <v>-28837.187475242165</v>
      </c>
      <c r="C253" s="4">
        <v>41515.187475242165</v>
      </c>
    </row>
    <row r="254" spans="1:3" x14ac:dyDescent="0.3">
      <c r="A254" s="4">
        <v>229</v>
      </c>
      <c r="B254" s="4">
        <v>-30303.383813282198</v>
      </c>
      <c r="C254" s="4">
        <v>38181.383813282198</v>
      </c>
    </row>
    <row r="255" spans="1:3" x14ac:dyDescent="0.3">
      <c r="A255" s="4">
        <v>230</v>
      </c>
      <c r="B255" s="4">
        <v>-34753.31794088881</v>
      </c>
      <c r="C255" s="4">
        <v>63689.31794088881</v>
      </c>
    </row>
    <row r="256" spans="1:3" x14ac:dyDescent="0.3">
      <c r="A256" s="4">
        <v>231</v>
      </c>
      <c r="B256" s="4">
        <v>-48993.909042077881</v>
      </c>
      <c r="C256" s="4">
        <v>53022.909042077881</v>
      </c>
    </row>
    <row r="257" spans="1:3" x14ac:dyDescent="0.3">
      <c r="A257" s="4">
        <v>232</v>
      </c>
      <c r="B257" s="4">
        <v>2963.0837595063131</v>
      </c>
      <c r="C257" s="4">
        <v>25814.916240493687</v>
      </c>
    </row>
    <row r="258" spans="1:3" x14ac:dyDescent="0.3">
      <c r="A258" s="4">
        <v>233</v>
      </c>
      <c r="B258" s="4">
        <v>-57826.565812575733</v>
      </c>
      <c r="C258" s="4">
        <v>58195.565812575733</v>
      </c>
    </row>
    <row r="259" spans="1:3" x14ac:dyDescent="0.3">
      <c r="A259" s="4">
        <v>234</v>
      </c>
      <c r="B259" s="4">
        <v>-52327.475696568312</v>
      </c>
      <c r="C259" s="4">
        <v>70492.475696568319</v>
      </c>
    </row>
    <row r="260" spans="1:3" x14ac:dyDescent="0.3">
      <c r="A260" s="4">
        <v>235</v>
      </c>
      <c r="B260" s="4">
        <v>-54968.443822946385</v>
      </c>
      <c r="C260" s="4">
        <v>58874.443822946385</v>
      </c>
    </row>
    <row r="261" spans="1:3" x14ac:dyDescent="0.3">
      <c r="A261" s="4">
        <v>236</v>
      </c>
      <c r="B261" s="4">
        <v>-55553.607198249148</v>
      </c>
      <c r="C261" s="4">
        <v>56367.607198249148</v>
      </c>
    </row>
    <row r="262" spans="1:3" x14ac:dyDescent="0.3">
      <c r="A262" s="4">
        <v>237</v>
      </c>
      <c r="B262" s="4">
        <v>-47192.090074789325</v>
      </c>
      <c r="C262" s="4">
        <v>53327.090074789325</v>
      </c>
    </row>
    <row r="263" spans="1:3" x14ac:dyDescent="0.3">
      <c r="A263" s="4">
        <v>238</v>
      </c>
      <c r="B263" s="4">
        <v>-41204.731572394543</v>
      </c>
      <c r="C263" s="4">
        <v>49147.731572394543</v>
      </c>
    </row>
    <row r="264" spans="1:3" x14ac:dyDescent="0.3">
      <c r="A264" s="4">
        <v>239</v>
      </c>
      <c r="B264" s="4">
        <v>-21048.696099574478</v>
      </c>
      <c r="C264" s="4">
        <v>36393.696099574474</v>
      </c>
    </row>
    <row r="265" spans="1:3" x14ac:dyDescent="0.3">
      <c r="A265" s="4">
        <v>240</v>
      </c>
      <c r="B265" s="4">
        <v>36346.654320051486</v>
      </c>
      <c r="C265" s="4">
        <v>164950.34567994851</v>
      </c>
    </row>
    <row r="266" spans="1:3" x14ac:dyDescent="0.3">
      <c r="A266" s="4">
        <v>241</v>
      </c>
      <c r="B266" s="4">
        <v>374530.23412122688</v>
      </c>
      <c r="C266" s="4">
        <v>-92439.23412122688</v>
      </c>
    </row>
    <row r="267" spans="1:3" x14ac:dyDescent="0.3">
      <c r="A267" s="4">
        <v>242</v>
      </c>
      <c r="B267" s="4">
        <v>-49197.434733977774</v>
      </c>
      <c r="C267" s="4">
        <v>71445.434733977774</v>
      </c>
    </row>
    <row r="268" spans="1:3" x14ac:dyDescent="0.3">
      <c r="A268" s="4">
        <v>243</v>
      </c>
      <c r="B268" s="4">
        <v>71372.728553158639</v>
      </c>
      <c r="C268" s="4">
        <v>-16597.728553158639</v>
      </c>
    </row>
    <row r="269" spans="1:3" x14ac:dyDescent="0.3">
      <c r="A269" s="4">
        <v>244</v>
      </c>
      <c r="B269" s="4">
        <v>-57650.674700253789</v>
      </c>
      <c r="C269" s="4">
        <v>58921.674700253789</v>
      </c>
    </row>
    <row r="270" spans="1:3" x14ac:dyDescent="0.3">
      <c r="A270" s="4">
        <v>245</v>
      </c>
      <c r="B270" s="4">
        <v>1853844.5108089063</v>
      </c>
      <c r="C270" s="4">
        <v>-488528.51080890629</v>
      </c>
    </row>
    <row r="271" spans="1:3" x14ac:dyDescent="0.3">
      <c r="A271" s="4">
        <v>246</v>
      </c>
      <c r="B271" s="4">
        <v>-56455.845042190471</v>
      </c>
      <c r="C271" s="4">
        <v>58452.845042190471</v>
      </c>
    </row>
    <row r="272" spans="1:3" x14ac:dyDescent="0.3">
      <c r="A272" s="4">
        <v>247</v>
      </c>
      <c r="B272" s="4">
        <v>-4770.9504933462267</v>
      </c>
      <c r="C272" s="4">
        <v>86735.95049334623</v>
      </c>
    </row>
    <row r="273" spans="1:3" x14ac:dyDescent="0.3">
      <c r="A273" s="4">
        <v>248</v>
      </c>
      <c r="B273" s="4">
        <v>405061.09135439282</v>
      </c>
      <c r="C273" s="4">
        <v>-192429.09135439282</v>
      </c>
    </row>
    <row r="274" spans="1:3" x14ac:dyDescent="0.3">
      <c r="A274" s="4">
        <v>249</v>
      </c>
      <c r="B274" s="4">
        <v>-24665.846819694885</v>
      </c>
      <c r="C274" s="4">
        <v>61889.846819694882</v>
      </c>
    </row>
    <row r="275" spans="1:3" x14ac:dyDescent="0.3">
      <c r="A275" s="4">
        <v>250</v>
      </c>
      <c r="B275" s="4">
        <v>-54359.131303842492</v>
      </c>
      <c r="C275" s="4">
        <v>58141.131303842492</v>
      </c>
    </row>
    <row r="276" spans="1:3" x14ac:dyDescent="0.3">
      <c r="A276" s="4">
        <v>251</v>
      </c>
      <c r="B276" s="4">
        <v>-57962.24179904112</v>
      </c>
      <c r="C276" s="4">
        <v>58603.24179904112</v>
      </c>
    </row>
    <row r="277" spans="1:3" x14ac:dyDescent="0.3">
      <c r="A277" s="4">
        <v>252</v>
      </c>
      <c r="B277" s="4">
        <v>40114.281211099507</v>
      </c>
      <c r="C277" s="4">
        <v>10999.718788900493</v>
      </c>
    </row>
    <row r="278" spans="1:3" x14ac:dyDescent="0.3">
      <c r="A278" s="4">
        <v>253</v>
      </c>
      <c r="B278" s="4">
        <v>-56589.863936654714</v>
      </c>
      <c r="C278" s="4">
        <v>57367.863936654714</v>
      </c>
    </row>
    <row r="279" spans="1:3" x14ac:dyDescent="0.3">
      <c r="A279" s="4">
        <v>254</v>
      </c>
      <c r="B279" s="4">
        <v>81230.441530414973</v>
      </c>
      <c r="C279" s="4">
        <v>237702.55846958503</v>
      </c>
    </row>
    <row r="280" spans="1:3" x14ac:dyDescent="0.3">
      <c r="A280" s="4">
        <v>255</v>
      </c>
      <c r="B280" s="4">
        <v>-53630.639610716884</v>
      </c>
      <c r="C280" s="4">
        <v>59492.639610716884</v>
      </c>
    </row>
    <row r="281" spans="1:3" x14ac:dyDescent="0.3">
      <c r="A281" s="4">
        <v>256</v>
      </c>
      <c r="B281" s="4">
        <v>5184.2470515788236</v>
      </c>
      <c r="C281" s="4">
        <v>256997.75294842117</v>
      </c>
    </row>
    <row r="282" spans="1:3" x14ac:dyDescent="0.3">
      <c r="A282" s="4">
        <v>257</v>
      </c>
      <c r="B282" s="4">
        <v>-54508.445388079643</v>
      </c>
      <c r="C282" s="4">
        <v>66510.44538807965</v>
      </c>
    </row>
    <row r="283" spans="1:3" x14ac:dyDescent="0.3">
      <c r="A283" s="4">
        <v>258</v>
      </c>
      <c r="B283" s="4">
        <v>-57524.565233016714</v>
      </c>
      <c r="C283" s="4">
        <v>57837.565233016714</v>
      </c>
    </row>
    <row r="284" spans="1:3" x14ac:dyDescent="0.3">
      <c r="A284" s="4">
        <v>259</v>
      </c>
      <c r="B284" s="4">
        <v>-49645.967907256047</v>
      </c>
      <c r="C284" s="4">
        <v>57944.967907256047</v>
      </c>
    </row>
    <row r="285" spans="1:3" x14ac:dyDescent="0.3">
      <c r="A285" s="4">
        <v>260</v>
      </c>
      <c r="B285" s="4">
        <v>4696404.6876164479</v>
      </c>
      <c r="C285" s="4">
        <v>-282222.68761644792</v>
      </c>
    </row>
    <row r="286" spans="1:3" x14ac:dyDescent="0.3">
      <c r="A286" s="4">
        <v>261</v>
      </c>
      <c r="B286" s="4">
        <v>-27824.317923880462</v>
      </c>
      <c r="C286" s="4">
        <v>63050.317923880459</v>
      </c>
    </row>
    <row r="287" spans="1:3" x14ac:dyDescent="0.3">
      <c r="A287" s="4">
        <v>262</v>
      </c>
      <c r="B287" s="4">
        <v>-58669.278186122487</v>
      </c>
      <c r="C287" s="4">
        <v>58800.278186122487</v>
      </c>
    </row>
    <row r="288" spans="1:3" x14ac:dyDescent="0.3">
      <c r="A288" s="4">
        <v>263</v>
      </c>
      <c r="B288" s="4">
        <v>-57970.694233880669</v>
      </c>
      <c r="C288" s="4">
        <v>58709.694233880669</v>
      </c>
    </row>
    <row r="289" spans="1:3" x14ac:dyDescent="0.3">
      <c r="A289" s="4">
        <v>264</v>
      </c>
      <c r="B289" s="4">
        <v>-58413.680008883224</v>
      </c>
      <c r="C289" s="4">
        <v>59442.680008883224</v>
      </c>
    </row>
    <row r="290" spans="1:3" x14ac:dyDescent="0.3">
      <c r="A290" s="4">
        <v>265</v>
      </c>
      <c r="B290" s="4">
        <v>-38089.060584521212</v>
      </c>
      <c r="C290" s="4">
        <v>48535.060584521212</v>
      </c>
    </row>
    <row r="291" spans="1:3" x14ac:dyDescent="0.3">
      <c r="A291" s="4">
        <v>266</v>
      </c>
      <c r="B291" s="4">
        <v>558287.0794199002</v>
      </c>
      <c r="C291" s="4">
        <v>113983.9205800998</v>
      </c>
    </row>
    <row r="292" spans="1:3" x14ac:dyDescent="0.3">
      <c r="A292" s="4">
        <v>267</v>
      </c>
      <c r="B292" s="4">
        <v>-54917.595837418048</v>
      </c>
      <c r="C292" s="4">
        <v>55737.595837418048</v>
      </c>
    </row>
    <row r="293" spans="1:3" x14ac:dyDescent="0.3">
      <c r="A293" s="4">
        <v>268</v>
      </c>
      <c r="B293" s="4">
        <v>-58761.267108937733</v>
      </c>
      <c r="C293" s="4">
        <v>58911.267108937733</v>
      </c>
    </row>
    <row r="294" spans="1:3" x14ac:dyDescent="0.3">
      <c r="A294" s="4">
        <v>269</v>
      </c>
      <c r="B294" s="4">
        <v>537.21233773660606</v>
      </c>
      <c r="C294" s="4">
        <v>57210.787662263392</v>
      </c>
    </row>
    <row r="295" spans="1:3" x14ac:dyDescent="0.3">
      <c r="A295" s="4">
        <v>270</v>
      </c>
      <c r="B295" s="4">
        <v>81230.428207954828</v>
      </c>
      <c r="C295" s="4">
        <v>250310.57179204517</v>
      </c>
    </row>
    <row r="296" spans="1:3" x14ac:dyDescent="0.3">
      <c r="A296" s="4">
        <v>271</v>
      </c>
      <c r="B296" s="4">
        <v>-56624.94369820704</v>
      </c>
      <c r="C296" s="4">
        <v>57900.94369820704</v>
      </c>
    </row>
    <row r="297" spans="1:3" x14ac:dyDescent="0.3">
      <c r="A297" s="4">
        <v>272</v>
      </c>
      <c r="B297" s="4">
        <v>42081.818260142609</v>
      </c>
      <c r="C297" s="4">
        <v>9538.1817398573912</v>
      </c>
    </row>
    <row r="298" spans="1:3" x14ac:dyDescent="0.3">
      <c r="A298" s="4">
        <v>273</v>
      </c>
      <c r="B298" s="4">
        <v>334956.16252701601</v>
      </c>
      <c r="C298" s="4">
        <v>-182831.16252701601</v>
      </c>
    </row>
    <row r="299" spans="1:3" x14ac:dyDescent="0.3">
      <c r="A299" s="4">
        <v>274</v>
      </c>
      <c r="B299" s="4">
        <v>-56602.704241104744</v>
      </c>
      <c r="C299" s="4">
        <v>57822.704241104744</v>
      </c>
    </row>
    <row r="300" spans="1:3" x14ac:dyDescent="0.3">
      <c r="A300" s="4">
        <v>275</v>
      </c>
      <c r="B300" s="4">
        <v>-34142.117581569175</v>
      </c>
      <c r="C300" s="4">
        <v>65801.117581569182</v>
      </c>
    </row>
    <row r="301" spans="1:3" x14ac:dyDescent="0.3">
      <c r="A301" s="4">
        <v>276</v>
      </c>
      <c r="B301" s="4">
        <v>-52350.58426648171</v>
      </c>
      <c r="C301" s="4">
        <v>60390.58426648171</v>
      </c>
    </row>
    <row r="302" spans="1:3" x14ac:dyDescent="0.3">
      <c r="A302" s="4">
        <v>277</v>
      </c>
      <c r="B302" s="4">
        <v>-43318.832505818689</v>
      </c>
      <c r="C302" s="4">
        <v>50295.832505818689</v>
      </c>
    </row>
    <row r="303" spans="1:3" x14ac:dyDescent="0.3">
      <c r="A303" s="4">
        <v>278</v>
      </c>
      <c r="B303" s="4">
        <v>-55566.283123704197</v>
      </c>
      <c r="C303" s="4">
        <v>59325.283123704197</v>
      </c>
    </row>
    <row r="304" spans="1:3" x14ac:dyDescent="0.3">
      <c r="A304" s="4">
        <v>279</v>
      </c>
      <c r="B304" s="4">
        <v>29091.836573061843</v>
      </c>
      <c r="C304" s="4">
        <v>12290.163426938157</v>
      </c>
    </row>
    <row r="305" spans="1:3" x14ac:dyDescent="0.3">
      <c r="A305" s="4">
        <v>280</v>
      </c>
      <c r="B305" s="4">
        <v>270.40549178581227</v>
      </c>
      <c r="C305" s="4">
        <v>51987.594508214184</v>
      </c>
    </row>
    <row r="306" spans="1:3" x14ac:dyDescent="0.3">
      <c r="A306" s="4">
        <v>281</v>
      </c>
      <c r="B306" s="4">
        <v>599267.23224553349</v>
      </c>
      <c r="C306" s="4">
        <v>163186.76775446651</v>
      </c>
    </row>
    <row r="307" spans="1:3" x14ac:dyDescent="0.3">
      <c r="A307" s="4">
        <v>282</v>
      </c>
      <c r="B307" s="4">
        <v>2513304.3153700377</v>
      </c>
      <c r="C307" s="4">
        <v>-1716875.3153700377</v>
      </c>
    </row>
    <row r="308" spans="1:3" x14ac:dyDescent="0.3">
      <c r="A308" s="4">
        <v>283</v>
      </c>
      <c r="B308" s="4">
        <v>-49327.3334014188</v>
      </c>
      <c r="C308" s="4">
        <v>70190.3334014188</v>
      </c>
    </row>
    <row r="309" spans="1:3" x14ac:dyDescent="0.3">
      <c r="A309" s="4">
        <v>284</v>
      </c>
      <c r="B309" s="4">
        <v>20105.571393000031</v>
      </c>
      <c r="C309" s="4">
        <v>7080.4286069999689</v>
      </c>
    </row>
    <row r="310" spans="1:3" x14ac:dyDescent="0.3">
      <c r="A310" s="4">
        <v>285</v>
      </c>
      <c r="B310" s="4">
        <v>64275.044927107039</v>
      </c>
      <c r="C310" s="4">
        <v>-12018.044927107039</v>
      </c>
    </row>
    <row r="311" spans="1:3" x14ac:dyDescent="0.3">
      <c r="A311" s="4">
        <v>286</v>
      </c>
      <c r="B311" s="4">
        <v>165987.38912118226</v>
      </c>
      <c r="C311" s="4">
        <v>-75657.389121182263</v>
      </c>
    </row>
    <row r="312" spans="1:3" x14ac:dyDescent="0.3">
      <c r="A312" s="4">
        <v>287</v>
      </c>
      <c r="B312" s="4">
        <v>-49765.509508108022</v>
      </c>
      <c r="C312" s="4">
        <v>59389.509508108022</v>
      </c>
    </row>
    <row r="313" spans="1:3" x14ac:dyDescent="0.3">
      <c r="A313" s="4">
        <v>288</v>
      </c>
      <c r="B313" s="4">
        <v>-43419.187162802969</v>
      </c>
      <c r="C313" s="4">
        <v>59245.187162802969</v>
      </c>
    </row>
    <row r="314" spans="1:3" x14ac:dyDescent="0.3">
      <c r="A314" s="4">
        <v>289</v>
      </c>
      <c r="B314" s="4">
        <v>-59008.608403689817</v>
      </c>
      <c r="C314" s="4">
        <v>59016.608403689817</v>
      </c>
    </row>
    <row r="315" spans="1:3" x14ac:dyDescent="0.3">
      <c r="A315" s="4">
        <v>290</v>
      </c>
      <c r="B315" s="4">
        <v>-58282.261332668</v>
      </c>
      <c r="C315" s="4">
        <v>58699.261332668</v>
      </c>
    </row>
    <row r="316" spans="1:3" x14ac:dyDescent="0.3">
      <c r="A316" s="4">
        <v>291</v>
      </c>
      <c r="B316" s="4">
        <v>-57848.972636254082</v>
      </c>
      <c r="C316" s="4">
        <v>58813.972636254082</v>
      </c>
    </row>
    <row r="317" spans="1:3" x14ac:dyDescent="0.3">
      <c r="A317" s="4">
        <v>292</v>
      </c>
      <c r="B317" s="4">
        <v>72748.94161241861</v>
      </c>
      <c r="C317" s="4">
        <v>-36570.94161241861</v>
      </c>
    </row>
    <row r="318" spans="1:3" x14ac:dyDescent="0.3">
      <c r="A318" s="4">
        <v>293</v>
      </c>
      <c r="B318" s="4">
        <v>676203.44022877514</v>
      </c>
      <c r="C318" s="4">
        <v>26407.559771224856</v>
      </c>
    </row>
    <row r="319" spans="1:3" x14ac:dyDescent="0.3">
      <c r="A319" s="4">
        <v>294</v>
      </c>
      <c r="B319" s="4">
        <v>-51474.830897686843</v>
      </c>
      <c r="C319" s="4">
        <v>60362.830897686843</v>
      </c>
    </row>
    <row r="320" spans="1:3" x14ac:dyDescent="0.3">
      <c r="A320" s="4">
        <v>295</v>
      </c>
      <c r="B320" s="4">
        <v>44476.220594122169</v>
      </c>
      <c r="C320" s="4">
        <v>-9693.2205941221691</v>
      </c>
    </row>
    <row r="321" spans="1:3" x14ac:dyDescent="0.3">
      <c r="A321" s="4">
        <v>296</v>
      </c>
      <c r="B321" s="4">
        <v>-2541.787625399551</v>
      </c>
      <c r="C321" s="4">
        <v>17809.787625399549</v>
      </c>
    </row>
    <row r="322" spans="1:3" x14ac:dyDescent="0.3">
      <c r="A322" s="4">
        <v>297</v>
      </c>
      <c r="B322" s="4">
        <v>374588.52570977097</v>
      </c>
      <c r="C322" s="4">
        <v>-229339.52570977097</v>
      </c>
    </row>
    <row r="323" spans="1:3" x14ac:dyDescent="0.3">
      <c r="A323" s="4">
        <v>298</v>
      </c>
      <c r="B323" s="4">
        <v>-23768.899697915975</v>
      </c>
      <c r="C323" s="4">
        <v>71478.899697915971</v>
      </c>
    </row>
    <row r="324" spans="1:3" x14ac:dyDescent="0.3">
      <c r="A324" s="4">
        <v>299</v>
      </c>
      <c r="B324" s="4">
        <v>-51419.577074289358</v>
      </c>
      <c r="C324" s="4">
        <v>54606.577074289358</v>
      </c>
    </row>
    <row r="325" spans="1:3" x14ac:dyDescent="0.3">
      <c r="A325" s="4">
        <v>300</v>
      </c>
      <c r="B325" s="4">
        <v>-41502.735296548366</v>
      </c>
      <c r="C325" s="4">
        <v>45488.735296548366</v>
      </c>
    </row>
    <row r="326" spans="1:3" x14ac:dyDescent="0.3">
      <c r="A326" s="4">
        <v>301</v>
      </c>
      <c r="B326" s="4">
        <v>-44320.402560267881</v>
      </c>
      <c r="C326" s="4">
        <v>48120.402560267881</v>
      </c>
    </row>
    <row r="327" spans="1:3" x14ac:dyDescent="0.3">
      <c r="A327" s="4">
        <v>302</v>
      </c>
      <c r="B327" s="4">
        <v>165036.04101912578</v>
      </c>
      <c r="C327" s="4">
        <v>5663.9589808742166</v>
      </c>
    </row>
    <row r="328" spans="1:3" x14ac:dyDescent="0.3">
      <c r="A328" s="4">
        <v>303</v>
      </c>
      <c r="B328" s="4">
        <v>-33724.141528607346</v>
      </c>
      <c r="C328" s="4">
        <v>50326.141528607346</v>
      </c>
    </row>
    <row r="329" spans="1:3" x14ac:dyDescent="0.3">
      <c r="A329" s="4">
        <v>304</v>
      </c>
      <c r="B329" s="4">
        <v>-47128.41836773471</v>
      </c>
      <c r="C329" s="4">
        <v>49798.41836773471</v>
      </c>
    </row>
    <row r="330" spans="1:3" x14ac:dyDescent="0.3">
      <c r="A330" s="4">
        <v>305</v>
      </c>
      <c r="B330" s="4">
        <v>-31546.151509987201</v>
      </c>
      <c r="C330" s="4">
        <v>43830.151509987205</v>
      </c>
    </row>
    <row r="331" spans="1:3" x14ac:dyDescent="0.3">
      <c r="A331" s="4">
        <v>306</v>
      </c>
      <c r="B331" s="4">
        <v>-54261.926024096916</v>
      </c>
      <c r="C331" s="4">
        <v>55853.926024096916</v>
      </c>
    </row>
    <row r="332" spans="1:3" x14ac:dyDescent="0.3">
      <c r="A332" s="4">
        <v>307</v>
      </c>
      <c r="B332" s="4">
        <v>-57702.113437339809</v>
      </c>
      <c r="C332" s="4">
        <v>58517.113437339809</v>
      </c>
    </row>
    <row r="333" spans="1:3" x14ac:dyDescent="0.3">
      <c r="A333" s="4">
        <v>308</v>
      </c>
      <c r="B333" s="4">
        <v>-1913.0906996126184</v>
      </c>
      <c r="C333" s="4">
        <v>42759.090699612621</v>
      </c>
    </row>
    <row r="334" spans="1:3" x14ac:dyDescent="0.3">
      <c r="A334" s="4">
        <v>309</v>
      </c>
      <c r="B334" s="4">
        <v>69337.918866126784</v>
      </c>
      <c r="C334" s="4">
        <v>-14266.918866126784</v>
      </c>
    </row>
    <row r="335" spans="1:3" x14ac:dyDescent="0.3">
      <c r="A335" s="4">
        <v>310</v>
      </c>
      <c r="B335" s="4">
        <v>-49120.627567784621</v>
      </c>
      <c r="C335" s="4">
        <v>55031.627567784621</v>
      </c>
    </row>
    <row r="336" spans="1:3" x14ac:dyDescent="0.3">
      <c r="A336" s="4">
        <v>311</v>
      </c>
      <c r="B336" s="4">
        <v>408522.98543101171</v>
      </c>
      <c r="C336" s="4">
        <v>-107651.98543101171</v>
      </c>
    </row>
    <row r="337" spans="1:3" x14ac:dyDescent="0.3">
      <c r="A337" s="4">
        <v>312</v>
      </c>
      <c r="B337" s="4">
        <v>-34336.692024439697</v>
      </c>
      <c r="C337" s="4">
        <v>40486.692024439697</v>
      </c>
    </row>
    <row r="338" spans="1:3" x14ac:dyDescent="0.3">
      <c r="A338" s="4">
        <v>313</v>
      </c>
      <c r="B338" s="4">
        <v>-55469.949358524696</v>
      </c>
      <c r="C338" s="4">
        <v>56967.949358524696</v>
      </c>
    </row>
    <row r="339" spans="1:3" x14ac:dyDescent="0.3">
      <c r="A339" s="4">
        <v>314</v>
      </c>
      <c r="B339" s="4">
        <v>-30833.508757295665</v>
      </c>
      <c r="C339" s="4">
        <v>36443.508757295669</v>
      </c>
    </row>
    <row r="340" spans="1:3" x14ac:dyDescent="0.3">
      <c r="A340" s="4">
        <v>315</v>
      </c>
      <c r="B340" s="4">
        <v>-45188.235098542689</v>
      </c>
      <c r="C340" s="4">
        <v>51193.235098542689</v>
      </c>
    </row>
    <row r="341" spans="1:3" x14ac:dyDescent="0.3">
      <c r="A341" s="4">
        <v>316</v>
      </c>
      <c r="B341" s="4">
        <v>-39118.901735224164</v>
      </c>
      <c r="C341" s="4">
        <v>46683.901735224164</v>
      </c>
    </row>
    <row r="342" spans="1:3" x14ac:dyDescent="0.3">
      <c r="A342" s="4">
        <v>317</v>
      </c>
      <c r="B342" s="4">
        <v>-45172.404708158749</v>
      </c>
      <c r="C342" s="4">
        <v>60723.404708158749</v>
      </c>
    </row>
    <row r="343" spans="1:3" x14ac:dyDescent="0.3">
      <c r="A343" s="4">
        <v>318</v>
      </c>
      <c r="B343" s="4">
        <v>-54884.924554619094</v>
      </c>
      <c r="C343" s="4">
        <v>55679.924554619094</v>
      </c>
    </row>
    <row r="344" spans="1:3" x14ac:dyDescent="0.3">
      <c r="A344" s="4">
        <v>319</v>
      </c>
      <c r="B344" s="4">
        <v>1320575.1425021952</v>
      </c>
      <c r="C344" s="4">
        <v>-112823.1425021952</v>
      </c>
    </row>
    <row r="345" spans="1:3" x14ac:dyDescent="0.3">
      <c r="A345" s="4">
        <v>320</v>
      </c>
      <c r="B345" s="4">
        <v>-55993.916047675513</v>
      </c>
      <c r="C345" s="4">
        <v>56533.916047675513</v>
      </c>
    </row>
    <row r="346" spans="1:3" x14ac:dyDescent="0.3">
      <c r="A346" s="4">
        <v>321</v>
      </c>
      <c r="B346" s="4">
        <v>47575.980842224075</v>
      </c>
      <c r="C346" s="4">
        <v>16076.019157775925</v>
      </c>
    </row>
    <row r="347" spans="1:3" x14ac:dyDescent="0.3">
      <c r="A347" s="4">
        <v>322</v>
      </c>
      <c r="B347" s="4">
        <v>-34661.822497860543</v>
      </c>
      <c r="C347" s="4">
        <v>45491.822497860543</v>
      </c>
    </row>
    <row r="348" spans="1:3" x14ac:dyDescent="0.3">
      <c r="A348" s="4">
        <v>323</v>
      </c>
      <c r="B348" s="4">
        <v>1162853.2856417247</v>
      </c>
      <c r="C348" s="4">
        <v>-756597.28564172471</v>
      </c>
    </row>
    <row r="349" spans="1:3" x14ac:dyDescent="0.3">
      <c r="A349" s="4">
        <v>324</v>
      </c>
      <c r="B349" s="4">
        <v>4988966.8457342191</v>
      </c>
      <c r="C349" s="4">
        <v>-3550190.8457342191</v>
      </c>
    </row>
    <row r="350" spans="1:3" x14ac:dyDescent="0.3">
      <c r="A350" s="4">
        <v>325</v>
      </c>
      <c r="B350" s="4">
        <v>-40203.161517945351</v>
      </c>
      <c r="C350" s="4">
        <v>47626.161517945351</v>
      </c>
    </row>
    <row r="351" spans="1:3" x14ac:dyDescent="0.3">
      <c r="A351" s="4">
        <v>326</v>
      </c>
      <c r="B351" s="4">
        <v>-51358.552709766955</v>
      </c>
      <c r="C351" s="4">
        <v>54574.552709766955</v>
      </c>
    </row>
    <row r="352" spans="1:3" x14ac:dyDescent="0.3">
      <c r="A352" s="4">
        <v>327</v>
      </c>
      <c r="B352" s="4">
        <v>-679.61186620332876</v>
      </c>
      <c r="C352" s="4">
        <v>29454.61186620333</v>
      </c>
    </row>
    <row r="353" spans="1:3" x14ac:dyDescent="0.3">
      <c r="A353" s="4">
        <v>328</v>
      </c>
      <c r="B353" s="4">
        <v>-23144.390016280151</v>
      </c>
      <c r="C353" s="4">
        <v>55312.390016280151</v>
      </c>
    </row>
    <row r="354" spans="1:3" x14ac:dyDescent="0.3">
      <c r="A354" s="4">
        <v>329</v>
      </c>
      <c r="B354" s="4">
        <v>-53175.466154444075</v>
      </c>
      <c r="C354" s="4">
        <v>58580.466154444075</v>
      </c>
    </row>
    <row r="355" spans="1:3" x14ac:dyDescent="0.3">
      <c r="A355" s="4">
        <v>330</v>
      </c>
      <c r="B355" s="4">
        <v>-15463.006896726687</v>
      </c>
      <c r="C355" s="4">
        <v>27473.006896726685</v>
      </c>
    </row>
    <row r="356" spans="1:3" x14ac:dyDescent="0.3">
      <c r="A356" s="4">
        <v>331</v>
      </c>
      <c r="B356" s="4">
        <v>-59008.609513894829</v>
      </c>
      <c r="C356" s="4">
        <v>59036.609513894829</v>
      </c>
    </row>
    <row r="357" spans="1:3" x14ac:dyDescent="0.3">
      <c r="A357" s="4">
        <v>332</v>
      </c>
      <c r="B357" s="4">
        <v>-23228.993019530306</v>
      </c>
      <c r="C357" s="4">
        <v>40806.993019530302</v>
      </c>
    </row>
    <row r="358" spans="1:3" x14ac:dyDescent="0.3">
      <c r="A358" s="4">
        <v>333</v>
      </c>
      <c r="B358" s="4">
        <v>301502.4302879778</v>
      </c>
      <c r="C358" s="4">
        <v>-19805.430287977797</v>
      </c>
    </row>
    <row r="359" spans="1:3" x14ac:dyDescent="0.3">
      <c r="A359" s="4">
        <v>334</v>
      </c>
      <c r="B359" s="4">
        <v>-28925.721597078937</v>
      </c>
      <c r="C359" s="4">
        <v>39518.72159707894</v>
      </c>
    </row>
    <row r="360" spans="1:3" x14ac:dyDescent="0.3">
      <c r="A360" s="4">
        <v>335</v>
      </c>
      <c r="B360" s="4">
        <v>62776.144783602133</v>
      </c>
      <c r="C360" s="4">
        <v>71990.855216397875</v>
      </c>
    </row>
    <row r="361" spans="1:3" x14ac:dyDescent="0.3">
      <c r="A361" s="4">
        <v>336</v>
      </c>
      <c r="B361" s="4">
        <v>-54087.760627127725</v>
      </c>
      <c r="C361" s="4">
        <v>55156.760627127725</v>
      </c>
    </row>
    <row r="362" spans="1:3" x14ac:dyDescent="0.3">
      <c r="A362" s="4">
        <v>337</v>
      </c>
      <c r="B362" s="4">
        <v>-57423.009790973148</v>
      </c>
      <c r="C362" s="4">
        <v>57772.009790973148</v>
      </c>
    </row>
    <row r="363" spans="1:3" x14ac:dyDescent="0.3">
      <c r="A363" s="4">
        <v>338</v>
      </c>
      <c r="B363" s="4">
        <v>-58138.132911363064</v>
      </c>
      <c r="C363" s="4">
        <v>58363.132911363064</v>
      </c>
    </row>
    <row r="364" spans="1:3" x14ac:dyDescent="0.3">
      <c r="A364" s="4">
        <v>339</v>
      </c>
      <c r="B364" s="4">
        <v>-27824.317923880462</v>
      </c>
      <c r="C364" s="4">
        <v>57299.317923880459</v>
      </c>
    </row>
    <row r="365" spans="1:3" x14ac:dyDescent="0.3">
      <c r="A365" s="4">
        <v>340</v>
      </c>
      <c r="B365" s="4">
        <v>-59008.609513894829</v>
      </c>
      <c r="C365" s="4">
        <v>59022.609513894829</v>
      </c>
    </row>
    <row r="366" spans="1:3" x14ac:dyDescent="0.3">
      <c r="A366" s="4">
        <v>341</v>
      </c>
      <c r="B366" s="4">
        <v>225105.22316593037</v>
      </c>
      <c r="C366" s="4">
        <v>14081.776834069635</v>
      </c>
    </row>
    <row r="367" spans="1:3" x14ac:dyDescent="0.3">
      <c r="A367" s="4">
        <v>342</v>
      </c>
      <c r="B367" s="4">
        <v>-54096.292181251949</v>
      </c>
      <c r="C367" s="4">
        <v>58854.292181251949</v>
      </c>
    </row>
    <row r="368" spans="1:3" x14ac:dyDescent="0.3">
      <c r="A368" s="4">
        <v>343</v>
      </c>
      <c r="B368" s="4">
        <v>224190.68790778998</v>
      </c>
      <c r="C368" s="4">
        <v>-137237.68790778998</v>
      </c>
    </row>
    <row r="369" spans="1:3" x14ac:dyDescent="0.3">
      <c r="A369" s="4">
        <v>344</v>
      </c>
      <c r="B369" s="4">
        <v>-52080.820665533094</v>
      </c>
      <c r="C369" s="4">
        <v>54953.820665533094</v>
      </c>
    </row>
    <row r="370" spans="1:3" x14ac:dyDescent="0.3">
      <c r="A370" s="4">
        <v>345</v>
      </c>
      <c r="B370" s="4">
        <v>-52442.895267610162</v>
      </c>
      <c r="C370" s="4">
        <v>60580.895267610162</v>
      </c>
    </row>
    <row r="371" spans="1:3" x14ac:dyDescent="0.3">
      <c r="A371" s="4">
        <v>346</v>
      </c>
      <c r="B371" s="4">
        <v>97946.757946058919</v>
      </c>
      <c r="C371" s="4">
        <v>45363.242053941081</v>
      </c>
    </row>
    <row r="372" spans="1:3" x14ac:dyDescent="0.3">
      <c r="A372" s="4">
        <v>347</v>
      </c>
      <c r="B372" s="4">
        <v>3703128.8452930986</v>
      </c>
      <c r="C372" s="4">
        <v>-877012.84529309859</v>
      </c>
    </row>
    <row r="373" spans="1:3" x14ac:dyDescent="0.3">
      <c r="A373" s="4">
        <v>348</v>
      </c>
      <c r="B373" s="4">
        <v>-53061.360171458655</v>
      </c>
      <c r="C373" s="4">
        <v>58426.360171458655</v>
      </c>
    </row>
    <row r="374" spans="1:3" x14ac:dyDescent="0.3">
      <c r="A374" s="4">
        <v>349</v>
      </c>
      <c r="B374" s="4">
        <v>-32413.984048262013</v>
      </c>
      <c r="C374" s="4">
        <v>43396.984048262013</v>
      </c>
    </row>
    <row r="375" spans="1:3" x14ac:dyDescent="0.3">
      <c r="A375" s="4">
        <v>350</v>
      </c>
      <c r="B375" s="4">
        <v>4134026.7259956533</v>
      </c>
      <c r="C375" s="4">
        <v>1472824.2740043467</v>
      </c>
    </row>
    <row r="376" spans="1:3" x14ac:dyDescent="0.3">
      <c r="A376" s="4">
        <v>351</v>
      </c>
      <c r="B376" s="4">
        <v>-5081.6249873037914</v>
      </c>
      <c r="C376" s="4">
        <v>86550.624987303789</v>
      </c>
    </row>
    <row r="377" spans="1:3" x14ac:dyDescent="0.3">
      <c r="A377" s="4">
        <v>352</v>
      </c>
      <c r="B377" s="4">
        <v>-57970.694233880669</v>
      </c>
      <c r="C377" s="4">
        <v>58930.694233880669</v>
      </c>
    </row>
    <row r="378" spans="1:3" x14ac:dyDescent="0.3">
      <c r="A378" s="4">
        <v>353</v>
      </c>
      <c r="B378" s="4">
        <v>-48356.864419782905</v>
      </c>
      <c r="C378" s="4">
        <v>50731.864419782905</v>
      </c>
    </row>
    <row r="379" spans="1:3" x14ac:dyDescent="0.3">
      <c r="A379" s="4">
        <v>354</v>
      </c>
      <c r="B379" s="4">
        <v>-59008.608403689817</v>
      </c>
      <c r="C379" s="4">
        <v>59011.608403689817</v>
      </c>
    </row>
    <row r="380" spans="1:3" x14ac:dyDescent="0.3">
      <c r="A380" s="4">
        <v>355</v>
      </c>
      <c r="B380" s="4">
        <v>-27824.464248901066</v>
      </c>
      <c r="C380" s="4">
        <v>67314.464248901058</v>
      </c>
    </row>
    <row r="381" spans="1:3" x14ac:dyDescent="0.3">
      <c r="A381" s="4">
        <v>356</v>
      </c>
      <c r="B381" s="4">
        <v>3689.5543503471181</v>
      </c>
      <c r="C381" s="4">
        <v>18194.44564965288</v>
      </c>
    </row>
    <row r="382" spans="1:3" x14ac:dyDescent="0.3">
      <c r="A382" s="4">
        <v>357</v>
      </c>
      <c r="B382" s="4">
        <v>77049.295977387737</v>
      </c>
      <c r="C382" s="4">
        <v>-13750.295977387737</v>
      </c>
    </row>
    <row r="383" spans="1:3" x14ac:dyDescent="0.3">
      <c r="A383" s="4">
        <v>358</v>
      </c>
      <c r="B383" s="4">
        <v>-58138.132911363064</v>
      </c>
      <c r="C383" s="4">
        <v>58416.132911363064</v>
      </c>
    </row>
    <row r="384" spans="1:3" x14ac:dyDescent="0.3">
      <c r="A384" s="4">
        <v>359</v>
      </c>
      <c r="B384" s="4">
        <v>-44008.835461480543</v>
      </c>
      <c r="C384" s="4">
        <v>50228.835461480543</v>
      </c>
    </row>
    <row r="385" spans="1:3" x14ac:dyDescent="0.3">
      <c r="A385" s="4">
        <v>360</v>
      </c>
      <c r="B385" s="4">
        <v>42075.423479272591</v>
      </c>
      <c r="C385" s="4">
        <v>28788.576520727409</v>
      </c>
    </row>
    <row r="386" spans="1:3" x14ac:dyDescent="0.3">
      <c r="A386" s="4">
        <v>361</v>
      </c>
      <c r="B386" s="4">
        <v>126010.97452804694</v>
      </c>
      <c r="C386" s="4">
        <v>-59062.974528046936</v>
      </c>
    </row>
    <row r="387" spans="1:3" x14ac:dyDescent="0.3">
      <c r="A387" s="4">
        <v>362</v>
      </c>
      <c r="B387" s="4">
        <v>-48711.266610894047</v>
      </c>
      <c r="C387" s="4">
        <v>53002.266610894047</v>
      </c>
    </row>
    <row r="388" spans="1:3" x14ac:dyDescent="0.3">
      <c r="A388" s="4">
        <v>363</v>
      </c>
      <c r="B388" s="4">
        <v>-45867.858392119058</v>
      </c>
      <c r="C388" s="4">
        <v>60015.858392119058</v>
      </c>
    </row>
    <row r="389" spans="1:3" x14ac:dyDescent="0.3">
      <c r="A389" s="4">
        <v>364</v>
      </c>
      <c r="B389" s="4">
        <v>-51916.458039418816</v>
      </c>
      <c r="C389" s="4">
        <v>53409.458039418816</v>
      </c>
    </row>
    <row r="390" spans="1:3" x14ac:dyDescent="0.3">
      <c r="A390" s="4">
        <v>365</v>
      </c>
      <c r="B390" s="4">
        <v>156659.5036576757</v>
      </c>
      <c r="C390" s="4">
        <v>61531.496342324303</v>
      </c>
    </row>
    <row r="391" spans="1:3" x14ac:dyDescent="0.3">
      <c r="A391" s="4">
        <v>366</v>
      </c>
      <c r="B391" s="4">
        <v>62217.58726718634</v>
      </c>
      <c r="C391" s="4">
        <v>44039.41273281366</v>
      </c>
    </row>
    <row r="392" spans="1:3" x14ac:dyDescent="0.3">
      <c r="A392" s="4">
        <v>367</v>
      </c>
      <c r="B392" s="4">
        <v>13758798.91649471</v>
      </c>
      <c r="C392" s="4">
        <v>-1318270.9164947104</v>
      </c>
    </row>
    <row r="393" spans="1:3" x14ac:dyDescent="0.3">
      <c r="A393" s="4">
        <v>368</v>
      </c>
      <c r="B393" s="4">
        <v>61529.610084625485</v>
      </c>
      <c r="C393" s="4">
        <v>64424.389915374515</v>
      </c>
    </row>
    <row r="394" spans="1:3" x14ac:dyDescent="0.3">
      <c r="A394" s="4">
        <v>369</v>
      </c>
      <c r="B394" s="4">
        <v>-42450.999967543881</v>
      </c>
      <c r="C394" s="4">
        <v>49724.999967543881</v>
      </c>
    </row>
    <row r="395" spans="1:3" x14ac:dyDescent="0.3">
      <c r="A395" s="4">
        <v>370</v>
      </c>
      <c r="B395" s="4">
        <v>-47504.655130521154</v>
      </c>
      <c r="C395" s="4">
        <v>57586.655130521154</v>
      </c>
    </row>
    <row r="396" spans="1:3" x14ac:dyDescent="0.3">
      <c r="A396" s="4">
        <v>371</v>
      </c>
      <c r="B396" s="4">
        <v>2627288.2362601082</v>
      </c>
      <c r="C396" s="4">
        <v>985334.76373989182</v>
      </c>
    </row>
    <row r="397" spans="1:3" x14ac:dyDescent="0.3">
      <c r="A397" s="4">
        <v>372</v>
      </c>
      <c r="B397" s="4">
        <v>-39944.899802611697</v>
      </c>
      <c r="C397" s="4">
        <v>44414.899802611697</v>
      </c>
    </row>
    <row r="398" spans="1:3" x14ac:dyDescent="0.3">
      <c r="A398" s="4">
        <v>373</v>
      </c>
      <c r="B398" s="4">
        <v>276475.26408243075</v>
      </c>
      <c r="C398" s="4">
        <v>-188863.26408243075</v>
      </c>
    </row>
    <row r="399" spans="1:3" x14ac:dyDescent="0.3">
      <c r="A399" s="4">
        <v>374</v>
      </c>
      <c r="B399" s="4">
        <v>-37452.363012313028</v>
      </c>
      <c r="C399" s="4">
        <v>43165.363012313028</v>
      </c>
    </row>
    <row r="400" spans="1:3" x14ac:dyDescent="0.3">
      <c r="A400" s="4">
        <v>375</v>
      </c>
      <c r="B400" s="4">
        <v>-44008.835461480543</v>
      </c>
      <c r="C400" s="4">
        <v>48696.835461480543</v>
      </c>
    </row>
    <row r="401" spans="1:3" x14ac:dyDescent="0.3">
      <c r="A401" s="4">
        <v>376</v>
      </c>
      <c r="B401" s="4">
        <v>-43930.660441320324</v>
      </c>
      <c r="C401" s="4">
        <v>67296.660441320331</v>
      </c>
    </row>
    <row r="402" spans="1:3" x14ac:dyDescent="0.3">
      <c r="A402" s="4">
        <v>377</v>
      </c>
      <c r="B402" s="4">
        <v>-57962.24179904112</v>
      </c>
      <c r="C402" s="4">
        <v>59074.24179904112</v>
      </c>
    </row>
    <row r="403" spans="1:3" x14ac:dyDescent="0.3">
      <c r="A403" s="4">
        <v>378</v>
      </c>
      <c r="B403" s="4">
        <v>-35583.517298423125</v>
      </c>
      <c r="C403" s="4">
        <v>40427.517298423125</v>
      </c>
    </row>
    <row r="404" spans="1:3" x14ac:dyDescent="0.3">
      <c r="A404" s="4">
        <v>379</v>
      </c>
      <c r="B404" s="4">
        <v>-41090.549316307479</v>
      </c>
      <c r="C404" s="4">
        <v>60854.549316307479</v>
      </c>
    </row>
    <row r="405" spans="1:3" x14ac:dyDescent="0.3">
      <c r="A405" s="4">
        <v>380</v>
      </c>
      <c r="B405" s="4">
        <v>-51032.157572534379</v>
      </c>
      <c r="C405" s="4">
        <v>60412.157572534379</v>
      </c>
    </row>
    <row r="406" spans="1:3" x14ac:dyDescent="0.3">
      <c r="A406" s="4">
        <v>381</v>
      </c>
      <c r="B406" s="4">
        <v>214823.53865944268</v>
      </c>
      <c r="C406" s="4">
        <v>23676.461340557318</v>
      </c>
    </row>
    <row r="407" spans="1:3" x14ac:dyDescent="0.3">
      <c r="A407" s="4">
        <v>382</v>
      </c>
      <c r="B407" s="4">
        <v>-56468.393415062084</v>
      </c>
      <c r="C407" s="4">
        <v>57754.393415062084</v>
      </c>
    </row>
    <row r="408" spans="1:3" x14ac:dyDescent="0.3">
      <c r="A408" s="4">
        <v>383</v>
      </c>
      <c r="B408" s="4">
        <v>355360.43649725732</v>
      </c>
      <c r="C408" s="4">
        <v>-152671.43649725732</v>
      </c>
    </row>
    <row r="409" spans="1:3" x14ac:dyDescent="0.3">
      <c r="A409" s="4">
        <v>384</v>
      </c>
      <c r="B409" s="4">
        <v>-37678.087622634841</v>
      </c>
      <c r="C409" s="4">
        <v>52996.087622634841</v>
      </c>
    </row>
    <row r="410" spans="1:3" x14ac:dyDescent="0.3">
      <c r="A410" s="4">
        <v>385</v>
      </c>
      <c r="B410" s="4">
        <v>-44946.221011520938</v>
      </c>
      <c r="C410" s="4">
        <v>48683.221011520938</v>
      </c>
    </row>
    <row r="411" spans="1:3" x14ac:dyDescent="0.3">
      <c r="A411" s="4">
        <v>386</v>
      </c>
      <c r="B411" s="4">
        <v>-51419.577074289358</v>
      </c>
      <c r="C411" s="4">
        <v>54489.577074289358</v>
      </c>
    </row>
    <row r="412" spans="1:3" x14ac:dyDescent="0.3">
      <c r="A412" s="4">
        <v>387</v>
      </c>
      <c r="B412" s="4">
        <v>-42011.539746146947</v>
      </c>
      <c r="C412" s="4">
        <v>47256.539746146947</v>
      </c>
    </row>
    <row r="413" spans="1:3" x14ac:dyDescent="0.3">
      <c r="A413" s="4">
        <v>388</v>
      </c>
      <c r="B413" s="4">
        <v>-56248.288672311253</v>
      </c>
      <c r="C413" s="4">
        <v>59083.288672311253</v>
      </c>
    </row>
    <row r="414" spans="1:3" x14ac:dyDescent="0.3">
      <c r="A414" s="4">
        <v>389</v>
      </c>
      <c r="B414" s="4">
        <v>-37183.283955762709</v>
      </c>
      <c r="C414" s="4">
        <v>51653.283955762709</v>
      </c>
    </row>
    <row r="415" spans="1:3" x14ac:dyDescent="0.3">
      <c r="A415" s="4">
        <v>390</v>
      </c>
      <c r="B415" s="4">
        <v>-23822.370659627897</v>
      </c>
      <c r="C415" s="4">
        <v>42032.370659627893</v>
      </c>
    </row>
    <row r="416" spans="1:3" x14ac:dyDescent="0.3">
      <c r="A416" s="4">
        <v>391</v>
      </c>
      <c r="B416" s="4">
        <v>-58669.278186122487</v>
      </c>
      <c r="C416" s="4">
        <v>58748.278186122487</v>
      </c>
    </row>
    <row r="417" spans="1:3" x14ac:dyDescent="0.3">
      <c r="A417" s="4">
        <v>392</v>
      </c>
      <c r="B417" s="4">
        <v>443601.92046914593</v>
      </c>
      <c r="C417" s="4">
        <v>61350.079530854069</v>
      </c>
    </row>
    <row r="418" spans="1:3" x14ac:dyDescent="0.3">
      <c r="A418" s="4">
        <v>393</v>
      </c>
      <c r="B418" s="4">
        <v>-56786.998430142048</v>
      </c>
      <c r="C418" s="4">
        <v>57118.998430142048</v>
      </c>
    </row>
    <row r="419" spans="1:3" x14ac:dyDescent="0.3">
      <c r="A419" s="4">
        <v>394</v>
      </c>
      <c r="B419" s="4">
        <v>141916.90615387639</v>
      </c>
      <c r="C419" s="4">
        <v>-86152.906153876393</v>
      </c>
    </row>
    <row r="420" spans="1:3" x14ac:dyDescent="0.3">
      <c r="A420" s="4">
        <v>395</v>
      </c>
      <c r="B420" s="4">
        <v>418920.12509395537</v>
      </c>
      <c r="C420" s="4">
        <v>-328298.12509395537</v>
      </c>
    </row>
    <row r="421" spans="1:3" x14ac:dyDescent="0.3">
      <c r="A421" s="4">
        <v>396</v>
      </c>
      <c r="B421" s="4">
        <v>-27824.464248901066</v>
      </c>
      <c r="C421" s="4">
        <v>68546.464248901058</v>
      </c>
    </row>
    <row r="422" spans="1:3" x14ac:dyDescent="0.3">
      <c r="A422" s="4">
        <v>397</v>
      </c>
      <c r="B422" s="4">
        <v>31917.710694272228</v>
      </c>
      <c r="C422" s="4">
        <v>13038.289305727772</v>
      </c>
    </row>
    <row r="423" spans="1:3" x14ac:dyDescent="0.3">
      <c r="A423" s="4">
        <v>398</v>
      </c>
      <c r="B423" s="4">
        <v>109260.59103409399</v>
      </c>
      <c r="C423" s="4">
        <v>-27440.591034093988</v>
      </c>
    </row>
    <row r="424" spans="1:3" x14ac:dyDescent="0.3">
      <c r="A424" s="4">
        <v>399</v>
      </c>
      <c r="B424" s="4">
        <v>46364.750686959611</v>
      </c>
      <c r="C424" s="4">
        <v>39233.249313040389</v>
      </c>
    </row>
    <row r="425" spans="1:3" x14ac:dyDescent="0.3">
      <c r="A425" s="4">
        <v>400</v>
      </c>
      <c r="B425" s="4">
        <v>-21332.020875440649</v>
      </c>
      <c r="C425" s="4">
        <v>40968.020875440649</v>
      </c>
    </row>
    <row r="426" spans="1:3" x14ac:dyDescent="0.3">
      <c r="A426" s="4">
        <v>401</v>
      </c>
      <c r="B426" s="4">
        <v>101497.39369394111</v>
      </c>
      <c r="C426" s="4">
        <v>-66435.393693941107</v>
      </c>
    </row>
    <row r="427" spans="1:3" x14ac:dyDescent="0.3">
      <c r="A427" s="4">
        <v>402</v>
      </c>
      <c r="B427" s="4">
        <v>-53669.209021003204</v>
      </c>
      <c r="C427" s="4">
        <v>59306.209021003204</v>
      </c>
    </row>
    <row r="428" spans="1:3" x14ac:dyDescent="0.3">
      <c r="A428" s="4">
        <v>403</v>
      </c>
      <c r="B428" s="4">
        <v>45388.025853064937</v>
      </c>
      <c r="C428" s="4">
        <v>-4507.0258530649371</v>
      </c>
    </row>
    <row r="429" spans="1:3" x14ac:dyDescent="0.3">
      <c r="A429" s="4">
        <v>404</v>
      </c>
      <c r="B429" s="4">
        <v>-57514.998713788395</v>
      </c>
      <c r="C429" s="4">
        <v>57853.998713788395</v>
      </c>
    </row>
    <row r="430" spans="1:3" x14ac:dyDescent="0.3">
      <c r="A430" s="4">
        <v>405</v>
      </c>
      <c r="B430" s="4">
        <v>67066.114238547743</v>
      </c>
      <c r="C430" s="4">
        <v>16310.885761452257</v>
      </c>
    </row>
    <row r="431" spans="1:3" x14ac:dyDescent="0.3">
      <c r="A431" s="4">
        <v>406</v>
      </c>
      <c r="B431" s="4">
        <v>-14193.547154697637</v>
      </c>
      <c r="C431" s="4">
        <v>34698.547154697633</v>
      </c>
    </row>
    <row r="432" spans="1:3" x14ac:dyDescent="0.3">
      <c r="A432" s="4">
        <v>407</v>
      </c>
      <c r="B432" s="4">
        <v>-7935.4674978599833</v>
      </c>
      <c r="C432" s="4">
        <v>24970.467497859983</v>
      </c>
    </row>
    <row r="433" spans="1:3" x14ac:dyDescent="0.3">
      <c r="A433" s="4">
        <v>408</v>
      </c>
      <c r="B433" s="4">
        <v>-55600.487747593972</v>
      </c>
      <c r="C433" s="4">
        <v>56257.487747593972</v>
      </c>
    </row>
    <row r="434" spans="1:3" x14ac:dyDescent="0.3">
      <c r="A434" s="4">
        <v>409</v>
      </c>
      <c r="B434" s="4">
        <v>6101.5336856081667</v>
      </c>
      <c r="C434" s="4">
        <v>81652.46631439183</v>
      </c>
    </row>
    <row r="435" spans="1:3" x14ac:dyDescent="0.3">
      <c r="A435" s="4">
        <v>410</v>
      </c>
      <c r="B435" s="4">
        <v>-38495.780860109655</v>
      </c>
      <c r="C435" s="4">
        <v>48286.780860109655</v>
      </c>
    </row>
    <row r="436" spans="1:3" x14ac:dyDescent="0.3">
      <c r="A436" s="4">
        <v>411</v>
      </c>
      <c r="B436" s="4">
        <v>-55979.570043530075</v>
      </c>
      <c r="C436" s="4">
        <v>58195.570043530075</v>
      </c>
    </row>
    <row r="437" spans="1:3" x14ac:dyDescent="0.3">
      <c r="A437" s="4">
        <v>412</v>
      </c>
      <c r="B437" s="4">
        <v>-41946.31087822414</v>
      </c>
      <c r="C437" s="4">
        <v>46468.31087822414</v>
      </c>
    </row>
    <row r="438" spans="1:3" x14ac:dyDescent="0.3">
      <c r="A438" s="4">
        <v>413</v>
      </c>
      <c r="B438" s="4">
        <v>-51560.002635158184</v>
      </c>
      <c r="C438" s="4">
        <v>53524.002635158184</v>
      </c>
    </row>
    <row r="439" spans="1:3" x14ac:dyDescent="0.3">
      <c r="A439" s="4">
        <v>414</v>
      </c>
      <c r="B439" s="4">
        <v>2709.2577572782193</v>
      </c>
      <c r="C439" s="4">
        <v>61878.742242721783</v>
      </c>
    </row>
    <row r="440" spans="1:3" x14ac:dyDescent="0.3">
      <c r="A440" s="4">
        <v>415</v>
      </c>
      <c r="B440" s="4">
        <v>-29786.740206092782</v>
      </c>
      <c r="C440" s="4">
        <v>50345.740206092785</v>
      </c>
    </row>
    <row r="441" spans="1:3" x14ac:dyDescent="0.3">
      <c r="A441" s="4">
        <v>416</v>
      </c>
      <c r="B441" s="4">
        <v>81223.740332961592</v>
      </c>
      <c r="C441" s="4">
        <v>237739.25966703839</v>
      </c>
    </row>
    <row r="442" spans="1:3" x14ac:dyDescent="0.3">
      <c r="A442" s="4">
        <v>417</v>
      </c>
      <c r="B442" s="4">
        <v>-15463.107481300789</v>
      </c>
      <c r="C442" s="4">
        <v>25534.107481300787</v>
      </c>
    </row>
    <row r="443" spans="1:3" x14ac:dyDescent="0.3">
      <c r="A443" s="4">
        <v>418</v>
      </c>
      <c r="B443" s="4">
        <v>-57567.021388563342</v>
      </c>
      <c r="C443" s="4">
        <v>58519.021388563342</v>
      </c>
    </row>
    <row r="444" spans="1:3" x14ac:dyDescent="0.3">
      <c r="A444" s="4">
        <v>419</v>
      </c>
      <c r="B444" s="4">
        <v>-53061.447655613614</v>
      </c>
      <c r="C444" s="4">
        <v>56156.447655613614</v>
      </c>
    </row>
    <row r="445" spans="1:3" x14ac:dyDescent="0.3">
      <c r="A445" s="4">
        <v>420</v>
      </c>
      <c r="B445" s="4">
        <v>-59008.608403689817</v>
      </c>
      <c r="C445" s="4">
        <v>59009.608403689817</v>
      </c>
    </row>
    <row r="446" spans="1:3" x14ac:dyDescent="0.3">
      <c r="A446" s="4">
        <v>421</v>
      </c>
      <c r="B446" s="4">
        <v>-47228.330669641815</v>
      </c>
      <c r="C446" s="4">
        <v>71228.330669641815</v>
      </c>
    </row>
    <row r="447" spans="1:3" x14ac:dyDescent="0.3">
      <c r="A447" s="4">
        <v>422</v>
      </c>
      <c r="B447" s="4">
        <v>716416.46138957096</v>
      </c>
      <c r="C447" s="4">
        <v>4046.5386104290374</v>
      </c>
    </row>
    <row r="448" spans="1:3" x14ac:dyDescent="0.3">
      <c r="A448" s="4">
        <v>423</v>
      </c>
      <c r="B448" s="4">
        <v>15093.087359756213</v>
      </c>
      <c r="C448" s="4">
        <v>21788.912640243787</v>
      </c>
    </row>
    <row r="449" spans="1:3" x14ac:dyDescent="0.3">
      <c r="A449" s="4">
        <v>424</v>
      </c>
      <c r="B449" s="4">
        <v>1187325.7360319404</v>
      </c>
      <c r="C449" s="4">
        <v>899017.26396805956</v>
      </c>
    </row>
    <row r="450" spans="1:3" x14ac:dyDescent="0.3">
      <c r="A450" s="4">
        <v>425</v>
      </c>
      <c r="B450" s="4">
        <v>1058848.7930570494</v>
      </c>
      <c r="C450" s="4">
        <v>88105.206942950608</v>
      </c>
    </row>
    <row r="451" spans="1:3" x14ac:dyDescent="0.3">
      <c r="A451" s="4">
        <v>426</v>
      </c>
      <c r="B451" s="4">
        <v>-56914.271339892075</v>
      </c>
      <c r="C451" s="4">
        <v>58543.271339892075</v>
      </c>
    </row>
    <row r="452" spans="1:3" x14ac:dyDescent="0.3">
      <c r="A452" s="4">
        <v>427</v>
      </c>
      <c r="B452" s="4">
        <v>-55199.365203380323</v>
      </c>
      <c r="C452" s="4">
        <v>56508.365203380323</v>
      </c>
    </row>
    <row r="453" spans="1:3" x14ac:dyDescent="0.3">
      <c r="A453" s="4">
        <v>428</v>
      </c>
      <c r="B453" s="4">
        <v>-55540.47157926589</v>
      </c>
      <c r="C453" s="4">
        <v>56239.47157926589</v>
      </c>
    </row>
    <row r="454" spans="1:3" x14ac:dyDescent="0.3">
      <c r="A454" s="4">
        <v>429</v>
      </c>
      <c r="B454" s="4">
        <v>-51769.389233798247</v>
      </c>
      <c r="C454" s="4">
        <v>53689.389233798247</v>
      </c>
    </row>
    <row r="455" spans="1:3" x14ac:dyDescent="0.3">
      <c r="A455" s="4">
        <v>430</v>
      </c>
      <c r="B455" s="4">
        <v>109622.36793804051</v>
      </c>
      <c r="C455" s="4">
        <v>-51230.367938040508</v>
      </c>
    </row>
    <row r="456" spans="1:3" x14ac:dyDescent="0.3">
      <c r="A456" s="4">
        <v>431</v>
      </c>
      <c r="B456" s="4">
        <v>-57225.838438679413</v>
      </c>
      <c r="C456" s="4">
        <v>58642.838438679413</v>
      </c>
    </row>
    <row r="457" spans="1:3" x14ac:dyDescent="0.3">
      <c r="A457" s="4">
        <v>432</v>
      </c>
      <c r="B457" s="4">
        <v>-49732.922770591205</v>
      </c>
      <c r="C457" s="4">
        <v>62040.922770591205</v>
      </c>
    </row>
    <row r="458" spans="1:3" x14ac:dyDescent="0.3">
      <c r="A458" s="4">
        <v>433</v>
      </c>
      <c r="B458" s="4">
        <v>-51916.458039418816</v>
      </c>
      <c r="C458" s="4">
        <v>53628.458039418816</v>
      </c>
    </row>
    <row r="459" spans="1:3" x14ac:dyDescent="0.3">
      <c r="A459" s="4">
        <v>434</v>
      </c>
      <c r="B459" s="4">
        <v>-49588.283875234425</v>
      </c>
      <c r="C459" s="4">
        <v>53071.283875234425</v>
      </c>
    </row>
    <row r="460" spans="1:3" x14ac:dyDescent="0.3">
      <c r="A460" s="4">
        <v>435</v>
      </c>
      <c r="B460" s="4">
        <v>5320212.308345126</v>
      </c>
      <c r="C460" s="4">
        <v>-3649927.308345126</v>
      </c>
    </row>
    <row r="461" spans="1:3" x14ac:dyDescent="0.3">
      <c r="A461" s="4">
        <v>436</v>
      </c>
      <c r="B461" s="4">
        <v>-27155.452762546414</v>
      </c>
      <c r="C461" s="4">
        <v>40381.452762546411</v>
      </c>
    </row>
    <row r="462" spans="1:3" x14ac:dyDescent="0.3">
      <c r="A462" s="4">
        <v>437</v>
      </c>
      <c r="B462" s="4">
        <v>-55508.194419246247</v>
      </c>
      <c r="C462" s="4">
        <v>56965.194419246247</v>
      </c>
    </row>
    <row r="463" spans="1:3" x14ac:dyDescent="0.3">
      <c r="A463" s="4">
        <v>438</v>
      </c>
      <c r="B463" s="4">
        <v>-17287.621768551497</v>
      </c>
      <c r="C463" s="4">
        <v>28253.621768551497</v>
      </c>
    </row>
    <row r="464" spans="1:3" x14ac:dyDescent="0.3">
      <c r="A464" s="4">
        <v>439</v>
      </c>
      <c r="B464" s="4">
        <v>-53230.135646623166</v>
      </c>
      <c r="C464" s="4">
        <v>59120.135646623166</v>
      </c>
    </row>
    <row r="465" spans="1:3" x14ac:dyDescent="0.3">
      <c r="A465" s="4">
        <v>440</v>
      </c>
      <c r="B465" s="4">
        <v>-32186.257306903131</v>
      </c>
      <c r="C465" s="4">
        <v>74002.257306903135</v>
      </c>
    </row>
    <row r="466" spans="1:3" x14ac:dyDescent="0.3">
      <c r="A466" s="4">
        <v>441</v>
      </c>
      <c r="B466" s="4">
        <v>32519.307991786165</v>
      </c>
      <c r="C466" s="4">
        <v>76935.692008213839</v>
      </c>
    </row>
    <row r="467" spans="1:3" x14ac:dyDescent="0.3">
      <c r="A467" s="4">
        <v>442</v>
      </c>
      <c r="B467" s="4">
        <v>-53649.819068424891</v>
      </c>
      <c r="C467" s="4">
        <v>59841.819068424891</v>
      </c>
    </row>
    <row r="468" spans="1:3" x14ac:dyDescent="0.3">
      <c r="A468" s="4">
        <v>443</v>
      </c>
      <c r="B468" s="4">
        <v>-58046.354091675901</v>
      </c>
      <c r="C468" s="4">
        <v>58223.354091675901</v>
      </c>
    </row>
    <row r="469" spans="1:3" x14ac:dyDescent="0.3">
      <c r="A469" s="4">
        <v>444</v>
      </c>
      <c r="B469" s="4">
        <v>-31353.015974953651</v>
      </c>
      <c r="C469" s="4">
        <v>39114.015974953654</v>
      </c>
    </row>
    <row r="470" spans="1:3" x14ac:dyDescent="0.3">
      <c r="A470" s="4">
        <v>445</v>
      </c>
      <c r="B470" s="4">
        <v>32831.564868037625</v>
      </c>
      <c r="C470" s="4">
        <v>123486.43513196238</v>
      </c>
    </row>
    <row r="471" spans="1:3" x14ac:dyDescent="0.3">
      <c r="A471" s="4">
        <v>446</v>
      </c>
      <c r="B471" s="4">
        <v>-53372.820024441811</v>
      </c>
      <c r="C471" s="4">
        <v>58840.820024441811</v>
      </c>
    </row>
    <row r="472" spans="1:3" x14ac:dyDescent="0.3">
      <c r="A472" s="4">
        <v>447</v>
      </c>
      <c r="B472" s="4">
        <v>-35714.955357976323</v>
      </c>
      <c r="C472" s="4">
        <v>42812.955357976323</v>
      </c>
    </row>
    <row r="473" spans="1:3" x14ac:dyDescent="0.3">
      <c r="A473" s="4">
        <v>448</v>
      </c>
      <c r="B473" s="4">
        <v>-43382.317236191564</v>
      </c>
      <c r="C473" s="4">
        <v>80023.317236191564</v>
      </c>
    </row>
    <row r="474" spans="1:3" x14ac:dyDescent="0.3">
      <c r="A474" s="4">
        <v>449</v>
      </c>
      <c r="B474" s="4">
        <v>-51465.235839848778</v>
      </c>
      <c r="C474" s="4">
        <v>60760.235839848778</v>
      </c>
    </row>
    <row r="475" spans="1:3" x14ac:dyDescent="0.3">
      <c r="A475" s="4">
        <v>450</v>
      </c>
      <c r="B475" s="4">
        <v>-34661.822497860543</v>
      </c>
      <c r="C475" s="4">
        <v>44987.822497860543</v>
      </c>
    </row>
    <row r="476" spans="1:3" x14ac:dyDescent="0.3">
      <c r="A476" s="4">
        <v>451</v>
      </c>
      <c r="B476" s="4">
        <v>-50631.666042736804</v>
      </c>
      <c r="C476" s="4">
        <v>59056.666042736804</v>
      </c>
    </row>
    <row r="477" spans="1:3" x14ac:dyDescent="0.3">
      <c r="A477" s="4">
        <v>452</v>
      </c>
      <c r="B477" s="4">
        <v>-51497.875867206174</v>
      </c>
      <c r="C477" s="4">
        <v>58698.875867206174</v>
      </c>
    </row>
    <row r="478" spans="1:3" x14ac:dyDescent="0.3">
      <c r="A478" s="4">
        <v>453</v>
      </c>
      <c r="B478" s="4">
        <v>-57936.12361741966</v>
      </c>
      <c r="C478" s="4">
        <v>60415.12361741966</v>
      </c>
    </row>
    <row r="479" spans="1:3" x14ac:dyDescent="0.3">
      <c r="A479" s="4">
        <v>454</v>
      </c>
      <c r="B479" s="4">
        <v>3854.1532280879883</v>
      </c>
      <c r="C479" s="4">
        <v>12986.846771912013</v>
      </c>
    </row>
    <row r="480" spans="1:3" x14ac:dyDescent="0.3">
      <c r="A480" s="4">
        <v>455</v>
      </c>
      <c r="B480" s="4">
        <v>-58138.132911363064</v>
      </c>
      <c r="C480" s="4">
        <v>58346.132911363064</v>
      </c>
    </row>
    <row r="481" spans="1:3" x14ac:dyDescent="0.3">
      <c r="A481" s="4">
        <v>456</v>
      </c>
      <c r="B481" s="4">
        <v>-43192.579273373478</v>
      </c>
      <c r="C481" s="4">
        <v>47823.579273373478</v>
      </c>
    </row>
    <row r="482" spans="1:3" x14ac:dyDescent="0.3">
      <c r="A482" s="4">
        <v>457</v>
      </c>
      <c r="B482" s="4">
        <v>28820.976290908162</v>
      </c>
      <c r="C482" s="4">
        <v>-13439.976290908162</v>
      </c>
    </row>
    <row r="483" spans="1:3" x14ac:dyDescent="0.3">
      <c r="A483" s="4">
        <v>458</v>
      </c>
      <c r="B483" s="4">
        <v>-58013.68053612714</v>
      </c>
      <c r="C483" s="4">
        <v>58680.68053612714</v>
      </c>
    </row>
    <row r="484" spans="1:3" x14ac:dyDescent="0.3">
      <c r="A484" s="4">
        <v>459</v>
      </c>
      <c r="B484" s="4">
        <v>1003711.4030354769</v>
      </c>
      <c r="C484" s="4">
        <v>-706669.40303547692</v>
      </c>
    </row>
    <row r="485" spans="1:3" x14ac:dyDescent="0.3">
      <c r="A485" s="4">
        <v>460</v>
      </c>
      <c r="B485" s="4">
        <v>655349.31002725358</v>
      </c>
      <c r="C485" s="4">
        <v>-128861.31002725358</v>
      </c>
    </row>
    <row r="486" spans="1:3" x14ac:dyDescent="0.3">
      <c r="A486" s="4">
        <v>461</v>
      </c>
      <c r="B486" s="4">
        <v>-47680.771888841358</v>
      </c>
      <c r="C486" s="4">
        <v>51692.771888841358</v>
      </c>
    </row>
    <row r="487" spans="1:3" x14ac:dyDescent="0.3">
      <c r="A487" s="4">
        <v>462</v>
      </c>
      <c r="B487" s="4">
        <v>254050.88678916806</v>
      </c>
      <c r="C487" s="4">
        <v>4944.1132108319434</v>
      </c>
    </row>
    <row r="488" spans="1:3" x14ac:dyDescent="0.3">
      <c r="A488" s="4">
        <v>463</v>
      </c>
      <c r="B488" s="4">
        <v>-51177.562987267607</v>
      </c>
      <c r="C488" s="4">
        <v>53193.562987267607</v>
      </c>
    </row>
    <row r="489" spans="1:3" x14ac:dyDescent="0.3">
      <c r="A489" s="4">
        <v>464</v>
      </c>
      <c r="B489" s="4">
        <v>-54820.849516424496</v>
      </c>
      <c r="C489" s="4">
        <v>60228.849516424496</v>
      </c>
    </row>
    <row r="490" spans="1:3" x14ac:dyDescent="0.3">
      <c r="A490" s="4">
        <v>465</v>
      </c>
      <c r="B490" s="4">
        <v>-59008.609513894829</v>
      </c>
      <c r="C490" s="4">
        <v>59021.609513894829</v>
      </c>
    </row>
    <row r="491" spans="1:3" x14ac:dyDescent="0.3">
      <c r="A491" s="4">
        <v>466</v>
      </c>
      <c r="B491" s="4">
        <v>-57097.337864226945</v>
      </c>
      <c r="C491" s="4">
        <v>57489.337864226945</v>
      </c>
    </row>
    <row r="492" spans="1:3" x14ac:dyDescent="0.3">
      <c r="A492" s="4">
        <v>467</v>
      </c>
      <c r="B492" s="4">
        <v>-44008.835461480543</v>
      </c>
      <c r="C492" s="4">
        <v>50160.835461480543</v>
      </c>
    </row>
    <row r="493" spans="1:3" x14ac:dyDescent="0.3">
      <c r="A493" s="4">
        <v>468</v>
      </c>
      <c r="B493" s="4">
        <v>1641489.2840066429</v>
      </c>
      <c r="C493" s="4">
        <v>-68394.284006642876</v>
      </c>
    </row>
    <row r="494" spans="1:3" x14ac:dyDescent="0.3">
      <c r="A494" s="4">
        <v>469</v>
      </c>
      <c r="B494" s="4">
        <v>-57095.253314935893</v>
      </c>
      <c r="C494" s="4">
        <v>59214.253314935893</v>
      </c>
    </row>
    <row r="495" spans="1:3" x14ac:dyDescent="0.3">
      <c r="A495" s="4">
        <v>470</v>
      </c>
      <c r="B495" s="4">
        <v>142560.10802550858</v>
      </c>
      <c r="C495" s="4">
        <v>-88579.108025508584</v>
      </c>
    </row>
    <row r="496" spans="1:3" x14ac:dyDescent="0.3">
      <c r="A496" s="4">
        <v>471</v>
      </c>
      <c r="B496" s="4">
        <v>-55690.24240184504</v>
      </c>
      <c r="C496" s="4">
        <v>56785.24240184504</v>
      </c>
    </row>
    <row r="497" spans="1:3" x14ac:dyDescent="0.3">
      <c r="A497" s="4">
        <v>472</v>
      </c>
      <c r="B497" s="4">
        <v>-27213.136794568036</v>
      </c>
      <c r="C497" s="4">
        <v>66358.136794568039</v>
      </c>
    </row>
    <row r="498" spans="1:3" x14ac:dyDescent="0.3">
      <c r="A498" s="4">
        <v>473</v>
      </c>
      <c r="B498" s="4">
        <v>-41503.292175382463</v>
      </c>
      <c r="C498" s="4">
        <v>44954.292175382463</v>
      </c>
    </row>
    <row r="499" spans="1:3" x14ac:dyDescent="0.3">
      <c r="A499" s="4">
        <v>474</v>
      </c>
      <c r="B499" s="4">
        <v>-26872.645028177198</v>
      </c>
      <c r="C499" s="4">
        <v>38291.645028177198</v>
      </c>
    </row>
    <row r="500" spans="1:3" x14ac:dyDescent="0.3">
      <c r="A500" s="4">
        <v>475</v>
      </c>
      <c r="B500" s="4">
        <v>159314.17933344928</v>
      </c>
      <c r="C500" s="4">
        <v>55167.820666550717</v>
      </c>
    </row>
    <row r="501" spans="1:3" x14ac:dyDescent="0.3">
      <c r="A501" s="4">
        <v>476</v>
      </c>
      <c r="B501" s="4">
        <v>-33823.740462698916</v>
      </c>
      <c r="C501" s="4">
        <v>101454.74046269892</v>
      </c>
    </row>
    <row r="502" spans="1:3" x14ac:dyDescent="0.3">
      <c r="A502" s="4">
        <v>477</v>
      </c>
      <c r="B502" s="4">
        <v>-13543.694181854999</v>
      </c>
      <c r="C502" s="4">
        <v>72725.694181854997</v>
      </c>
    </row>
    <row r="503" spans="1:3" x14ac:dyDescent="0.3">
      <c r="A503" s="4">
        <v>478</v>
      </c>
      <c r="B503" s="4">
        <v>-57702.113437339809</v>
      </c>
      <c r="C503" s="4">
        <v>58438.113437339809</v>
      </c>
    </row>
    <row r="504" spans="1:3" x14ac:dyDescent="0.3">
      <c r="A504" s="4">
        <v>479</v>
      </c>
      <c r="B504" s="4">
        <v>27322.072203004991</v>
      </c>
      <c r="C504" s="4">
        <v>50676.927796995005</v>
      </c>
    </row>
    <row r="505" spans="1:3" x14ac:dyDescent="0.3">
      <c r="A505" s="4">
        <v>480</v>
      </c>
      <c r="B505" s="4">
        <v>-50647.570484371165</v>
      </c>
      <c r="C505" s="4">
        <v>53644.570484371165</v>
      </c>
    </row>
    <row r="506" spans="1:3" x14ac:dyDescent="0.3">
      <c r="A506" s="4">
        <v>481</v>
      </c>
      <c r="B506" s="4">
        <v>-26367.942394356316</v>
      </c>
      <c r="C506" s="4">
        <v>36174.942394356316</v>
      </c>
    </row>
    <row r="507" spans="1:3" x14ac:dyDescent="0.3">
      <c r="A507" s="4">
        <v>482</v>
      </c>
      <c r="B507" s="4">
        <v>1058848.7930570494</v>
      </c>
      <c r="C507" s="4">
        <v>-570355.79305704939</v>
      </c>
    </row>
    <row r="508" spans="1:3" x14ac:dyDescent="0.3">
      <c r="A508" s="4">
        <v>483</v>
      </c>
      <c r="B508" s="4">
        <v>-47680.771888841358</v>
      </c>
      <c r="C508" s="4">
        <v>54268.771888841358</v>
      </c>
    </row>
    <row r="509" spans="1:3" x14ac:dyDescent="0.3">
      <c r="A509" s="4">
        <v>484</v>
      </c>
      <c r="B509" s="4">
        <v>229472.55264662683</v>
      </c>
      <c r="C509" s="4">
        <v>-92533.552646626835</v>
      </c>
    </row>
    <row r="510" spans="1:3" x14ac:dyDescent="0.3">
      <c r="A510" s="4">
        <v>485</v>
      </c>
      <c r="B510" s="4">
        <v>-43318.832505818689</v>
      </c>
      <c r="C510" s="4">
        <v>49914.832505818689</v>
      </c>
    </row>
    <row r="511" spans="1:3" x14ac:dyDescent="0.3">
      <c r="A511" s="4">
        <v>486</v>
      </c>
      <c r="B511" s="4">
        <v>273056.47981519537</v>
      </c>
      <c r="C511" s="4">
        <v>2166.5201848046272</v>
      </c>
    </row>
    <row r="512" spans="1:3" x14ac:dyDescent="0.3">
      <c r="A512" s="4">
        <v>487</v>
      </c>
      <c r="B512" s="4">
        <v>246311.95192169063</v>
      </c>
      <c r="C512" s="4">
        <v>-116164.95192169063</v>
      </c>
    </row>
    <row r="513" spans="1:3" x14ac:dyDescent="0.3">
      <c r="A513" s="4">
        <v>488</v>
      </c>
      <c r="B513" s="4">
        <v>-54917.337381691221</v>
      </c>
      <c r="C513" s="4">
        <v>55825.337381691221</v>
      </c>
    </row>
    <row r="514" spans="1:3" x14ac:dyDescent="0.3">
      <c r="A514" s="4">
        <v>489</v>
      </c>
      <c r="B514" s="4">
        <v>-48682.34194329055</v>
      </c>
      <c r="C514" s="4">
        <v>52753.34194329055</v>
      </c>
    </row>
    <row r="515" spans="1:3" x14ac:dyDescent="0.3">
      <c r="A515" s="4">
        <v>490</v>
      </c>
      <c r="B515" s="4">
        <v>-27495.779225751867</v>
      </c>
      <c r="C515" s="4">
        <v>38632.779225751867</v>
      </c>
    </row>
    <row r="516" spans="1:3" x14ac:dyDescent="0.3">
      <c r="A516" s="4">
        <v>491</v>
      </c>
      <c r="B516" s="4">
        <v>-57702.113437339809</v>
      </c>
      <c r="C516" s="4">
        <v>58633.113437339809</v>
      </c>
    </row>
    <row r="517" spans="1:3" x14ac:dyDescent="0.3">
      <c r="A517" s="4">
        <v>492</v>
      </c>
      <c r="B517" s="4">
        <v>1249849.5094416346</v>
      </c>
      <c r="C517" s="4">
        <v>-264468.50944163464</v>
      </c>
    </row>
    <row r="518" spans="1:3" x14ac:dyDescent="0.3">
      <c r="A518" s="4">
        <v>493</v>
      </c>
      <c r="B518" s="4">
        <v>-57980.601741568826</v>
      </c>
      <c r="C518" s="4">
        <v>58945.601741568826</v>
      </c>
    </row>
    <row r="519" spans="1:3" x14ac:dyDescent="0.3">
      <c r="A519" s="4">
        <v>494</v>
      </c>
      <c r="B519" s="4">
        <v>-59008.609513894829</v>
      </c>
      <c r="C519" s="4">
        <v>59018.609513894829</v>
      </c>
    </row>
    <row r="520" spans="1:3" x14ac:dyDescent="0.3">
      <c r="A520" s="4">
        <v>495</v>
      </c>
      <c r="B520" s="4">
        <v>-41523.62758362187</v>
      </c>
      <c r="C520" s="4">
        <v>63695.62758362187</v>
      </c>
    </row>
    <row r="521" spans="1:3" x14ac:dyDescent="0.3">
      <c r="A521" s="4">
        <v>496</v>
      </c>
      <c r="B521" s="4">
        <v>115367.98828535795</v>
      </c>
      <c r="C521" s="4">
        <v>-62820.988285357947</v>
      </c>
    </row>
    <row r="522" spans="1:3" x14ac:dyDescent="0.3">
      <c r="A522" s="4">
        <v>497</v>
      </c>
      <c r="B522" s="4">
        <v>197653.71900611609</v>
      </c>
      <c r="C522" s="4">
        <v>-106072.71900611609</v>
      </c>
    </row>
    <row r="523" spans="1:3" x14ac:dyDescent="0.3">
      <c r="A523" s="4">
        <v>498</v>
      </c>
      <c r="B523" s="4">
        <v>-48668.431518570236</v>
      </c>
      <c r="C523" s="4">
        <v>51232.431518570236</v>
      </c>
    </row>
    <row r="524" spans="1:3" x14ac:dyDescent="0.3">
      <c r="A524" s="4">
        <v>499</v>
      </c>
      <c r="B524" s="4">
        <v>-23767.631903740992</v>
      </c>
      <c r="C524" s="4">
        <v>57320.631903740992</v>
      </c>
    </row>
    <row r="525" spans="1:3" x14ac:dyDescent="0.3">
      <c r="A525" s="4">
        <v>500</v>
      </c>
      <c r="B525" s="4">
        <v>-51082.044330976496</v>
      </c>
      <c r="C525" s="4">
        <v>62502.044330976496</v>
      </c>
    </row>
    <row r="526" spans="1:3" x14ac:dyDescent="0.3">
      <c r="A526" s="4">
        <v>501</v>
      </c>
      <c r="B526" s="4">
        <v>-43215.747253608162</v>
      </c>
      <c r="C526" s="4">
        <v>51787.747253608162</v>
      </c>
    </row>
    <row r="527" spans="1:3" x14ac:dyDescent="0.3">
      <c r="A527" s="4">
        <v>502</v>
      </c>
      <c r="B527" s="4">
        <v>3972.4977517688189</v>
      </c>
      <c r="C527" s="4">
        <v>23160.50224823118</v>
      </c>
    </row>
    <row r="528" spans="1:3" x14ac:dyDescent="0.3">
      <c r="A528" s="4">
        <v>503</v>
      </c>
      <c r="B528" s="4">
        <v>-58059.297404647332</v>
      </c>
      <c r="C528" s="4">
        <v>58669.297404647332</v>
      </c>
    </row>
    <row r="529" spans="1:3" x14ac:dyDescent="0.3">
      <c r="A529" s="4">
        <v>504</v>
      </c>
      <c r="B529" s="4">
        <v>-25085.777740548936</v>
      </c>
      <c r="C529" s="4">
        <v>62528.777740548932</v>
      </c>
    </row>
    <row r="530" spans="1:3" x14ac:dyDescent="0.3">
      <c r="A530" s="4">
        <v>505</v>
      </c>
      <c r="B530" s="4">
        <v>658807.30678785802</v>
      </c>
      <c r="C530" s="4">
        <v>-459053.30678785802</v>
      </c>
    </row>
    <row r="531" spans="1:3" x14ac:dyDescent="0.3">
      <c r="A531" s="4">
        <v>506</v>
      </c>
      <c r="B531" s="4">
        <v>-56891.864516213725</v>
      </c>
      <c r="C531" s="4">
        <v>57527.864516213725</v>
      </c>
    </row>
    <row r="532" spans="1:3" x14ac:dyDescent="0.3">
      <c r="A532" s="4">
        <v>507</v>
      </c>
      <c r="B532" s="4">
        <v>-46307.401333472866</v>
      </c>
      <c r="C532" s="4">
        <v>50833.401333472866</v>
      </c>
    </row>
    <row r="533" spans="1:3" x14ac:dyDescent="0.3">
      <c r="A533" s="4">
        <v>508</v>
      </c>
      <c r="B533" s="4">
        <v>6320391.4189674938</v>
      </c>
      <c r="C533" s="4">
        <v>324415.58103250619</v>
      </c>
    </row>
    <row r="534" spans="1:3" x14ac:dyDescent="0.3">
      <c r="A534" s="4">
        <v>509</v>
      </c>
      <c r="B534" s="4">
        <v>31432773.288129076</v>
      </c>
      <c r="C534" s="4">
        <v>2973034.7118709236</v>
      </c>
    </row>
    <row r="535" spans="1:3" x14ac:dyDescent="0.3">
      <c r="A535" s="4">
        <v>510</v>
      </c>
      <c r="B535" s="4">
        <v>-58669.278186122487</v>
      </c>
      <c r="C535" s="4">
        <v>58800.278186122487</v>
      </c>
    </row>
    <row r="536" spans="1:3" x14ac:dyDescent="0.3">
      <c r="A536" s="4">
        <v>511</v>
      </c>
      <c r="B536" s="4">
        <v>1983976.6731598375</v>
      </c>
      <c r="C536" s="4">
        <v>-1019283.6731598375</v>
      </c>
    </row>
    <row r="537" spans="1:3" x14ac:dyDescent="0.3">
      <c r="A537" s="4">
        <v>512</v>
      </c>
      <c r="B537" s="4">
        <v>-38400.627683308543</v>
      </c>
      <c r="C537" s="4">
        <v>45259.627683308543</v>
      </c>
    </row>
    <row r="538" spans="1:3" x14ac:dyDescent="0.3">
      <c r="A538" s="4">
        <v>513</v>
      </c>
      <c r="B538" s="4">
        <v>-49735.387763333376</v>
      </c>
      <c r="C538" s="4">
        <v>52335.387763333376</v>
      </c>
    </row>
    <row r="539" spans="1:3" x14ac:dyDescent="0.3">
      <c r="A539" s="4">
        <v>514</v>
      </c>
      <c r="B539" s="4">
        <v>-58046.143988547818</v>
      </c>
      <c r="C539" s="4">
        <v>58358.143988547818</v>
      </c>
    </row>
    <row r="540" spans="1:3" x14ac:dyDescent="0.3">
      <c r="A540" s="4">
        <v>515</v>
      </c>
      <c r="B540" s="4">
        <v>-59008.609513894829</v>
      </c>
      <c r="C540" s="4">
        <v>59017.609513894829</v>
      </c>
    </row>
    <row r="541" spans="1:3" x14ac:dyDescent="0.3">
      <c r="A541" s="4">
        <v>516</v>
      </c>
      <c r="B541" s="4">
        <v>-57826.565812575733</v>
      </c>
      <c r="C541" s="4">
        <v>58206.565812575733</v>
      </c>
    </row>
    <row r="542" spans="1:3" x14ac:dyDescent="0.3">
      <c r="A542" s="4">
        <v>517</v>
      </c>
      <c r="B542" s="4">
        <v>-58046.143988547818</v>
      </c>
      <c r="C542" s="4">
        <v>58328.143988547818</v>
      </c>
    </row>
    <row r="543" spans="1:3" x14ac:dyDescent="0.3">
      <c r="A543" s="4">
        <v>518</v>
      </c>
      <c r="B543" s="4">
        <v>151992.5021414127</v>
      </c>
      <c r="C543" s="4">
        <v>-111116.5021414127</v>
      </c>
    </row>
    <row r="544" spans="1:3" x14ac:dyDescent="0.3">
      <c r="A544" s="4">
        <v>519</v>
      </c>
      <c r="B544" s="4">
        <v>-38234.591416797506</v>
      </c>
      <c r="C544" s="4">
        <v>44421.591416797506</v>
      </c>
    </row>
    <row r="545" spans="1:3" x14ac:dyDescent="0.3">
      <c r="A545" s="4">
        <v>520</v>
      </c>
      <c r="B545" s="4">
        <v>-54223.680963375358</v>
      </c>
      <c r="C545" s="4">
        <v>55467.680963375358</v>
      </c>
    </row>
    <row r="546" spans="1:3" x14ac:dyDescent="0.3">
      <c r="A546" s="4">
        <v>521</v>
      </c>
      <c r="B546" s="4">
        <v>700640.9246619835</v>
      </c>
      <c r="C546" s="4">
        <v>-549261.9246619835</v>
      </c>
    </row>
    <row r="547" spans="1:3" x14ac:dyDescent="0.3">
      <c r="A547" s="4">
        <v>522</v>
      </c>
      <c r="B547" s="4">
        <v>-53424.463535671857</v>
      </c>
      <c r="C547" s="4">
        <v>60457.463535671857</v>
      </c>
    </row>
    <row r="548" spans="1:3" x14ac:dyDescent="0.3">
      <c r="A548" s="4">
        <v>523</v>
      </c>
      <c r="B548" s="4">
        <v>-51413.571187513502</v>
      </c>
      <c r="C548" s="4">
        <v>57655.571187513502</v>
      </c>
    </row>
    <row r="549" spans="1:3" x14ac:dyDescent="0.3">
      <c r="A549" s="4">
        <v>524</v>
      </c>
      <c r="B549" s="4">
        <v>120380.99651775058</v>
      </c>
      <c r="C549" s="4">
        <v>-54313.99651775058</v>
      </c>
    </row>
    <row r="550" spans="1:3" x14ac:dyDescent="0.3">
      <c r="A550" s="4">
        <v>525</v>
      </c>
      <c r="B550" s="4">
        <v>43445.693349403555</v>
      </c>
      <c r="C550" s="4">
        <v>-3654.6933494035547</v>
      </c>
    </row>
    <row r="551" spans="1:3" x14ac:dyDescent="0.3">
      <c r="A551" s="4">
        <v>526</v>
      </c>
      <c r="B551" s="4">
        <v>-50618.271197224138</v>
      </c>
      <c r="C551" s="4">
        <v>59635.271197224138</v>
      </c>
    </row>
    <row r="552" spans="1:3" x14ac:dyDescent="0.3">
      <c r="A552" s="4">
        <v>527</v>
      </c>
      <c r="B552" s="4">
        <v>127456.78516429233</v>
      </c>
      <c r="C552" s="4">
        <v>-16897.785164292334</v>
      </c>
    </row>
    <row r="553" spans="1:3" x14ac:dyDescent="0.3">
      <c r="A553" s="4">
        <v>528</v>
      </c>
      <c r="B553" s="4">
        <v>-38698.28435737556</v>
      </c>
      <c r="C553" s="4">
        <v>43676.28435737556</v>
      </c>
    </row>
    <row r="554" spans="1:3" x14ac:dyDescent="0.3">
      <c r="A554" s="4">
        <v>529</v>
      </c>
      <c r="B554" s="4">
        <v>-55362.940245678314</v>
      </c>
      <c r="C554" s="4">
        <v>59891.940245678314</v>
      </c>
    </row>
    <row r="555" spans="1:3" x14ac:dyDescent="0.3">
      <c r="A555" s="4">
        <v>530</v>
      </c>
      <c r="B555" s="4">
        <v>496964.48243594315</v>
      </c>
      <c r="C555" s="4">
        <v>51904.517564056849</v>
      </c>
    </row>
    <row r="556" spans="1:3" x14ac:dyDescent="0.3">
      <c r="A556" s="4">
        <v>531</v>
      </c>
      <c r="B556" s="4">
        <v>-55158.382259737358</v>
      </c>
      <c r="C556" s="4">
        <v>57089.382259737358</v>
      </c>
    </row>
    <row r="557" spans="1:3" x14ac:dyDescent="0.3">
      <c r="A557" s="4">
        <v>532</v>
      </c>
      <c r="B557" s="4">
        <v>-57514.998713788395</v>
      </c>
      <c r="C557" s="4">
        <v>57797.998713788395</v>
      </c>
    </row>
    <row r="558" spans="1:3" x14ac:dyDescent="0.3">
      <c r="A558" s="4">
        <v>533</v>
      </c>
      <c r="B558" s="4">
        <v>-45310.560268635534</v>
      </c>
      <c r="C558" s="4">
        <v>49508.560268635534</v>
      </c>
    </row>
    <row r="559" spans="1:3" x14ac:dyDescent="0.3">
      <c r="A559" s="4">
        <v>534</v>
      </c>
      <c r="B559" s="4">
        <v>-15745.584988359607</v>
      </c>
      <c r="C559" s="4">
        <v>41514.584988359609</v>
      </c>
    </row>
    <row r="560" spans="1:3" x14ac:dyDescent="0.3">
      <c r="A560" s="4">
        <v>535</v>
      </c>
      <c r="B560" s="4">
        <v>1249819.3345134861</v>
      </c>
      <c r="C560" s="4">
        <v>291311.66548651387</v>
      </c>
    </row>
    <row r="561" spans="1:3" x14ac:dyDescent="0.3">
      <c r="A561" s="4">
        <v>536</v>
      </c>
      <c r="B561" s="4">
        <v>-40670.919184346334</v>
      </c>
      <c r="C561" s="4">
        <v>60061.919184346334</v>
      </c>
    </row>
    <row r="562" spans="1:3" x14ac:dyDescent="0.3">
      <c r="A562" s="4">
        <v>537</v>
      </c>
      <c r="B562" s="4">
        <v>-57734.576889760487</v>
      </c>
      <c r="C562" s="4">
        <v>58116.576889760487</v>
      </c>
    </row>
    <row r="563" spans="1:3" x14ac:dyDescent="0.3">
      <c r="A563" s="4">
        <v>538</v>
      </c>
      <c r="B563" s="4">
        <v>-13904.423059590186</v>
      </c>
      <c r="C563" s="4">
        <v>31469.423059590186</v>
      </c>
    </row>
    <row r="564" spans="1:3" x14ac:dyDescent="0.3">
      <c r="A564" s="4">
        <v>539</v>
      </c>
      <c r="B564" s="4">
        <v>-24439.606344890017</v>
      </c>
      <c r="C564" s="4">
        <v>58116.606344890017</v>
      </c>
    </row>
    <row r="565" spans="1:3" x14ac:dyDescent="0.3">
      <c r="A565" s="4">
        <v>540</v>
      </c>
      <c r="B565" s="4">
        <v>-50308.792547798526</v>
      </c>
      <c r="C565" s="4">
        <v>59992.792547798526</v>
      </c>
    </row>
    <row r="566" spans="1:3" x14ac:dyDescent="0.3">
      <c r="A566" s="4">
        <v>541</v>
      </c>
      <c r="B566" s="4">
        <v>-43815.699926446992</v>
      </c>
      <c r="C566" s="4">
        <v>47362.699926446992</v>
      </c>
    </row>
    <row r="567" spans="1:3" x14ac:dyDescent="0.3">
      <c r="A567" s="4">
        <v>542</v>
      </c>
      <c r="B567" s="4">
        <v>-55382.132137682464</v>
      </c>
      <c r="C567" s="4">
        <v>60267.132137682464</v>
      </c>
    </row>
    <row r="568" spans="1:3" x14ac:dyDescent="0.3">
      <c r="A568" s="4">
        <v>543</v>
      </c>
      <c r="B568" s="4">
        <v>136905.21967923144</v>
      </c>
      <c r="C568" s="4">
        <v>-44049.219679231435</v>
      </c>
    </row>
    <row r="569" spans="1:3" x14ac:dyDescent="0.3">
      <c r="A569" s="4">
        <v>544</v>
      </c>
      <c r="B569" s="4">
        <v>-49760.411668733199</v>
      </c>
      <c r="C569" s="4">
        <v>70729.411668733199</v>
      </c>
    </row>
    <row r="570" spans="1:3" x14ac:dyDescent="0.3">
      <c r="A570" s="4">
        <v>545</v>
      </c>
      <c r="B570" s="4">
        <v>279111.87844664475</v>
      </c>
      <c r="C570" s="4">
        <v>-212364.87844664475</v>
      </c>
    </row>
    <row r="571" spans="1:3" x14ac:dyDescent="0.3">
      <c r="A571" s="4">
        <v>546</v>
      </c>
      <c r="B571" s="4">
        <v>-54733.301648380744</v>
      </c>
      <c r="C571" s="4">
        <v>56407.301648380744</v>
      </c>
    </row>
    <row r="572" spans="1:3" x14ac:dyDescent="0.3">
      <c r="A572" s="4">
        <v>547</v>
      </c>
      <c r="B572" s="4">
        <v>-55966.830323654147</v>
      </c>
      <c r="C572" s="4">
        <v>56605.830323654147</v>
      </c>
    </row>
    <row r="573" spans="1:3" x14ac:dyDescent="0.3">
      <c r="A573" s="4">
        <v>548</v>
      </c>
      <c r="B573" s="4">
        <v>-53670.91622233222</v>
      </c>
      <c r="C573" s="4">
        <v>54964.91622233222</v>
      </c>
    </row>
    <row r="574" spans="1:3" x14ac:dyDescent="0.3">
      <c r="A574" s="4">
        <v>549</v>
      </c>
      <c r="B574" s="4">
        <v>6696.8547790074008</v>
      </c>
      <c r="C574" s="4">
        <v>42616.145220992599</v>
      </c>
    </row>
    <row r="575" spans="1:3" x14ac:dyDescent="0.3">
      <c r="A575" s="4">
        <v>550</v>
      </c>
      <c r="B575" s="4">
        <v>-57650.674700253789</v>
      </c>
      <c r="C575" s="4">
        <v>58484.674700253789</v>
      </c>
    </row>
    <row r="576" spans="1:3" x14ac:dyDescent="0.3">
      <c r="A576" s="4">
        <v>551</v>
      </c>
      <c r="B576" s="4">
        <v>-47504.655130521154</v>
      </c>
      <c r="C576" s="4">
        <v>58238.655130521154</v>
      </c>
    </row>
    <row r="577" spans="1:3" x14ac:dyDescent="0.3">
      <c r="A577" s="4">
        <v>552</v>
      </c>
      <c r="B577" s="4">
        <v>149807.11162622483</v>
      </c>
      <c r="C577" s="4">
        <v>192210.88837377517</v>
      </c>
    </row>
    <row r="578" spans="1:3" x14ac:dyDescent="0.3">
      <c r="A578" s="4">
        <v>553</v>
      </c>
      <c r="B578" s="4">
        <v>-52331.39237447756</v>
      </c>
      <c r="C578" s="4">
        <v>59974.39237447756</v>
      </c>
    </row>
    <row r="579" spans="1:3" x14ac:dyDescent="0.3">
      <c r="A579" s="4">
        <v>554</v>
      </c>
      <c r="B579" s="4">
        <v>-2688.0075032461787</v>
      </c>
      <c r="C579" s="4">
        <v>24433.007503246179</v>
      </c>
    </row>
    <row r="580" spans="1:3" x14ac:dyDescent="0.3">
      <c r="A580" s="4">
        <v>555</v>
      </c>
      <c r="B580" s="4">
        <v>-44943.53675784255</v>
      </c>
      <c r="C580" s="4">
        <v>50871.53675784255</v>
      </c>
    </row>
    <row r="581" spans="1:3" x14ac:dyDescent="0.3">
      <c r="A581" s="4">
        <v>556</v>
      </c>
      <c r="B581" s="4">
        <v>-52717.039856742471</v>
      </c>
      <c r="C581" s="4">
        <v>57527.039856742471</v>
      </c>
    </row>
    <row r="582" spans="1:3" x14ac:dyDescent="0.3">
      <c r="A582" s="4">
        <v>557</v>
      </c>
      <c r="B582" s="4">
        <v>-47134.453166704843</v>
      </c>
      <c r="C582" s="4">
        <v>62082.453166704843</v>
      </c>
    </row>
    <row r="583" spans="1:3" x14ac:dyDescent="0.3">
      <c r="A583" s="4">
        <v>558</v>
      </c>
      <c r="B583" s="4">
        <v>280564.1667500757</v>
      </c>
      <c r="C583" s="4">
        <v>-186164.1667500757</v>
      </c>
    </row>
    <row r="584" spans="1:3" x14ac:dyDescent="0.3">
      <c r="A584" s="4">
        <v>559</v>
      </c>
      <c r="B584" s="4">
        <v>-43236.740846254936</v>
      </c>
      <c r="C584" s="4">
        <v>74765.740846254936</v>
      </c>
    </row>
    <row r="585" spans="1:3" x14ac:dyDescent="0.3">
      <c r="A585" s="4">
        <v>560</v>
      </c>
      <c r="B585" s="4">
        <v>-54404.063912836704</v>
      </c>
      <c r="C585" s="4">
        <v>56319.063912836704</v>
      </c>
    </row>
    <row r="586" spans="1:3" x14ac:dyDescent="0.3">
      <c r="A586" s="4">
        <v>561</v>
      </c>
      <c r="B586" s="4">
        <v>-44008.835461480543</v>
      </c>
      <c r="C586" s="4">
        <v>50569.835461480543</v>
      </c>
    </row>
    <row r="587" spans="1:3" x14ac:dyDescent="0.3">
      <c r="A587" s="4">
        <v>562</v>
      </c>
      <c r="B587" s="4">
        <v>1863382.4198923947</v>
      </c>
      <c r="C587" s="4">
        <v>-419025.41989239468</v>
      </c>
    </row>
    <row r="588" spans="1:3" x14ac:dyDescent="0.3">
      <c r="A588" s="4">
        <v>563</v>
      </c>
      <c r="B588" s="4">
        <v>100186.98259043122</v>
      </c>
      <c r="C588" s="4">
        <v>-51387.982590431217</v>
      </c>
    </row>
    <row r="589" spans="1:3" x14ac:dyDescent="0.3">
      <c r="A589" s="4">
        <v>564</v>
      </c>
      <c r="B589" s="4">
        <v>-53262.176992930305</v>
      </c>
      <c r="C589" s="4">
        <v>68577.176992930297</v>
      </c>
    </row>
    <row r="590" spans="1:3" x14ac:dyDescent="0.3">
      <c r="A590" s="4">
        <v>565</v>
      </c>
      <c r="B590" s="4">
        <v>-48028.098599475619</v>
      </c>
      <c r="C590" s="4">
        <v>72214.098599475619</v>
      </c>
    </row>
    <row r="591" spans="1:3" x14ac:dyDescent="0.3">
      <c r="A591" s="4">
        <v>566</v>
      </c>
      <c r="B591" s="4">
        <v>-44229.17347121636</v>
      </c>
      <c r="C591" s="4">
        <v>78016.17347121636</v>
      </c>
    </row>
    <row r="592" spans="1:3" x14ac:dyDescent="0.3">
      <c r="A592" s="4">
        <v>567</v>
      </c>
      <c r="B592" s="4">
        <v>1615.1482880289745</v>
      </c>
      <c r="C592" s="4">
        <v>18857.851711971027</v>
      </c>
    </row>
    <row r="593" spans="1:3" x14ac:dyDescent="0.3">
      <c r="A593" s="4">
        <v>568</v>
      </c>
      <c r="B593" s="4">
        <v>-57567.021388563342</v>
      </c>
      <c r="C593" s="4">
        <v>60759.021388563342</v>
      </c>
    </row>
    <row r="594" spans="1:3" x14ac:dyDescent="0.3">
      <c r="A594" s="4">
        <v>569</v>
      </c>
      <c r="B594" s="4">
        <v>-10879.00669728375</v>
      </c>
      <c r="C594" s="4">
        <v>37689.006697283752</v>
      </c>
    </row>
    <row r="595" spans="1:3" x14ac:dyDescent="0.3">
      <c r="A595" s="4">
        <v>570</v>
      </c>
      <c r="B595" s="4">
        <v>127959.2314697863</v>
      </c>
      <c r="C595" s="4">
        <v>-11977.231469786304</v>
      </c>
    </row>
    <row r="596" spans="1:3" x14ac:dyDescent="0.3">
      <c r="A596" s="4">
        <v>571</v>
      </c>
      <c r="B596" s="4">
        <v>-41223.142352858398</v>
      </c>
      <c r="C596" s="4">
        <v>68804.142352858398</v>
      </c>
    </row>
    <row r="597" spans="1:3" x14ac:dyDescent="0.3">
      <c r="A597" s="4">
        <v>572</v>
      </c>
      <c r="B597" s="4">
        <v>-36445.509596890552</v>
      </c>
      <c r="C597" s="4">
        <v>57124.509596890552</v>
      </c>
    </row>
    <row r="598" spans="1:3" x14ac:dyDescent="0.3">
      <c r="A598" s="4">
        <v>573</v>
      </c>
      <c r="B598" s="4">
        <v>-31018.170489213644</v>
      </c>
      <c r="C598" s="4">
        <v>43599.170489213648</v>
      </c>
    </row>
    <row r="599" spans="1:3" x14ac:dyDescent="0.3">
      <c r="A599" s="4">
        <v>574</v>
      </c>
      <c r="B599" s="4">
        <v>973973.71334384277</v>
      </c>
      <c r="C599" s="4">
        <v>191615.28665615723</v>
      </c>
    </row>
    <row r="600" spans="1:3" x14ac:dyDescent="0.3">
      <c r="A600" s="4">
        <v>575</v>
      </c>
      <c r="B600" s="4">
        <v>-37710.624727646689</v>
      </c>
      <c r="C600" s="4">
        <v>46638.624727646689</v>
      </c>
    </row>
    <row r="601" spans="1:3" x14ac:dyDescent="0.3">
      <c r="A601" s="4">
        <v>576</v>
      </c>
      <c r="B601" s="4">
        <v>-4146.9236909417914</v>
      </c>
      <c r="C601" s="4">
        <v>80682.923690941796</v>
      </c>
    </row>
    <row r="602" spans="1:3" x14ac:dyDescent="0.3">
      <c r="A602" s="4">
        <v>577</v>
      </c>
      <c r="B602" s="4">
        <v>-51555.027414756492</v>
      </c>
      <c r="C602" s="4">
        <v>58013.027414756492</v>
      </c>
    </row>
    <row r="603" spans="1:3" x14ac:dyDescent="0.3">
      <c r="A603" s="4">
        <v>578</v>
      </c>
      <c r="B603" s="4">
        <v>-40581.597374819874</v>
      </c>
      <c r="C603" s="4">
        <v>48770.597374819874</v>
      </c>
    </row>
    <row r="604" spans="1:3" x14ac:dyDescent="0.3">
      <c r="A604" s="4">
        <v>579</v>
      </c>
      <c r="B604" s="4">
        <v>-56455.845042190471</v>
      </c>
      <c r="C604" s="4">
        <v>57948.845042190471</v>
      </c>
    </row>
    <row r="605" spans="1:3" x14ac:dyDescent="0.3">
      <c r="A605" s="4">
        <v>580</v>
      </c>
      <c r="B605" s="4">
        <v>-59008.609513894829</v>
      </c>
      <c r="C605" s="4">
        <v>59034.609513894829</v>
      </c>
    </row>
    <row r="606" spans="1:3" x14ac:dyDescent="0.3">
      <c r="A606" s="4">
        <v>581</v>
      </c>
      <c r="B606" s="4">
        <v>146075.85416321101</v>
      </c>
      <c r="C606" s="4">
        <v>-61360.854163211014</v>
      </c>
    </row>
    <row r="607" spans="1:3" x14ac:dyDescent="0.3">
      <c r="A607" s="4">
        <v>582</v>
      </c>
      <c r="B607" s="4">
        <v>-45255.103856629881</v>
      </c>
      <c r="C607" s="4">
        <v>49394.103856629881</v>
      </c>
    </row>
    <row r="608" spans="1:3" x14ac:dyDescent="0.3">
      <c r="A608" s="4">
        <v>583</v>
      </c>
      <c r="B608" s="4">
        <v>-58357.711087335148</v>
      </c>
      <c r="C608" s="4">
        <v>58652.711087335148</v>
      </c>
    </row>
    <row r="609" spans="1:3" x14ac:dyDescent="0.3">
      <c r="A609" s="4">
        <v>584</v>
      </c>
      <c r="B609" s="4">
        <v>-32155.722332928359</v>
      </c>
      <c r="C609" s="4">
        <v>38721.722332928359</v>
      </c>
    </row>
    <row r="610" spans="1:3" x14ac:dyDescent="0.3">
      <c r="A610" s="4">
        <v>585</v>
      </c>
      <c r="B610" s="4">
        <v>-59008.608403689817</v>
      </c>
      <c r="C610" s="4">
        <v>59010.608403689817</v>
      </c>
    </row>
    <row r="611" spans="1:3" x14ac:dyDescent="0.3">
      <c r="A611" s="4">
        <v>586</v>
      </c>
      <c r="B611" s="4">
        <v>-57116.43083604236</v>
      </c>
      <c r="C611" s="4">
        <v>58187.43083604236</v>
      </c>
    </row>
    <row r="612" spans="1:3" x14ac:dyDescent="0.3">
      <c r="A612" s="4">
        <v>587</v>
      </c>
      <c r="B612" s="4">
        <v>5021992.2760957172</v>
      </c>
      <c r="C612" s="4">
        <v>-540791.27609571721</v>
      </c>
    </row>
    <row r="613" spans="1:3" x14ac:dyDescent="0.3">
      <c r="A613" s="4">
        <v>588</v>
      </c>
      <c r="B613" s="4">
        <v>257985.39875713963</v>
      </c>
      <c r="C613" s="4">
        <v>62262.601242860372</v>
      </c>
    </row>
    <row r="614" spans="1:3" x14ac:dyDescent="0.3">
      <c r="A614" s="4">
        <v>589</v>
      </c>
      <c r="B614" s="4">
        <v>81211.856698511474</v>
      </c>
      <c r="C614" s="4">
        <v>176871.14330148854</v>
      </c>
    </row>
    <row r="615" spans="1:3" x14ac:dyDescent="0.3">
      <c r="A615" s="4">
        <v>590</v>
      </c>
      <c r="B615" s="4">
        <v>-56268.730318639064</v>
      </c>
      <c r="C615" s="4">
        <v>57046.730318639064</v>
      </c>
    </row>
    <row r="616" spans="1:3" x14ac:dyDescent="0.3">
      <c r="A616" s="4">
        <v>591</v>
      </c>
      <c r="B616" s="4">
        <v>-17020.842390663358</v>
      </c>
      <c r="C616" s="4">
        <v>28365.842390663358</v>
      </c>
    </row>
    <row r="617" spans="1:3" x14ac:dyDescent="0.3">
      <c r="A617" s="4">
        <v>592</v>
      </c>
      <c r="B617" s="4">
        <v>-47841.910596961774</v>
      </c>
      <c r="C617" s="4">
        <v>54407.910596961774</v>
      </c>
    </row>
    <row r="618" spans="1:3" x14ac:dyDescent="0.3">
      <c r="A618" s="4">
        <v>593</v>
      </c>
      <c r="B618" s="4">
        <v>-57347.560036306</v>
      </c>
      <c r="C618" s="4">
        <v>58767.560036306</v>
      </c>
    </row>
    <row r="619" spans="1:3" x14ac:dyDescent="0.3">
      <c r="A619" s="4">
        <v>594</v>
      </c>
      <c r="B619" s="4">
        <v>-39650.549541111883</v>
      </c>
      <c r="C619" s="4">
        <v>44650.549541111883</v>
      </c>
    </row>
    <row r="620" spans="1:3" x14ac:dyDescent="0.3">
      <c r="A620" s="4">
        <v>595</v>
      </c>
      <c r="B620" s="4">
        <v>-55668.002944742744</v>
      </c>
      <c r="C620" s="4">
        <v>58324.002944742744</v>
      </c>
    </row>
    <row r="621" spans="1:3" x14ac:dyDescent="0.3">
      <c r="A621" s="4">
        <v>596</v>
      </c>
      <c r="B621" s="4">
        <v>-58357.711087335148</v>
      </c>
      <c r="C621" s="4">
        <v>58512.711087335148</v>
      </c>
    </row>
    <row r="622" spans="1:3" x14ac:dyDescent="0.3">
      <c r="A622" s="4">
        <v>597</v>
      </c>
      <c r="B622" s="4">
        <v>-57734.576889760487</v>
      </c>
      <c r="C622" s="4">
        <v>58199.576889760487</v>
      </c>
    </row>
    <row r="623" spans="1:3" x14ac:dyDescent="0.3">
      <c r="A623" s="4">
        <v>598</v>
      </c>
      <c r="B623" s="4">
        <v>-46931.384458821478</v>
      </c>
      <c r="C623" s="4">
        <v>49857.384458821478</v>
      </c>
    </row>
    <row r="624" spans="1:3" x14ac:dyDescent="0.3">
      <c r="A624" s="4">
        <v>599</v>
      </c>
      <c r="B624" s="4">
        <v>-48444.331647284846</v>
      </c>
      <c r="C624" s="4">
        <v>51633.331647284846</v>
      </c>
    </row>
    <row r="625" spans="1:3" x14ac:dyDescent="0.3">
      <c r="A625" s="4">
        <v>600</v>
      </c>
      <c r="B625" s="4">
        <v>2767557.0725506069</v>
      </c>
      <c r="C625" s="4">
        <v>-1491242.0725506069</v>
      </c>
    </row>
    <row r="626" spans="1:3" x14ac:dyDescent="0.3">
      <c r="A626" s="4">
        <v>601</v>
      </c>
      <c r="B626" s="4">
        <v>-58138.132911363064</v>
      </c>
      <c r="C626" s="4">
        <v>58417.132911363064</v>
      </c>
    </row>
    <row r="627" spans="1:3" x14ac:dyDescent="0.3">
      <c r="A627" s="4">
        <v>602</v>
      </c>
      <c r="B627" s="4">
        <v>-29117.284350670619</v>
      </c>
      <c r="C627" s="4">
        <v>39344.284350670619</v>
      </c>
    </row>
    <row r="628" spans="1:3" x14ac:dyDescent="0.3">
      <c r="A628" s="4">
        <v>603</v>
      </c>
      <c r="B628" s="4">
        <v>-24047.329497107297</v>
      </c>
      <c r="C628" s="4">
        <v>75971.329497107305</v>
      </c>
    </row>
    <row r="629" spans="1:3" x14ac:dyDescent="0.3">
      <c r="A629" s="4">
        <v>604</v>
      </c>
      <c r="B629" s="4">
        <v>155248.57693013662</v>
      </c>
      <c r="C629" s="4">
        <v>-88595.576930136624</v>
      </c>
    </row>
    <row r="630" spans="1:3" x14ac:dyDescent="0.3">
      <c r="A630" s="4">
        <v>605</v>
      </c>
      <c r="B630" s="4">
        <v>2482459.1725900914</v>
      </c>
      <c r="C630" s="4">
        <v>-920382.17259009136</v>
      </c>
    </row>
    <row r="631" spans="1:3" x14ac:dyDescent="0.3">
      <c r="A631" s="4">
        <v>606</v>
      </c>
      <c r="B631" s="4">
        <v>1736263.0435871626</v>
      </c>
      <c r="C631" s="4">
        <v>-387197.04358716263</v>
      </c>
    </row>
    <row r="632" spans="1:3" x14ac:dyDescent="0.3">
      <c r="A632" s="4">
        <v>607</v>
      </c>
      <c r="B632" s="4">
        <v>-32009.300548217881</v>
      </c>
      <c r="C632" s="4">
        <v>63545.300548217885</v>
      </c>
    </row>
    <row r="633" spans="1:3" x14ac:dyDescent="0.3">
      <c r="A633" s="4">
        <v>608</v>
      </c>
      <c r="B633" s="4">
        <v>457092.79685187753</v>
      </c>
      <c r="C633" s="4">
        <v>-208045.79685187753</v>
      </c>
    </row>
    <row r="634" spans="1:3" x14ac:dyDescent="0.3">
      <c r="A634" s="4">
        <v>609</v>
      </c>
      <c r="B634" s="4">
        <v>-57567.021388563342</v>
      </c>
      <c r="C634" s="4">
        <v>58698.021388563342</v>
      </c>
    </row>
    <row r="635" spans="1:3" x14ac:dyDescent="0.3">
      <c r="A635" s="4">
        <v>610</v>
      </c>
      <c r="B635" s="4">
        <v>-55668.002944742744</v>
      </c>
      <c r="C635" s="4">
        <v>56994.002944742744</v>
      </c>
    </row>
    <row r="636" spans="1:3" x14ac:dyDescent="0.3">
      <c r="A636" s="4">
        <v>611</v>
      </c>
      <c r="B636" s="4">
        <v>108576.50763921715</v>
      </c>
      <c r="C636" s="4">
        <v>54295.492360782853</v>
      </c>
    </row>
    <row r="637" spans="1:3" x14ac:dyDescent="0.3">
      <c r="A637" s="4">
        <v>612</v>
      </c>
      <c r="B637" s="4">
        <v>50939.214943810926</v>
      </c>
      <c r="C637" s="4">
        <v>-20829.214943810926</v>
      </c>
    </row>
    <row r="638" spans="1:3" x14ac:dyDescent="0.3">
      <c r="A638" s="4">
        <v>613</v>
      </c>
      <c r="B638" s="4">
        <v>-57319.988999363559</v>
      </c>
      <c r="C638" s="4">
        <v>59731.988999363559</v>
      </c>
    </row>
    <row r="639" spans="1:3" x14ac:dyDescent="0.3">
      <c r="A639" s="4">
        <v>614</v>
      </c>
      <c r="B639" s="4">
        <v>-58138.132911363064</v>
      </c>
      <c r="C639" s="4">
        <v>58368.132911363064</v>
      </c>
    </row>
    <row r="640" spans="1:3" x14ac:dyDescent="0.3">
      <c r="A640" s="4">
        <v>615</v>
      </c>
      <c r="B640" s="4">
        <v>233.69256632081886</v>
      </c>
      <c r="C640" s="4">
        <v>19194.30743367918</v>
      </c>
    </row>
    <row r="641" spans="1:3" x14ac:dyDescent="0.3">
      <c r="A641" s="4">
        <v>616</v>
      </c>
      <c r="B641" s="4">
        <v>1248397.1227740396</v>
      </c>
      <c r="C641" s="4">
        <v>-978201.12277403963</v>
      </c>
    </row>
    <row r="642" spans="1:3" x14ac:dyDescent="0.3">
      <c r="A642" s="4">
        <v>617</v>
      </c>
      <c r="B642" s="4">
        <v>-37872.633340074834</v>
      </c>
      <c r="C642" s="4">
        <v>45799.633340074834</v>
      </c>
    </row>
    <row r="643" spans="1:3" x14ac:dyDescent="0.3">
      <c r="A643" s="4">
        <v>618</v>
      </c>
      <c r="B643" s="4">
        <v>-23228.979697070161</v>
      </c>
      <c r="C643" s="4">
        <v>37449.979697070157</v>
      </c>
    </row>
    <row r="644" spans="1:3" x14ac:dyDescent="0.3">
      <c r="A644" s="4">
        <v>619</v>
      </c>
      <c r="B644" s="4">
        <v>-2570.4113227651883</v>
      </c>
      <c r="C644" s="4">
        <v>22203.411322765187</v>
      </c>
    </row>
    <row r="645" spans="1:3" x14ac:dyDescent="0.3">
      <c r="A645" s="4">
        <v>620</v>
      </c>
      <c r="B645" s="4">
        <v>-47747.64064692855</v>
      </c>
      <c r="C645" s="4">
        <v>52469.64064692855</v>
      </c>
    </row>
    <row r="646" spans="1:3" x14ac:dyDescent="0.3">
      <c r="A646" s="4">
        <v>621</v>
      </c>
      <c r="B646" s="4">
        <v>848.77943652393697</v>
      </c>
      <c r="C646" s="4">
        <v>60740.220563476061</v>
      </c>
    </row>
    <row r="647" spans="1:3" x14ac:dyDescent="0.3">
      <c r="A647" s="4">
        <v>622</v>
      </c>
      <c r="B647" s="4">
        <v>-50243.830899881221</v>
      </c>
      <c r="C647" s="4">
        <v>52469.830899881221</v>
      </c>
    </row>
    <row r="648" spans="1:3" x14ac:dyDescent="0.3">
      <c r="A648" s="4">
        <v>623</v>
      </c>
      <c r="B648" s="4">
        <v>271143.61996618594</v>
      </c>
      <c r="C648" s="4">
        <v>401048.38003381406</v>
      </c>
    </row>
    <row r="649" spans="1:3" x14ac:dyDescent="0.3">
      <c r="A649" s="4">
        <v>624</v>
      </c>
      <c r="B649" s="4">
        <v>1853221.3766113317</v>
      </c>
      <c r="C649" s="4">
        <v>-446539.37661133171</v>
      </c>
    </row>
    <row r="650" spans="1:3" x14ac:dyDescent="0.3">
      <c r="A650" s="4">
        <v>625</v>
      </c>
      <c r="B650" s="4">
        <v>-58138.132911363064</v>
      </c>
      <c r="C650" s="4">
        <v>58448.132911363064</v>
      </c>
    </row>
    <row r="651" spans="1:3" x14ac:dyDescent="0.3">
      <c r="A651" s="4">
        <v>626</v>
      </c>
      <c r="B651" s="4">
        <v>140148.53156381749</v>
      </c>
      <c r="C651" s="4">
        <v>118523.46843618251</v>
      </c>
    </row>
    <row r="652" spans="1:3" x14ac:dyDescent="0.3">
      <c r="A652" s="4">
        <v>627</v>
      </c>
      <c r="B652" s="4">
        <v>-45373.548964884809</v>
      </c>
      <c r="C652" s="4">
        <v>48647.548964884809</v>
      </c>
    </row>
    <row r="653" spans="1:3" x14ac:dyDescent="0.3">
      <c r="A653" s="4">
        <v>628</v>
      </c>
      <c r="B653" s="4">
        <v>-45680.185146791366</v>
      </c>
      <c r="C653" s="4">
        <v>51480.185146791366</v>
      </c>
    </row>
    <row r="654" spans="1:3" x14ac:dyDescent="0.3">
      <c r="A654" s="4">
        <v>629</v>
      </c>
      <c r="B654" s="4">
        <v>1187440.2952006119</v>
      </c>
      <c r="C654" s="4">
        <v>828029.70479938807</v>
      </c>
    </row>
    <row r="655" spans="1:3" x14ac:dyDescent="0.3">
      <c r="A655" s="4">
        <v>630</v>
      </c>
      <c r="B655" s="4">
        <v>22652.57361362865</v>
      </c>
      <c r="C655" s="4">
        <v>10320.42638637135</v>
      </c>
    </row>
    <row r="656" spans="1:3" x14ac:dyDescent="0.3">
      <c r="A656" s="4">
        <v>631</v>
      </c>
      <c r="B656" s="4">
        <v>-21525.616586647175</v>
      </c>
      <c r="C656" s="4">
        <v>72043.616586647171</v>
      </c>
    </row>
    <row r="657" spans="1:3" x14ac:dyDescent="0.3">
      <c r="A657" s="4">
        <v>632</v>
      </c>
      <c r="B657" s="4">
        <v>-55044.868747168075</v>
      </c>
      <c r="C657" s="4">
        <v>58156.868747168075</v>
      </c>
    </row>
    <row r="658" spans="1:3" x14ac:dyDescent="0.3">
      <c r="A658" s="4">
        <v>633</v>
      </c>
      <c r="B658" s="4">
        <v>-56681.366939625645</v>
      </c>
      <c r="C658" s="4">
        <v>59497.366939625645</v>
      </c>
    </row>
    <row r="659" spans="1:3" x14ac:dyDescent="0.3">
      <c r="A659" s="4">
        <v>634</v>
      </c>
      <c r="B659" s="4">
        <v>-57095.253314935893</v>
      </c>
      <c r="C659" s="4">
        <v>58984.253314935893</v>
      </c>
    </row>
    <row r="660" spans="1:3" x14ac:dyDescent="0.3">
      <c r="A660" s="4">
        <v>635</v>
      </c>
      <c r="B660" s="4">
        <v>-50618.271197224138</v>
      </c>
      <c r="C660" s="4">
        <v>61737.271197224138</v>
      </c>
    </row>
    <row r="661" spans="1:3" x14ac:dyDescent="0.3">
      <c r="A661" s="4">
        <v>636</v>
      </c>
      <c r="B661" s="4">
        <v>252527.71816519878</v>
      </c>
      <c r="C661" s="4">
        <v>204703.28183480122</v>
      </c>
    </row>
    <row r="662" spans="1:3" x14ac:dyDescent="0.3">
      <c r="A662" s="4">
        <v>637</v>
      </c>
      <c r="B662" s="4">
        <v>-58981.222532572952</v>
      </c>
      <c r="C662" s="4">
        <v>58991.222532572952</v>
      </c>
    </row>
    <row r="663" spans="1:3" x14ac:dyDescent="0.3">
      <c r="A663" s="4">
        <v>638</v>
      </c>
      <c r="B663" s="4">
        <v>-50358.609000981</v>
      </c>
      <c r="C663" s="4">
        <v>52418.609000981</v>
      </c>
    </row>
    <row r="664" spans="1:3" x14ac:dyDescent="0.3">
      <c r="A664" s="4">
        <v>639</v>
      </c>
      <c r="B664" s="4">
        <v>-38815.139207971079</v>
      </c>
      <c r="C664" s="4">
        <v>55978.139207971079</v>
      </c>
    </row>
    <row r="665" spans="1:3" x14ac:dyDescent="0.3">
      <c r="A665" s="4">
        <v>640</v>
      </c>
      <c r="B665" s="4">
        <v>-23456.064804953661</v>
      </c>
      <c r="C665" s="4">
        <v>44560.064804953661</v>
      </c>
    </row>
    <row r="666" spans="1:3" x14ac:dyDescent="0.3">
      <c r="A666" s="4">
        <v>641</v>
      </c>
      <c r="B666" s="4">
        <v>-22793.649046576229</v>
      </c>
      <c r="C666" s="4">
        <v>32388.649046576229</v>
      </c>
    </row>
    <row r="667" spans="1:3" x14ac:dyDescent="0.3">
      <c r="A667" s="4">
        <v>642</v>
      </c>
      <c r="B667" s="4">
        <v>-46488.365755979794</v>
      </c>
      <c r="C667" s="4">
        <v>48721.365755979794</v>
      </c>
    </row>
    <row r="668" spans="1:3" x14ac:dyDescent="0.3">
      <c r="A668" s="4">
        <v>643</v>
      </c>
      <c r="B668" s="4">
        <v>-50837.425820357654</v>
      </c>
      <c r="C668" s="4">
        <v>54177.425820357654</v>
      </c>
    </row>
    <row r="669" spans="1:3" x14ac:dyDescent="0.3">
      <c r="A669" s="4">
        <v>644</v>
      </c>
      <c r="B669" s="4">
        <v>706581.93798286631</v>
      </c>
      <c r="C669" s="4">
        <v>-538374.93798286631</v>
      </c>
    </row>
    <row r="670" spans="1:3" x14ac:dyDescent="0.3">
      <c r="A670" s="4">
        <v>645</v>
      </c>
      <c r="B670" s="4">
        <v>57956.984119398046</v>
      </c>
      <c r="C670" s="4">
        <v>-34074.984119398046</v>
      </c>
    </row>
    <row r="671" spans="1:3" x14ac:dyDescent="0.3">
      <c r="A671" s="4">
        <v>646</v>
      </c>
      <c r="B671" s="4">
        <v>564229.90714249341</v>
      </c>
      <c r="C671" s="4">
        <v>550779.09285750659</v>
      </c>
    </row>
    <row r="672" spans="1:3" x14ac:dyDescent="0.3">
      <c r="A672" s="4">
        <v>647</v>
      </c>
      <c r="B672" s="4">
        <v>1466127.2963458099</v>
      </c>
      <c r="C672" s="4">
        <v>-483608.29634580994</v>
      </c>
    </row>
    <row r="673" spans="1:3" x14ac:dyDescent="0.3">
      <c r="A673" s="4">
        <v>648</v>
      </c>
      <c r="B673" s="4">
        <v>377454.24864152365</v>
      </c>
      <c r="C673" s="4">
        <v>56409.751358476351</v>
      </c>
    </row>
    <row r="674" spans="1:3" x14ac:dyDescent="0.3">
      <c r="A674" s="4">
        <v>649</v>
      </c>
      <c r="B674" s="4">
        <v>-35742.054626498837</v>
      </c>
      <c r="C674" s="4">
        <v>42574.054626498837</v>
      </c>
    </row>
    <row r="675" spans="1:3" x14ac:dyDescent="0.3">
      <c r="A675" s="4">
        <v>650</v>
      </c>
      <c r="B675" s="4">
        <v>-55382.132137682464</v>
      </c>
      <c r="C675" s="4">
        <v>60621.132137682464</v>
      </c>
    </row>
    <row r="676" spans="1:3" x14ac:dyDescent="0.3">
      <c r="A676" s="4">
        <v>651</v>
      </c>
      <c r="B676" s="4">
        <v>46307.030315091732</v>
      </c>
      <c r="C676" s="4">
        <v>55697.969684908268</v>
      </c>
    </row>
    <row r="677" spans="1:3" x14ac:dyDescent="0.3">
      <c r="A677" s="4">
        <v>652</v>
      </c>
      <c r="B677" s="4">
        <v>59624.663911020689</v>
      </c>
      <c r="C677" s="4">
        <v>-35076.663911020689</v>
      </c>
    </row>
    <row r="678" spans="1:3" x14ac:dyDescent="0.3">
      <c r="A678" s="4">
        <v>653</v>
      </c>
      <c r="B678" s="4">
        <v>-59019.51261527821</v>
      </c>
      <c r="C678" s="4">
        <v>59112.51261527821</v>
      </c>
    </row>
    <row r="679" spans="1:3" x14ac:dyDescent="0.3">
      <c r="A679" s="4">
        <v>654</v>
      </c>
      <c r="B679" s="4">
        <v>39491.147013524831</v>
      </c>
      <c r="C679" s="4">
        <v>7987.852986475169</v>
      </c>
    </row>
    <row r="680" spans="1:3" x14ac:dyDescent="0.3">
      <c r="A680" s="4">
        <v>655</v>
      </c>
      <c r="B680" s="4">
        <v>-47866.085755183478</v>
      </c>
      <c r="C680" s="4">
        <v>50948.085755183478</v>
      </c>
    </row>
    <row r="681" spans="1:3" x14ac:dyDescent="0.3">
      <c r="A681" s="4">
        <v>656</v>
      </c>
      <c r="B681" s="4">
        <v>712396.19542281434</v>
      </c>
      <c r="C681" s="4">
        <v>-498483.19542281434</v>
      </c>
    </row>
    <row r="682" spans="1:3" x14ac:dyDescent="0.3">
      <c r="A682" s="4">
        <v>657</v>
      </c>
      <c r="B682" s="4">
        <v>4595.6319493434876</v>
      </c>
      <c r="C682" s="4">
        <v>15664.368050656512</v>
      </c>
    </row>
    <row r="683" spans="1:3" x14ac:dyDescent="0.3">
      <c r="A683" s="4">
        <v>658</v>
      </c>
      <c r="B683" s="4">
        <v>-46502.706535820747</v>
      </c>
      <c r="C683" s="4">
        <v>49821.706535820747</v>
      </c>
    </row>
    <row r="684" spans="1:3" x14ac:dyDescent="0.3">
      <c r="A684" s="4">
        <v>659</v>
      </c>
      <c r="B684" s="4">
        <v>3213206.4496639166</v>
      </c>
      <c r="C684" s="4">
        <v>-14879.449663916603</v>
      </c>
    </row>
    <row r="685" spans="1:3" x14ac:dyDescent="0.3">
      <c r="A685" s="4">
        <v>660</v>
      </c>
      <c r="B685" s="4">
        <v>-32287.717271315654</v>
      </c>
      <c r="C685" s="4">
        <v>39704.717271315654</v>
      </c>
    </row>
    <row r="686" spans="1:3" x14ac:dyDescent="0.3">
      <c r="A686" s="4">
        <v>661</v>
      </c>
      <c r="B686" s="4">
        <v>-57423.009790973148</v>
      </c>
      <c r="C686" s="4">
        <v>57819.009790973148</v>
      </c>
    </row>
    <row r="687" spans="1:3" x14ac:dyDescent="0.3">
      <c r="A687" s="4">
        <v>662</v>
      </c>
      <c r="B687" s="4">
        <v>-12852.125582747196</v>
      </c>
      <c r="C687" s="4">
        <v>28301.125582747198</v>
      </c>
    </row>
    <row r="688" spans="1:3" x14ac:dyDescent="0.3">
      <c r="A688" s="4">
        <v>663</v>
      </c>
      <c r="B688" s="4">
        <v>-57970.694233880669</v>
      </c>
      <c r="C688" s="4">
        <v>58534.694233880669</v>
      </c>
    </row>
    <row r="689" spans="1:3" x14ac:dyDescent="0.3">
      <c r="A689" s="4">
        <v>664</v>
      </c>
      <c r="B689" s="4">
        <v>-57225.838438679413</v>
      </c>
      <c r="C689" s="4">
        <v>57915.838438679413</v>
      </c>
    </row>
    <row r="690" spans="1:3" x14ac:dyDescent="0.3">
      <c r="A690" s="4">
        <v>665</v>
      </c>
      <c r="B690" s="4">
        <v>-45844.813422599727</v>
      </c>
      <c r="C690" s="4">
        <v>62643.813422599727</v>
      </c>
    </row>
    <row r="691" spans="1:3" x14ac:dyDescent="0.3">
      <c r="A691" s="4">
        <v>666</v>
      </c>
      <c r="B691" s="4">
        <v>-23133.839842729194</v>
      </c>
      <c r="C691" s="4">
        <v>34192.839842729198</v>
      </c>
    </row>
    <row r="692" spans="1:3" x14ac:dyDescent="0.3">
      <c r="A692" s="4">
        <v>667</v>
      </c>
      <c r="B692" s="4">
        <v>-59008.608403689817</v>
      </c>
      <c r="C692" s="4">
        <v>59015.608403689817</v>
      </c>
    </row>
    <row r="693" spans="1:3" x14ac:dyDescent="0.3">
      <c r="A693" s="4">
        <v>668</v>
      </c>
      <c r="B693" s="4">
        <v>-58138.132911363064</v>
      </c>
      <c r="C693" s="4">
        <v>58372.132911363064</v>
      </c>
    </row>
    <row r="694" spans="1:3" x14ac:dyDescent="0.3">
      <c r="A694" s="4">
        <v>669</v>
      </c>
      <c r="B694" s="4">
        <v>-40270.030276032543</v>
      </c>
      <c r="C694" s="4">
        <v>48473.030276032543</v>
      </c>
    </row>
    <row r="695" spans="1:3" x14ac:dyDescent="0.3">
      <c r="A695" s="4">
        <v>670</v>
      </c>
      <c r="B695" s="4">
        <v>-45208.336320390474</v>
      </c>
      <c r="C695" s="4">
        <v>54620.336320390474</v>
      </c>
    </row>
    <row r="696" spans="1:3" x14ac:dyDescent="0.3">
      <c r="A696" s="4">
        <v>671</v>
      </c>
      <c r="B696" s="4">
        <v>-55242.329862969993</v>
      </c>
      <c r="C696" s="4">
        <v>58212.329862969993</v>
      </c>
    </row>
    <row r="697" spans="1:3" x14ac:dyDescent="0.3">
      <c r="A697" s="4">
        <v>672</v>
      </c>
      <c r="B697" s="4">
        <v>1952179.0430467848</v>
      </c>
      <c r="C697" s="4">
        <v>-442174.04304678482</v>
      </c>
    </row>
    <row r="698" spans="1:3" x14ac:dyDescent="0.3">
      <c r="A698" s="4">
        <v>673</v>
      </c>
      <c r="B698" s="4">
        <v>-55351.96954353129</v>
      </c>
      <c r="C698" s="4">
        <v>57627.96954353129</v>
      </c>
    </row>
    <row r="699" spans="1:3" x14ac:dyDescent="0.3">
      <c r="A699" s="4">
        <v>674</v>
      </c>
      <c r="B699" s="4">
        <v>-42450.999967543881</v>
      </c>
      <c r="C699" s="4">
        <v>49410.999967543881</v>
      </c>
    </row>
    <row r="700" spans="1:3" x14ac:dyDescent="0.3">
      <c r="A700" s="4">
        <v>675</v>
      </c>
      <c r="B700" s="4">
        <v>-17406.676419016028</v>
      </c>
      <c r="C700" s="4">
        <v>75183.676419016032</v>
      </c>
    </row>
    <row r="701" spans="1:3" x14ac:dyDescent="0.3">
      <c r="A701" s="4">
        <v>676</v>
      </c>
      <c r="B701" s="4">
        <v>-34468.70050732814</v>
      </c>
      <c r="C701" s="4">
        <v>41791.70050732814</v>
      </c>
    </row>
    <row r="702" spans="1:3" x14ac:dyDescent="0.3">
      <c r="A702" s="4">
        <v>677</v>
      </c>
      <c r="B702" s="4">
        <v>-15933.610145042625</v>
      </c>
      <c r="C702" s="4">
        <v>28064.610145042625</v>
      </c>
    </row>
    <row r="703" spans="1:3" x14ac:dyDescent="0.3">
      <c r="A703" s="4">
        <v>678</v>
      </c>
      <c r="B703" s="4">
        <v>-40676.750551620986</v>
      </c>
      <c r="C703" s="4">
        <v>47991.750551620986</v>
      </c>
    </row>
    <row r="704" spans="1:3" x14ac:dyDescent="0.3">
      <c r="A704" s="4">
        <v>679</v>
      </c>
      <c r="B704" s="4">
        <v>-48433.687968648017</v>
      </c>
      <c r="C704" s="4">
        <v>63149.687968648017</v>
      </c>
    </row>
    <row r="705" spans="1:3" x14ac:dyDescent="0.3">
      <c r="A705" s="4">
        <v>680</v>
      </c>
      <c r="B705" s="4">
        <v>-18554.603310952418</v>
      </c>
      <c r="C705" s="4">
        <v>55796.603310952414</v>
      </c>
    </row>
    <row r="706" spans="1:3" x14ac:dyDescent="0.3">
      <c r="A706" s="4">
        <v>681</v>
      </c>
      <c r="B706" s="4">
        <v>-44479.269309228112</v>
      </c>
      <c r="C706" s="4">
        <v>51685.269309228112</v>
      </c>
    </row>
    <row r="707" spans="1:3" x14ac:dyDescent="0.3">
      <c r="A707" s="4">
        <v>682</v>
      </c>
      <c r="B707" s="4">
        <v>129816.68099424808</v>
      </c>
      <c r="C707" s="4">
        <v>7571.3190057519241</v>
      </c>
    </row>
    <row r="708" spans="1:3" x14ac:dyDescent="0.3">
      <c r="A708" s="4">
        <v>683</v>
      </c>
      <c r="B708" s="4">
        <v>616571.1877482346</v>
      </c>
      <c r="C708" s="4">
        <v>105039.8122517654</v>
      </c>
    </row>
    <row r="709" spans="1:3" x14ac:dyDescent="0.3">
      <c r="A709" s="4">
        <v>684</v>
      </c>
      <c r="B709" s="4">
        <v>24082.889183541021</v>
      </c>
      <c r="C709" s="4">
        <v>11433.110816458979</v>
      </c>
    </row>
    <row r="710" spans="1:3" x14ac:dyDescent="0.3">
      <c r="A710" s="4">
        <v>685</v>
      </c>
      <c r="B710" s="4">
        <v>-16062.066520653749</v>
      </c>
      <c r="C710" s="4">
        <v>51677.066520653752</v>
      </c>
    </row>
    <row r="711" spans="1:3" x14ac:dyDescent="0.3">
      <c r="A711" s="4">
        <v>686</v>
      </c>
      <c r="B711" s="4">
        <v>-14069.770280530889</v>
      </c>
      <c r="C711" s="4">
        <v>31047.770280530887</v>
      </c>
    </row>
    <row r="712" spans="1:3" x14ac:dyDescent="0.3">
      <c r="A712" s="4">
        <v>687</v>
      </c>
      <c r="B712" s="4">
        <v>-58325.247634914478</v>
      </c>
      <c r="C712" s="4">
        <v>58808.247634914478</v>
      </c>
    </row>
    <row r="713" spans="1:3" x14ac:dyDescent="0.3">
      <c r="A713" s="4">
        <v>688</v>
      </c>
      <c r="B713" s="4">
        <v>-50242.861690905607</v>
      </c>
      <c r="C713" s="4">
        <v>51662.861690905607</v>
      </c>
    </row>
    <row r="714" spans="1:3" x14ac:dyDescent="0.3">
      <c r="A714" s="4">
        <v>689</v>
      </c>
      <c r="B714" s="4">
        <v>-47554.418071822038</v>
      </c>
      <c r="C714" s="4">
        <v>50572.418071822038</v>
      </c>
    </row>
    <row r="715" spans="1:3" x14ac:dyDescent="0.3">
      <c r="A715" s="4">
        <v>690</v>
      </c>
      <c r="B715" s="4">
        <v>-37531.072232228493</v>
      </c>
      <c r="C715" s="4">
        <v>70915.0722322285</v>
      </c>
    </row>
    <row r="716" spans="1:3" x14ac:dyDescent="0.3">
      <c r="A716" s="4">
        <v>691</v>
      </c>
      <c r="B716" s="4">
        <v>143797.70961157145</v>
      </c>
      <c r="C716" s="4">
        <v>-63514.709611571452</v>
      </c>
    </row>
    <row r="717" spans="1:3" x14ac:dyDescent="0.3">
      <c r="A717" s="4">
        <v>692</v>
      </c>
      <c r="B717" s="4">
        <v>-27201.183726305797</v>
      </c>
      <c r="C717" s="4">
        <v>76988.183726305797</v>
      </c>
    </row>
    <row r="718" spans="1:3" x14ac:dyDescent="0.3">
      <c r="A718" s="4">
        <v>693</v>
      </c>
      <c r="B718" s="4">
        <v>-45037.806707875774</v>
      </c>
      <c r="C718" s="4">
        <v>52381.806707875774</v>
      </c>
    </row>
    <row r="719" spans="1:3" x14ac:dyDescent="0.3">
      <c r="A719" s="4">
        <v>694</v>
      </c>
      <c r="B719" s="4">
        <v>-51930.900844679985</v>
      </c>
      <c r="C719" s="4">
        <v>59220.900844679985</v>
      </c>
    </row>
    <row r="720" spans="1:3" x14ac:dyDescent="0.3">
      <c r="A720" s="4">
        <v>695</v>
      </c>
      <c r="B720" s="4">
        <v>212039.57105508397</v>
      </c>
      <c r="C720" s="4">
        <v>-36771.571055083972</v>
      </c>
    </row>
    <row r="721" spans="1:3" x14ac:dyDescent="0.3">
      <c r="A721" s="4">
        <v>696</v>
      </c>
      <c r="B721" s="4">
        <v>-50434.441501996553</v>
      </c>
      <c r="C721" s="4">
        <v>57166.441501996553</v>
      </c>
    </row>
    <row r="722" spans="1:3" x14ac:dyDescent="0.3">
      <c r="A722" s="4">
        <v>697</v>
      </c>
      <c r="B722" s="4">
        <v>148887.91161334389</v>
      </c>
      <c r="C722" s="4">
        <v>83647.088386656105</v>
      </c>
    </row>
    <row r="723" spans="1:3" x14ac:dyDescent="0.3">
      <c r="A723" s="4">
        <v>698</v>
      </c>
      <c r="B723" s="4">
        <v>-57514.998713788395</v>
      </c>
      <c r="C723" s="4">
        <v>57816.998713788395</v>
      </c>
    </row>
    <row r="724" spans="1:3" x14ac:dyDescent="0.3">
      <c r="A724" s="4">
        <v>699</v>
      </c>
      <c r="B724" s="4">
        <v>-56268.730318639064</v>
      </c>
      <c r="C724" s="4">
        <v>56756.730318639064</v>
      </c>
    </row>
    <row r="725" spans="1:3" x14ac:dyDescent="0.3">
      <c r="A725" s="4">
        <v>700</v>
      </c>
      <c r="B725" s="4">
        <v>-58273.80889782845</v>
      </c>
      <c r="C725" s="4">
        <v>58726.80889782845</v>
      </c>
    </row>
    <row r="726" spans="1:3" x14ac:dyDescent="0.3">
      <c r="A726" s="4">
        <v>701</v>
      </c>
      <c r="B726" s="4">
        <v>-23743.063615583549</v>
      </c>
      <c r="C726" s="4">
        <v>31344.063615583549</v>
      </c>
    </row>
    <row r="727" spans="1:3" x14ac:dyDescent="0.3">
      <c r="A727" s="4">
        <v>702</v>
      </c>
      <c r="B727" s="4">
        <v>-54728.835345956621</v>
      </c>
      <c r="C727" s="4">
        <v>56977.835345956621</v>
      </c>
    </row>
    <row r="728" spans="1:3" x14ac:dyDescent="0.3">
      <c r="A728" s="4">
        <v>703</v>
      </c>
      <c r="B728" s="4">
        <v>127045.89579450247</v>
      </c>
      <c r="C728" s="4">
        <v>-90735.895794502474</v>
      </c>
    </row>
    <row r="729" spans="1:3" x14ac:dyDescent="0.3">
      <c r="A729" s="4">
        <v>704</v>
      </c>
      <c r="B729" s="4">
        <v>-48444.331647284846</v>
      </c>
      <c r="C729" s="4">
        <v>51436.331647284846</v>
      </c>
    </row>
    <row r="730" spans="1:3" x14ac:dyDescent="0.3">
      <c r="A730" s="4">
        <v>705</v>
      </c>
      <c r="B730" s="4">
        <v>-43786.623879219624</v>
      </c>
      <c r="C730" s="4">
        <v>49999.623879219624</v>
      </c>
    </row>
    <row r="731" spans="1:3" x14ac:dyDescent="0.3">
      <c r="A731" s="4">
        <v>706</v>
      </c>
      <c r="B731" s="4">
        <v>652575.45056514977</v>
      </c>
      <c r="C731" s="4">
        <v>-121524.45056514977</v>
      </c>
    </row>
    <row r="732" spans="1:3" x14ac:dyDescent="0.3">
      <c r="A732" s="4">
        <v>707</v>
      </c>
      <c r="B732" s="4">
        <v>54467.57939730076</v>
      </c>
      <c r="C732" s="4">
        <v>113483.42060269925</v>
      </c>
    </row>
    <row r="733" spans="1:3" x14ac:dyDescent="0.3">
      <c r="A733" s="4">
        <v>708</v>
      </c>
      <c r="B733" s="4">
        <v>-56662.175047621495</v>
      </c>
      <c r="C733" s="4">
        <v>59403.175047621495</v>
      </c>
    </row>
    <row r="734" spans="1:3" x14ac:dyDescent="0.3">
      <c r="A734" s="4">
        <v>709</v>
      </c>
      <c r="B734" s="4">
        <v>-58394.488116879074</v>
      </c>
      <c r="C734" s="4">
        <v>59075.488116879074</v>
      </c>
    </row>
    <row r="735" spans="1:3" x14ac:dyDescent="0.3">
      <c r="A735" s="4">
        <v>710</v>
      </c>
      <c r="B735" s="4">
        <v>-53041.155328401415</v>
      </c>
      <c r="C735" s="4">
        <v>55879.155328401415</v>
      </c>
    </row>
    <row r="736" spans="1:3" x14ac:dyDescent="0.3">
      <c r="A736" s="4">
        <v>711</v>
      </c>
      <c r="B736" s="4">
        <v>1307917.2275623884</v>
      </c>
      <c r="C736" s="4">
        <v>-891045.22756238841</v>
      </c>
    </row>
    <row r="737" spans="1:3" x14ac:dyDescent="0.3">
      <c r="A737" s="4">
        <v>712</v>
      </c>
      <c r="B737" s="4">
        <v>-44119.707312585982</v>
      </c>
      <c r="C737" s="4">
        <v>63892.707312585982</v>
      </c>
    </row>
    <row r="738" spans="1:3" x14ac:dyDescent="0.3">
      <c r="A738" s="4">
        <v>713</v>
      </c>
      <c r="B738" s="4">
        <v>-53041.155328401415</v>
      </c>
      <c r="C738" s="4">
        <v>55877.155328401415</v>
      </c>
    </row>
    <row r="739" spans="1:3" x14ac:dyDescent="0.3">
      <c r="A739" s="4">
        <v>714</v>
      </c>
      <c r="B739" s="4">
        <v>-35895.084397210456</v>
      </c>
      <c r="C739" s="4">
        <v>41337.084397210456</v>
      </c>
    </row>
    <row r="740" spans="1:3" x14ac:dyDescent="0.3">
      <c r="A740" s="4">
        <v>715</v>
      </c>
      <c r="B740" s="4">
        <v>-42857.706920672172</v>
      </c>
      <c r="C740" s="4">
        <v>48857.706920672172</v>
      </c>
    </row>
    <row r="741" spans="1:3" x14ac:dyDescent="0.3">
      <c r="A741" s="4">
        <v>716</v>
      </c>
      <c r="B741" s="4">
        <v>41280.733245567666</v>
      </c>
      <c r="C741" s="4">
        <v>-13449.733245567666</v>
      </c>
    </row>
    <row r="742" spans="1:3" x14ac:dyDescent="0.3">
      <c r="A742" s="4">
        <v>717</v>
      </c>
      <c r="B742" s="4">
        <v>-44135.545322861479</v>
      </c>
      <c r="C742" s="4">
        <v>59191.545322861479</v>
      </c>
    </row>
    <row r="743" spans="1:3" x14ac:dyDescent="0.3">
      <c r="A743" s="4">
        <v>718</v>
      </c>
      <c r="B743" s="4">
        <v>-23548.351367391737</v>
      </c>
      <c r="C743" s="4">
        <v>46832.351367391733</v>
      </c>
    </row>
    <row r="744" spans="1:3" x14ac:dyDescent="0.3">
      <c r="A744" s="4">
        <v>719</v>
      </c>
      <c r="B744" s="4">
        <v>-29663.18554262969</v>
      </c>
      <c r="C744" s="4">
        <v>36849.18554262969</v>
      </c>
    </row>
    <row r="745" spans="1:3" x14ac:dyDescent="0.3">
      <c r="A745" s="4">
        <v>720</v>
      </c>
      <c r="B745" s="4">
        <v>-4725.3697074110823</v>
      </c>
      <c r="C745" s="4">
        <v>71603.369707411082</v>
      </c>
    </row>
    <row r="746" spans="1:3" x14ac:dyDescent="0.3">
      <c r="A746" s="4">
        <v>721</v>
      </c>
      <c r="B746" s="4">
        <v>-23252.184366410027</v>
      </c>
      <c r="C746" s="4">
        <v>44218.184366410031</v>
      </c>
    </row>
    <row r="747" spans="1:3" x14ac:dyDescent="0.3">
      <c r="A747" s="4">
        <v>722</v>
      </c>
      <c r="B747" s="4">
        <v>-48059.207745715881</v>
      </c>
      <c r="C747" s="4">
        <v>53026.207745715881</v>
      </c>
    </row>
    <row r="748" spans="1:3" x14ac:dyDescent="0.3">
      <c r="A748" s="4">
        <v>723</v>
      </c>
      <c r="B748" s="4">
        <v>-2985.9663354595782</v>
      </c>
      <c r="C748" s="4">
        <v>77343.966335459583</v>
      </c>
    </row>
    <row r="749" spans="1:3" x14ac:dyDescent="0.3">
      <c r="A749" s="4">
        <v>724</v>
      </c>
      <c r="B749" s="4">
        <v>1384.8211071291844</v>
      </c>
      <c r="C749" s="4">
        <v>21414.178892870816</v>
      </c>
    </row>
    <row r="750" spans="1:3" x14ac:dyDescent="0.3">
      <c r="A750" s="4">
        <v>725</v>
      </c>
      <c r="B750" s="4">
        <v>-54443.974006695709</v>
      </c>
      <c r="C750" s="4">
        <v>55583.974006695709</v>
      </c>
    </row>
    <row r="751" spans="1:3" x14ac:dyDescent="0.3">
      <c r="A751" s="4">
        <v>726</v>
      </c>
      <c r="B751" s="4">
        <v>-47128.007147798213</v>
      </c>
      <c r="C751" s="4">
        <v>49233.007147798213</v>
      </c>
    </row>
    <row r="752" spans="1:3" x14ac:dyDescent="0.3">
      <c r="A752" s="4">
        <v>727</v>
      </c>
      <c r="B752" s="4">
        <v>-43730.754261590308</v>
      </c>
      <c r="C752" s="4">
        <v>60370.754261590308</v>
      </c>
    </row>
    <row r="753" spans="1:3" x14ac:dyDescent="0.3">
      <c r="A753" s="4">
        <v>728</v>
      </c>
      <c r="B753" s="4">
        <v>-17847.656523756468</v>
      </c>
      <c r="C753" s="4">
        <v>46096.656523756465</v>
      </c>
    </row>
    <row r="754" spans="1:3" x14ac:dyDescent="0.3">
      <c r="A754" s="4">
        <v>729</v>
      </c>
      <c r="B754" s="4">
        <v>-52797.110669149355</v>
      </c>
      <c r="C754" s="4">
        <v>59400.110669149355</v>
      </c>
    </row>
    <row r="755" spans="1:3" x14ac:dyDescent="0.3">
      <c r="A755" s="4">
        <v>730</v>
      </c>
      <c r="B755" s="4">
        <v>-49928.610338439881</v>
      </c>
      <c r="C755" s="4">
        <v>53712.610338439881</v>
      </c>
    </row>
    <row r="756" spans="1:3" x14ac:dyDescent="0.3">
      <c r="A756" s="4">
        <v>731</v>
      </c>
      <c r="B756" s="4">
        <v>-33910.795177676278</v>
      </c>
      <c r="C756" s="4">
        <v>40947.795177676278</v>
      </c>
    </row>
    <row r="757" spans="1:3" x14ac:dyDescent="0.3">
      <c r="A757" s="4">
        <v>732</v>
      </c>
      <c r="B757" s="4">
        <v>-58046.143988547818</v>
      </c>
      <c r="C757" s="4">
        <v>58421.143988547818</v>
      </c>
    </row>
    <row r="758" spans="1:3" x14ac:dyDescent="0.3">
      <c r="A758" s="4">
        <v>733</v>
      </c>
      <c r="B758" s="4">
        <v>-48122.877376697965</v>
      </c>
      <c r="C758" s="4">
        <v>51796.877376697965</v>
      </c>
    </row>
    <row r="759" spans="1:3" x14ac:dyDescent="0.3">
      <c r="A759" s="4">
        <v>734</v>
      </c>
      <c r="B759" s="4">
        <v>-19405.584830832144</v>
      </c>
      <c r="C759" s="4">
        <v>48619.584830832144</v>
      </c>
    </row>
    <row r="760" spans="1:3" x14ac:dyDescent="0.3">
      <c r="A760" s="4">
        <v>735</v>
      </c>
      <c r="B760" s="4">
        <v>-52110.914313992755</v>
      </c>
      <c r="C760" s="4">
        <v>53687.914313992755</v>
      </c>
    </row>
    <row r="761" spans="1:3" x14ac:dyDescent="0.3">
      <c r="A761" s="4">
        <v>736</v>
      </c>
      <c r="B761" s="4">
        <v>-57528.331582250285</v>
      </c>
      <c r="C761" s="4">
        <v>59176.331582250285</v>
      </c>
    </row>
    <row r="762" spans="1:3" x14ac:dyDescent="0.3">
      <c r="A762" s="4">
        <v>737</v>
      </c>
      <c r="B762" s="4">
        <v>-12412.665361350262</v>
      </c>
      <c r="C762" s="4">
        <v>23407.665361350264</v>
      </c>
    </row>
    <row r="763" spans="1:3" x14ac:dyDescent="0.3">
      <c r="A763" s="4">
        <v>738</v>
      </c>
      <c r="B763" s="4">
        <v>-58273.80889782845</v>
      </c>
      <c r="C763" s="4">
        <v>59012.80889782845</v>
      </c>
    </row>
    <row r="764" spans="1:3" x14ac:dyDescent="0.3">
      <c r="A764" s="4">
        <v>739</v>
      </c>
      <c r="B764" s="4">
        <v>-20113.308709196823</v>
      </c>
      <c r="C764" s="4">
        <v>35689.308709196819</v>
      </c>
    </row>
    <row r="765" spans="1:3" x14ac:dyDescent="0.3">
      <c r="A765" s="4">
        <v>740</v>
      </c>
      <c r="B765" s="4">
        <v>-53230.188936463746</v>
      </c>
      <c r="C765" s="4">
        <v>58768.188936463746</v>
      </c>
    </row>
    <row r="766" spans="1:3" x14ac:dyDescent="0.3">
      <c r="A766" s="4">
        <v>741</v>
      </c>
      <c r="B766" s="4">
        <v>-12691.534659579227</v>
      </c>
      <c r="C766" s="4">
        <v>59140.534659579229</v>
      </c>
    </row>
    <row r="767" spans="1:3" x14ac:dyDescent="0.3">
      <c r="A767" s="4">
        <v>742</v>
      </c>
      <c r="B767" s="4">
        <v>916722.2702897538</v>
      </c>
      <c r="C767" s="4">
        <v>-456924.2702897538</v>
      </c>
    </row>
    <row r="768" spans="1:3" x14ac:dyDescent="0.3">
      <c r="A768" s="4">
        <v>743</v>
      </c>
      <c r="B768" s="4">
        <v>-57962.24179904112</v>
      </c>
      <c r="C768" s="4">
        <v>59040.24179904112</v>
      </c>
    </row>
    <row r="769" spans="1:3" x14ac:dyDescent="0.3">
      <c r="A769" s="4">
        <v>744</v>
      </c>
      <c r="B769" s="4">
        <v>-58357.711087335148</v>
      </c>
      <c r="C769" s="4">
        <v>58620.711087335148</v>
      </c>
    </row>
    <row r="770" spans="1:3" x14ac:dyDescent="0.3">
      <c r="A770" s="4">
        <v>745</v>
      </c>
      <c r="B770" s="4">
        <v>-22199.138546367194</v>
      </c>
      <c r="C770" s="4">
        <v>38462.13854636719</v>
      </c>
    </row>
    <row r="771" spans="1:3" x14ac:dyDescent="0.3">
      <c r="A771" s="4">
        <v>746</v>
      </c>
      <c r="B771" s="4">
        <v>-10762.846286264263</v>
      </c>
      <c r="C771" s="4">
        <v>78708.846286264263</v>
      </c>
    </row>
    <row r="772" spans="1:3" x14ac:dyDescent="0.3">
      <c r="A772" s="4">
        <v>747</v>
      </c>
      <c r="B772" s="4">
        <v>-51670.119808554286</v>
      </c>
      <c r="C772" s="4">
        <v>53598.119808554286</v>
      </c>
    </row>
    <row r="773" spans="1:3" x14ac:dyDescent="0.3">
      <c r="A773" s="4">
        <v>748</v>
      </c>
      <c r="B773" s="4">
        <v>6137.5567035087224</v>
      </c>
      <c r="C773" s="4">
        <v>17905.443296491278</v>
      </c>
    </row>
    <row r="774" spans="1:3" x14ac:dyDescent="0.3">
      <c r="A774" s="4">
        <v>749</v>
      </c>
      <c r="B774" s="4">
        <v>-46931.384458821478</v>
      </c>
      <c r="C774" s="4">
        <v>50338.384458821478</v>
      </c>
    </row>
    <row r="775" spans="1:3" x14ac:dyDescent="0.3">
      <c r="A775" s="4">
        <v>750</v>
      </c>
      <c r="B775" s="4">
        <v>103867.94028202191</v>
      </c>
      <c r="C775" s="4">
        <v>-34117.940282021911</v>
      </c>
    </row>
    <row r="776" spans="1:3" x14ac:dyDescent="0.3">
      <c r="A776" s="4">
        <v>751</v>
      </c>
      <c r="B776" s="4">
        <v>-57104.848372773959</v>
      </c>
      <c r="C776" s="4">
        <v>59542.848372773959</v>
      </c>
    </row>
    <row r="777" spans="1:3" x14ac:dyDescent="0.3">
      <c r="A777" s="4">
        <v>752</v>
      </c>
      <c r="B777" s="4">
        <v>-15128.921222615139</v>
      </c>
      <c r="C777" s="4">
        <v>64107.921222615143</v>
      </c>
    </row>
    <row r="778" spans="1:3" x14ac:dyDescent="0.3">
      <c r="A778" s="4">
        <v>753</v>
      </c>
      <c r="B778" s="4">
        <v>-53600.546765800696</v>
      </c>
      <c r="C778" s="4">
        <v>56059.546765800696</v>
      </c>
    </row>
    <row r="779" spans="1:3" x14ac:dyDescent="0.3">
      <c r="A779" s="4">
        <v>754</v>
      </c>
      <c r="B779" s="4">
        <v>3892.7508899214013</v>
      </c>
      <c r="C779" s="4">
        <v>13342.249110078599</v>
      </c>
    </row>
    <row r="780" spans="1:3" x14ac:dyDescent="0.3">
      <c r="A780" s="4">
        <v>755</v>
      </c>
      <c r="B780" s="4">
        <v>96801.371196619351</v>
      </c>
      <c r="C780" s="4">
        <v>186984.62880338065</v>
      </c>
    </row>
    <row r="781" spans="1:3" x14ac:dyDescent="0.3">
      <c r="A781" s="4">
        <v>756</v>
      </c>
      <c r="B781" s="4">
        <v>-4217.9583823165958</v>
      </c>
      <c r="C781" s="4">
        <v>134661.9583823166</v>
      </c>
    </row>
    <row r="782" spans="1:3" x14ac:dyDescent="0.3">
      <c r="A782" s="4">
        <v>757</v>
      </c>
      <c r="B782" s="4">
        <v>-13866.573740956606</v>
      </c>
      <c r="C782" s="4">
        <v>26258.573740956606</v>
      </c>
    </row>
    <row r="783" spans="1:3" x14ac:dyDescent="0.3">
      <c r="A783" s="4">
        <v>758</v>
      </c>
      <c r="B783" s="4">
        <v>-1465.756016105463</v>
      </c>
      <c r="C783" s="4">
        <v>37010.756016105464</v>
      </c>
    </row>
    <row r="784" spans="1:3" x14ac:dyDescent="0.3">
      <c r="A784" s="4">
        <v>759</v>
      </c>
      <c r="B784" s="4">
        <v>-39929.839479879571</v>
      </c>
      <c r="C784" s="4">
        <v>44471.839479879571</v>
      </c>
    </row>
    <row r="785" spans="1:3" x14ac:dyDescent="0.3">
      <c r="A785" s="4">
        <v>760</v>
      </c>
      <c r="B785" s="4">
        <v>-1260.7435688959449</v>
      </c>
      <c r="C785" s="4">
        <v>72783.743568895938</v>
      </c>
    </row>
    <row r="786" spans="1:3" x14ac:dyDescent="0.3">
      <c r="A786" s="4">
        <v>761</v>
      </c>
      <c r="B786" s="4">
        <v>31628.412741059863</v>
      </c>
      <c r="C786" s="4">
        <v>-8029.412741059863</v>
      </c>
    </row>
    <row r="787" spans="1:3" x14ac:dyDescent="0.3">
      <c r="A787" s="4">
        <v>762</v>
      </c>
      <c r="B787" s="4">
        <v>2237.5000131110683</v>
      </c>
      <c r="C787" s="4">
        <v>10870.499986888932</v>
      </c>
    </row>
    <row r="788" spans="1:3" x14ac:dyDescent="0.3">
      <c r="A788" s="4">
        <v>763</v>
      </c>
      <c r="B788" s="4">
        <v>-57339.10760146645</v>
      </c>
      <c r="C788" s="4">
        <v>58464.10760146645</v>
      </c>
    </row>
    <row r="789" spans="1:3" x14ac:dyDescent="0.3">
      <c r="A789" s="4">
        <v>764</v>
      </c>
      <c r="B789" s="4">
        <v>-38076.054088721794</v>
      </c>
      <c r="C789" s="4">
        <v>42425.054088721794</v>
      </c>
    </row>
    <row r="790" spans="1:3" x14ac:dyDescent="0.3">
      <c r="A790" s="4">
        <v>765</v>
      </c>
      <c r="B790" s="4">
        <v>850504.69917869091</v>
      </c>
      <c r="C790" s="4">
        <v>-659891.69917869091</v>
      </c>
    </row>
    <row r="791" spans="1:3" x14ac:dyDescent="0.3">
      <c r="A791" s="4">
        <v>766</v>
      </c>
      <c r="B791" s="4">
        <v>44954.897404483992</v>
      </c>
      <c r="C791" s="4">
        <v>-3747.8974044839924</v>
      </c>
    </row>
    <row r="792" spans="1:3" x14ac:dyDescent="0.3">
      <c r="A792" s="4">
        <v>767</v>
      </c>
      <c r="B792" s="4">
        <v>-57339.10760146645</v>
      </c>
      <c r="C792" s="4">
        <v>58587.10760146645</v>
      </c>
    </row>
    <row r="793" spans="1:3" x14ac:dyDescent="0.3">
      <c r="A793" s="4">
        <v>768</v>
      </c>
      <c r="B793" s="4">
        <v>3798207.0307690012</v>
      </c>
      <c r="C793" s="4">
        <v>-2598968.0307690012</v>
      </c>
    </row>
    <row r="794" spans="1:3" x14ac:dyDescent="0.3">
      <c r="A794" s="4">
        <v>769</v>
      </c>
      <c r="B794" s="4">
        <v>-32862.062237334001</v>
      </c>
      <c r="C794" s="4">
        <v>63730.062237334001</v>
      </c>
    </row>
    <row r="795" spans="1:3" x14ac:dyDescent="0.3">
      <c r="A795" s="4">
        <v>770</v>
      </c>
      <c r="B795" s="4">
        <v>-47648.234783829517</v>
      </c>
      <c r="C795" s="4">
        <v>55856.234783829517</v>
      </c>
    </row>
    <row r="796" spans="1:3" x14ac:dyDescent="0.3">
      <c r="A796" s="4">
        <v>771</v>
      </c>
      <c r="B796" s="4">
        <v>488247.1751303841</v>
      </c>
      <c r="C796" s="4">
        <v>-180139.1751303841</v>
      </c>
    </row>
    <row r="797" spans="1:3" x14ac:dyDescent="0.3">
      <c r="A797" s="4">
        <v>772</v>
      </c>
      <c r="B797" s="4">
        <v>-53355.84842510055</v>
      </c>
      <c r="C797" s="4">
        <v>55688.84842510055</v>
      </c>
    </row>
    <row r="798" spans="1:3" x14ac:dyDescent="0.3">
      <c r="A798" s="4">
        <v>773</v>
      </c>
      <c r="B798" s="4">
        <v>-14171.950780678166</v>
      </c>
      <c r="C798" s="4">
        <v>27822.950780678166</v>
      </c>
    </row>
    <row r="799" spans="1:3" x14ac:dyDescent="0.3">
      <c r="A799" s="4">
        <v>774</v>
      </c>
      <c r="B799" s="4">
        <v>-54110.167450806075</v>
      </c>
      <c r="C799" s="4">
        <v>57028.167450806075</v>
      </c>
    </row>
    <row r="800" spans="1:3" x14ac:dyDescent="0.3">
      <c r="A800" s="4">
        <v>775</v>
      </c>
      <c r="B800" s="4">
        <v>-53230.188936463746</v>
      </c>
      <c r="C800" s="4">
        <v>59241.188936463746</v>
      </c>
    </row>
    <row r="801" spans="1:3" x14ac:dyDescent="0.3">
      <c r="A801" s="4">
        <v>776</v>
      </c>
      <c r="B801" s="4">
        <v>-56144.27794340314</v>
      </c>
      <c r="C801" s="4">
        <v>58143.27794340314</v>
      </c>
    </row>
    <row r="802" spans="1:3" x14ac:dyDescent="0.3">
      <c r="A802" s="4">
        <v>777</v>
      </c>
      <c r="B802" s="4">
        <v>-40514.728616732682</v>
      </c>
      <c r="C802" s="4">
        <v>50628.728616732682</v>
      </c>
    </row>
    <row r="803" spans="1:3" x14ac:dyDescent="0.3">
      <c r="A803" s="4">
        <v>778</v>
      </c>
      <c r="B803" s="4">
        <v>-48466.327996005413</v>
      </c>
      <c r="C803" s="4">
        <v>59178.327996005413</v>
      </c>
    </row>
    <row r="804" spans="1:3" x14ac:dyDescent="0.3">
      <c r="A804" s="4">
        <v>779</v>
      </c>
      <c r="B804" s="4">
        <v>96704.588186520617</v>
      </c>
      <c r="C804" s="4">
        <v>295554.41181347938</v>
      </c>
    </row>
    <row r="805" spans="1:3" x14ac:dyDescent="0.3">
      <c r="A805" s="4">
        <v>780</v>
      </c>
      <c r="B805" s="4">
        <v>127869.77381439878</v>
      </c>
      <c r="C805" s="4">
        <v>-42546.773814398781</v>
      </c>
    </row>
    <row r="806" spans="1:3" x14ac:dyDescent="0.3">
      <c r="A806" s="4">
        <v>781</v>
      </c>
      <c r="B806" s="4">
        <v>-39992.452312648427</v>
      </c>
      <c r="C806" s="4">
        <v>69421.452312648427</v>
      </c>
    </row>
    <row r="807" spans="1:3" x14ac:dyDescent="0.3">
      <c r="A807" s="4">
        <v>782</v>
      </c>
      <c r="B807" s="4">
        <v>3752718.2343460503</v>
      </c>
      <c r="C807" s="4">
        <v>-1464619.2343460503</v>
      </c>
    </row>
    <row r="808" spans="1:3" x14ac:dyDescent="0.3">
      <c r="A808" s="4">
        <v>783</v>
      </c>
      <c r="B808" s="4">
        <v>95977.628961136958</v>
      </c>
      <c r="C808" s="4">
        <v>64215.371038863042</v>
      </c>
    </row>
    <row r="809" spans="1:3" x14ac:dyDescent="0.3">
      <c r="A809" s="4">
        <v>784</v>
      </c>
      <c r="B809" s="4">
        <v>-55469.949358524696</v>
      </c>
      <c r="C809" s="4">
        <v>56396.949358524696</v>
      </c>
    </row>
    <row r="810" spans="1:3" x14ac:dyDescent="0.3">
      <c r="A810" s="4">
        <v>785</v>
      </c>
      <c r="B810" s="4">
        <v>-58138.132911363064</v>
      </c>
      <c r="C810" s="4">
        <v>58434.132911363064</v>
      </c>
    </row>
    <row r="811" spans="1:3" x14ac:dyDescent="0.3">
      <c r="A811" s="4">
        <v>786</v>
      </c>
      <c r="B811" s="4">
        <v>190214.91013069375</v>
      </c>
      <c r="C811" s="4">
        <v>-75290.910130693752</v>
      </c>
    </row>
    <row r="812" spans="1:3" x14ac:dyDescent="0.3">
      <c r="A812" s="4">
        <v>787</v>
      </c>
      <c r="B812" s="4">
        <v>-58357.711087335148</v>
      </c>
      <c r="C812" s="4">
        <v>58578.711087335148</v>
      </c>
    </row>
    <row r="813" spans="1:3" x14ac:dyDescent="0.3">
      <c r="A813" s="4">
        <v>788</v>
      </c>
      <c r="B813" s="4">
        <v>-58357.893605039149</v>
      </c>
      <c r="C813" s="4">
        <v>59526.893605039149</v>
      </c>
    </row>
    <row r="814" spans="1:3" x14ac:dyDescent="0.3">
      <c r="A814" s="4">
        <v>789</v>
      </c>
      <c r="B814" s="4">
        <v>-55382.132137682464</v>
      </c>
      <c r="C814" s="4">
        <v>59695.132137682464</v>
      </c>
    </row>
    <row r="815" spans="1:3" x14ac:dyDescent="0.3">
      <c r="A815" s="4">
        <v>790</v>
      </c>
      <c r="B815" s="4">
        <v>-40415.561108308837</v>
      </c>
      <c r="C815" s="4">
        <v>44426.561108308837</v>
      </c>
    </row>
    <row r="816" spans="1:3" x14ac:dyDescent="0.3">
      <c r="A816" s="4">
        <v>791</v>
      </c>
      <c r="B816" s="4">
        <v>-59008.608403689817</v>
      </c>
      <c r="C816" s="4">
        <v>59011.608403689817</v>
      </c>
    </row>
    <row r="817" spans="1:3" x14ac:dyDescent="0.3">
      <c r="A817" s="4">
        <v>792</v>
      </c>
      <c r="B817" s="4">
        <v>179892.28853583467</v>
      </c>
      <c r="C817" s="4">
        <v>163340.71146416533</v>
      </c>
    </row>
    <row r="818" spans="1:3" x14ac:dyDescent="0.3">
      <c r="A818" s="4">
        <v>793</v>
      </c>
      <c r="B818" s="4">
        <v>-58669.278186122487</v>
      </c>
      <c r="C818" s="4">
        <v>58839.278186122487</v>
      </c>
    </row>
    <row r="819" spans="1:3" x14ac:dyDescent="0.3">
      <c r="A819" s="4">
        <v>794</v>
      </c>
      <c r="B819" s="4">
        <v>589121.14174004155</v>
      </c>
      <c r="C819" s="4">
        <v>-449355.14174004155</v>
      </c>
    </row>
    <row r="820" spans="1:3" x14ac:dyDescent="0.3">
      <c r="A820" s="4">
        <v>795</v>
      </c>
      <c r="B820" s="4">
        <v>-57098.565528929386</v>
      </c>
      <c r="C820" s="4">
        <v>57443.565528929386</v>
      </c>
    </row>
    <row r="821" spans="1:3" x14ac:dyDescent="0.3">
      <c r="A821" s="4">
        <v>796</v>
      </c>
      <c r="B821" s="4">
        <v>-43941.966703393351</v>
      </c>
      <c r="C821" s="4">
        <v>48309.966703393351</v>
      </c>
    </row>
    <row r="822" spans="1:3" x14ac:dyDescent="0.3">
      <c r="A822" s="4">
        <v>797</v>
      </c>
      <c r="B822" s="4">
        <v>360072.10555789742</v>
      </c>
      <c r="C822" s="4">
        <v>-140706.10555789742</v>
      </c>
    </row>
    <row r="823" spans="1:3" x14ac:dyDescent="0.3">
      <c r="A823" s="4">
        <v>798</v>
      </c>
      <c r="B823" s="4">
        <v>-58046.143988547818</v>
      </c>
      <c r="C823" s="4">
        <v>58289.143988547818</v>
      </c>
    </row>
    <row r="824" spans="1:3" x14ac:dyDescent="0.3">
      <c r="A824" s="4">
        <v>799</v>
      </c>
      <c r="B824" s="4">
        <v>-57936.12361741966</v>
      </c>
      <c r="C824" s="4">
        <v>60388.12361741966</v>
      </c>
    </row>
    <row r="825" spans="1:3" x14ac:dyDescent="0.3">
      <c r="A825" s="4">
        <v>800</v>
      </c>
      <c r="B825" s="4">
        <v>-15724.644967543321</v>
      </c>
      <c r="C825" s="4">
        <v>30712.644967543321</v>
      </c>
    </row>
    <row r="826" spans="1:3" x14ac:dyDescent="0.3">
      <c r="A826" s="4">
        <v>801</v>
      </c>
      <c r="B826" s="4">
        <v>-39430.468834011495</v>
      </c>
      <c r="C826" s="4">
        <v>49682.468834011495</v>
      </c>
    </row>
    <row r="827" spans="1:3" x14ac:dyDescent="0.3">
      <c r="A827" s="4">
        <v>802</v>
      </c>
      <c r="B827" s="4">
        <v>632117.4013726936</v>
      </c>
      <c r="C827" s="4">
        <v>-483652.4013726936</v>
      </c>
    </row>
    <row r="828" spans="1:3" x14ac:dyDescent="0.3">
      <c r="A828" s="4">
        <v>803</v>
      </c>
      <c r="B828" s="4">
        <v>488775.29748659662</v>
      </c>
      <c r="C828" s="4">
        <v>-381674.29748659662</v>
      </c>
    </row>
    <row r="829" spans="1:3" x14ac:dyDescent="0.3">
      <c r="A829" s="4">
        <v>804</v>
      </c>
      <c r="B829" s="4">
        <v>-57203.431615001064</v>
      </c>
      <c r="C829" s="4">
        <v>57694.431615001064</v>
      </c>
    </row>
    <row r="830" spans="1:3" x14ac:dyDescent="0.3">
      <c r="A830" s="4">
        <v>805</v>
      </c>
      <c r="B830" s="4">
        <v>-53327.224727734916</v>
      </c>
      <c r="C830" s="4">
        <v>54220.224727734916</v>
      </c>
    </row>
    <row r="831" spans="1:3" x14ac:dyDescent="0.3">
      <c r="A831" s="4">
        <v>806</v>
      </c>
      <c r="B831" s="4">
        <v>1444128.4654139292</v>
      </c>
      <c r="C831" s="4">
        <v>81573.534586070804</v>
      </c>
    </row>
    <row r="832" spans="1:3" x14ac:dyDescent="0.3">
      <c r="A832" s="4">
        <v>807</v>
      </c>
      <c r="B832" s="4">
        <v>-56067.117911573834</v>
      </c>
      <c r="C832" s="4">
        <v>59048.117911573834</v>
      </c>
    </row>
    <row r="833" spans="1:3" x14ac:dyDescent="0.3">
      <c r="A833" s="4">
        <v>808</v>
      </c>
      <c r="B833" s="4">
        <v>-49309.129603519214</v>
      </c>
      <c r="C833" s="4">
        <v>51472.129603519214</v>
      </c>
    </row>
    <row r="834" spans="1:3" x14ac:dyDescent="0.3">
      <c r="A834" s="4">
        <v>809</v>
      </c>
      <c r="B834" s="4">
        <v>-53048.193244694048</v>
      </c>
      <c r="C834" s="4">
        <v>54346.193244694048</v>
      </c>
    </row>
    <row r="835" spans="1:3" x14ac:dyDescent="0.3">
      <c r="A835" s="4">
        <v>810</v>
      </c>
      <c r="B835" s="4">
        <v>-52749.793072671324</v>
      </c>
      <c r="C835" s="4">
        <v>55184.793072671324</v>
      </c>
    </row>
    <row r="836" spans="1:3" x14ac:dyDescent="0.3">
      <c r="A836" s="4">
        <v>811</v>
      </c>
      <c r="B836" s="4">
        <v>75261.61468744454</v>
      </c>
      <c r="C836" s="4">
        <v>-40272.61468744454</v>
      </c>
    </row>
    <row r="837" spans="1:3" x14ac:dyDescent="0.3">
      <c r="A837" s="4">
        <v>812</v>
      </c>
      <c r="B837" s="4">
        <v>349193.23722987127</v>
      </c>
      <c r="C837" s="4">
        <v>-264567.23722987127</v>
      </c>
    </row>
    <row r="838" spans="1:3" x14ac:dyDescent="0.3">
      <c r="A838" s="4">
        <v>813</v>
      </c>
      <c r="B838" s="4">
        <v>-45114.630305449136</v>
      </c>
      <c r="C838" s="4">
        <v>80237.630305449129</v>
      </c>
    </row>
    <row r="839" spans="1:3" x14ac:dyDescent="0.3">
      <c r="A839" s="4">
        <v>814</v>
      </c>
      <c r="B839" s="4">
        <v>35299.304739885018</v>
      </c>
      <c r="C839" s="4">
        <v>4412.6952601149824</v>
      </c>
    </row>
    <row r="840" spans="1:3" x14ac:dyDescent="0.3">
      <c r="A840" s="4">
        <v>815</v>
      </c>
      <c r="B840" s="4">
        <v>73763.527880131529</v>
      </c>
      <c r="C840" s="4">
        <v>-22615.527880131529</v>
      </c>
    </row>
    <row r="841" spans="1:3" x14ac:dyDescent="0.3">
      <c r="A841" s="4">
        <v>816</v>
      </c>
      <c r="B841" s="4">
        <v>-51866.594513543831</v>
      </c>
      <c r="C841" s="4">
        <v>58341.594513543831</v>
      </c>
    </row>
    <row r="842" spans="1:3" x14ac:dyDescent="0.3">
      <c r="A842" s="4">
        <v>817</v>
      </c>
      <c r="B842" s="4">
        <v>-52639.042795355643</v>
      </c>
      <c r="C842" s="4">
        <v>69377.042795355635</v>
      </c>
    </row>
    <row r="843" spans="1:3" x14ac:dyDescent="0.3">
      <c r="A843" s="4">
        <v>818</v>
      </c>
      <c r="B843" s="4">
        <v>301681.82459353493</v>
      </c>
      <c r="C843" s="4">
        <v>-180484.82459353493</v>
      </c>
    </row>
    <row r="844" spans="1:3" x14ac:dyDescent="0.3">
      <c r="A844" s="4">
        <v>819</v>
      </c>
      <c r="B844" s="4">
        <v>-48460.130361029631</v>
      </c>
      <c r="C844" s="4">
        <v>52849.130361029631</v>
      </c>
    </row>
    <row r="845" spans="1:3" x14ac:dyDescent="0.3">
      <c r="A845" s="4">
        <v>820</v>
      </c>
      <c r="B845" s="4">
        <v>485133.83574273757</v>
      </c>
      <c r="C845" s="4">
        <v>-223383.83574273757</v>
      </c>
    </row>
    <row r="846" spans="1:3" ht="15" thickBot="1" x14ac:dyDescent="0.35">
      <c r="A846" s="5">
        <v>821</v>
      </c>
      <c r="B846" s="5">
        <v>-47407.449850775578</v>
      </c>
      <c r="C846" s="5">
        <v>50497.449850775578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2"/>
  <sheetViews>
    <sheetView tabSelected="1" topLeftCell="A2" workbookViewId="0">
      <selection activeCell="F6" sqref="F6"/>
    </sheetView>
  </sheetViews>
  <sheetFormatPr defaultRowHeight="14.4" x14ac:dyDescent="0.3"/>
  <cols>
    <col min="1" max="1" width="13" customWidth="1"/>
    <col min="4" max="4" width="11.21875" customWidth="1"/>
  </cols>
  <sheetData>
    <row r="1" spans="1:5" x14ac:dyDescent="0.3">
      <c r="A1" t="s">
        <v>2</v>
      </c>
      <c r="B1" t="s">
        <v>3</v>
      </c>
      <c r="C1" t="s">
        <v>4</v>
      </c>
      <c r="D1" t="s">
        <v>2319</v>
      </c>
      <c r="E1" t="s">
        <v>2318</v>
      </c>
    </row>
    <row r="2" spans="1:5" x14ac:dyDescent="0.3">
      <c r="A2" t="s">
        <v>36</v>
      </c>
      <c r="B2">
        <v>195</v>
      </c>
      <c r="C2">
        <v>59131</v>
      </c>
      <c r="D2" cm="1">
        <f t="array" ref="D2">IF(A2="USD",B2,IF(A2="EUR",B2*1.2,IF(A2="GBP",B2*1.39,IF(A2="AUD",B2*0.78,IF(A2="CAD",B2*0.79,Error)))))</f>
        <v>195</v>
      </c>
      <c r="E2">
        <v>168</v>
      </c>
    </row>
    <row r="3" spans="1:5" x14ac:dyDescent="0.3">
      <c r="A3" t="s">
        <v>48</v>
      </c>
      <c r="B3">
        <v>23</v>
      </c>
      <c r="C3">
        <v>21402</v>
      </c>
      <c r="D3" cm="1">
        <f t="array" ref="D3">IF(A3="USD",B3,IF(A3="EUR",B3*1.2,IF(A3="GBP",B3*1.39,IF(A3="AUD",B3*0.78,IF(A3="CAD",B3*0.79,Error)))))</f>
        <v>27.599999999999998</v>
      </c>
      <c r="E3">
        <v>72</v>
      </c>
    </row>
    <row r="4" spans="1:5" x14ac:dyDescent="0.3">
      <c r="A4" t="s">
        <v>36</v>
      </c>
      <c r="B4">
        <v>53</v>
      </c>
      <c r="C4">
        <v>3916</v>
      </c>
      <c r="D4" cm="1">
        <f t="array" ref="D4">IF(A4="USD",B4,IF(A4="EUR",B4*1.2,IF(A4="GBP",B4*1.39,IF(A4="AUD",B4*0.78,IF(A4="CAD",B4*0.79,Error)))))</f>
        <v>53</v>
      </c>
      <c r="E4">
        <v>965.42722222222221</v>
      </c>
    </row>
    <row r="5" spans="1:5" x14ac:dyDescent="0.3">
      <c r="A5" t="s">
        <v>36</v>
      </c>
      <c r="B5">
        <v>37</v>
      </c>
      <c r="C5">
        <v>4215</v>
      </c>
      <c r="D5" cm="1">
        <f t="array" ref="D5">IF(A5="USD",B5,IF(A5="EUR",B5*1.2,IF(A5="GBP",B5*1.39,IF(A5="AUD",B5*0.78,IF(A5="CAD",B5*0.79,Error)))))</f>
        <v>37</v>
      </c>
      <c r="E5">
        <v>1518.558888888889</v>
      </c>
    </row>
    <row r="6" spans="1:5" x14ac:dyDescent="0.3">
      <c r="A6" t="s">
        <v>36</v>
      </c>
      <c r="B6">
        <v>34</v>
      </c>
      <c r="C6">
        <v>8207</v>
      </c>
      <c r="D6" cm="1">
        <f t="array" ref="D6">IF(A6="USD",B6,IF(A6="EUR",B6*1.2,IF(A6="GBP",B6*1.39,IF(A6="AUD",B6*0.78,IF(A6="CAD",B6*0.79,Error)))))</f>
        <v>34</v>
      </c>
      <c r="E6">
        <v>387.07166666666666</v>
      </c>
    </row>
    <row r="7" spans="1:5" x14ac:dyDescent="0.3">
      <c r="A7" t="s">
        <v>36</v>
      </c>
      <c r="B7">
        <v>25</v>
      </c>
      <c r="C7">
        <v>3448</v>
      </c>
      <c r="D7" cm="1">
        <f t="array" ref="D7">IF(A7="USD",B7,IF(A7="EUR",B7*1.2,IF(A7="GBP",B7*1.39,IF(A7="AUD",B7*0.78,IF(A7="CAD",B7*0.79,Error)))))</f>
        <v>25</v>
      </c>
      <c r="E7">
        <v>968.78527777777776</v>
      </c>
    </row>
    <row r="8" spans="1:5" x14ac:dyDescent="0.3">
      <c r="A8" t="s">
        <v>36</v>
      </c>
      <c r="B8">
        <v>2</v>
      </c>
      <c r="C8">
        <v>181</v>
      </c>
      <c r="D8" cm="1">
        <f t="array" ref="D8">IF(A8="USD",B8,IF(A8="EUR",B8*1.2,IF(A8="GBP",B8*1.39,IF(A8="AUD",B8*0.78,IF(A8="CAD",B8*0.79,Error)))))</f>
        <v>2</v>
      </c>
      <c r="E8">
        <v>168.22833333333332</v>
      </c>
    </row>
    <row r="9" spans="1:5" x14ac:dyDescent="0.3">
      <c r="A9" t="s">
        <v>36</v>
      </c>
      <c r="B9">
        <v>1760</v>
      </c>
      <c r="C9">
        <v>147984</v>
      </c>
      <c r="D9" cm="1">
        <f t="array" ref="D9">IF(A9="USD",B9,IF(A9="EUR",B9*1.2,IF(A9="GBP",B9*1.39,IF(A9="AUD",B9*0.78,IF(A9="CAD",B9*0.79,Error)))))</f>
        <v>1760</v>
      </c>
      <c r="E9">
        <v>233.74972222222223</v>
      </c>
    </row>
    <row r="10" spans="1:5" x14ac:dyDescent="0.3">
      <c r="A10" t="s">
        <v>113</v>
      </c>
      <c r="B10">
        <v>38</v>
      </c>
      <c r="C10">
        <v>17370</v>
      </c>
      <c r="D10" cm="1">
        <f t="array" ref="D10">IF(A10="USD",B10,IF(A10="EUR",B10*1.2,IF(A10="GBP",B10*1.39,IF(A10="AUD",B10*0.78,IF(A10="CAD",B10*0.79,Error)))))</f>
        <v>52.819999999999993</v>
      </c>
      <c r="E10">
        <v>359.98333333333335</v>
      </c>
    </row>
    <row r="11" spans="1:5" x14ac:dyDescent="0.3">
      <c r="A11" t="s">
        <v>123</v>
      </c>
      <c r="B11">
        <v>2</v>
      </c>
      <c r="C11">
        <v>2141</v>
      </c>
      <c r="D11" cm="1">
        <f t="array" ref="D11">IF(A11="USD",B11,IF(A11="EUR",B11*1.2,IF(A11="GBP",B11*1.39,IF(A11="AUD",B11*0.78,IF(A11="CAD",B11*0.79,Error)))))</f>
        <v>1.58</v>
      </c>
      <c r="E11">
        <v>1013.1797222222223</v>
      </c>
    </row>
    <row r="12" spans="1:5" x14ac:dyDescent="0.3">
      <c r="A12" t="s">
        <v>36</v>
      </c>
      <c r="B12">
        <v>993</v>
      </c>
      <c r="C12">
        <v>51214</v>
      </c>
      <c r="D12" cm="1">
        <f t="array" ref="D12">IF(A12="USD",B12,IF(A12="EUR",B12*1.2,IF(A12="GBP",B12*1.39,IF(A12="AUD",B12*0.78,IF(A12="CAD",B12*0.79,Error)))))</f>
        <v>993</v>
      </c>
      <c r="E12">
        <v>93.041666666666657</v>
      </c>
    </row>
    <row r="13" spans="1:5" x14ac:dyDescent="0.3">
      <c r="A13" t="s">
        <v>36</v>
      </c>
      <c r="B13">
        <v>520</v>
      </c>
      <c r="C13">
        <v>37292</v>
      </c>
      <c r="D13" cm="1">
        <f t="array" ref="D13">IF(A13="USD",B13,IF(A13="EUR",B13*1.2,IF(A13="GBP",B13*1.39,IF(A13="AUD",B13*0.78,IF(A13="CAD",B13*0.79,Error)))))</f>
        <v>520</v>
      </c>
      <c r="E13">
        <v>293.53972222222222</v>
      </c>
    </row>
    <row r="14" spans="1:5" x14ac:dyDescent="0.3">
      <c r="A14" t="s">
        <v>36</v>
      </c>
      <c r="B14">
        <v>2000</v>
      </c>
      <c r="C14">
        <v>1333517</v>
      </c>
      <c r="D14" cm="1">
        <f t="array" ref="D14">IF(A14="USD",B14,IF(A14="EUR",B14*1.2,IF(A14="GBP",B14*1.39,IF(A14="AUD",B14*0.78,IF(A14="CAD",B14*0.79,Error)))))</f>
        <v>2000</v>
      </c>
      <c r="E14">
        <v>264</v>
      </c>
    </row>
    <row r="15" spans="1:5" x14ac:dyDescent="0.3">
      <c r="A15" t="s">
        <v>113</v>
      </c>
      <c r="B15">
        <v>6</v>
      </c>
      <c r="C15">
        <v>2819</v>
      </c>
      <c r="D15" cm="1">
        <f t="array" ref="D15">IF(A15="USD",B15,IF(A15="EUR",B15*1.2,IF(A15="GBP",B15*1.39,IF(A15="AUD",B15*0.78,IF(A15="CAD",B15*0.79,Error)))))</f>
        <v>8.34</v>
      </c>
      <c r="E15">
        <v>359.98333333333335</v>
      </c>
    </row>
    <row r="16" spans="1:5" x14ac:dyDescent="0.3">
      <c r="A16" t="s">
        <v>113</v>
      </c>
      <c r="B16">
        <v>10</v>
      </c>
      <c r="C16">
        <v>5716</v>
      </c>
      <c r="D16" cm="1">
        <f t="array" ref="D16">IF(A16="USD",B16,IF(A16="EUR",B16*1.2,IF(A16="GBP",B16*1.39,IF(A16="AUD",B16*0.78,IF(A16="CAD",B16*0.79,Error)))))</f>
        <v>13.899999999999999</v>
      </c>
      <c r="E16">
        <v>335.97388888888889</v>
      </c>
    </row>
    <row r="17" spans="1:5" x14ac:dyDescent="0.3">
      <c r="A17" t="s">
        <v>36</v>
      </c>
      <c r="B17">
        <v>13</v>
      </c>
      <c r="C17">
        <v>1050</v>
      </c>
      <c r="D17" cm="1">
        <f t="array" ref="D17">IF(A17="USD",B17,IF(A17="EUR",B17*1.2,IF(A17="GBP",B17*1.39,IF(A17="AUD",B17*0.78,IF(A17="CAD",B17*0.79,Error)))))</f>
        <v>13</v>
      </c>
      <c r="E17">
        <v>820.60805555555555</v>
      </c>
    </row>
    <row r="18" spans="1:5" x14ac:dyDescent="0.3">
      <c r="A18" t="s">
        <v>36</v>
      </c>
      <c r="B18">
        <v>4</v>
      </c>
      <c r="C18">
        <v>217</v>
      </c>
      <c r="D18" cm="1">
        <f t="array" ref="D18">IF(A18="USD",B18,IF(A18="EUR",B18*1.2,IF(A18="GBP",B18*1.39,IF(A18="AUD",B18*0.78,IF(A18="CAD",B18*0.79,Error)))))</f>
        <v>4</v>
      </c>
      <c r="E18">
        <v>53.148333333333333</v>
      </c>
    </row>
    <row r="19" spans="1:5" x14ac:dyDescent="0.3">
      <c r="A19" t="s">
        <v>113</v>
      </c>
      <c r="B19">
        <v>105</v>
      </c>
      <c r="C19">
        <v>55194</v>
      </c>
      <c r="D19" cm="1">
        <f t="array" ref="D19">IF(A19="USD",B19,IF(A19="EUR",B19*1.2,IF(A19="GBP",B19*1.39,IF(A19="AUD",B19*0.78,IF(A19="CAD",B19*0.79,Error)))))</f>
        <v>145.94999999999999</v>
      </c>
      <c r="E19">
        <v>319.2166666666667</v>
      </c>
    </row>
    <row r="20" spans="1:5" x14ac:dyDescent="0.3">
      <c r="A20" t="s">
        <v>36</v>
      </c>
      <c r="B20">
        <v>217</v>
      </c>
      <c r="C20">
        <v>24676</v>
      </c>
      <c r="D20" cm="1">
        <f t="array" ref="D20">IF(A20="USD",B20,IF(A20="EUR",B20*1.2,IF(A20="GBP",B20*1.39,IF(A20="AUD",B20*0.78,IF(A20="CAD",B20*0.79,Error)))))</f>
        <v>217</v>
      </c>
      <c r="E20">
        <v>968.78527777777776</v>
      </c>
    </row>
    <row r="21" spans="1:5" x14ac:dyDescent="0.3">
      <c r="A21" t="s">
        <v>36</v>
      </c>
      <c r="B21">
        <v>4</v>
      </c>
      <c r="C21">
        <v>1038</v>
      </c>
      <c r="D21" cm="1">
        <f t="array" ref="D21">IF(A21="USD",B21,IF(A21="EUR",B21*1.2,IF(A21="GBP",B21*1.39,IF(A21="AUD",B21*0.78,IF(A21="CAD",B21*0.79,Error)))))</f>
        <v>4</v>
      </c>
      <c r="E21">
        <v>25.116944444444446</v>
      </c>
    </row>
    <row r="22" spans="1:5" x14ac:dyDescent="0.3">
      <c r="A22" t="s">
        <v>36</v>
      </c>
      <c r="B22">
        <v>9</v>
      </c>
      <c r="C22">
        <v>612</v>
      </c>
      <c r="D22" cm="1">
        <f t="array" ref="D22">IF(A22="USD",B22,IF(A22="EUR",B22*1.2,IF(A22="GBP",B22*1.39,IF(A22="AUD",B22*0.78,IF(A22="CAD",B22*0.79,Error)))))</f>
        <v>9</v>
      </c>
      <c r="E22">
        <v>964.40583333333336</v>
      </c>
    </row>
    <row r="23" spans="1:5" x14ac:dyDescent="0.3">
      <c r="A23" t="s">
        <v>36</v>
      </c>
      <c r="B23">
        <v>2362</v>
      </c>
      <c r="C23">
        <v>549218</v>
      </c>
      <c r="D23" cm="1">
        <f t="array" ref="D23">IF(A23="USD",B23,IF(A23="EUR",B23*1.2,IF(A23="GBP",B23*1.39,IF(A23="AUD",B23*0.78,IF(A23="CAD",B23*0.79,Error)))))</f>
        <v>2362</v>
      </c>
      <c r="E23">
        <v>479.24361111111114</v>
      </c>
    </row>
    <row r="24" spans="1:5" x14ac:dyDescent="0.3">
      <c r="A24" t="s">
        <v>36</v>
      </c>
      <c r="B24">
        <v>10</v>
      </c>
      <c r="C24">
        <v>815</v>
      </c>
      <c r="D24" cm="1">
        <f t="array" ref="D24">IF(A24="USD",B24,IF(A24="EUR",B24*1.2,IF(A24="GBP",B24*1.39,IF(A24="AUD",B24*0.78,IF(A24="CAD",B24*0.79,Error)))))</f>
        <v>10</v>
      </c>
      <c r="E24">
        <v>963.89138888888886</v>
      </c>
    </row>
    <row r="25" spans="1:5" x14ac:dyDescent="0.3">
      <c r="A25" t="s">
        <v>36</v>
      </c>
      <c r="B25">
        <v>188</v>
      </c>
      <c r="C25">
        <v>45925</v>
      </c>
      <c r="D25" cm="1">
        <f t="array" ref="D25">IF(A25="USD",B25,IF(A25="EUR",B25*1.2,IF(A25="GBP",B25*1.39,IF(A25="AUD",B25*0.78,IF(A25="CAD",B25*0.79,Error)))))</f>
        <v>188</v>
      </c>
      <c r="E25">
        <v>231.99972222222223</v>
      </c>
    </row>
    <row r="26" spans="1:5" x14ac:dyDescent="0.3">
      <c r="A26" t="s">
        <v>36</v>
      </c>
      <c r="B26">
        <v>59</v>
      </c>
      <c r="C26">
        <v>5844</v>
      </c>
      <c r="D26" cm="1">
        <f t="array" ref="D26">IF(A26="USD",B26,IF(A26="EUR",B26*1.2,IF(A26="GBP",B26*1.39,IF(A26="AUD",B26*0.78,IF(A26="CAD",B26*0.79,Error)))))</f>
        <v>59</v>
      </c>
      <c r="E26">
        <v>968.78527777777776</v>
      </c>
    </row>
    <row r="27" spans="1:5" x14ac:dyDescent="0.3">
      <c r="A27" t="s">
        <v>36</v>
      </c>
      <c r="B27">
        <v>46</v>
      </c>
      <c r="C27">
        <v>3387</v>
      </c>
      <c r="D27" cm="1">
        <f t="array" ref="D27">IF(A27="USD",B27,IF(A27="EUR",B27*1.2,IF(A27="GBP",B27*1.39,IF(A27="AUD",B27*0.78,IF(A27="CAD",B27*0.79,Error)))))</f>
        <v>46</v>
      </c>
      <c r="E27">
        <v>986.1875</v>
      </c>
    </row>
    <row r="28" spans="1:5" x14ac:dyDescent="0.3">
      <c r="A28" t="s">
        <v>123</v>
      </c>
      <c r="B28">
        <v>4</v>
      </c>
      <c r="C28">
        <v>3373</v>
      </c>
      <c r="D28" cm="1">
        <f t="array" ref="D28">IF(A28="USD",B28,IF(A28="EUR",B28*1.2,IF(A28="GBP",B28*1.39,IF(A28="AUD",B28*0.78,IF(A28="CAD",B28*0.79,Error)))))</f>
        <v>3.16</v>
      </c>
      <c r="E28">
        <v>1013.1797222222223</v>
      </c>
    </row>
    <row r="29" spans="1:5" x14ac:dyDescent="0.3">
      <c r="A29" t="s">
        <v>36</v>
      </c>
      <c r="B29">
        <v>8</v>
      </c>
      <c r="C29">
        <v>563</v>
      </c>
      <c r="D29" cm="1">
        <f t="array" ref="D29">IF(A29="USD",B29,IF(A29="EUR",B29*1.2,IF(A29="GBP",B29*1.39,IF(A29="AUD",B29*0.78,IF(A29="CAD",B29*0.79,Error)))))</f>
        <v>8</v>
      </c>
      <c r="E29">
        <v>559.10388888888883</v>
      </c>
    </row>
    <row r="30" spans="1:5" x14ac:dyDescent="0.3">
      <c r="A30" t="s">
        <v>36</v>
      </c>
      <c r="B30">
        <v>12</v>
      </c>
      <c r="C30">
        <v>914</v>
      </c>
      <c r="D30" cm="1">
        <f t="array" ref="D30">IF(A30="USD",B30,IF(A30="EUR",B30*1.2,IF(A30="GBP",B30*1.39,IF(A30="AUD",B30*0.78,IF(A30="CAD",B30*0.79,Error)))))</f>
        <v>12</v>
      </c>
      <c r="E30">
        <v>1394.5405555555556</v>
      </c>
    </row>
    <row r="31" spans="1:5" x14ac:dyDescent="0.3">
      <c r="A31" t="s">
        <v>36</v>
      </c>
      <c r="B31">
        <v>77</v>
      </c>
      <c r="C31">
        <v>5585</v>
      </c>
      <c r="D31" cm="1">
        <f t="array" ref="D31">IF(A31="USD",B31,IF(A31="EUR",B31*1.2,IF(A31="GBP",B31*1.39,IF(A31="AUD",B31*0.78,IF(A31="CAD",B31*0.79,Error)))))</f>
        <v>77</v>
      </c>
      <c r="E31">
        <v>986.1875</v>
      </c>
    </row>
    <row r="32" spans="1:5" x14ac:dyDescent="0.3">
      <c r="A32" t="s">
        <v>36</v>
      </c>
      <c r="B32">
        <v>2</v>
      </c>
      <c r="C32">
        <v>370</v>
      </c>
      <c r="D32" cm="1">
        <f t="array" ref="D32">IF(A32="USD",B32,IF(A32="EUR",B32*1.2,IF(A32="GBP",B32*1.39,IF(A32="AUD",B32*0.78,IF(A32="CAD",B32*0.79,Error)))))</f>
        <v>2</v>
      </c>
      <c r="E32">
        <v>273.19166666666666</v>
      </c>
    </row>
    <row r="33" spans="1:5" x14ac:dyDescent="0.3">
      <c r="A33" t="s">
        <v>36</v>
      </c>
      <c r="B33">
        <v>536</v>
      </c>
      <c r="C33">
        <v>93336</v>
      </c>
      <c r="D33" cm="1">
        <f t="array" ref="D33">IF(A33="USD",B33,IF(A33="EUR",B33*1.2,IF(A33="GBP",B33*1.39,IF(A33="AUD",B33*0.78,IF(A33="CAD",B33*0.79,Error)))))</f>
        <v>536</v>
      </c>
      <c r="E33">
        <v>561.16361111111109</v>
      </c>
    </row>
    <row r="34" spans="1:5" x14ac:dyDescent="0.3">
      <c r="A34" t="s">
        <v>36</v>
      </c>
      <c r="B34">
        <v>3626</v>
      </c>
      <c r="C34">
        <v>1013458</v>
      </c>
      <c r="D34" cm="1">
        <f t="array" ref="D34">IF(A34="USD",B34,IF(A34="EUR",B34*1.2,IF(A34="GBP",B34*1.39,IF(A34="AUD",B34*0.78,IF(A34="CAD",B34*0.79,Error)))))</f>
        <v>3626</v>
      </c>
      <c r="E34">
        <v>76.763611111111118</v>
      </c>
    </row>
    <row r="35" spans="1:5" x14ac:dyDescent="0.3">
      <c r="A35" t="s">
        <v>36</v>
      </c>
      <c r="B35">
        <v>9</v>
      </c>
      <c r="C35">
        <v>923</v>
      </c>
      <c r="D35" cm="1">
        <f t="array" ref="D35">IF(A35="USD",B35,IF(A35="EUR",B35*1.2,IF(A35="GBP",B35*1.39,IF(A35="AUD",B35*0.78,IF(A35="CAD",B35*0.79,Error)))))</f>
        <v>9</v>
      </c>
      <c r="E35">
        <v>2915.9997222222223</v>
      </c>
    </row>
    <row r="36" spans="1:5" x14ac:dyDescent="0.3">
      <c r="A36" t="s">
        <v>36</v>
      </c>
      <c r="B36">
        <v>171</v>
      </c>
      <c r="C36">
        <v>43521</v>
      </c>
      <c r="D36" cm="1">
        <f t="array" ref="D36">IF(A36="USD",B36,IF(A36="EUR",B36*1.2,IF(A36="GBP",B36*1.39,IF(A36="AUD",B36*0.78,IF(A36="CAD",B36*0.79,Error)))))</f>
        <v>171</v>
      </c>
      <c r="E36">
        <v>231.99972222222223</v>
      </c>
    </row>
    <row r="37" spans="1:5" x14ac:dyDescent="0.3">
      <c r="A37" t="s">
        <v>36</v>
      </c>
      <c r="B37">
        <v>806</v>
      </c>
      <c r="C37">
        <v>103155</v>
      </c>
      <c r="D37" cm="1">
        <f t="array" ref="D37">IF(A37="USD",B37,IF(A37="EUR",B37*1.2,IF(A37="GBP",B37*1.39,IF(A37="AUD",B37*0.78,IF(A37="CAD",B37*0.79,Error)))))</f>
        <v>806</v>
      </c>
      <c r="E37">
        <v>2018.2352777777778</v>
      </c>
    </row>
    <row r="38" spans="1:5" x14ac:dyDescent="0.3">
      <c r="A38" t="s">
        <v>113</v>
      </c>
      <c r="B38">
        <v>50</v>
      </c>
      <c r="C38">
        <v>24648</v>
      </c>
      <c r="D38" cm="1">
        <f t="array" ref="D38">IF(A38="USD",B38,IF(A38="EUR",B38*1.2,IF(A38="GBP",B38*1.39,IF(A38="AUD",B38*0.78,IF(A38="CAD",B38*0.79,Error)))))</f>
        <v>69.5</v>
      </c>
      <c r="E38">
        <v>319.2166666666667</v>
      </c>
    </row>
    <row r="39" spans="1:5" x14ac:dyDescent="0.3">
      <c r="A39" t="s">
        <v>36</v>
      </c>
      <c r="B39">
        <v>44</v>
      </c>
      <c r="C39">
        <v>6959</v>
      </c>
      <c r="D39" cm="1">
        <f t="array" ref="D39">IF(A39="USD",B39,IF(A39="EUR",B39*1.2,IF(A39="GBP",B39*1.39,IF(A39="AUD",B39*0.78,IF(A39="CAD",B39*0.79,Error)))))</f>
        <v>44</v>
      </c>
      <c r="E39">
        <v>820.73388888888894</v>
      </c>
    </row>
    <row r="40" spans="1:5" x14ac:dyDescent="0.3">
      <c r="A40" t="s">
        <v>36</v>
      </c>
      <c r="B40">
        <v>21</v>
      </c>
      <c r="C40">
        <v>1887</v>
      </c>
      <c r="D40" cm="1">
        <f t="array" ref="D40">IF(A40="USD",B40,IF(A40="EUR",B40*1.2,IF(A40="GBP",B40*1.39,IF(A40="AUD",B40*0.78,IF(A40="CAD",B40*0.79,Error)))))</f>
        <v>21</v>
      </c>
      <c r="E40">
        <v>964.21472222222224</v>
      </c>
    </row>
    <row r="41" spans="1:5" x14ac:dyDescent="0.3">
      <c r="A41" t="s">
        <v>36</v>
      </c>
      <c r="B41">
        <v>450</v>
      </c>
      <c r="C41">
        <v>304638</v>
      </c>
      <c r="D41" cm="1">
        <f t="array" ref="D41">IF(A41="USD",B41,IF(A41="EUR",B41*1.2,IF(A41="GBP",B41*1.39,IF(A41="AUD",B41*0.78,IF(A41="CAD",B41*0.79,Error)))))</f>
        <v>450</v>
      </c>
      <c r="E41">
        <v>167.46666666666667</v>
      </c>
    </row>
    <row r="42" spans="1:5" x14ac:dyDescent="0.3">
      <c r="A42" t="s">
        <v>36</v>
      </c>
      <c r="B42">
        <v>3</v>
      </c>
      <c r="C42">
        <v>786</v>
      </c>
      <c r="D42" cm="1">
        <f t="array" ref="D42">IF(A42="USD",B42,IF(A42="EUR",B42*1.2,IF(A42="GBP",B42*1.39,IF(A42="AUD",B42*0.78,IF(A42="CAD",B42*0.79,Error)))))</f>
        <v>3</v>
      </c>
      <c r="E42">
        <v>273.19166666666666</v>
      </c>
    </row>
    <row r="43" spans="1:5" x14ac:dyDescent="0.3">
      <c r="A43" t="s">
        <v>36</v>
      </c>
      <c r="B43">
        <v>58</v>
      </c>
      <c r="C43">
        <v>18881</v>
      </c>
      <c r="D43" cm="1">
        <f t="array" ref="D43">IF(A43="USD",B43,IF(A43="EUR",B43*1.2,IF(A43="GBP",B43*1.39,IF(A43="AUD",B43*0.78,IF(A43="CAD",B43*0.79,Error)))))</f>
        <v>58</v>
      </c>
      <c r="E43">
        <v>1855.5705555555555</v>
      </c>
    </row>
    <row r="44" spans="1:5" x14ac:dyDescent="0.3">
      <c r="A44" t="s">
        <v>36</v>
      </c>
      <c r="B44">
        <v>63</v>
      </c>
      <c r="C44">
        <v>5455</v>
      </c>
      <c r="D44" cm="1">
        <f t="array" ref="D44">IF(A44="USD",B44,IF(A44="EUR",B44*1.2,IF(A44="GBP",B44*1.39,IF(A44="AUD",B44*0.78,IF(A44="CAD",B44*0.79,Error)))))</f>
        <v>63</v>
      </c>
      <c r="E44">
        <v>968.78527777777776</v>
      </c>
    </row>
    <row r="45" spans="1:5" x14ac:dyDescent="0.3">
      <c r="A45" t="s">
        <v>36</v>
      </c>
      <c r="B45">
        <v>428</v>
      </c>
      <c r="C45">
        <v>151726</v>
      </c>
      <c r="D45" cm="1">
        <f t="array" ref="D45">IF(A45="USD",B45,IF(A45="EUR",B45*1.2,IF(A45="GBP",B45*1.39,IF(A45="AUD",B45*0.78,IF(A45="CAD",B45*0.79,Error)))))</f>
        <v>428</v>
      </c>
      <c r="E45">
        <v>1474.7030555555555</v>
      </c>
    </row>
    <row r="46" spans="1:5" x14ac:dyDescent="0.3">
      <c r="A46" t="s">
        <v>36</v>
      </c>
      <c r="B46">
        <v>1</v>
      </c>
      <c r="C46">
        <v>127</v>
      </c>
      <c r="D46" cm="1">
        <f t="array" ref="D46">IF(A46="USD",B46,IF(A46="EUR",B46*1.2,IF(A46="GBP",B46*1.39,IF(A46="AUD",B46*0.78,IF(A46="CAD",B46*0.79,Error)))))</f>
        <v>1</v>
      </c>
      <c r="E46">
        <v>168.22833333333332</v>
      </c>
    </row>
    <row r="47" spans="1:5" x14ac:dyDescent="0.3">
      <c r="A47" t="s">
        <v>36</v>
      </c>
      <c r="B47">
        <v>4317</v>
      </c>
      <c r="C47">
        <v>726537</v>
      </c>
      <c r="D47" cm="1">
        <f t="array" ref="D47">IF(A47="USD",B47,IF(A47="EUR",B47*1.2,IF(A47="GBP",B47*1.39,IF(A47="AUD",B47*0.78,IF(A47="CAD",B47*0.79,Error)))))</f>
        <v>4317</v>
      </c>
      <c r="E47">
        <v>559.50333333333333</v>
      </c>
    </row>
    <row r="48" spans="1:5" x14ac:dyDescent="0.3">
      <c r="A48" t="s">
        <v>36</v>
      </c>
      <c r="B48">
        <v>12</v>
      </c>
      <c r="C48">
        <v>1256</v>
      </c>
      <c r="D48" cm="1">
        <f t="array" ref="D48">IF(A48="USD",B48,IF(A48="EUR",B48*1.2,IF(A48="GBP",B48*1.39,IF(A48="AUD",B48*0.78,IF(A48="CAD",B48*0.79,Error)))))</f>
        <v>12</v>
      </c>
      <c r="E48">
        <v>1394.3708333333334</v>
      </c>
    </row>
    <row r="49" spans="1:5" x14ac:dyDescent="0.3">
      <c r="A49" t="s">
        <v>36</v>
      </c>
      <c r="B49">
        <v>68</v>
      </c>
      <c r="C49">
        <v>9091</v>
      </c>
      <c r="D49" cm="1">
        <f t="array" ref="D49">IF(A49="USD",B49,IF(A49="EUR",B49*1.2,IF(A49="GBP",B49*1.39,IF(A49="AUD",B49*0.78,IF(A49="CAD",B49*0.79,Error)))))</f>
        <v>68</v>
      </c>
      <c r="E49">
        <v>611.39222222222224</v>
      </c>
    </row>
    <row r="50" spans="1:5" x14ac:dyDescent="0.3">
      <c r="A50" t="s">
        <v>36</v>
      </c>
      <c r="B50">
        <v>61</v>
      </c>
      <c r="C50">
        <v>8752</v>
      </c>
      <c r="D50" cm="1">
        <f t="array" ref="D50">IF(A50="USD",B50,IF(A50="EUR",B50*1.2,IF(A50="GBP",B50*1.39,IF(A50="AUD",B50*0.78,IF(A50="CAD",B50*0.79,Error)))))</f>
        <v>61</v>
      </c>
      <c r="E50">
        <v>459.98666666666668</v>
      </c>
    </row>
    <row r="51" spans="1:5" x14ac:dyDescent="0.3">
      <c r="A51" t="s">
        <v>36</v>
      </c>
      <c r="B51">
        <v>64</v>
      </c>
      <c r="C51">
        <v>6145</v>
      </c>
      <c r="D51" cm="1">
        <f t="array" ref="D51">IF(A51="USD",B51,IF(A51="EUR",B51*1.2,IF(A51="GBP",B51*1.39,IF(A51="AUD",B51*0.78,IF(A51="CAD",B51*0.79,Error)))))</f>
        <v>64</v>
      </c>
      <c r="E51">
        <v>437</v>
      </c>
    </row>
    <row r="52" spans="1:5" x14ac:dyDescent="0.3">
      <c r="A52" t="s">
        <v>36</v>
      </c>
      <c r="B52">
        <v>70</v>
      </c>
      <c r="C52">
        <v>9147</v>
      </c>
      <c r="D52" cm="1">
        <f t="array" ref="D52">IF(A52="USD",B52,IF(A52="EUR",B52*1.2,IF(A52="GBP",B52*1.39,IF(A52="AUD",B52*0.78,IF(A52="CAD",B52*0.79,Error)))))</f>
        <v>70</v>
      </c>
      <c r="E52">
        <v>459.98666666666668</v>
      </c>
    </row>
    <row r="53" spans="1:5" x14ac:dyDescent="0.3">
      <c r="A53" t="s">
        <v>36</v>
      </c>
      <c r="B53">
        <v>15</v>
      </c>
      <c r="C53">
        <v>3015</v>
      </c>
      <c r="D53" cm="1">
        <f t="array" ref="D53">IF(A53="USD",B53,IF(A53="EUR",B53*1.2,IF(A53="GBP",B53*1.39,IF(A53="AUD",B53*0.78,IF(A53="CAD",B53*0.79,Error)))))</f>
        <v>15</v>
      </c>
      <c r="E53">
        <v>420.48111111111109</v>
      </c>
    </row>
    <row r="54" spans="1:5" x14ac:dyDescent="0.3">
      <c r="A54" t="s">
        <v>36</v>
      </c>
      <c r="B54">
        <v>5245</v>
      </c>
      <c r="C54">
        <v>738073</v>
      </c>
      <c r="D54" cm="1">
        <f t="array" ref="D54">IF(A54="USD",B54,IF(A54="EUR",B54*1.2,IF(A54="GBP",B54*1.39,IF(A54="AUD",B54*0.78,IF(A54="CAD",B54*0.79,Error)))))</f>
        <v>5245</v>
      </c>
      <c r="E54">
        <v>559.50333333333333</v>
      </c>
    </row>
    <row r="55" spans="1:5" x14ac:dyDescent="0.3">
      <c r="A55" t="s">
        <v>36</v>
      </c>
      <c r="B55">
        <v>19</v>
      </c>
      <c r="C55">
        <v>1727</v>
      </c>
      <c r="D55" cm="1">
        <f t="array" ref="D55">IF(A55="USD",B55,IF(A55="EUR",B55*1.2,IF(A55="GBP",B55*1.39,IF(A55="AUD",B55*0.78,IF(A55="CAD",B55*0.79,Error)))))</f>
        <v>19</v>
      </c>
      <c r="E55">
        <v>965.42722222222221</v>
      </c>
    </row>
    <row r="56" spans="1:5" x14ac:dyDescent="0.3">
      <c r="A56" t="s">
        <v>36</v>
      </c>
      <c r="B56">
        <v>305</v>
      </c>
      <c r="C56">
        <v>258057</v>
      </c>
      <c r="D56" cm="1">
        <f t="array" ref="D56">IF(A56="USD",B56,IF(A56="EUR",B56*1.2,IF(A56="GBP",B56*1.39,IF(A56="AUD",B56*0.78,IF(A56="CAD",B56*0.79,Error)))))</f>
        <v>305</v>
      </c>
      <c r="E56">
        <v>2094.9324999999999</v>
      </c>
    </row>
    <row r="57" spans="1:5" x14ac:dyDescent="0.3">
      <c r="A57" t="s">
        <v>36</v>
      </c>
      <c r="B57">
        <v>784</v>
      </c>
      <c r="C57">
        <v>102225</v>
      </c>
      <c r="D57" cm="1">
        <f t="array" ref="D57">IF(A57="USD",B57,IF(A57="EUR",B57*1.2,IF(A57="GBP",B57*1.39,IF(A57="AUD",B57*0.78,IF(A57="CAD",B57*0.79,Error)))))</f>
        <v>784</v>
      </c>
      <c r="E57">
        <v>12.25</v>
      </c>
    </row>
    <row r="58" spans="1:5" x14ac:dyDescent="0.3">
      <c r="A58" t="s">
        <v>36</v>
      </c>
      <c r="B58">
        <v>51</v>
      </c>
      <c r="C58">
        <v>6979</v>
      </c>
      <c r="D58" cm="1">
        <f t="array" ref="D58">IF(A58="USD",B58,IF(A58="EUR",B58*1.2,IF(A58="GBP",B58*1.39,IF(A58="AUD",B58*0.78,IF(A58="CAD",B58*0.79,Error)))))</f>
        <v>51</v>
      </c>
      <c r="E58">
        <v>968.78527777777776</v>
      </c>
    </row>
    <row r="59" spans="1:5" x14ac:dyDescent="0.3">
      <c r="A59" t="s">
        <v>36</v>
      </c>
      <c r="B59">
        <v>581</v>
      </c>
      <c r="C59">
        <v>137755</v>
      </c>
      <c r="D59" cm="1">
        <f t="array" ref="D59">IF(A59="USD",B59,IF(A59="EUR",B59*1.2,IF(A59="GBP",B59*1.39,IF(A59="AUD",B59*0.78,IF(A59="CAD",B59*0.79,Error)))))</f>
        <v>581</v>
      </c>
      <c r="E59">
        <v>479.15666666666669</v>
      </c>
    </row>
    <row r="60" spans="1:5" x14ac:dyDescent="0.3">
      <c r="A60" t="s">
        <v>36</v>
      </c>
      <c r="B60">
        <v>875</v>
      </c>
      <c r="C60">
        <v>110834</v>
      </c>
      <c r="D60" cm="1">
        <f t="array" ref="D60">IF(A60="USD",B60,IF(A60="EUR",B60*1.2,IF(A60="GBP",B60*1.39,IF(A60="AUD",B60*0.78,IF(A60="CAD",B60*0.79,Error)))))</f>
        <v>875</v>
      </c>
      <c r="E60">
        <v>883.19611111111112</v>
      </c>
    </row>
    <row r="61" spans="1:5" x14ac:dyDescent="0.3">
      <c r="A61" t="s">
        <v>36</v>
      </c>
      <c r="B61">
        <v>0</v>
      </c>
      <c r="C61">
        <v>16</v>
      </c>
      <c r="D61" cm="1">
        <f t="array" ref="D61">IF(A61="USD",B61,IF(A61="EUR",B61*1.2,IF(A61="GBP",B61*1.39,IF(A61="AUD",B61*0.78,IF(A61="CAD",B61*0.79,Error)))))</f>
        <v>0</v>
      </c>
      <c r="E61">
        <v>133.49472222222221</v>
      </c>
    </row>
    <row r="62" spans="1:5" x14ac:dyDescent="0.3">
      <c r="A62" t="s">
        <v>36</v>
      </c>
      <c r="B62">
        <v>148</v>
      </c>
      <c r="C62">
        <v>14302</v>
      </c>
      <c r="D62" cm="1">
        <f t="array" ref="D62">IF(A62="USD",B62,IF(A62="EUR",B62*1.2,IF(A62="GBP",B62*1.39,IF(A62="AUD",B62*0.78,IF(A62="CAD",B62*0.79,Error)))))</f>
        <v>148</v>
      </c>
      <c r="E62">
        <v>1394.3708333333334</v>
      </c>
    </row>
    <row r="63" spans="1:5" x14ac:dyDescent="0.3">
      <c r="A63" t="s">
        <v>36</v>
      </c>
      <c r="B63">
        <v>268</v>
      </c>
      <c r="C63">
        <v>86793</v>
      </c>
      <c r="D63" cm="1">
        <f t="array" ref="D63">IF(A63="USD",B63,IF(A63="EUR",B63*1.2,IF(A63="GBP",B63*1.39,IF(A63="AUD",B63*0.78,IF(A63="CAD",B63*0.79,Error)))))</f>
        <v>268</v>
      </c>
      <c r="E63">
        <v>42.01166666666667</v>
      </c>
    </row>
    <row r="64" spans="1:5" x14ac:dyDescent="0.3">
      <c r="A64" t="s">
        <v>36</v>
      </c>
      <c r="B64">
        <v>283</v>
      </c>
      <c r="C64">
        <v>37744</v>
      </c>
      <c r="D64" cm="1">
        <f t="array" ref="D64">IF(A64="USD",B64,IF(A64="EUR",B64*1.2,IF(A64="GBP",B64*1.39,IF(A64="AUD",B64*0.78,IF(A64="CAD",B64*0.79,Error)))))</f>
        <v>283</v>
      </c>
      <c r="E64">
        <v>12.25</v>
      </c>
    </row>
    <row r="65" spans="1:5" x14ac:dyDescent="0.3">
      <c r="A65" t="s">
        <v>36</v>
      </c>
      <c r="B65">
        <v>14</v>
      </c>
      <c r="C65">
        <v>2359</v>
      </c>
      <c r="D65" cm="1">
        <f t="array" ref="D65">IF(A65="USD",B65,IF(A65="EUR",B65*1.2,IF(A65="GBP",B65*1.39,IF(A65="AUD",B65*0.78,IF(A65="CAD",B65*0.79,Error)))))</f>
        <v>14</v>
      </c>
      <c r="E65">
        <v>25.116944444444446</v>
      </c>
    </row>
    <row r="66" spans="1:5" x14ac:dyDescent="0.3">
      <c r="A66" t="s">
        <v>36</v>
      </c>
      <c r="B66">
        <v>54</v>
      </c>
      <c r="C66">
        <v>6232</v>
      </c>
      <c r="D66" cm="1">
        <f t="array" ref="D66">IF(A66="USD",B66,IF(A66="EUR",B66*1.2,IF(A66="GBP",B66*1.39,IF(A66="AUD",B66*0.78,IF(A66="CAD",B66*0.79,Error)))))</f>
        <v>54</v>
      </c>
      <c r="E66">
        <v>1394.3708333333334</v>
      </c>
    </row>
    <row r="67" spans="1:5" x14ac:dyDescent="0.3">
      <c r="A67" t="s">
        <v>36</v>
      </c>
      <c r="B67">
        <v>6824</v>
      </c>
      <c r="C67">
        <v>934623</v>
      </c>
      <c r="D67" cm="1">
        <f t="array" ref="D67">IF(A67="USD",B67,IF(A67="EUR",B67*1.2,IF(A67="GBP",B67*1.39,IF(A67="AUD",B67*0.78,IF(A67="CAD",B67*0.79,Error)))))</f>
        <v>6824</v>
      </c>
      <c r="E67">
        <v>12.25</v>
      </c>
    </row>
    <row r="68" spans="1:5" x14ac:dyDescent="0.3">
      <c r="A68" t="s">
        <v>113</v>
      </c>
      <c r="B68">
        <v>5</v>
      </c>
      <c r="C68">
        <v>3049</v>
      </c>
      <c r="D68" cm="1">
        <f t="array" ref="D68">IF(A68="USD",B68,IF(A68="EUR",B68*1.2,IF(A68="GBP",B68*1.39,IF(A68="AUD",B68*0.78,IF(A68="CAD",B68*0.79,Error)))))</f>
        <v>6.9499999999999993</v>
      </c>
      <c r="E68">
        <v>359.98333333333335</v>
      </c>
    </row>
    <row r="69" spans="1:5" x14ac:dyDescent="0.3">
      <c r="A69" t="s">
        <v>36</v>
      </c>
      <c r="B69">
        <v>105</v>
      </c>
      <c r="C69">
        <v>16055</v>
      </c>
      <c r="D69" cm="1">
        <f t="array" ref="D69">IF(A69="USD",B69,IF(A69="EUR",B69*1.2,IF(A69="GBP",B69*1.39,IF(A69="AUD",B69*0.78,IF(A69="CAD",B69*0.79,Error)))))</f>
        <v>105</v>
      </c>
      <c r="E69">
        <v>968.78527777777776</v>
      </c>
    </row>
    <row r="70" spans="1:5" x14ac:dyDescent="0.3">
      <c r="A70" t="s">
        <v>36</v>
      </c>
      <c r="B70">
        <v>4</v>
      </c>
      <c r="C70">
        <v>241</v>
      </c>
      <c r="D70" cm="1">
        <f t="array" ref="D70">IF(A70="USD",B70,IF(A70="EUR",B70*1.2,IF(A70="GBP",B70*1.39,IF(A70="AUD",B70*0.78,IF(A70="CAD",B70*0.79,Error)))))</f>
        <v>4</v>
      </c>
      <c r="E70">
        <v>985.05666666666662</v>
      </c>
    </row>
    <row r="71" spans="1:5" x14ac:dyDescent="0.3">
      <c r="A71" t="s">
        <v>48</v>
      </c>
      <c r="B71">
        <v>50</v>
      </c>
      <c r="C71">
        <v>51288</v>
      </c>
      <c r="D71" cm="1">
        <f t="array" ref="D71">IF(A71="USD",B71,IF(A71="EUR",B71*1.2,IF(A71="GBP",B71*1.39,IF(A71="AUD",B71*0.78,IF(A71="CAD",B71*0.79,Error)))))</f>
        <v>60</v>
      </c>
      <c r="E71">
        <v>158.45944444444444</v>
      </c>
    </row>
    <row r="72" spans="1:5" x14ac:dyDescent="0.3">
      <c r="A72" t="s">
        <v>113</v>
      </c>
      <c r="B72">
        <v>40</v>
      </c>
      <c r="C72">
        <v>17656</v>
      </c>
      <c r="D72" cm="1">
        <f t="array" ref="D72">IF(A72="USD",B72,IF(A72="EUR",B72*1.2,IF(A72="GBP",B72*1.39,IF(A72="AUD",B72*0.78,IF(A72="CAD",B72*0.79,Error)))))</f>
        <v>55.599999999999994</v>
      </c>
      <c r="E72">
        <v>319.2166666666667</v>
      </c>
    </row>
    <row r="73" spans="1:5" x14ac:dyDescent="0.3">
      <c r="A73" t="s">
        <v>36</v>
      </c>
      <c r="B73">
        <v>25</v>
      </c>
      <c r="C73">
        <v>2579</v>
      </c>
      <c r="D73" cm="1">
        <f t="array" ref="D73">IF(A73="USD",B73,IF(A73="EUR",B73*1.2,IF(A73="GBP",B73*1.39,IF(A73="AUD",B73*0.78,IF(A73="CAD",B73*0.79,Error)))))</f>
        <v>25</v>
      </c>
      <c r="E73">
        <v>1052.4394444444445</v>
      </c>
    </row>
    <row r="74" spans="1:5" x14ac:dyDescent="0.3">
      <c r="A74" t="s">
        <v>36</v>
      </c>
      <c r="B74">
        <v>1500</v>
      </c>
      <c r="C74">
        <v>853541</v>
      </c>
      <c r="D74" cm="1">
        <f t="array" ref="D74">IF(A74="USD",B74,IF(A74="EUR",B74*1.2,IF(A74="GBP",B74*1.39,IF(A74="AUD",B74*0.78,IF(A74="CAD",B74*0.79,Error)))))</f>
        <v>1500</v>
      </c>
      <c r="E74">
        <v>359.86277777777775</v>
      </c>
    </row>
    <row r="75" spans="1:5" x14ac:dyDescent="0.3">
      <c r="A75" t="s">
        <v>36</v>
      </c>
      <c r="B75">
        <v>409</v>
      </c>
      <c r="C75">
        <v>207744</v>
      </c>
      <c r="D75" cm="1">
        <f t="array" ref="D75">IF(A75="USD",B75,IF(A75="EUR",B75*1.2,IF(A75="GBP",B75*1.39,IF(A75="AUD",B75*0.78,IF(A75="CAD",B75*0.79,Error)))))</f>
        <v>409</v>
      </c>
      <c r="E75">
        <v>42.01166666666667</v>
      </c>
    </row>
    <row r="76" spans="1:5" x14ac:dyDescent="0.3">
      <c r="A76" t="s">
        <v>36</v>
      </c>
      <c r="B76">
        <v>7</v>
      </c>
      <c r="C76">
        <v>498</v>
      </c>
      <c r="D76" cm="1">
        <f t="array" ref="D76">IF(A76="USD",B76,IF(A76="EUR",B76*1.2,IF(A76="GBP",B76*1.39,IF(A76="AUD",B76*0.78,IF(A76="CAD",B76*0.79,Error)))))</f>
        <v>7</v>
      </c>
      <c r="E76">
        <v>985.75333333333333</v>
      </c>
    </row>
    <row r="77" spans="1:5" x14ac:dyDescent="0.3">
      <c r="A77" t="s">
        <v>36</v>
      </c>
      <c r="B77">
        <v>1486</v>
      </c>
      <c r="C77">
        <v>554390</v>
      </c>
      <c r="D77" cm="1">
        <f t="array" ref="D77">IF(A77="USD",B77,IF(A77="EUR",B77*1.2,IF(A77="GBP",B77*1.39,IF(A77="AUD",B77*0.78,IF(A77="CAD",B77*0.79,Error)))))</f>
        <v>1486</v>
      </c>
      <c r="E77">
        <v>54.966666666666669</v>
      </c>
    </row>
    <row r="78" spans="1:5" x14ac:dyDescent="0.3">
      <c r="A78" t="s">
        <v>36</v>
      </c>
      <c r="B78">
        <v>29</v>
      </c>
      <c r="C78">
        <v>15451</v>
      </c>
      <c r="D78" cm="1">
        <f t="array" ref="D78">IF(A78="USD",B78,IF(A78="EUR",B78*1.2,IF(A78="GBP",B78*1.39,IF(A78="AUD",B78*0.78,IF(A78="CAD",B78*0.79,Error)))))</f>
        <v>29</v>
      </c>
      <c r="E78">
        <v>882.94638888888892</v>
      </c>
    </row>
    <row r="79" spans="1:5" x14ac:dyDescent="0.3">
      <c r="A79" t="s">
        <v>36</v>
      </c>
      <c r="B79">
        <v>4154</v>
      </c>
      <c r="C79">
        <v>432043</v>
      </c>
      <c r="D79" cm="1">
        <f t="array" ref="D79">IF(A79="USD",B79,IF(A79="EUR",B79*1.2,IF(A79="GBP",B79*1.39,IF(A79="AUD",B79*0.78,IF(A79="CAD",B79*0.79,Error)))))</f>
        <v>4154</v>
      </c>
      <c r="E79">
        <v>392.83222222222224</v>
      </c>
    </row>
    <row r="80" spans="1:5" x14ac:dyDescent="0.3">
      <c r="A80" t="s">
        <v>113</v>
      </c>
      <c r="B80">
        <v>10</v>
      </c>
      <c r="C80">
        <v>4610</v>
      </c>
      <c r="D80" cm="1">
        <f t="array" ref="D80">IF(A80="USD",B80,IF(A80="EUR",B80*1.2,IF(A80="GBP",B80*1.39,IF(A80="AUD",B80*0.78,IF(A80="CAD",B80*0.79,Error)))))</f>
        <v>13.899999999999999</v>
      </c>
      <c r="E80">
        <v>295.60138888888889</v>
      </c>
    </row>
    <row r="81" spans="1:5" x14ac:dyDescent="0.3">
      <c r="A81" t="s">
        <v>113</v>
      </c>
      <c r="B81">
        <v>4</v>
      </c>
      <c r="C81">
        <v>2283</v>
      </c>
      <c r="D81" cm="1">
        <f t="array" ref="D81">IF(A81="USD",B81,IF(A81="EUR",B81*1.2,IF(A81="GBP",B81*1.39,IF(A81="AUD",B81*0.78,IF(A81="CAD",B81*0.79,Error)))))</f>
        <v>5.56</v>
      </c>
      <c r="E81">
        <v>359.98333333333335</v>
      </c>
    </row>
    <row r="82" spans="1:5" x14ac:dyDescent="0.3">
      <c r="A82" t="s">
        <v>36</v>
      </c>
      <c r="B82">
        <v>0</v>
      </c>
      <c r="C82">
        <v>1</v>
      </c>
      <c r="D82" cm="1">
        <f t="array" ref="D82">IF(A82="USD",B82,IF(A82="EUR",B82*1.2,IF(A82="GBP",B82*1.39,IF(A82="AUD",B82*0.78,IF(A82="CAD",B82*0.79,Error)))))</f>
        <v>0</v>
      </c>
      <c r="E82">
        <v>133.49472222222221</v>
      </c>
    </row>
    <row r="83" spans="1:5" x14ac:dyDescent="0.3">
      <c r="A83" t="s">
        <v>36</v>
      </c>
      <c r="B83">
        <v>1</v>
      </c>
      <c r="C83">
        <v>286</v>
      </c>
      <c r="D83" cm="1">
        <f t="array" ref="D83">IF(A83="USD",B83,IF(A83="EUR",B83*1.2,IF(A83="GBP",B83*1.39,IF(A83="AUD",B83*0.78,IF(A83="CAD",B83*0.79,Error)))))</f>
        <v>1</v>
      </c>
      <c r="E83">
        <v>273.19166666666666</v>
      </c>
    </row>
    <row r="84" spans="1:5" x14ac:dyDescent="0.3">
      <c r="A84" t="s">
        <v>36</v>
      </c>
      <c r="B84">
        <v>3513</v>
      </c>
      <c r="C84">
        <v>1373483</v>
      </c>
      <c r="D84" cm="1">
        <f t="array" ref="D84">IF(A84="USD",B84,IF(A84="EUR",B84*1.2,IF(A84="GBP",B84*1.39,IF(A84="AUD",B84*0.78,IF(A84="CAD",B84*0.79,Error)))))</f>
        <v>3513</v>
      </c>
      <c r="E84">
        <v>54.966666666666669</v>
      </c>
    </row>
    <row r="85" spans="1:5" x14ac:dyDescent="0.3">
      <c r="A85" t="s">
        <v>36</v>
      </c>
      <c r="B85">
        <v>69</v>
      </c>
      <c r="C85">
        <v>6145</v>
      </c>
      <c r="D85" cm="1">
        <f t="array" ref="D85">IF(A85="USD",B85,IF(A85="EUR",B85*1.2,IF(A85="GBP",B85*1.39,IF(A85="AUD",B85*0.78,IF(A85="CAD",B85*0.79,Error)))))</f>
        <v>69</v>
      </c>
      <c r="E85">
        <v>968.78527777777776</v>
      </c>
    </row>
    <row r="86" spans="1:5" x14ac:dyDescent="0.3">
      <c r="A86" t="s">
        <v>123</v>
      </c>
      <c r="B86">
        <v>3437</v>
      </c>
      <c r="C86">
        <v>399339</v>
      </c>
      <c r="D86" cm="1">
        <f t="array" ref="D86">IF(A86="USD",B86,IF(A86="EUR",B86*1.2,IF(A86="GBP",B86*1.39,IF(A86="AUD",B86*0.78,IF(A86="CAD",B86*0.79,Error)))))</f>
        <v>2715.23</v>
      </c>
      <c r="E86">
        <v>1414.9997222222223</v>
      </c>
    </row>
    <row r="87" spans="1:5" x14ac:dyDescent="0.3">
      <c r="A87" t="s">
        <v>36</v>
      </c>
      <c r="B87">
        <v>29</v>
      </c>
      <c r="C87">
        <v>2000</v>
      </c>
      <c r="D87" cm="1">
        <f t="array" ref="D87">IF(A87="USD",B87,IF(A87="EUR",B87*1.2,IF(A87="GBP",B87*1.39,IF(A87="AUD",B87*0.78,IF(A87="CAD",B87*0.79,Error)))))</f>
        <v>29</v>
      </c>
      <c r="E87">
        <v>985.75333333333333</v>
      </c>
    </row>
    <row r="88" spans="1:5" x14ac:dyDescent="0.3">
      <c r="A88" t="s">
        <v>36</v>
      </c>
      <c r="B88">
        <v>2</v>
      </c>
      <c r="C88">
        <v>583</v>
      </c>
      <c r="D88" cm="1">
        <f t="array" ref="D88">IF(A88="USD",B88,IF(A88="EUR",B88*1.2,IF(A88="GBP",B88*1.39,IF(A88="AUD",B88*0.78,IF(A88="CAD",B88*0.79,Error)))))</f>
        <v>2</v>
      </c>
      <c r="E88">
        <v>273.19166666666666</v>
      </c>
    </row>
    <row r="89" spans="1:5" x14ac:dyDescent="0.3">
      <c r="A89" t="s">
        <v>36</v>
      </c>
      <c r="B89">
        <v>80</v>
      </c>
      <c r="C89">
        <v>8705</v>
      </c>
      <c r="D89" cm="1">
        <f t="array" ref="D89">IF(A89="USD",B89,IF(A89="EUR",B89*1.2,IF(A89="GBP",B89*1.39,IF(A89="AUD",B89*0.78,IF(A89="CAD",B89*0.79,Error)))))</f>
        <v>80</v>
      </c>
      <c r="E89">
        <v>968.78527777777776</v>
      </c>
    </row>
    <row r="90" spans="1:5" x14ac:dyDescent="0.3">
      <c r="A90" t="s">
        <v>36</v>
      </c>
      <c r="B90">
        <v>12</v>
      </c>
      <c r="C90">
        <v>1269</v>
      </c>
      <c r="D90" cm="1">
        <f t="array" ref="D90">IF(A90="USD",B90,IF(A90="EUR",B90*1.2,IF(A90="GBP",B90*1.39,IF(A90="AUD",B90*0.78,IF(A90="CAD",B90*0.79,Error)))))</f>
        <v>12</v>
      </c>
      <c r="E90">
        <v>1394.3708333333334</v>
      </c>
    </row>
    <row r="91" spans="1:5" x14ac:dyDescent="0.3">
      <c r="A91" t="s">
        <v>36</v>
      </c>
      <c r="B91">
        <v>477</v>
      </c>
      <c r="C91">
        <v>25015</v>
      </c>
      <c r="D91" cm="1">
        <f t="array" ref="D91">IF(A91="USD",B91,IF(A91="EUR",B91*1.2,IF(A91="GBP",B91*1.39,IF(A91="AUD",B91*0.78,IF(A91="CAD",B91*0.79,Error)))))</f>
        <v>477</v>
      </c>
      <c r="E91">
        <v>93.041666666666657</v>
      </c>
    </row>
    <row r="92" spans="1:5" x14ac:dyDescent="0.3">
      <c r="A92" t="s">
        <v>36</v>
      </c>
      <c r="B92">
        <v>823</v>
      </c>
      <c r="C92">
        <v>71706</v>
      </c>
      <c r="D92" cm="1">
        <f t="array" ref="D92">IF(A92="USD",B92,IF(A92="EUR",B92*1.2,IF(A92="GBP",B92*1.39,IF(A92="AUD",B92*0.78,IF(A92="CAD",B92*0.79,Error)))))</f>
        <v>823</v>
      </c>
      <c r="E92">
        <v>479.15666666666669</v>
      </c>
    </row>
    <row r="93" spans="1:5" x14ac:dyDescent="0.3">
      <c r="A93" t="s">
        <v>36</v>
      </c>
      <c r="B93">
        <v>902</v>
      </c>
      <c r="C93">
        <v>77731</v>
      </c>
      <c r="D93" cm="1">
        <f t="array" ref="D93">IF(A93="USD",B93,IF(A93="EUR",B93*1.2,IF(A93="GBP",B93*1.39,IF(A93="AUD",B93*0.78,IF(A93="CAD",B93*0.79,Error)))))</f>
        <v>902</v>
      </c>
      <c r="E93">
        <v>479.07083333333333</v>
      </c>
    </row>
    <row r="94" spans="1:5" x14ac:dyDescent="0.3">
      <c r="A94" t="s">
        <v>36</v>
      </c>
      <c r="B94">
        <v>10169</v>
      </c>
      <c r="C94">
        <v>1369759</v>
      </c>
      <c r="D94" cm="1">
        <f t="array" ref="D94">IF(A94="USD",B94,IF(A94="EUR",B94*1.2,IF(A94="GBP",B94*1.39,IF(A94="AUD",B94*0.78,IF(A94="CAD",B94*0.79,Error)))))</f>
        <v>10169</v>
      </c>
      <c r="E94">
        <v>12.25</v>
      </c>
    </row>
    <row r="95" spans="1:5" x14ac:dyDescent="0.3">
      <c r="A95" t="s">
        <v>36</v>
      </c>
      <c r="B95">
        <v>3</v>
      </c>
      <c r="C95">
        <v>577</v>
      </c>
      <c r="D95" cm="1">
        <f t="array" ref="D95">IF(A95="USD",B95,IF(A95="EUR",B95*1.2,IF(A95="GBP",B95*1.39,IF(A95="AUD",B95*0.78,IF(A95="CAD",B95*0.79,Error)))))</f>
        <v>3</v>
      </c>
      <c r="E95">
        <v>273.19166666666666</v>
      </c>
    </row>
    <row r="96" spans="1:5" x14ac:dyDescent="0.3">
      <c r="A96" t="s">
        <v>36</v>
      </c>
      <c r="B96">
        <v>450</v>
      </c>
      <c r="C96">
        <v>211007</v>
      </c>
      <c r="D96" cm="1">
        <f t="array" ref="D96">IF(A96="USD",B96,IF(A96="EUR",B96*1.2,IF(A96="GBP",B96*1.39,IF(A96="AUD",B96*0.78,IF(A96="CAD",B96*0.79,Error)))))</f>
        <v>450</v>
      </c>
      <c r="E96">
        <v>152.55000000000001</v>
      </c>
    </row>
    <row r="97" spans="1:5" x14ac:dyDescent="0.3">
      <c r="A97" t="s">
        <v>36</v>
      </c>
      <c r="B97">
        <v>4</v>
      </c>
      <c r="C97">
        <v>821</v>
      </c>
      <c r="D97" cm="1">
        <f t="array" ref="D97">IF(A97="USD",B97,IF(A97="EUR",B97*1.2,IF(A97="GBP",B97*1.39,IF(A97="AUD",B97*0.78,IF(A97="CAD",B97*0.79,Error)))))</f>
        <v>4</v>
      </c>
      <c r="E97">
        <v>25.116944444444446</v>
      </c>
    </row>
    <row r="98" spans="1:5" x14ac:dyDescent="0.3">
      <c r="A98" t="s">
        <v>36</v>
      </c>
      <c r="B98">
        <v>107</v>
      </c>
      <c r="C98">
        <v>12062</v>
      </c>
      <c r="D98" cm="1">
        <f t="array" ref="D98">IF(A98="USD",B98,IF(A98="EUR",B98*1.2,IF(A98="GBP",B98*1.39,IF(A98="AUD",B98*0.78,IF(A98="CAD",B98*0.79,Error)))))</f>
        <v>107</v>
      </c>
      <c r="E98">
        <v>459.98666666666668</v>
      </c>
    </row>
    <row r="99" spans="1:5" x14ac:dyDescent="0.3">
      <c r="A99" t="s">
        <v>36</v>
      </c>
      <c r="B99">
        <v>2891</v>
      </c>
      <c r="C99">
        <v>802200</v>
      </c>
      <c r="D99" cm="1">
        <f t="array" ref="D99">IF(A99="USD",B99,IF(A99="EUR",B99*1.2,IF(A99="GBP",B99*1.39,IF(A99="AUD",B99*0.78,IF(A99="CAD",B99*0.79,Error)))))</f>
        <v>2891</v>
      </c>
      <c r="E99">
        <v>492.00694444444446</v>
      </c>
    </row>
    <row r="100" spans="1:5" x14ac:dyDescent="0.3">
      <c r="A100" t="s">
        <v>36</v>
      </c>
      <c r="B100">
        <v>184</v>
      </c>
      <c r="C100">
        <v>15868</v>
      </c>
      <c r="D100" cm="1">
        <f t="array" ref="D100">IF(A100="USD",B100,IF(A100="EUR",B100*1.2,IF(A100="GBP",B100*1.39,IF(A100="AUD",B100*0.78,IF(A100="CAD",B100*0.79,Error)))))</f>
        <v>184</v>
      </c>
      <c r="E100">
        <v>479.24361111111114</v>
      </c>
    </row>
    <row r="101" spans="1:5" x14ac:dyDescent="0.3">
      <c r="A101" t="s">
        <v>36</v>
      </c>
      <c r="B101">
        <v>571</v>
      </c>
      <c r="C101">
        <v>69537</v>
      </c>
      <c r="D101" cm="1">
        <f t="array" ref="D101">IF(A101="USD",B101,IF(A101="EUR",B101*1.2,IF(A101="GBP",B101*1.39,IF(A101="AUD",B101*0.78,IF(A101="CAD",B101*0.79,Error)))))</f>
        <v>571</v>
      </c>
      <c r="E101">
        <v>114.485</v>
      </c>
    </row>
    <row r="102" spans="1:5" x14ac:dyDescent="0.3">
      <c r="A102" t="s">
        <v>36</v>
      </c>
      <c r="B102">
        <v>187</v>
      </c>
      <c r="C102">
        <v>37988</v>
      </c>
      <c r="D102" cm="1">
        <f t="array" ref="D102">IF(A102="USD",B102,IF(A102="EUR",B102*1.2,IF(A102="GBP",B102*1.39,IF(A102="AUD",B102*0.78,IF(A102="CAD",B102*0.79,Error)))))</f>
        <v>187</v>
      </c>
      <c r="E102">
        <v>215.99972222222223</v>
      </c>
    </row>
    <row r="103" spans="1:5" x14ac:dyDescent="0.3">
      <c r="A103" t="s">
        <v>36</v>
      </c>
      <c r="B103">
        <v>36</v>
      </c>
      <c r="C103">
        <v>3715</v>
      </c>
      <c r="D103" cm="1">
        <f t="array" ref="D103">IF(A103="USD",B103,IF(A103="EUR",B103*1.2,IF(A103="GBP",B103*1.39,IF(A103="AUD",B103*0.78,IF(A103="CAD",B103*0.79,Error)))))</f>
        <v>36</v>
      </c>
      <c r="E103">
        <v>968.78527777777776</v>
      </c>
    </row>
    <row r="104" spans="1:5" x14ac:dyDescent="0.3">
      <c r="A104" t="s">
        <v>113</v>
      </c>
      <c r="B104">
        <v>41</v>
      </c>
      <c r="C104">
        <v>22710</v>
      </c>
      <c r="D104" cm="1">
        <f t="array" ref="D104">IF(A104="USD",B104,IF(A104="EUR",B104*1.2,IF(A104="GBP",B104*1.39,IF(A104="AUD",B104*0.78,IF(A104="CAD",B104*0.79,Error)))))</f>
        <v>56.989999999999995</v>
      </c>
      <c r="E104">
        <v>647.38694444444445</v>
      </c>
    </row>
    <row r="105" spans="1:5" x14ac:dyDescent="0.3">
      <c r="A105" t="s">
        <v>36</v>
      </c>
      <c r="B105">
        <v>3193</v>
      </c>
      <c r="C105">
        <v>293781</v>
      </c>
      <c r="D105" cm="1">
        <f t="array" ref="D105">IF(A105="USD",B105,IF(A105="EUR",B105*1.2,IF(A105="GBP",B105*1.39,IF(A105="AUD",B105*0.78,IF(A105="CAD",B105*0.79,Error)))))</f>
        <v>3193</v>
      </c>
      <c r="E105">
        <v>114.48555555555555</v>
      </c>
    </row>
    <row r="106" spans="1:5" x14ac:dyDescent="0.3">
      <c r="A106" t="s">
        <v>36</v>
      </c>
      <c r="B106">
        <v>450</v>
      </c>
      <c r="C106">
        <v>161772</v>
      </c>
      <c r="D106" cm="1">
        <f t="array" ref="D106">IF(A106="USD",B106,IF(A106="EUR",B106*1.2,IF(A106="GBP",B106*1.39,IF(A106="AUD",B106*0.78,IF(A106="CAD",B106*0.79,Error)))))</f>
        <v>450</v>
      </c>
      <c r="E106">
        <v>96</v>
      </c>
    </row>
    <row r="107" spans="1:5" x14ac:dyDescent="0.3">
      <c r="A107" t="s">
        <v>113</v>
      </c>
      <c r="B107">
        <v>252</v>
      </c>
      <c r="C107">
        <v>111828</v>
      </c>
      <c r="D107" cm="1">
        <f t="array" ref="D107">IF(A107="USD",B107,IF(A107="EUR",B107*1.2,IF(A107="GBP",B107*1.39,IF(A107="AUD",B107*0.78,IF(A107="CAD",B107*0.79,Error)))))</f>
        <v>350.28</v>
      </c>
      <c r="E107">
        <v>647.38694444444445</v>
      </c>
    </row>
    <row r="108" spans="1:5" x14ac:dyDescent="0.3">
      <c r="A108" t="s">
        <v>113</v>
      </c>
      <c r="B108">
        <v>69</v>
      </c>
      <c r="C108">
        <v>36233</v>
      </c>
      <c r="D108" cm="1">
        <f t="array" ref="D108">IF(A108="USD",B108,IF(A108="EUR",B108*1.2,IF(A108="GBP",B108*1.39,IF(A108="AUD",B108*0.78,IF(A108="CAD",B108*0.79,Error)))))</f>
        <v>95.91</v>
      </c>
      <c r="E108">
        <v>335.97388888888889</v>
      </c>
    </row>
    <row r="109" spans="1:5" x14ac:dyDescent="0.3">
      <c r="A109" t="s">
        <v>36</v>
      </c>
      <c r="B109">
        <v>62</v>
      </c>
      <c r="C109">
        <v>15174</v>
      </c>
      <c r="D109" cm="1">
        <f t="array" ref="D109">IF(A109="USD",B109,IF(A109="EUR",B109*1.2,IF(A109="GBP",B109*1.39,IF(A109="AUD",B109*0.78,IF(A109="CAD",B109*0.79,Error)))))</f>
        <v>62</v>
      </c>
      <c r="E109">
        <v>2018.2352777777778</v>
      </c>
    </row>
    <row r="110" spans="1:5" x14ac:dyDescent="0.3">
      <c r="A110" t="s">
        <v>36</v>
      </c>
      <c r="B110">
        <v>77</v>
      </c>
      <c r="C110">
        <v>7416</v>
      </c>
      <c r="D110" cm="1">
        <f t="array" ref="D110">IF(A110="USD",B110,IF(A110="EUR",B110*1.2,IF(A110="GBP",B110*1.39,IF(A110="AUD",B110*0.78,IF(A110="CAD",B110*0.79,Error)))))</f>
        <v>77</v>
      </c>
      <c r="E110">
        <v>820.625</v>
      </c>
    </row>
    <row r="111" spans="1:5" x14ac:dyDescent="0.3">
      <c r="A111" t="s">
        <v>48</v>
      </c>
      <c r="B111">
        <v>26</v>
      </c>
      <c r="C111">
        <v>23236</v>
      </c>
      <c r="D111" cm="1">
        <f t="array" ref="D111">IF(A111="USD",B111,IF(A111="EUR",B111*1.2,IF(A111="GBP",B111*1.39,IF(A111="AUD",B111*0.78,IF(A111="CAD",B111*0.79,Error)))))</f>
        <v>31.2</v>
      </c>
      <c r="E111">
        <v>72</v>
      </c>
    </row>
    <row r="112" spans="1:5" x14ac:dyDescent="0.3">
      <c r="A112" t="s">
        <v>36</v>
      </c>
      <c r="B112">
        <v>2</v>
      </c>
      <c r="C112">
        <v>177</v>
      </c>
      <c r="D112" cm="1">
        <f t="array" ref="D112">IF(A112="USD",B112,IF(A112="EUR",B112*1.2,IF(A112="GBP",B112*1.39,IF(A112="AUD",B112*0.78,IF(A112="CAD",B112*0.79,Error)))))</f>
        <v>2</v>
      </c>
      <c r="E112">
        <v>168.22833333333332</v>
      </c>
    </row>
    <row r="113" spans="1:5" x14ac:dyDescent="0.3">
      <c r="A113" t="s">
        <v>36</v>
      </c>
      <c r="B113">
        <v>444</v>
      </c>
      <c r="C113">
        <v>61534</v>
      </c>
      <c r="D113" cm="1">
        <f t="array" ref="D113">IF(A113="USD",B113,IF(A113="EUR",B113*1.2,IF(A113="GBP",B113*1.39,IF(A113="AUD",B113*0.78,IF(A113="CAD",B113*0.79,Error)))))</f>
        <v>444</v>
      </c>
      <c r="E113">
        <v>706.28416666666669</v>
      </c>
    </row>
    <row r="114" spans="1:5" x14ac:dyDescent="0.3">
      <c r="A114" t="s">
        <v>36</v>
      </c>
      <c r="B114">
        <v>91</v>
      </c>
      <c r="C114">
        <v>9944</v>
      </c>
      <c r="D114" cm="1">
        <f t="array" ref="D114">IF(A114="USD",B114,IF(A114="EUR",B114*1.2,IF(A114="GBP",B114*1.39,IF(A114="AUD",B114*0.78,IF(A114="CAD",B114*0.79,Error)))))</f>
        <v>91</v>
      </c>
      <c r="E114">
        <v>1394.3708333333334</v>
      </c>
    </row>
    <row r="115" spans="1:5" x14ac:dyDescent="0.3">
      <c r="A115" t="s">
        <v>36</v>
      </c>
      <c r="B115">
        <v>1</v>
      </c>
      <c r="C115">
        <v>213</v>
      </c>
      <c r="D115" cm="1">
        <f t="array" ref="D115">IF(A115="USD",B115,IF(A115="EUR",B115*1.2,IF(A115="GBP",B115*1.39,IF(A115="AUD",B115*0.78,IF(A115="CAD",B115*0.79,Error)))))</f>
        <v>1</v>
      </c>
      <c r="E115">
        <v>273.19166666666666</v>
      </c>
    </row>
    <row r="116" spans="1:5" x14ac:dyDescent="0.3">
      <c r="A116" t="s">
        <v>36</v>
      </c>
      <c r="B116">
        <v>138</v>
      </c>
      <c r="C116">
        <v>34923</v>
      </c>
      <c r="D116" cm="1">
        <f t="array" ref="D116">IF(A116="USD",B116,IF(A116="EUR",B116*1.2,IF(A116="GBP",B116*1.39,IF(A116="AUD",B116*0.78,IF(A116="CAD",B116*0.79,Error)))))</f>
        <v>138</v>
      </c>
      <c r="E116">
        <v>2070.9313888888887</v>
      </c>
    </row>
    <row r="117" spans="1:5" x14ac:dyDescent="0.3">
      <c r="A117" t="s">
        <v>113</v>
      </c>
      <c r="B117">
        <v>2</v>
      </c>
      <c r="C117">
        <v>1285</v>
      </c>
      <c r="D117" cm="1">
        <f t="array" ref="D117">IF(A117="USD",B117,IF(A117="EUR",B117*1.2,IF(A117="GBP",B117*1.39,IF(A117="AUD",B117*0.78,IF(A117="CAD",B117*0.79,Error)))))</f>
        <v>2.78</v>
      </c>
      <c r="E117">
        <v>335.97388888888889</v>
      </c>
    </row>
    <row r="118" spans="1:5" x14ac:dyDescent="0.3">
      <c r="A118" t="s">
        <v>36</v>
      </c>
      <c r="B118">
        <v>190</v>
      </c>
      <c r="C118">
        <v>27828</v>
      </c>
      <c r="D118" cm="1">
        <f t="array" ref="D118">IF(A118="USD",B118,IF(A118="EUR",B118*1.2,IF(A118="GBP",B118*1.39,IF(A118="AUD",B118*0.78,IF(A118="CAD",B118*0.79,Error)))))</f>
        <v>190</v>
      </c>
      <c r="E118">
        <v>459.98666666666668</v>
      </c>
    </row>
    <row r="119" spans="1:5" x14ac:dyDescent="0.3">
      <c r="A119" t="s">
        <v>36</v>
      </c>
      <c r="B119">
        <v>273</v>
      </c>
      <c r="C119">
        <v>37384</v>
      </c>
      <c r="D119" cm="1">
        <f t="array" ref="D119">IF(A119="USD",B119,IF(A119="EUR",B119*1.2,IF(A119="GBP",B119*1.39,IF(A119="AUD",B119*0.78,IF(A119="CAD",B119*0.79,Error)))))</f>
        <v>273</v>
      </c>
      <c r="E119">
        <v>559.10388888888883</v>
      </c>
    </row>
    <row r="120" spans="1:5" x14ac:dyDescent="0.3">
      <c r="A120" t="s">
        <v>36</v>
      </c>
      <c r="B120">
        <v>71</v>
      </c>
      <c r="C120">
        <v>10101</v>
      </c>
      <c r="D120" cm="1">
        <f t="array" ref="D120">IF(A120="USD",B120,IF(A120="EUR",B120*1.2,IF(A120="GBP",B120*1.39,IF(A120="AUD",B120*0.78,IF(A120="CAD",B120*0.79,Error)))))</f>
        <v>71</v>
      </c>
      <c r="E120">
        <v>968.78527777777776</v>
      </c>
    </row>
    <row r="121" spans="1:5" x14ac:dyDescent="0.3">
      <c r="A121" t="s">
        <v>36</v>
      </c>
      <c r="B121">
        <v>57</v>
      </c>
      <c r="C121">
        <v>4409</v>
      </c>
      <c r="D121" cm="1">
        <f t="array" ref="D121">IF(A121="USD",B121,IF(A121="EUR",B121*1.2,IF(A121="GBP",B121*1.39,IF(A121="AUD",B121*0.78,IF(A121="CAD",B121*0.79,Error)))))</f>
        <v>57</v>
      </c>
      <c r="E121">
        <v>985.05666666666662</v>
      </c>
    </row>
    <row r="122" spans="1:5" x14ac:dyDescent="0.3">
      <c r="A122" t="s">
        <v>36</v>
      </c>
      <c r="B122">
        <v>99</v>
      </c>
      <c r="C122">
        <v>18309</v>
      </c>
      <c r="D122" cm="1">
        <f t="array" ref="D122">IF(A122="USD",B122,IF(A122="EUR",B122*1.2,IF(A122="GBP",B122*1.39,IF(A122="AUD",B122*0.78,IF(A122="CAD",B122*0.79,Error)))))</f>
        <v>99</v>
      </c>
      <c r="E122">
        <v>557.74222222222227</v>
      </c>
    </row>
    <row r="123" spans="1:5" x14ac:dyDescent="0.3">
      <c r="A123" t="s">
        <v>36</v>
      </c>
      <c r="B123">
        <v>406</v>
      </c>
      <c r="C123">
        <v>57486</v>
      </c>
      <c r="D123" cm="1">
        <f t="array" ref="D123">IF(A123="USD",B123,IF(A123="EUR",B123*1.2,IF(A123="GBP",B123*1.39,IF(A123="AUD",B123*0.78,IF(A123="CAD",B123*0.79,Error)))))</f>
        <v>406</v>
      </c>
      <c r="E123">
        <v>773.52222222222224</v>
      </c>
    </row>
    <row r="124" spans="1:5" x14ac:dyDescent="0.3">
      <c r="A124" t="s">
        <v>36</v>
      </c>
      <c r="B124">
        <v>1121</v>
      </c>
      <c r="C124">
        <v>439931</v>
      </c>
      <c r="D124" cm="1">
        <f t="array" ref="D124">IF(A124="USD",B124,IF(A124="EUR",B124*1.2,IF(A124="GBP",B124*1.39,IF(A124="AUD",B124*0.78,IF(A124="CAD",B124*0.79,Error)))))</f>
        <v>1121</v>
      </c>
      <c r="E124">
        <v>479.88611111111112</v>
      </c>
    </row>
    <row r="125" spans="1:5" x14ac:dyDescent="0.3">
      <c r="A125" t="s">
        <v>113</v>
      </c>
      <c r="B125">
        <v>14</v>
      </c>
      <c r="C125">
        <v>7777</v>
      </c>
      <c r="D125" cm="1">
        <f t="array" ref="D125">IF(A125="USD",B125,IF(A125="EUR",B125*1.2,IF(A125="GBP",B125*1.39,IF(A125="AUD",B125*0.78,IF(A125="CAD",B125*0.79,Error)))))</f>
        <v>19.459999999999997</v>
      </c>
      <c r="E125">
        <v>335.97388888888889</v>
      </c>
    </row>
    <row r="126" spans="1:5" x14ac:dyDescent="0.3">
      <c r="A126" t="s">
        <v>36</v>
      </c>
      <c r="B126">
        <v>50</v>
      </c>
      <c r="C126">
        <v>3994</v>
      </c>
      <c r="D126" cm="1">
        <f t="array" ref="D126">IF(A126="USD",B126,IF(A126="EUR",B126*1.2,IF(A126="GBP",B126*1.39,IF(A126="AUD",B126*0.78,IF(A126="CAD",B126*0.79,Error)))))</f>
        <v>50</v>
      </c>
      <c r="E126">
        <v>820.60805555555555</v>
      </c>
    </row>
    <row r="127" spans="1:5" x14ac:dyDescent="0.3">
      <c r="A127" t="s">
        <v>36</v>
      </c>
      <c r="B127">
        <v>2150</v>
      </c>
      <c r="C127">
        <v>652062</v>
      </c>
      <c r="D127" cm="1">
        <f t="array" ref="D127">IF(A127="USD",B127,IF(A127="EUR",B127*1.2,IF(A127="GBP",B127*1.39,IF(A127="AUD",B127*0.78,IF(A127="CAD",B127*0.79,Error)))))</f>
        <v>2150</v>
      </c>
      <c r="E127">
        <v>1855.5705555555555</v>
      </c>
    </row>
    <row r="128" spans="1:5" x14ac:dyDescent="0.3">
      <c r="A128" t="s">
        <v>123</v>
      </c>
      <c r="B128">
        <v>25</v>
      </c>
      <c r="C128">
        <v>10586</v>
      </c>
      <c r="D128" cm="1">
        <f t="array" ref="D128">IF(A128="USD",B128,IF(A128="EUR",B128*1.2,IF(A128="GBP",B128*1.39,IF(A128="AUD",B128*0.78,IF(A128="CAD",B128*0.79,Error)))))</f>
        <v>19.75</v>
      </c>
      <c r="E128">
        <v>1013.1797222222223</v>
      </c>
    </row>
    <row r="129" spans="1:5" x14ac:dyDescent="0.3">
      <c r="A129" t="s">
        <v>36</v>
      </c>
      <c r="B129">
        <v>478</v>
      </c>
      <c r="C129">
        <v>58319</v>
      </c>
      <c r="D129" cm="1">
        <f t="array" ref="D129">IF(A129="USD",B129,IF(A129="EUR",B129*1.2,IF(A129="GBP",B129*1.39,IF(A129="AUD",B129*0.78,IF(A129="CAD",B129*0.79,Error)))))</f>
        <v>478</v>
      </c>
      <c r="E129">
        <v>2838.0169444444446</v>
      </c>
    </row>
    <row r="130" spans="1:5" x14ac:dyDescent="0.3">
      <c r="A130" t="s">
        <v>113</v>
      </c>
      <c r="B130">
        <v>2</v>
      </c>
      <c r="C130">
        <v>1264</v>
      </c>
      <c r="D130" cm="1">
        <f t="array" ref="D130">IF(A130="USD",B130,IF(A130="EUR",B130*1.2,IF(A130="GBP",B130*1.39,IF(A130="AUD",B130*0.78,IF(A130="CAD",B130*0.79,Error)))))</f>
        <v>2.78</v>
      </c>
      <c r="E130">
        <v>359.98333333333335</v>
      </c>
    </row>
    <row r="131" spans="1:5" x14ac:dyDescent="0.3">
      <c r="A131" t="s">
        <v>113</v>
      </c>
      <c r="B131">
        <v>1</v>
      </c>
      <c r="C131">
        <v>969</v>
      </c>
      <c r="D131" cm="1">
        <f t="array" ref="D131">IF(A131="USD",B131,IF(A131="EUR",B131*1.2,IF(A131="GBP",B131*1.39,IF(A131="AUD",B131*0.78,IF(A131="CAD",B131*0.79,Error)))))</f>
        <v>1.39</v>
      </c>
      <c r="E131">
        <v>335.97388888888889</v>
      </c>
    </row>
    <row r="132" spans="1:5" x14ac:dyDescent="0.3">
      <c r="A132" t="s">
        <v>36</v>
      </c>
      <c r="B132">
        <v>539</v>
      </c>
      <c r="C132">
        <v>41945</v>
      </c>
      <c r="D132" cm="1">
        <f t="array" ref="D132">IF(A132="USD",B132,IF(A132="EUR",B132*1.2,IF(A132="GBP",B132*1.39,IF(A132="AUD",B132*0.78,IF(A132="CAD",B132*0.79,Error)))))</f>
        <v>539</v>
      </c>
      <c r="E132">
        <v>820.60805555555555</v>
      </c>
    </row>
    <row r="133" spans="1:5" x14ac:dyDescent="0.3">
      <c r="A133" t="s">
        <v>36</v>
      </c>
      <c r="B133">
        <v>109</v>
      </c>
      <c r="C133">
        <v>7493</v>
      </c>
      <c r="D133" cm="1">
        <f t="array" ref="D133">IF(A133="USD",B133,IF(A133="EUR",B133*1.2,IF(A133="GBP",B133*1.39,IF(A133="AUD",B133*0.78,IF(A133="CAD",B133*0.79,Error)))))</f>
        <v>109</v>
      </c>
      <c r="E133">
        <v>986.1875</v>
      </c>
    </row>
    <row r="134" spans="1:5" x14ac:dyDescent="0.3">
      <c r="A134" t="s">
        <v>36</v>
      </c>
      <c r="B134">
        <v>150</v>
      </c>
      <c r="C134">
        <v>22847</v>
      </c>
      <c r="D134" cm="1">
        <f t="array" ref="D134">IF(A134="USD",B134,IF(A134="EUR",B134*1.2,IF(A134="GBP",B134*1.39,IF(A134="AUD",B134*0.78,IF(A134="CAD",B134*0.79,Error)))))</f>
        <v>150</v>
      </c>
      <c r="E134">
        <v>968.78527777777776</v>
      </c>
    </row>
    <row r="135" spans="1:5" x14ac:dyDescent="0.3">
      <c r="A135" t="s">
        <v>36</v>
      </c>
      <c r="B135">
        <v>23</v>
      </c>
      <c r="C135">
        <v>19141</v>
      </c>
      <c r="D135" cm="1">
        <f t="array" ref="D135">IF(A135="USD",B135,IF(A135="EUR",B135*1.2,IF(A135="GBP",B135*1.39,IF(A135="AUD",B135*0.78,IF(A135="CAD",B135*0.79,Error)))))</f>
        <v>23</v>
      </c>
      <c r="E135">
        <v>77.000833333333333</v>
      </c>
    </row>
    <row r="136" spans="1:5" x14ac:dyDescent="0.3">
      <c r="A136" t="s">
        <v>36</v>
      </c>
      <c r="B136">
        <v>500</v>
      </c>
      <c r="C136">
        <v>286831</v>
      </c>
      <c r="D136" cm="1">
        <f t="array" ref="D136">IF(A136="USD",B136,IF(A136="EUR",B136*1.2,IF(A136="GBP",B136*1.39,IF(A136="AUD",B136*0.78,IF(A136="CAD",B136*0.79,Error)))))</f>
        <v>500</v>
      </c>
      <c r="E136">
        <v>166.56083333333333</v>
      </c>
    </row>
    <row r="137" spans="1:5" x14ac:dyDescent="0.3">
      <c r="A137" t="s">
        <v>36</v>
      </c>
      <c r="B137">
        <v>4311</v>
      </c>
      <c r="C137">
        <v>412173</v>
      </c>
      <c r="D137" cm="1">
        <f t="array" ref="D137">IF(A137="USD",B137,IF(A137="EUR",B137*1.2,IF(A137="GBP",B137*1.39,IF(A137="AUD",B137*0.78,IF(A137="CAD",B137*0.79,Error)))))</f>
        <v>4311</v>
      </c>
      <c r="E137">
        <v>990.3794444444444</v>
      </c>
    </row>
    <row r="138" spans="1:5" x14ac:dyDescent="0.3">
      <c r="A138" t="s">
        <v>36</v>
      </c>
      <c r="B138">
        <v>45</v>
      </c>
      <c r="C138">
        <v>6797</v>
      </c>
      <c r="D138" cm="1">
        <f t="array" ref="D138">IF(A138="USD",B138,IF(A138="EUR",B138*1.2,IF(A138="GBP",B138*1.39,IF(A138="AUD",B138*0.78,IF(A138="CAD",B138*0.79,Error)))))</f>
        <v>45</v>
      </c>
      <c r="E138">
        <v>1518.558888888889</v>
      </c>
    </row>
    <row r="139" spans="1:5" x14ac:dyDescent="0.3">
      <c r="A139" t="s">
        <v>36</v>
      </c>
      <c r="B139">
        <v>643</v>
      </c>
      <c r="C139">
        <v>95617</v>
      </c>
      <c r="D139" cm="1">
        <f t="array" ref="D139">IF(A139="USD",B139,IF(A139="EUR",B139*1.2,IF(A139="GBP",B139*1.39,IF(A139="AUD",B139*0.78,IF(A139="CAD",B139*0.79,Error)))))</f>
        <v>643</v>
      </c>
      <c r="E139">
        <v>56.086666666666666</v>
      </c>
    </row>
    <row r="140" spans="1:5" x14ac:dyDescent="0.3">
      <c r="A140" t="s">
        <v>36</v>
      </c>
      <c r="B140">
        <v>397</v>
      </c>
      <c r="C140">
        <v>128523</v>
      </c>
      <c r="D140" cm="1">
        <f t="array" ref="D140">IF(A140="USD",B140,IF(A140="EUR",B140*1.2,IF(A140="GBP",B140*1.39,IF(A140="AUD",B140*0.78,IF(A140="CAD",B140*0.79,Error)))))</f>
        <v>397</v>
      </c>
      <c r="E140">
        <v>1322.3766666666666</v>
      </c>
    </row>
    <row r="141" spans="1:5" x14ac:dyDescent="0.3">
      <c r="A141" t="s">
        <v>48</v>
      </c>
      <c r="B141">
        <v>3</v>
      </c>
      <c r="C141">
        <v>2654</v>
      </c>
      <c r="D141" cm="1">
        <f t="array" ref="D141">IF(A141="USD",B141,IF(A141="EUR",B141*1.2,IF(A141="GBP",B141*1.39,IF(A141="AUD",B141*0.78,IF(A141="CAD",B141*0.79,Error)))))</f>
        <v>3.5999999999999996</v>
      </c>
      <c r="E141">
        <v>72</v>
      </c>
    </row>
    <row r="142" spans="1:5" x14ac:dyDescent="0.3">
      <c r="A142" t="s">
        <v>36</v>
      </c>
      <c r="B142">
        <v>40</v>
      </c>
      <c r="C142">
        <v>3468</v>
      </c>
      <c r="D142" cm="1">
        <f t="array" ref="D142">IF(A142="USD",B142,IF(A142="EUR",B142*1.2,IF(A142="GBP",B142*1.39,IF(A142="AUD",B142*0.78,IF(A142="CAD",B142*0.79,Error)))))</f>
        <v>40</v>
      </c>
      <c r="E142">
        <v>193.14249999999998</v>
      </c>
    </row>
    <row r="143" spans="1:5" x14ac:dyDescent="0.3">
      <c r="A143" t="s">
        <v>36</v>
      </c>
      <c r="B143">
        <v>2</v>
      </c>
      <c r="C143">
        <v>435</v>
      </c>
      <c r="D143" cm="1">
        <f t="array" ref="D143">IF(A143="USD",B143,IF(A143="EUR",B143*1.2,IF(A143="GBP",B143*1.39,IF(A143="AUD",B143*0.78,IF(A143="CAD",B143*0.79,Error)))))</f>
        <v>2</v>
      </c>
      <c r="E143">
        <v>598.61749999999995</v>
      </c>
    </row>
    <row r="144" spans="1:5" x14ac:dyDescent="0.3">
      <c r="A144" t="s">
        <v>36</v>
      </c>
      <c r="B144">
        <v>81</v>
      </c>
      <c r="C144">
        <v>13667</v>
      </c>
      <c r="D144" cm="1">
        <f t="array" ref="D144">IF(A144="USD",B144,IF(A144="EUR",B144*1.2,IF(A144="GBP",B144*1.39,IF(A144="AUD",B144*0.78,IF(A144="CAD",B144*0.79,Error)))))</f>
        <v>81</v>
      </c>
      <c r="E144">
        <v>459.98666666666668</v>
      </c>
    </row>
    <row r="145" spans="1:5" x14ac:dyDescent="0.3">
      <c r="A145" t="s">
        <v>36</v>
      </c>
      <c r="B145">
        <v>36</v>
      </c>
      <c r="C145">
        <v>2561</v>
      </c>
      <c r="D145" cm="1">
        <f t="array" ref="D145">IF(A145="USD",B145,IF(A145="EUR",B145*1.2,IF(A145="GBP",B145*1.39,IF(A145="AUD",B145*0.78,IF(A145="CAD",B145*0.79,Error)))))</f>
        <v>36</v>
      </c>
      <c r="E145">
        <v>986.1875</v>
      </c>
    </row>
    <row r="146" spans="1:5" x14ac:dyDescent="0.3">
      <c r="A146" t="s">
        <v>36</v>
      </c>
      <c r="B146">
        <v>9</v>
      </c>
      <c r="C146">
        <v>633</v>
      </c>
      <c r="D146" cm="1">
        <f t="array" ref="D146">IF(A146="USD",B146,IF(A146="EUR",B146*1.2,IF(A146="GBP",B146*1.39,IF(A146="AUD",B146*0.78,IF(A146="CAD",B146*0.79,Error)))))</f>
        <v>9</v>
      </c>
      <c r="E146">
        <v>964.40583333333336</v>
      </c>
    </row>
    <row r="147" spans="1:5" x14ac:dyDescent="0.3">
      <c r="A147" t="s">
        <v>36</v>
      </c>
      <c r="B147">
        <v>294</v>
      </c>
      <c r="C147">
        <v>24903</v>
      </c>
      <c r="D147" cm="1">
        <f t="array" ref="D147">IF(A147="USD",B147,IF(A147="EUR",B147*1.2,IF(A147="GBP",B147*1.39,IF(A147="AUD",B147*0.78,IF(A147="CAD",B147*0.79,Error)))))</f>
        <v>294</v>
      </c>
      <c r="E147">
        <v>690.98555555555561</v>
      </c>
    </row>
    <row r="148" spans="1:5" x14ac:dyDescent="0.3">
      <c r="A148" t="s">
        <v>36</v>
      </c>
      <c r="B148">
        <v>65</v>
      </c>
      <c r="C148">
        <v>11022</v>
      </c>
      <c r="D148" cm="1">
        <f t="array" ref="D148">IF(A148="USD",B148,IF(A148="EUR",B148*1.2,IF(A148="GBP",B148*1.39,IF(A148="AUD",B148*0.78,IF(A148="CAD",B148*0.79,Error)))))</f>
        <v>65</v>
      </c>
      <c r="E148">
        <v>2018.2352777777778</v>
      </c>
    </row>
    <row r="149" spans="1:5" x14ac:dyDescent="0.3">
      <c r="A149" t="s">
        <v>36</v>
      </c>
      <c r="B149">
        <v>300</v>
      </c>
      <c r="C149">
        <v>81776</v>
      </c>
      <c r="D149" cm="1">
        <f t="array" ref="D149">IF(A149="USD",B149,IF(A149="EUR",B149*1.2,IF(A149="GBP",B149*1.39,IF(A149="AUD",B149*0.78,IF(A149="CAD",B149*0.79,Error)))))</f>
        <v>300</v>
      </c>
      <c r="E149">
        <v>142.33527777777778</v>
      </c>
    </row>
    <row r="150" spans="1:5" x14ac:dyDescent="0.3">
      <c r="A150" t="s">
        <v>36</v>
      </c>
      <c r="B150">
        <v>4017</v>
      </c>
      <c r="C150">
        <v>1478306</v>
      </c>
      <c r="D150" cm="1">
        <f t="array" ref="D150">IF(A150="USD",B150,IF(A150="EUR",B150*1.2,IF(A150="GBP",B150*1.39,IF(A150="AUD",B150*0.78,IF(A150="CAD",B150*0.79,Error)))))</f>
        <v>4017</v>
      </c>
      <c r="E150">
        <v>1014.7138888888888</v>
      </c>
    </row>
    <row r="151" spans="1:5" x14ac:dyDescent="0.3">
      <c r="A151" t="s">
        <v>36</v>
      </c>
      <c r="B151">
        <v>898</v>
      </c>
      <c r="C151">
        <v>121818</v>
      </c>
      <c r="D151" cm="1">
        <f t="array" ref="D151">IF(A151="USD",B151,IF(A151="EUR",B151*1.2,IF(A151="GBP",B151*1.39,IF(A151="AUD",B151*0.78,IF(A151="CAD",B151*0.79,Error)))))</f>
        <v>898</v>
      </c>
      <c r="E151">
        <v>56.086666666666666</v>
      </c>
    </row>
    <row r="152" spans="1:5" x14ac:dyDescent="0.3">
      <c r="A152" t="s">
        <v>36</v>
      </c>
      <c r="B152">
        <v>37</v>
      </c>
      <c r="C152">
        <v>5184</v>
      </c>
      <c r="D152" cm="1">
        <f t="array" ref="D152">IF(A152="USD",B152,IF(A152="EUR",B152*1.2,IF(A152="GBP",B152*1.39,IF(A152="AUD",B152*0.78,IF(A152="CAD",B152*0.79,Error)))))</f>
        <v>37</v>
      </c>
      <c r="E152">
        <v>968.78527777777776</v>
      </c>
    </row>
    <row r="153" spans="1:5" x14ac:dyDescent="0.3">
      <c r="A153" t="s">
        <v>36</v>
      </c>
      <c r="B153">
        <v>47</v>
      </c>
      <c r="C153">
        <v>2936</v>
      </c>
      <c r="D153" cm="1">
        <f t="array" ref="D153">IF(A153="USD",B153,IF(A153="EUR",B153*1.2,IF(A153="GBP",B153*1.39,IF(A153="AUD",B153*0.78,IF(A153="CAD",B153*0.79,Error)))))</f>
        <v>47</v>
      </c>
      <c r="E153">
        <v>985.05666666666662</v>
      </c>
    </row>
    <row r="154" spans="1:5" x14ac:dyDescent="0.3">
      <c r="A154" t="s">
        <v>36</v>
      </c>
      <c r="B154">
        <v>22</v>
      </c>
      <c r="C154">
        <v>9104</v>
      </c>
      <c r="D154" cm="1">
        <f t="array" ref="D154">IF(A154="USD",B154,IF(A154="EUR",B154*1.2,IF(A154="GBP",B154*1.39,IF(A154="AUD",B154*0.78,IF(A154="CAD",B154*0.79,Error)))))</f>
        <v>22</v>
      </c>
      <c r="E154">
        <v>882.94638888888892</v>
      </c>
    </row>
    <row r="155" spans="1:5" x14ac:dyDescent="0.3">
      <c r="A155" t="s">
        <v>36</v>
      </c>
      <c r="B155">
        <v>93815</v>
      </c>
      <c r="C155">
        <v>29829165</v>
      </c>
      <c r="D155" cm="1">
        <f t="array" ref="D155">IF(A155="USD",B155,IF(A155="EUR",B155*1.2,IF(A155="GBP",B155*1.39,IF(A155="AUD",B155*0.78,IF(A155="CAD",B155*0.79,Error)))))</f>
        <v>93815</v>
      </c>
      <c r="E155">
        <v>1474.7030555555555</v>
      </c>
    </row>
    <row r="156" spans="1:5" x14ac:dyDescent="0.3">
      <c r="A156" t="s">
        <v>36</v>
      </c>
      <c r="B156">
        <v>19</v>
      </c>
      <c r="C156">
        <v>5787</v>
      </c>
      <c r="D156" cm="1">
        <f t="array" ref="D156">IF(A156="USD",B156,IF(A156="EUR",B156*1.2,IF(A156="GBP",B156*1.39,IF(A156="AUD",B156*0.78,IF(A156="CAD",B156*0.79,Error)))))</f>
        <v>19</v>
      </c>
      <c r="E156">
        <v>167.75638888888889</v>
      </c>
    </row>
    <row r="157" spans="1:5" x14ac:dyDescent="0.3">
      <c r="A157" t="s">
        <v>36</v>
      </c>
      <c r="B157">
        <v>155</v>
      </c>
      <c r="C157">
        <v>22101</v>
      </c>
      <c r="D157" cm="1">
        <f t="array" ref="D157">IF(A157="USD",B157,IF(A157="EUR",B157*1.2,IF(A157="GBP",B157*1.39,IF(A157="AUD",B157*0.78,IF(A157="CAD",B157*0.79,Error)))))</f>
        <v>155</v>
      </c>
      <c r="E157">
        <v>2018.2352777777778</v>
      </c>
    </row>
    <row r="158" spans="1:5" x14ac:dyDescent="0.3">
      <c r="A158" t="s">
        <v>36</v>
      </c>
      <c r="B158">
        <v>2919</v>
      </c>
      <c r="C158">
        <v>1026274</v>
      </c>
      <c r="D158" cm="1">
        <f t="array" ref="D158">IF(A158="USD",B158,IF(A158="EUR",B158*1.2,IF(A158="GBP",B158*1.39,IF(A158="AUD",B158*0.78,IF(A158="CAD",B158*0.79,Error)))))</f>
        <v>2919</v>
      </c>
      <c r="E158">
        <v>441.40722222222223</v>
      </c>
    </row>
    <row r="159" spans="1:5" x14ac:dyDescent="0.3">
      <c r="A159" t="s">
        <v>113</v>
      </c>
      <c r="B159">
        <v>16</v>
      </c>
      <c r="C159">
        <v>7806</v>
      </c>
      <c r="D159" cm="1">
        <f t="array" ref="D159">IF(A159="USD",B159,IF(A159="EUR",B159*1.2,IF(A159="GBP",B159*1.39,IF(A159="AUD",B159*0.78,IF(A159="CAD",B159*0.79,Error)))))</f>
        <v>22.24</v>
      </c>
      <c r="E159">
        <v>347.97972222222222</v>
      </c>
    </row>
    <row r="160" spans="1:5" x14ac:dyDescent="0.3">
      <c r="A160" t="s">
        <v>36</v>
      </c>
      <c r="B160">
        <v>18665</v>
      </c>
      <c r="C160">
        <v>6504648</v>
      </c>
      <c r="D160" cm="1">
        <f t="array" ref="D160">IF(A160="USD",B160,IF(A160="EUR",B160*1.2,IF(A160="GBP",B160*1.39,IF(A160="AUD",B160*0.78,IF(A160="CAD",B160*0.79,Error)))))</f>
        <v>18665</v>
      </c>
      <c r="E160">
        <v>1014.7138888888888</v>
      </c>
    </row>
    <row r="161" spans="1:5" x14ac:dyDescent="0.3">
      <c r="A161" t="s">
        <v>36</v>
      </c>
      <c r="B161">
        <v>80</v>
      </c>
      <c r="C161">
        <v>18130</v>
      </c>
      <c r="D161" cm="1">
        <f t="array" ref="D161">IF(A161="USD",B161,IF(A161="EUR",B161*1.2,IF(A161="GBP",B161*1.39,IF(A161="AUD",B161*0.78,IF(A161="CAD",B161*0.79,Error)))))</f>
        <v>80</v>
      </c>
      <c r="E161">
        <v>839.9997222222222</v>
      </c>
    </row>
    <row r="162" spans="1:5" x14ac:dyDescent="0.3">
      <c r="A162" t="s">
        <v>113</v>
      </c>
      <c r="B162">
        <v>23</v>
      </c>
      <c r="C162">
        <v>22497</v>
      </c>
      <c r="D162" cm="1">
        <f t="array" ref="D162">IF(A162="USD",B162,IF(A162="EUR",B162*1.2,IF(A162="GBP",B162*1.39,IF(A162="AUD",B162*0.78,IF(A162="CAD",B162*0.79,Error)))))</f>
        <v>31.97</v>
      </c>
      <c r="E162">
        <v>325.59416666666669</v>
      </c>
    </row>
    <row r="163" spans="1:5" x14ac:dyDescent="0.3">
      <c r="A163" t="s">
        <v>36</v>
      </c>
      <c r="B163">
        <v>3</v>
      </c>
      <c r="C163">
        <v>1144</v>
      </c>
      <c r="D163" cm="1">
        <f t="array" ref="D163">IF(A163="USD",B163,IF(A163="EUR",B163*1.2,IF(A163="GBP",B163*1.39,IF(A163="AUD",B163*0.78,IF(A163="CAD",B163*0.79,Error)))))</f>
        <v>3</v>
      </c>
      <c r="E163">
        <v>262.61750000000001</v>
      </c>
    </row>
    <row r="164" spans="1:5" x14ac:dyDescent="0.3">
      <c r="A164" t="s">
        <v>36</v>
      </c>
      <c r="B164">
        <v>76</v>
      </c>
      <c r="C164">
        <v>8433</v>
      </c>
      <c r="D164" cm="1">
        <f t="array" ref="D164">IF(A164="USD",B164,IF(A164="EUR",B164*1.2,IF(A164="GBP",B164*1.39,IF(A164="AUD",B164*0.78,IF(A164="CAD",B164*0.79,Error)))))</f>
        <v>76</v>
      </c>
      <c r="E164">
        <v>968.78527777777776</v>
      </c>
    </row>
    <row r="165" spans="1:5" x14ac:dyDescent="0.3">
      <c r="A165" t="s">
        <v>36</v>
      </c>
      <c r="B165">
        <v>7340</v>
      </c>
      <c r="C165">
        <v>1507089</v>
      </c>
      <c r="D165" cm="1">
        <f t="array" ref="D165">IF(A165="USD",B165,IF(A165="EUR",B165*1.2,IF(A165="GBP",B165*1.39,IF(A165="AUD",B165*0.78,IF(A165="CAD",B165*0.79,Error)))))</f>
        <v>7340</v>
      </c>
      <c r="E165">
        <v>541.98333333333335</v>
      </c>
    </row>
    <row r="166" spans="1:5" x14ac:dyDescent="0.3">
      <c r="A166" t="s">
        <v>123</v>
      </c>
      <c r="B166">
        <v>2</v>
      </c>
      <c r="C166">
        <v>1576</v>
      </c>
      <c r="D166" cm="1">
        <f t="array" ref="D166">IF(A166="USD",B166,IF(A166="EUR",B166*1.2,IF(A166="GBP",B166*1.39,IF(A166="AUD",B166*0.78,IF(A166="CAD",B166*0.79,Error)))))</f>
        <v>1.58</v>
      </c>
      <c r="E166">
        <v>1014.2986111111111</v>
      </c>
    </row>
    <row r="167" spans="1:5" x14ac:dyDescent="0.3">
      <c r="A167" t="s">
        <v>36</v>
      </c>
      <c r="B167">
        <v>1000</v>
      </c>
      <c r="C167">
        <v>181097</v>
      </c>
      <c r="D167" cm="1">
        <f t="array" ref="D167">IF(A167="USD",B167,IF(A167="EUR",B167*1.2,IF(A167="GBP",B167*1.39,IF(A167="AUD",B167*0.78,IF(A167="CAD",B167*0.79,Error)))))</f>
        <v>1000</v>
      </c>
      <c r="E167">
        <v>101.05</v>
      </c>
    </row>
    <row r="168" spans="1:5" x14ac:dyDescent="0.3">
      <c r="A168" t="s">
        <v>36</v>
      </c>
      <c r="B168">
        <v>5832</v>
      </c>
      <c r="C168">
        <v>1221677</v>
      </c>
      <c r="D168" cm="1">
        <f t="array" ref="D168">IF(A168="USD",B168,IF(A168="EUR",B168*1.2,IF(A168="GBP",B168*1.39,IF(A168="AUD",B168*0.78,IF(A168="CAD",B168*0.79,Error)))))</f>
        <v>5832</v>
      </c>
      <c r="E168">
        <v>38.875</v>
      </c>
    </row>
    <row r="169" spans="1:5" x14ac:dyDescent="0.3">
      <c r="A169" t="s">
        <v>123</v>
      </c>
      <c r="B169">
        <v>6753</v>
      </c>
      <c r="C169">
        <v>785097</v>
      </c>
      <c r="D169" cm="1">
        <f t="array" ref="D169">IF(A169="USD",B169,IF(A169="EUR",B169*1.2,IF(A169="GBP",B169*1.39,IF(A169="AUD",B169*0.78,IF(A169="CAD",B169*0.79,Error)))))</f>
        <v>5334.87</v>
      </c>
      <c r="E169">
        <v>1414.9997222222223</v>
      </c>
    </row>
    <row r="170" spans="1:5" x14ac:dyDescent="0.3">
      <c r="A170" t="s">
        <v>36</v>
      </c>
      <c r="B170">
        <v>41</v>
      </c>
      <c r="C170">
        <v>6135</v>
      </c>
      <c r="D170" cm="1">
        <f t="array" ref="D170">IF(A170="USD",B170,IF(A170="EUR",B170*1.2,IF(A170="GBP",B170*1.39,IF(A170="AUD",B170*0.78,IF(A170="CAD",B170*0.79,Error)))))</f>
        <v>41</v>
      </c>
      <c r="E170">
        <v>1052.4394444444445</v>
      </c>
    </row>
    <row r="171" spans="1:5" x14ac:dyDescent="0.3">
      <c r="A171" t="s">
        <v>36</v>
      </c>
      <c r="B171">
        <v>7</v>
      </c>
      <c r="C171">
        <v>831</v>
      </c>
      <c r="D171" cm="1">
        <f t="array" ref="D171">IF(A171="USD",B171,IF(A171="EUR",B171*1.2,IF(A171="GBP",B171*1.39,IF(A171="AUD",B171*0.78,IF(A171="CAD",B171*0.79,Error)))))</f>
        <v>7</v>
      </c>
      <c r="E171">
        <v>611.39222222222224</v>
      </c>
    </row>
    <row r="172" spans="1:5" x14ac:dyDescent="0.3">
      <c r="A172" t="s">
        <v>36</v>
      </c>
      <c r="B172">
        <v>4071</v>
      </c>
      <c r="C172">
        <v>951118</v>
      </c>
      <c r="D172" cm="1">
        <f t="array" ref="D172">IF(A172="USD",B172,IF(A172="EUR",B172*1.2,IF(A172="GBP",B172*1.39,IF(A172="AUD",B172*0.78,IF(A172="CAD",B172*0.79,Error)))))</f>
        <v>4071</v>
      </c>
      <c r="E172">
        <v>38.875</v>
      </c>
    </row>
    <row r="173" spans="1:5" x14ac:dyDescent="0.3">
      <c r="A173" t="s">
        <v>36</v>
      </c>
      <c r="B173">
        <v>1368</v>
      </c>
      <c r="C173">
        <v>374036</v>
      </c>
      <c r="D173" cm="1">
        <f t="array" ref="D173">IF(A173="USD",B173,IF(A173="EUR",B173*1.2,IF(A173="GBP",B173*1.39,IF(A173="AUD",B173*0.78,IF(A173="CAD",B173*0.79,Error)))))</f>
        <v>1368</v>
      </c>
      <c r="E173">
        <v>441.40722222222223</v>
      </c>
    </row>
    <row r="174" spans="1:5" x14ac:dyDescent="0.3">
      <c r="A174" t="s">
        <v>36</v>
      </c>
      <c r="B174">
        <v>114</v>
      </c>
      <c r="C174">
        <v>22020</v>
      </c>
      <c r="D174" cm="1">
        <f t="array" ref="D174">IF(A174="USD",B174,IF(A174="EUR",B174*1.2,IF(A174="GBP",B174*1.39,IF(A174="AUD",B174*0.78,IF(A174="CAD",B174*0.79,Error)))))</f>
        <v>114</v>
      </c>
      <c r="E174">
        <v>856.9997222222222</v>
      </c>
    </row>
    <row r="175" spans="1:5" x14ac:dyDescent="0.3">
      <c r="A175" t="s">
        <v>36</v>
      </c>
      <c r="B175">
        <v>5</v>
      </c>
      <c r="C175">
        <v>785</v>
      </c>
      <c r="D175" cm="1">
        <f t="array" ref="D175">IF(A175="USD",B175,IF(A175="EUR",B175*1.2,IF(A175="GBP",B175*1.39,IF(A175="AUD",B175*0.78,IF(A175="CAD",B175*0.79,Error)))))</f>
        <v>5</v>
      </c>
      <c r="E175">
        <v>598.61749999999995</v>
      </c>
    </row>
    <row r="176" spans="1:5" x14ac:dyDescent="0.3">
      <c r="A176" t="s">
        <v>36</v>
      </c>
      <c r="B176">
        <v>79</v>
      </c>
      <c r="C176">
        <v>7202</v>
      </c>
      <c r="D176" cm="1">
        <f t="array" ref="D176">IF(A176="USD",B176,IF(A176="EUR",B176*1.2,IF(A176="GBP",B176*1.39,IF(A176="AUD",B176*0.78,IF(A176="CAD",B176*0.79,Error)))))</f>
        <v>79</v>
      </c>
      <c r="E176">
        <v>968.78527777777776</v>
      </c>
    </row>
    <row r="177" spans="1:5" x14ac:dyDescent="0.3">
      <c r="A177" t="s">
        <v>36</v>
      </c>
      <c r="B177">
        <v>6</v>
      </c>
      <c r="C177">
        <v>455</v>
      </c>
      <c r="D177" cm="1">
        <f t="array" ref="D177">IF(A177="USD",B177,IF(A177="EUR",B177*1.2,IF(A177="GBP",B177*1.39,IF(A177="AUD",B177*0.78,IF(A177="CAD",B177*0.79,Error)))))</f>
        <v>6</v>
      </c>
      <c r="E177">
        <v>964.40583333333336</v>
      </c>
    </row>
    <row r="178" spans="1:5" x14ac:dyDescent="0.3">
      <c r="A178" t="s">
        <v>36</v>
      </c>
      <c r="B178">
        <v>175</v>
      </c>
      <c r="C178">
        <v>71668</v>
      </c>
      <c r="D178" cm="1">
        <f t="array" ref="D178">IF(A178="USD",B178,IF(A178="EUR",B178*1.2,IF(A178="GBP",B178*1.39,IF(A178="AUD",B178*0.78,IF(A178="CAD",B178*0.79,Error)))))</f>
        <v>175</v>
      </c>
      <c r="E178">
        <v>165.02083333333334</v>
      </c>
    </row>
    <row r="179" spans="1:5" x14ac:dyDescent="0.3">
      <c r="A179" t="s">
        <v>113</v>
      </c>
      <c r="B179">
        <v>3</v>
      </c>
      <c r="C179">
        <v>1901</v>
      </c>
      <c r="D179" cm="1">
        <f t="array" ref="D179">IF(A179="USD",B179,IF(A179="EUR",B179*1.2,IF(A179="GBP",B179*1.39,IF(A179="AUD",B179*0.78,IF(A179="CAD",B179*0.79,Error)))))</f>
        <v>4.17</v>
      </c>
      <c r="E179">
        <v>335.97388888888889</v>
      </c>
    </row>
    <row r="180" spans="1:5" x14ac:dyDescent="0.3">
      <c r="A180" t="s">
        <v>36</v>
      </c>
      <c r="B180">
        <v>4</v>
      </c>
      <c r="C180">
        <v>1152</v>
      </c>
      <c r="D180" cm="1">
        <f t="array" ref="D180">IF(A180="USD",B180,IF(A180="EUR",B180*1.2,IF(A180="GBP",B180*1.39,IF(A180="AUD",B180*0.78,IF(A180="CAD",B180*0.79,Error)))))</f>
        <v>4</v>
      </c>
      <c r="E180">
        <v>695</v>
      </c>
    </row>
    <row r="181" spans="1:5" x14ac:dyDescent="0.3">
      <c r="A181" t="s">
        <v>36</v>
      </c>
      <c r="B181">
        <v>449</v>
      </c>
      <c r="C181">
        <v>47698</v>
      </c>
      <c r="D181" cm="1">
        <f t="array" ref="D181">IF(A181="USD",B181,IF(A181="EUR",B181*1.2,IF(A181="GBP",B181*1.39,IF(A181="AUD",B181*0.78,IF(A181="CAD",B181*0.79,Error)))))</f>
        <v>449</v>
      </c>
      <c r="E181">
        <v>968.78527777777776</v>
      </c>
    </row>
    <row r="182" spans="1:5" x14ac:dyDescent="0.3">
      <c r="A182" t="s">
        <v>113</v>
      </c>
      <c r="B182">
        <v>16</v>
      </c>
      <c r="C182">
        <v>7794</v>
      </c>
      <c r="D182" cm="1">
        <f t="array" ref="D182">IF(A182="USD",B182,IF(A182="EUR",B182*1.2,IF(A182="GBP",B182*1.39,IF(A182="AUD",B182*0.78,IF(A182="CAD",B182*0.79,Error)))))</f>
        <v>22.24</v>
      </c>
      <c r="E182">
        <v>319.14999999999998</v>
      </c>
    </row>
    <row r="183" spans="1:5" x14ac:dyDescent="0.3">
      <c r="A183" t="s">
        <v>36</v>
      </c>
      <c r="B183">
        <v>71</v>
      </c>
      <c r="C183">
        <v>14878</v>
      </c>
      <c r="D183" cm="1">
        <f t="array" ref="D183">IF(A183="USD",B183,IF(A183="EUR",B183*1.2,IF(A183="GBP",B183*1.39,IF(A183="AUD",B183*0.78,IF(A183="CAD",B183*0.79,Error)))))</f>
        <v>71</v>
      </c>
      <c r="E183">
        <v>865.53277777777782</v>
      </c>
    </row>
    <row r="184" spans="1:5" x14ac:dyDescent="0.3">
      <c r="A184" t="s">
        <v>36</v>
      </c>
      <c r="B184">
        <v>10</v>
      </c>
      <c r="C184">
        <v>2767</v>
      </c>
      <c r="D184" cm="1">
        <f t="array" ref="D184">IF(A184="USD",B184,IF(A184="EUR",B184*1.2,IF(A184="GBP",B184*1.39,IF(A184="AUD",B184*0.78,IF(A184="CAD",B184*0.79,Error)))))</f>
        <v>10</v>
      </c>
      <c r="E184">
        <v>25.116944444444446</v>
      </c>
    </row>
    <row r="185" spans="1:5" x14ac:dyDescent="0.3">
      <c r="A185" t="s">
        <v>36</v>
      </c>
      <c r="B185">
        <v>3</v>
      </c>
      <c r="C185">
        <v>328</v>
      </c>
      <c r="D185" cm="1">
        <f t="array" ref="D185">IF(A185="USD",B185,IF(A185="EUR",B185*1.2,IF(A185="GBP",B185*1.39,IF(A185="AUD",B185*0.78,IF(A185="CAD",B185*0.79,Error)))))</f>
        <v>3</v>
      </c>
      <c r="E185">
        <v>168.22833333333332</v>
      </c>
    </row>
    <row r="186" spans="1:5" x14ac:dyDescent="0.3">
      <c r="A186" t="s">
        <v>123</v>
      </c>
      <c r="B186">
        <v>193</v>
      </c>
      <c r="C186">
        <v>113692</v>
      </c>
      <c r="D186" cm="1">
        <f t="array" ref="D186">IF(A186="USD",B186,IF(A186="EUR",B186*1.2,IF(A186="GBP",B186*1.39,IF(A186="AUD",B186*0.78,IF(A186="CAD",B186*0.79,Error)))))</f>
        <v>152.47</v>
      </c>
      <c r="E186">
        <v>320.73250000000002</v>
      </c>
    </row>
    <row r="187" spans="1:5" x14ac:dyDescent="0.3">
      <c r="A187" t="s">
        <v>36</v>
      </c>
      <c r="B187">
        <v>5</v>
      </c>
      <c r="C187">
        <v>461</v>
      </c>
      <c r="D187" cm="1">
        <f t="array" ref="D187">IF(A187="USD",B187,IF(A187="EUR",B187*1.2,IF(A187="GBP",B187*1.39,IF(A187="AUD",B187*0.78,IF(A187="CAD",B187*0.79,Error)))))</f>
        <v>5</v>
      </c>
      <c r="E187">
        <v>820.73388888888894</v>
      </c>
    </row>
    <row r="188" spans="1:5" x14ac:dyDescent="0.3">
      <c r="A188" t="s">
        <v>123</v>
      </c>
      <c r="B188">
        <v>1000</v>
      </c>
      <c r="C188">
        <v>515614</v>
      </c>
      <c r="D188" cm="1">
        <f t="array" ref="D188">IF(A188="USD",B188,IF(A188="EUR",B188*1.2,IF(A188="GBP",B188*1.39,IF(A188="AUD",B188*0.78,IF(A188="CAD",B188*0.79,Error)))))</f>
        <v>790</v>
      </c>
      <c r="E188">
        <v>176.685</v>
      </c>
    </row>
    <row r="189" spans="1:5" x14ac:dyDescent="0.3">
      <c r="A189" t="s">
        <v>36</v>
      </c>
      <c r="B189">
        <v>3799</v>
      </c>
      <c r="C189">
        <v>1090942</v>
      </c>
      <c r="D189" cm="1">
        <f t="array" ref="D189">IF(A189="USD",B189,IF(A189="EUR",B189*1.2,IF(A189="GBP",B189*1.39,IF(A189="AUD",B189*0.78,IF(A189="CAD",B189*0.79,Error)))))</f>
        <v>3799</v>
      </c>
      <c r="E189">
        <v>441.40722222222223</v>
      </c>
    </row>
    <row r="190" spans="1:5" x14ac:dyDescent="0.3">
      <c r="A190" t="s">
        <v>36</v>
      </c>
      <c r="B190">
        <v>22</v>
      </c>
      <c r="C190">
        <v>9602</v>
      </c>
      <c r="D190" cm="1">
        <f t="array" ref="D190">IF(A190="USD",B190,IF(A190="EUR",B190*1.2,IF(A190="GBP",B190*1.39,IF(A190="AUD",B190*0.78,IF(A190="CAD",B190*0.79,Error)))))</f>
        <v>22</v>
      </c>
      <c r="E190">
        <v>882.94638888888892</v>
      </c>
    </row>
    <row r="191" spans="1:5" x14ac:dyDescent="0.3">
      <c r="A191" t="s">
        <v>36</v>
      </c>
      <c r="B191">
        <v>35</v>
      </c>
      <c r="C191">
        <v>3129</v>
      </c>
      <c r="D191" cm="1">
        <f t="array" ref="D191">IF(A191="USD",B191,IF(A191="EUR",B191*1.2,IF(A191="GBP",B191*1.39,IF(A191="AUD",B191*0.78,IF(A191="CAD",B191*0.79,Error)))))</f>
        <v>35</v>
      </c>
      <c r="E191">
        <v>820.625</v>
      </c>
    </row>
    <row r="192" spans="1:5" x14ac:dyDescent="0.3">
      <c r="A192" t="s">
        <v>113</v>
      </c>
      <c r="B192">
        <v>4</v>
      </c>
      <c r="C192">
        <v>2388</v>
      </c>
      <c r="D192" cm="1">
        <f t="array" ref="D192">IF(A192="USD",B192,IF(A192="EUR",B192*1.2,IF(A192="GBP",B192*1.39,IF(A192="AUD",B192*0.78,IF(A192="CAD",B192*0.79,Error)))))</f>
        <v>5.56</v>
      </c>
      <c r="E192">
        <v>347.97972222222222</v>
      </c>
    </row>
    <row r="193" spans="1:5" x14ac:dyDescent="0.3">
      <c r="A193" t="s">
        <v>36</v>
      </c>
      <c r="B193">
        <v>198</v>
      </c>
      <c r="C193">
        <v>12905</v>
      </c>
      <c r="D193" cm="1">
        <f t="array" ref="D193">IF(A193="USD",B193,IF(A193="EUR",B193*1.2,IF(A193="GBP",B193*1.39,IF(A193="AUD",B193*0.78,IF(A193="CAD",B193*0.79,Error)))))</f>
        <v>198</v>
      </c>
      <c r="E193">
        <v>820.73388888888894</v>
      </c>
    </row>
    <row r="194" spans="1:5" x14ac:dyDescent="0.3">
      <c r="A194" t="s">
        <v>36</v>
      </c>
      <c r="B194">
        <v>121</v>
      </c>
      <c r="C194">
        <v>20741</v>
      </c>
      <c r="D194" cm="1">
        <f t="array" ref="D194">IF(A194="USD",B194,IF(A194="EUR",B194*1.2,IF(A194="GBP",B194*1.39,IF(A194="AUD",B194*0.78,IF(A194="CAD",B194*0.79,Error)))))</f>
        <v>121</v>
      </c>
      <c r="E194">
        <v>459.98666666666668</v>
      </c>
    </row>
    <row r="195" spans="1:5" x14ac:dyDescent="0.3">
      <c r="A195" t="s">
        <v>36</v>
      </c>
      <c r="B195">
        <v>8</v>
      </c>
      <c r="C195">
        <v>754</v>
      </c>
      <c r="D195" cm="1">
        <f t="array" ref="D195">IF(A195="USD",B195,IF(A195="EUR",B195*1.2,IF(A195="GBP",B195*1.39,IF(A195="AUD",B195*0.78,IF(A195="CAD",B195*0.79,Error)))))</f>
        <v>8</v>
      </c>
      <c r="E195">
        <v>820.73388888888894</v>
      </c>
    </row>
    <row r="196" spans="1:5" x14ac:dyDescent="0.3">
      <c r="A196" t="s">
        <v>36</v>
      </c>
      <c r="B196">
        <v>156</v>
      </c>
      <c r="C196">
        <v>14802</v>
      </c>
      <c r="D196" cm="1">
        <f t="array" ref="D196">IF(A196="USD",B196,IF(A196="EUR",B196*1.2,IF(A196="GBP",B196*1.39,IF(A196="AUD",B196*0.78,IF(A196="CAD",B196*0.79,Error)))))</f>
        <v>156</v>
      </c>
      <c r="E196">
        <v>968.78527777777776</v>
      </c>
    </row>
    <row r="197" spans="1:5" x14ac:dyDescent="0.3">
      <c r="A197" t="s">
        <v>36</v>
      </c>
      <c r="B197">
        <v>2</v>
      </c>
      <c r="C197">
        <v>409</v>
      </c>
      <c r="D197" cm="1">
        <f t="array" ref="D197">IF(A197="USD",B197,IF(A197="EUR",B197*1.2,IF(A197="GBP",B197*1.39,IF(A197="AUD",B197*0.78,IF(A197="CAD",B197*0.79,Error)))))</f>
        <v>2</v>
      </c>
      <c r="E197">
        <v>598.61749999999995</v>
      </c>
    </row>
    <row r="198" spans="1:5" x14ac:dyDescent="0.3">
      <c r="A198" t="s">
        <v>36</v>
      </c>
      <c r="B198">
        <v>6</v>
      </c>
      <c r="C198">
        <v>411</v>
      </c>
      <c r="D198" cm="1">
        <f t="array" ref="D198">IF(A198="USD",B198,IF(A198="EUR",B198*1.2,IF(A198="GBP",B198*1.39,IF(A198="AUD",B198*0.78,IF(A198="CAD",B198*0.79,Error)))))</f>
        <v>6</v>
      </c>
      <c r="E198">
        <v>193.14249999999998</v>
      </c>
    </row>
    <row r="199" spans="1:5" x14ac:dyDescent="0.3">
      <c r="A199" t="s">
        <v>48</v>
      </c>
      <c r="B199">
        <v>2</v>
      </c>
      <c r="C199">
        <v>2299</v>
      </c>
      <c r="D199" cm="1">
        <f t="array" ref="D199">IF(A199="USD",B199,IF(A199="EUR",B199*1.2,IF(A199="GBP",B199*1.39,IF(A199="AUD",B199*0.78,IF(A199="CAD",B199*0.79,Error)))))</f>
        <v>2.4</v>
      </c>
      <c r="E199">
        <v>72</v>
      </c>
    </row>
    <row r="200" spans="1:5" x14ac:dyDescent="0.3">
      <c r="A200" t="s">
        <v>36</v>
      </c>
      <c r="B200">
        <v>2</v>
      </c>
      <c r="C200">
        <v>801</v>
      </c>
      <c r="D200" cm="1">
        <f t="array" ref="D200">IF(A200="USD",B200,IF(A200="EUR",B200*1.2,IF(A200="GBP",B200*1.39,IF(A200="AUD",B200*0.78,IF(A200="CAD",B200*0.79,Error)))))</f>
        <v>2</v>
      </c>
      <c r="E200">
        <v>273.19166666666666</v>
      </c>
    </row>
    <row r="201" spans="1:5" x14ac:dyDescent="0.3">
      <c r="A201" t="s">
        <v>36</v>
      </c>
      <c r="B201">
        <v>114</v>
      </c>
      <c r="C201">
        <v>16719</v>
      </c>
      <c r="D201" cm="1">
        <f t="array" ref="D201">IF(A201="USD",B201,IF(A201="EUR",B201*1.2,IF(A201="GBP",B201*1.39,IF(A201="AUD",B201*0.78,IF(A201="CAD",B201*0.79,Error)))))</f>
        <v>114</v>
      </c>
      <c r="E201">
        <v>968.78527777777776</v>
      </c>
    </row>
    <row r="202" spans="1:5" x14ac:dyDescent="0.3">
      <c r="A202" t="s">
        <v>36</v>
      </c>
      <c r="B202">
        <v>253</v>
      </c>
      <c r="C202">
        <v>59497</v>
      </c>
      <c r="D202" cm="1">
        <f t="array" ref="D202">IF(A202="USD",B202,IF(A202="EUR",B202*1.2,IF(A202="GBP",B202*1.39,IF(A202="AUD",B202*0.78,IF(A202="CAD",B202*0.79,Error)))))</f>
        <v>253</v>
      </c>
      <c r="E202">
        <v>441.40722222222223</v>
      </c>
    </row>
    <row r="203" spans="1:5" x14ac:dyDescent="0.3">
      <c r="A203" t="s">
        <v>36</v>
      </c>
      <c r="B203">
        <v>8</v>
      </c>
      <c r="C203">
        <v>1467</v>
      </c>
      <c r="D203" cm="1">
        <f t="array" ref="D203">IF(A203="USD",B203,IF(A203="EUR",B203*1.2,IF(A203="GBP",B203*1.39,IF(A203="AUD",B203*0.78,IF(A203="CAD",B203*0.79,Error)))))</f>
        <v>8</v>
      </c>
      <c r="E203">
        <v>25.116944444444446</v>
      </c>
    </row>
    <row r="204" spans="1:5" x14ac:dyDescent="0.3">
      <c r="A204" t="s">
        <v>36</v>
      </c>
      <c r="B204">
        <v>29</v>
      </c>
      <c r="C204">
        <v>2114</v>
      </c>
      <c r="D204" cm="1">
        <f t="array" ref="D204">IF(A204="USD",B204,IF(A204="EUR",B204*1.2,IF(A204="GBP",B204*1.39,IF(A204="AUD",B204*0.78,IF(A204="CAD",B204*0.79,Error)))))</f>
        <v>29</v>
      </c>
      <c r="E204">
        <v>820.60805555555555</v>
      </c>
    </row>
    <row r="205" spans="1:5" x14ac:dyDescent="0.3">
      <c r="A205" t="s">
        <v>36</v>
      </c>
      <c r="B205">
        <v>17</v>
      </c>
      <c r="C205">
        <v>2247</v>
      </c>
      <c r="D205" cm="1">
        <f t="array" ref="D205">IF(A205="USD",B205,IF(A205="EUR",B205*1.2,IF(A205="GBP",B205*1.39,IF(A205="AUD",B205*0.78,IF(A205="CAD",B205*0.79,Error)))))</f>
        <v>17</v>
      </c>
      <c r="E205">
        <v>1394.3708333333334</v>
      </c>
    </row>
    <row r="206" spans="1:5" x14ac:dyDescent="0.3">
      <c r="A206" t="s">
        <v>36</v>
      </c>
      <c r="B206">
        <v>11550</v>
      </c>
      <c r="C206">
        <v>1114855</v>
      </c>
      <c r="D206" cm="1">
        <f t="array" ref="D206">IF(A206="USD",B206,IF(A206="EUR",B206*1.2,IF(A206="GBP",B206*1.39,IF(A206="AUD",B206*0.78,IF(A206="CAD",B206*0.79,Error)))))</f>
        <v>11550</v>
      </c>
      <c r="E206">
        <v>541.98333333333335</v>
      </c>
    </row>
    <row r="207" spans="1:5" x14ac:dyDescent="0.3">
      <c r="A207" t="s">
        <v>36</v>
      </c>
      <c r="B207">
        <v>17</v>
      </c>
      <c r="C207">
        <v>2304</v>
      </c>
      <c r="D207" cm="1">
        <f t="array" ref="D207">IF(A207="USD",B207,IF(A207="EUR",B207*1.2,IF(A207="GBP",B207*1.39,IF(A207="AUD",B207*0.78,IF(A207="CAD",B207*0.79,Error)))))</f>
        <v>17</v>
      </c>
      <c r="E207">
        <v>611.39222222222224</v>
      </c>
    </row>
    <row r="208" spans="1:5" x14ac:dyDescent="0.3">
      <c r="A208" t="s">
        <v>36</v>
      </c>
      <c r="B208">
        <v>9</v>
      </c>
      <c r="C208">
        <v>1734</v>
      </c>
      <c r="D208" cm="1">
        <f t="array" ref="D208">IF(A208="USD",B208,IF(A208="EUR",B208*1.2,IF(A208="GBP",B208*1.39,IF(A208="AUD",B208*0.78,IF(A208="CAD",B208*0.79,Error)))))</f>
        <v>9</v>
      </c>
      <c r="E208">
        <v>25.116944444444446</v>
      </c>
    </row>
    <row r="209" spans="1:5" x14ac:dyDescent="0.3">
      <c r="A209" t="s">
        <v>36</v>
      </c>
      <c r="B209">
        <v>3392</v>
      </c>
      <c r="C209">
        <v>1221378</v>
      </c>
      <c r="D209" cm="1">
        <f t="array" ref="D209">IF(A209="USD",B209,IF(A209="EUR",B209*1.2,IF(A209="GBP",B209*1.39,IF(A209="AUD",B209*0.78,IF(A209="CAD",B209*0.79,Error)))))</f>
        <v>3392</v>
      </c>
      <c r="E209">
        <v>441.40722222222223</v>
      </c>
    </row>
    <row r="210" spans="1:5" x14ac:dyDescent="0.3">
      <c r="A210" t="s">
        <v>36</v>
      </c>
      <c r="B210">
        <v>5</v>
      </c>
      <c r="C210">
        <v>1733</v>
      </c>
      <c r="D210" cm="1">
        <f t="array" ref="D210">IF(A210="USD",B210,IF(A210="EUR",B210*1.2,IF(A210="GBP",B210*1.39,IF(A210="AUD",B210*0.78,IF(A210="CAD",B210*0.79,Error)))))</f>
        <v>5</v>
      </c>
      <c r="E210">
        <v>273.19166666666666</v>
      </c>
    </row>
    <row r="211" spans="1:5" x14ac:dyDescent="0.3">
      <c r="A211" t="s">
        <v>36</v>
      </c>
      <c r="B211">
        <v>2517</v>
      </c>
      <c r="C211">
        <v>341812</v>
      </c>
      <c r="D211" cm="1">
        <f t="array" ref="D211">IF(A211="USD",B211,IF(A211="EUR",B211*1.2,IF(A211="GBP",B211*1.39,IF(A211="AUD",B211*0.78,IF(A211="CAD",B211*0.79,Error)))))</f>
        <v>2517</v>
      </c>
      <c r="E211">
        <v>706.28416666666669</v>
      </c>
    </row>
    <row r="212" spans="1:5" x14ac:dyDescent="0.3">
      <c r="A212" t="s">
        <v>36</v>
      </c>
      <c r="B212">
        <v>3</v>
      </c>
      <c r="C212">
        <v>1032</v>
      </c>
      <c r="D212" cm="1">
        <f t="array" ref="D212">IF(A212="USD",B212,IF(A212="EUR",B212*1.2,IF(A212="GBP",B212*1.39,IF(A212="AUD",B212*0.78,IF(A212="CAD",B212*0.79,Error)))))</f>
        <v>3</v>
      </c>
      <c r="E212">
        <v>273.19166666666666</v>
      </c>
    </row>
    <row r="213" spans="1:5" x14ac:dyDescent="0.3">
      <c r="A213" t="s">
        <v>36</v>
      </c>
      <c r="B213">
        <v>2112</v>
      </c>
      <c r="C213">
        <v>184408</v>
      </c>
      <c r="D213" cm="1">
        <f t="array" ref="D213">IF(A213="USD",B213,IF(A213="EUR",B213*1.2,IF(A213="GBP",B213*1.39,IF(A213="AUD",B213*0.78,IF(A213="CAD",B213*0.79,Error)))))</f>
        <v>2112</v>
      </c>
      <c r="E213">
        <v>479.88694444444445</v>
      </c>
    </row>
    <row r="214" spans="1:5" x14ac:dyDescent="0.3">
      <c r="A214" t="s">
        <v>36</v>
      </c>
      <c r="B214">
        <v>141</v>
      </c>
      <c r="C214">
        <v>24227</v>
      </c>
      <c r="D214" cm="1">
        <f t="array" ref="D214">IF(A214="USD",B214,IF(A214="EUR",B214*1.2,IF(A214="GBP",B214*1.39,IF(A214="AUD",B214*0.78,IF(A214="CAD",B214*0.79,Error)))))</f>
        <v>141</v>
      </c>
      <c r="E214">
        <v>459.98666666666668</v>
      </c>
    </row>
    <row r="215" spans="1:5" x14ac:dyDescent="0.3">
      <c r="A215" t="s">
        <v>113</v>
      </c>
      <c r="B215">
        <v>3</v>
      </c>
      <c r="C215">
        <v>1499</v>
      </c>
      <c r="D215" cm="1">
        <f t="array" ref="D215">IF(A215="USD",B215,IF(A215="EUR",B215*1.2,IF(A215="GBP",B215*1.39,IF(A215="AUD",B215*0.78,IF(A215="CAD",B215*0.79,Error)))))</f>
        <v>4.17</v>
      </c>
      <c r="E215">
        <v>335.97388888888889</v>
      </c>
    </row>
    <row r="216" spans="1:5" x14ac:dyDescent="0.3">
      <c r="A216" t="s">
        <v>113</v>
      </c>
      <c r="B216">
        <v>23</v>
      </c>
      <c r="C216">
        <v>22022</v>
      </c>
      <c r="D216" cm="1">
        <f t="array" ref="D216">IF(A216="USD",B216,IF(A216="EUR",B216*1.2,IF(A216="GBP",B216*1.39,IF(A216="AUD",B216*0.78,IF(A216="CAD",B216*0.79,Error)))))</f>
        <v>31.97</v>
      </c>
      <c r="E216">
        <v>325.59416666666669</v>
      </c>
    </row>
    <row r="217" spans="1:5" x14ac:dyDescent="0.3">
      <c r="A217" t="s">
        <v>36</v>
      </c>
      <c r="B217">
        <v>49</v>
      </c>
      <c r="C217">
        <v>4538</v>
      </c>
      <c r="D217" cm="1">
        <f t="array" ref="D217">IF(A217="USD",B217,IF(A217="EUR",B217*1.2,IF(A217="GBP",B217*1.39,IF(A217="AUD",B217*0.78,IF(A217="CAD",B217*0.79,Error)))))</f>
        <v>49</v>
      </c>
      <c r="E217">
        <v>968.78527777777776</v>
      </c>
    </row>
    <row r="218" spans="1:5" x14ac:dyDescent="0.3">
      <c r="A218" t="s">
        <v>113</v>
      </c>
      <c r="B218">
        <v>31</v>
      </c>
      <c r="C218">
        <v>14613</v>
      </c>
      <c r="D218" cm="1">
        <f t="array" ref="D218">IF(A218="USD",B218,IF(A218="EUR",B218*1.2,IF(A218="GBP",B218*1.39,IF(A218="AUD",B218*0.78,IF(A218="CAD",B218*0.79,Error)))))</f>
        <v>43.089999999999996</v>
      </c>
      <c r="E218">
        <v>319.14999999999998</v>
      </c>
    </row>
    <row r="219" spans="1:5" x14ac:dyDescent="0.3">
      <c r="A219" t="s">
        <v>36</v>
      </c>
      <c r="B219">
        <v>5</v>
      </c>
      <c r="C219">
        <v>317</v>
      </c>
      <c r="D219" cm="1">
        <f t="array" ref="D219">IF(A219="USD",B219,IF(A219="EUR",B219*1.2,IF(A219="GBP",B219*1.39,IF(A219="AUD",B219*0.78,IF(A219="CAD",B219*0.79,Error)))))</f>
        <v>5</v>
      </c>
      <c r="E219">
        <v>53.148333333333333</v>
      </c>
    </row>
    <row r="220" spans="1:5" x14ac:dyDescent="0.3">
      <c r="A220" t="s">
        <v>36</v>
      </c>
      <c r="B220">
        <v>551</v>
      </c>
      <c r="C220">
        <v>77159</v>
      </c>
      <c r="D220" cm="1">
        <f t="array" ref="D220">IF(A220="USD",B220,IF(A220="EUR",B220*1.2,IF(A220="GBP",B220*1.39,IF(A220="AUD",B220*0.78,IF(A220="CAD",B220*0.79,Error)))))</f>
        <v>551</v>
      </c>
      <c r="E220">
        <v>96</v>
      </c>
    </row>
    <row r="221" spans="1:5" x14ac:dyDescent="0.3">
      <c r="A221" t="s">
        <v>36</v>
      </c>
      <c r="B221">
        <v>277</v>
      </c>
      <c r="C221">
        <v>65441</v>
      </c>
      <c r="D221" cm="1">
        <f t="array" ref="D221">IF(A221="USD",B221,IF(A221="EUR",B221*1.2,IF(A221="GBP",B221*1.39,IF(A221="AUD",B221*0.78,IF(A221="CAD",B221*0.79,Error)))))</f>
        <v>277</v>
      </c>
      <c r="E221">
        <v>1855.5705555555555</v>
      </c>
    </row>
    <row r="222" spans="1:5" x14ac:dyDescent="0.3">
      <c r="A222" t="s">
        <v>946</v>
      </c>
      <c r="B222">
        <v>1802</v>
      </c>
      <c r="C222">
        <v>461286</v>
      </c>
      <c r="D222" cm="1">
        <f t="array" ref="D222">IF(A222="USD",B222,IF(A222="EUR",B222*1.2,IF(A222="GBP",B222*1.39,IF(A222="AUD",B222*0.78,IF(A222="CAD",B222*0.79,Error)))))</f>
        <v>1405.56</v>
      </c>
      <c r="E222">
        <v>828.46749999999997</v>
      </c>
    </row>
    <row r="223" spans="1:5" x14ac:dyDescent="0.3">
      <c r="A223" t="s">
        <v>36</v>
      </c>
      <c r="B223">
        <v>14</v>
      </c>
      <c r="C223">
        <v>1837</v>
      </c>
      <c r="D223" cm="1">
        <f t="array" ref="D223">IF(A223="USD",B223,IF(A223="EUR",B223*1.2,IF(A223="GBP",B223*1.39,IF(A223="AUD",B223*0.78,IF(A223="CAD",B223*0.79,Error)))))</f>
        <v>14</v>
      </c>
      <c r="E223">
        <v>611.39222222222224</v>
      </c>
    </row>
    <row r="224" spans="1:5" x14ac:dyDescent="0.3">
      <c r="A224" t="s">
        <v>36</v>
      </c>
      <c r="B224">
        <v>4</v>
      </c>
      <c r="C224">
        <v>334</v>
      </c>
      <c r="D224" cm="1">
        <f t="array" ref="D224">IF(A224="USD",B224,IF(A224="EUR",B224*1.2,IF(A224="GBP",B224*1.39,IF(A224="AUD",B224*0.78,IF(A224="CAD",B224*0.79,Error)))))</f>
        <v>4</v>
      </c>
      <c r="E224">
        <v>557.74194444444447</v>
      </c>
    </row>
    <row r="225" spans="1:5" x14ac:dyDescent="0.3">
      <c r="A225" t="s">
        <v>113</v>
      </c>
      <c r="B225">
        <v>2</v>
      </c>
      <c r="C225">
        <v>1018</v>
      </c>
      <c r="D225" cm="1">
        <f t="array" ref="D225">IF(A225="USD",B225,IF(A225="EUR",B225*1.2,IF(A225="GBP",B225*1.39,IF(A225="AUD",B225*0.78,IF(A225="CAD",B225*0.79,Error)))))</f>
        <v>2.78</v>
      </c>
      <c r="E225">
        <v>335.97388888888889</v>
      </c>
    </row>
    <row r="226" spans="1:5" x14ac:dyDescent="0.3">
      <c r="A226" t="s">
        <v>36</v>
      </c>
      <c r="B226">
        <v>15</v>
      </c>
      <c r="C226">
        <v>1581</v>
      </c>
      <c r="D226" cm="1">
        <f t="array" ref="D226">IF(A226="USD",B226,IF(A226="EUR",B226*1.2,IF(A226="GBP",B226*1.39,IF(A226="AUD",B226*0.78,IF(A226="CAD",B226*0.79,Error)))))</f>
        <v>15</v>
      </c>
      <c r="E226">
        <v>1052.4394444444445</v>
      </c>
    </row>
    <row r="227" spans="1:5" x14ac:dyDescent="0.3">
      <c r="A227" t="s">
        <v>36</v>
      </c>
      <c r="B227">
        <v>9</v>
      </c>
      <c r="C227">
        <v>660</v>
      </c>
      <c r="D227" cm="1">
        <f t="array" ref="D227">IF(A227="USD",B227,IF(A227="EUR",B227*1.2,IF(A227="GBP",B227*1.39,IF(A227="AUD",B227*0.78,IF(A227="CAD",B227*0.79,Error)))))</f>
        <v>9</v>
      </c>
      <c r="E227">
        <v>820.60805555555555</v>
      </c>
    </row>
    <row r="228" spans="1:5" x14ac:dyDescent="0.3">
      <c r="A228" t="s">
        <v>36</v>
      </c>
      <c r="B228">
        <v>5</v>
      </c>
      <c r="C228">
        <v>314</v>
      </c>
      <c r="D228" cm="1">
        <f t="array" ref="D228">IF(A228="USD",B228,IF(A228="EUR",B228*1.2,IF(A228="GBP",B228*1.39,IF(A228="AUD",B228*0.78,IF(A228="CAD",B228*0.79,Error)))))</f>
        <v>5</v>
      </c>
      <c r="E228">
        <v>985.05666666666662</v>
      </c>
    </row>
    <row r="229" spans="1:5" x14ac:dyDescent="0.3">
      <c r="A229" t="s">
        <v>36</v>
      </c>
      <c r="B229">
        <v>96</v>
      </c>
      <c r="C229">
        <v>12678</v>
      </c>
      <c r="D229" cm="1">
        <f t="array" ref="D229">IF(A229="USD",B229,IF(A229="EUR",B229*1.2,IF(A229="GBP",B229*1.39,IF(A229="AUD",B229*0.78,IF(A229="CAD",B229*0.79,Error)))))</f>
        <v>96</v>
      </c>
      <c r="E229">
        <v>459.98666666666668</v>
      </c>
    </row>
    <row r="230" spans="1:5" x14ac:dyDescent="0.3">
      <c r="A230" t="s">
        <v>36</v>
      </c>
      <c r="B230">
        <v>90</v>
      </c>
      <c r="C230">
        <v>7878</v>
      </c>
      <c r="D230" cm="1">
        <f t="array" ref="D230">IF(A230="USD",B230,IF(A230="EUR",B230*1.2,IF(A230="GBP",B230*1.39,IF(A230="AUD",B230*0.78,IF(A230="CAD",B230*0.79,Error)))))</f>
        <v>90</v>
      </c>
      <c r="E230">
        <v>964.40583333333336</v>
      </c>
    </row>
    <row r="231" spans="1:5" x14ac:dyDescent="0.3">
      <c r="A231" t="s">
        <v>36</v>
      </c>
      <c r="B231">
        <v>78</v>
      </c>
      <c r="C231">
        <v>28936</v>
      </c>
      <c r="D231" cm="1">
        <f t="array" ref="D231">IF(A231="USD",B231,IF(A231="EUR",B231*1.2,IF(A231="GBP",B231*1.39,IF(A231="AUD",B231*0.78,IF(A231="CAD",B231*0.79,Error)))))</f>
        <v>78</v>
      </c>
      <c r="E231">
        <v>74.769166666666663</v>
      </c>
    </row>
    <row r="232" spans="1:5" x14ac:dyDescent="0.3">
      <c r="A232" t="s">
        <v>36</v>
      </c>
      <c r="B232">
        <v>30</v>
      </c>
      <c r="C232">
        <v>4029</v>
      </c>
      <c r="D232" cm="1">
        <f t="array" ref="D232">IF(A232="USD",B232,IF(A232="EUR",B232*1.2,IF(A232="GBP",B232*1.39,IF(A232="AUD",B232*0.78,IF(A232="CAD",B232*0.79,Error)))))</f>
        <v>30</v>
      </c>
      <c r="E232">
        <v>968.78527777777776</v>
      </c>
    </row>
    <row r="233" spans="1:5" x14ac:dyDescent="0.3">
      <c r="A233" t="s">
        <v>36</v>
      </c>
      <c r="B233">
        <v>199</v>
      </c>
      <c r="C233">
        <v>28778</v>
      </c>
      <c r="D233" cm="1">
        <f t="array" ref="D233">IF(A233="USD",B233,IF(A233="EUR",B233*1.2,IF(A233="GBP",B233*1.39,IF(A233="AUD",B233*0.78,IF(A233="CAD",B233*0.79,Error)))))</f>
        <v>199</v>
      </c>
      <c r="E233">
        <v>95.764722222222218</v>
      </c>
    </row>
    <row r="234" spans="1:5" x14ac:dyDescent="0.3">
      <c r="A234" t="s">
        <v>36</v>
      </c>
      <c r="B234">
        <v>4</v>
      </c>
      <c r="C234">
        <v>369</v>
      </c>
      <c r="D234" cm="1">
        <f t="array" ref="D234">IF(A234="USD",B234,IF(A234="EUR",B234*1.2,IF(A234="GBP",B234*1.39,IF(A234="AUD",B234*0.78,IF(A234="CAD",B234*0.79,Error)))))</f>
        <v>4</v>
      </c>
      <c r="E234">
        <v>53.148333333333333</v>
      </c>
    </row>
    <row r="235" spans="1:5" x14ac:dyDescent="0.3">
      <c r="A235" t="s">
        <v>36</v>
      </c>
      <c r="B235">
        <v>21</v>
      </c>
      <c r="C235">
        <v>18165</v>
      </c>
      <c r="D235" cm="1">
        <f t="array" ref="D235">IF(A235="USD",B235,IF(A235="EUR",B235*1.2,IF(A235="GBP",B235*1.39,IF(A235="AUD",B235*0.78,IF(A235="CAD",B235*0.79,Error)))))</f>
        <v>21</v>
      </c>
      <c r="E235">
        <v>306.41666666666669</v>
      </c>
    </row>
    <row r="236" spans="1:5" x14ac:dyDescent="0.3">
      <c r="A236" t="s">
        <v>113</v>
      </c>
      <c r="B236">
        <v>9</v>
      </c>
      <c r="C236">
        <v>3906</v>
      </c>
      <c r="D236" cm="1">
        <f t="array" ref="D236">IF(A236="USD",B236,IF(A236="EUR",B236*1.2,IF(A236="GBP",B236*1.39,IF(A236="AUD",B236*0.78,IF(A236="CAD",B236*0.79,Error)))))</f>
        <v>12.51</v>
      </c>
      <c r="E236">
        <v>311.7166666666667</v>
      </c>
    </row>
    <row r="237" spans="1:5" x14ac:dyDescent="0.3">
      <c r="A237" t="s">
        <v>36</v>
      </c>
      <c r="B237">
        <v>11</v>
      </c>
      <c r="C237">
        <v>814</v>
      </c>
      <c r="D237" cm="1">
        <f t="array" ref="D237">IF(A237="USD",B237,IF(A237="EUR",B237*1.2,IF(A237="GBP",B237*1.39,IF(A237="AUD",B237*0.78,IF(A237="CAD",B237*0.79,Error)))))</f>
        <v>11</v>
      </c>
      <c r="E237">
        <v>168.22833333333332</v>
      </c>
    </row>
    <row r="238" spans="1:5" x14ac:dyDescent="0.3">
      <c r="A238" t="s">
        <v>36</v>
      </c>
      <c r="B238">
        <v>38</v>
      </c>
      <c r="C238">
        <v>6135</v>
      </c>
      <c r="D238" cm="1">
        <f t="array" ref="D238">IF(A238="USD",B238,IF(A238="EUR",B238*1.2,IF(A238="GBP",B238*1.39,IF(A238="AUD",B238*0.78,IF(A238="CAD",B238*0.79,Error)))))</f>
        <v>38</v>
      </c>
      <c r="E238">
        <v>104.68333333333334</v>
      </c>
    </row>
    <row r="239" spans="1:5" x14ac:dyDescent="0.3">
      <c r="A239" t="s">
        <v>36</v>
      </c>
      <c r="B239">
        <v>55</v>
      </c>
      <c r="C239">
        <v>7943</v>
      </c>
      <c r="D239" cm="1">
        <f t="array" ref="D239">IF(A239="USD",B239,IF(A239="EUR",B239*1.2,IF(A239="GBP",B239*1.39,IF(A239="AUD",B239*0.78,IF(A239="CAD",B239*0.79,Error)))))</f>
        <v>55</v>
      </c>
      <c r="E239">
        <v>968.78527777777776</v>
      </c>
    </row>
    <row r="240" spans="1:5" x14ac:dyDescent="0.3">
      <c r="A240" t="s">
        <v>36</v>
      </c>
      <c r="B240">
        <v>117</v>
      </c>
      <c r="C240">
        <v>15345</v>
      </c>
      <c r="D240" cm="1">
        <f t="array" ref="D240">IF(A240="USD",B240,IF(A240="EUR",B240*1.2,IF(A240="GBP",B240*1.39,IF(A240="AUD",B240*0.78,IF(A240="CAD",B240*0.79,Error)))))</f>
        <v>117</v>
      </c>
      <c r="E240">
        <v>2018.2352777777778</v>
      </c>
    </row>
    <row r="241" spans="1:5" x14ac:dyDescent="0.3">
      <c r="A241" t="s">
        <v>48</v>
      </c>
      <c r="B241">
        <v>255</v>
      </c>
      <c r="C241">
        <v>201297</v>
      </c>
      <c r="D241" cm="1">
        <f t="array" ref="D241">IF(A241="USD",B241,IF(A241="EUR",B241*1.2,IF(A241="GBP",B241*1.39,IF(A241="AUD",B241*0.78,IF(A241="CAD",B241*0.79,Error)))))</f>
        <v>306</v>
      </c>
      <c r="E241">
        <v>153.17527777777778</v>
      </c>
    </row>
    <row r="242" spans="1:5" x14ac:dyDescent="0.3">
      <c r="A242" t="s">
        <v>113</v>
      </c>
      <c r="B242">
        <v>1000</v>
      </c>
      <c r="C242">
        <v>282091</v>
      </c>
      <c r="D242" cm="1">
        <f t="array" ref="D242">IF(A242="USD",B242,IF(A242="EUR",B242*1.2,IF(A242="GBP",B242*1.39,IF(A242="AUD",B242*0.78,IF(A242="CAD",B242*0.79,Error)))))</f>
        <v>1390</v>
      </c>
      <c r="E242">
        <v>709.68499999999995</v>
      </c>
    </row>
    <row r="243" spans="1:5" x14ac:dyDescent="0.3">
      <c r="A243" t="s">
        <v>123</v>
      </c>
      <c r="B243">
        <v>37</v>
      </c>
      <c r="C243">
        <v>22248</v>
      </c>
      <c r="D243" cm="1">
        <f t="array" ref="D243">IF(A243="USD",B243,IF(A243="EUR",B243*1.2,IF(A243="GBP",B243*1.39,IF(A243="AUD",B243*0.78,IF(A243="CAD",B243*0.79,Error)))))</f>
        <v>29.23</v>
      </c>
      <c r="E243">
        <v>1014.2986111111111</v>
      </c>
    </row>
    <row r="244" spans="1:5" x14ac:dyDescent="0.3">
      <c r="A244" t="s">
        <v>36</v>
      </c>
      <c r="B244">
        <v>417</v>
      </c>
      <c r="C244">
        <v>54775</v>
      </c>
      <c r="D244" cm="1">
        <f t="array" ref="D244">IF(A244="USD",B244,IF(A244="EUR",B244*1.2,IF(A244="GBP",B244*1.39,IF(A244="AUD",B244*0.78,IF(A244="CAD",B244*0.79,Error)))))</f>
        <v>417</v>
      </c>
      <c r="E244">
        <v>706.28416666666669</v>
      </c>
    </row>
    <row r="245" spans="1:5" x14ac:dyDescent="0.3">
      <c r="A245" t="s">
        <v>36</v>
      </c>
      <c r="B245">
        <v>4</v>
      </c>
      <c r="C245">
        <v>1271</v>
      </c>
      <c r="D245" cm="1">
        <f t="array" ref="D245">IF(A245="USD",B245,IF(A245="EUR",B245*1.2,IF(A245="GBP",B245*1.39,IF(A245="AUD",B245*0.78,IF(A245="CAD",B245*0.79,Error)))))</f>
        <v>4</v>
      </c>
      <c r="E245">
        <v>273.19166666666666</v>
      </c>
    </row>
    <row r="246" spans="1:5" x14ac:dyDescent="0.3">
      <c r="A246" t="s">
        <v>36</v>
      </c>
      <c r="B246">
        <v>6139</v>
      </c>
      <c r="C246">
        <v>1365316</v>
      </c>
      <c r="D246" cm="1">
        <f t="array" ref="D246">IF(A246="USD",B246,IF(A246="EUR",B246*1.2,IF(A246="GBP",B246*1.39,IF(A246="AUD",B246*0.78,IF(A246="CAD",B246*0.79,Error)))))</f>
        <v>6139</v>
      </c>
      <c r="E246">
        <v>312.01638888888891</v>
      </c>
    </row>
    <row r="247" spans="1:5" x14ac:dyDescent="0.3">
      <c r="A247" t="s">
        <v>36</v>
      </c>
      <c r="B247">
        <v>7</v>
      </c>
      <c r="C247">
        <v>1997</v>
      </c>
      <c r="D247" cm="1">
        <f t="array" ref="D247">IF(A247="USD",B247,IF(A247="EUR",B247*1.2,IF(A247="GBP",B247*1.39,IF(A247="AUD",B247*0.78,IF(A247="CAD",B247*0.79,Error)))))</f>
        <v>7</v>
      </c>
      <c r="E247">
        <v>598.61749999999995</v>
      </c>
    </row>
    <row r="248" spans="1:5" x14ac:dyDescent="0.3">
      <c r="A248" t="s">
        <v>36</v>
      </c>
      <c r="B248">
        <v>174</v>
      </c>
      <c r="C248">
        <v>81965</v>
      </c>
      <c r="D248" cm="1">
        <f t="array" ref="D248">IF(A248="USD",B248,IF(A248="EUR",B248*1.2,IF(A248="GBP",B248*1.39,IF(A248="AUD",B248*0.78,IF(A248="CAD",B248*0.79,Error)))))</f>
        <v>174</v>
      </c>
      <c r="E248">
        <v>164.75</v>
      </c>
    </row>
    <row r="249" spans="1:5" x14ac:dyDescent="0.3">
      <c r="A249" t="s">
        <v>36</v>
      </c>
      <c r="B249">
        <v>1488</v>
      </c>
      <c r="C249">
        <v>212632</v>
      </c>
      <c r="D249" cm="1">
        <f t="array" ref="D249">IF(A249="USD",B249,IF(A249="EUR",B249*1.2,IF(A249="GBP",B249*1.39,IF(A249="AUD",B249*0.78,IF(A249="CAD",B249*0.79,Error)))))</f>
        <v>1488</v>
      </c>
      <c r="E249">
        <v>706.28416666666669</v>
      </c>
    </row>
    <row r="250" spans="1:5" x14ac:dyDescent="0.3">
      <c r="A250" t="s">
        <v>113</v>
      </c>
      <c r="B250">
        <v>79</v>
      </c>
      <c r="C250">
        <v>37224</v>
      </c>
      <c r="D250" cm="1">
        <f t="array" ref="D250">IF(A250="USD",B250,IF(A250="EUR",B250*1.2,IF(A250="GBP",B250*1.39,IF(A250="AUD",B250*0.78,IF(A250="CAD",B250*0.79,Error)))))</f>
        <v>109.80999999999999</v>
      </c>
      <c r="E250">
        <v>295.60138888888889</v>
      </c>
    </row>
    <row r="251" spans="1:5" x14ac:dyDescent="0.3">
      <c r="A251" t="s">
        <v>36</v>
      </c>
      <c r="B251">
        <v>13</v>
      </c>
      <c r="C251">
        <v>3782</v>
      </c>
      <c r="D251" cm="1">
        <f t="array" ref="D251">IF(A251="USD",B251,IF(A251="EUR",B251*1.2,IF(A251="GBP",B251*1.39,IF(A251="AUD",B251*0.78,IF(A251="CAD",B251*0.79,Error)))))</f>
        <v>13</v>
      </c>
      <c r="E251">
        <v>882.98833333333334</v>
      </c>
    </row>
    <row r="252" spans="1:5" x14ac:dyDescent="0.3">
      <c r="A252" t="s">
        <v>36</v>
      </c>
      <c r="B252">
        <v>3</v>
      </c>
      <c r="C252">
        <v>641</v>
      </c>
      <c r="D252" cm="1">
        <f t="array" ref="D252">IF(A252="USD",B252,IF(A252="EUR",B252*1.2,IF(A252="GBP",B252*1.39,IF(A252="AUD",B252*0.78,IF(A252="CAD",B252*0.79,Error)))))</f>
        <v>3</v>
      </c>
      <c r="E252">
        <v>273.19166666666666</v>
      </c>
    </row>
    <row r="253" spans="1:5" x14ac:dyDescent="0.3">
      <c r="A253" t="s">
        <v>36</v>
      </c>
      <c r="B253">
        <v>316</v>
      </c>
      <c r="C253">
        <v>51114</v>
      </c>
      <c r="D253" cm="1">
        <f t="array" ref="D253">IF(A253="USD",B253,IF(A253="EUR",B253*1.2,IF(A253="GBP",B253*1.39,IF(A253="AUD",B253*0.78,IF(A253="CAD",B253*0.79,Error)))))</f>
        <v>316</v>
      </c>
      <c r="E253">
        <v>968.78527777777776</v>
      </c>
    </row>
    <row r="254" spans="1:5" x14ac:dyDescent="0.3">
      <c r="A254" t="s">
        <v>36</v>
      </c>
      <c r="B254">
        <v>6</v>
      </c>
      <c r="C254">
        <v>778</v>
      </c>
      <c r="D254" cm="1">
        <f t="array" ref="D254">IF(A254="USD",B254,IF(A254="EUR",B254*1.2,IF(A254="GBP",B254*1.39,IF(A254="AUD",B254*0.78,IF(A254="CAD",B254*0.79,Error)))))</f>
        <v>6</v>
      </c>
      <c r="E254">
        <v>820.73388888888894</v>
      </c>
    </row>
    <row r="255" spans="1:5" x14ac:dyDescent="0.3">
      <c r="A255" t="s">
        <v>36</v>
      </c>
      <c r="B255">
        <v>450</v>
      </c>
      <c r="C255">
        <v>318933</v>
      </c>
      <c r="D255" cm="1">
        <f t="array" ref="D255">IF(A255="USD",B255,IF(A255="EUR",B255*1.2,IF(A255="GBP",B255*1.39,IF(A255="AUD",B255*0.78,IF(A255="CAD",B255*0.79,Error)))))</f>
        <v>450</v>
      </c>
      <c r="E255">
        <v>175.85</v>
      </c>
    </row>
    <row r="256" spans="1:5" x14ac:dyDescent="0.3">
      <c r="A256" t="s">
        <v>113</v>
      </c>
      <c r="B256">
        <v>12</v>
      </c>
      <c r="C256">
        <v>5862</v>
      </c>
      <c r="D256" cm="1">
        <f t="array" ref="D256">IF(A256="USD",B256,IF(A256="EUR",B256*1.2,IF(A256="GBP",B256*1.39,IF(A256="AUD",B256*0.78,IF(A256="CAD",B256*0.79,Error)))))</f>
        <v>16.68</v>
      </c>
      <c r="E256">
        <v>359.96777777777777</v>
      </c>
    </row>
    <row r="257" spans="1:5" x14ac:dyDescent="0.3">
      <c r="A257" t="s">
        <v>36</v>
      </c>
      <c r="B257">
        <v>201</v>
      </c>
      <c r="C257">
        <v>262182</v>
      </c>
      <c r="D257" cm="1">
        <f t="array" ref="D257">IF(A257="USD",B257,IF(A257="EUR",B257*1.2,IF(A257="GBP",B257*1.39,IF(A257="AUD",B257*0.78,IF(A257="CAD",B257*0.79,Error)))))</f>
        <v>201</v>
      </c>
      <c r="E257">
        <v>2094.9313888888887</v>
      </c>
    </row>
    <row r="258" spans="1:5" x14ac:dyDescent="0.3">
      <c r="A258" t="s">
        <v>36</v>
      </c>
      <c r="B258">
        <v>14</v>
      </c>
      <c r="C258">
        <v>12002</v>
      </c>
      <c r="D258" cm="1">
        <f t="array" ref="D258">IF(A258="USD",B258,IF(A258="EUR",B258*1.2,IF(A258="GBP",B258*1.39,IF(A258="AUD",B258*0.78,IF(A258="CAD",B258*0.79,Error)))))</f>
        <v>14</v>
      </c>
      <c r="E258">
        <v>306.41666666666669</v>
      </c>
    </row>
    <row r="259" spans="1:5" x14ac:dyDescent="0.3">
      <c r="A259" t="s">
        <v>36</v>
      </c>
      <c r="B259">
        <v>3</v>
      </c>
      <c r="C259">
        <v>313</v>
      </c>
      <c r="D259" cm="1">
        <f t="array" ref="D259">IF(A259="USD",B259,IF(A259="EUR",B259*1.2,IF(A259="GBP",B259*1.39,IF(A259="AUD",B259*0.78,IF(A259="CAD",B259*0.79,Error)))))</f>
        <v>3</v>
      </c>
      <c r="E259">
        <v>820.73388888888894</v>
      </c>
    </row>
    <row r="260" spans="1:5" x14ac:dyDescent="0.3">
      <c r="A260" t="s">
        <v>36</v>
      </c>
      <c r="B260">
        <v>27</v>
      </c>
      <c r="C260">
        <v>8299</v>
      </c>
      <c r="D260" cm="1">
        <f t="array" ref="D260">IF(A260="USD",B260,IF(A260="EUR",B260*1.2,IF(A260="GBP",B260*1.39,IF(A260="AUD",B260*0.78,IF(A260="CAD",B260*0.79,Error)))))</f>
        <v>27</v>
      </c>
      <c r="E260">
        <v>1322.3766666666666</v>
      </c>
    </row>
    <row r="261" spans="1:5" x14ac:dyDescent="0.3">
      <c r="A261" t="s">
        <v>36</v>
      </c>
      <c r="B261">
        <v>15262</v>
      </c>
      <c r="C261">
        <v>4414182</v>
      </c>
      <c r="D261" cm="1">
        <f t="array" ref="D261">IF(A261="USD",B261,IF(A261="EUR",B261*1.2,IF(A261="GBP",B261*1.39,IF(A261="AUD",B261*0.78,IF(A261="CAD",B261*0.79,Error)))))</f>
        <v>15262</v>
      </c>
      <c r="E261">
        <v>479.07083333333333</v>
      </c>
    </row>
    <row r="262" spans="1:5" x14ac:dyDescent="0.3">
      <c r="A262" t="s">
        <v>36</v>
      </c>
      <c r="B262">
        <v>100</v>
      </c>
      <c r="C262">
        <v>35226</v>
      </c>
      <c r="D262" cm="1">
        <f t="array" ref="D262">IF(A262="USD",B262,IF(A262="EUR",B262*1.2,IF(A262="GBP",B262*1.39,IF(A262="AUD",B262*0.78,IF(A262="CAD",B262*0.79,Error)))))</f>
        <v>100</v>
      </c>
      <c r="E262">
        <v>168</v>
      </c>
    </row>
    <row r="263" spans="1:5" x14ac:dyDescent="0.3">
      <c r="A263" t="s">
        <v>36</v>
      </c>
      <c r="B263">
        <v>1</v>
      </c>
      <c r="C263">
        <v>131</v>
      </c>
      <c r="D263" cm="1">
        <f t="array" ref="D263">IF(A263="USD",B263,IF(A263="EUR",B263*1.2,IF(A263="GBP",B263*1.39,IF(A263="AUD",B263*0.78,IF(A263="CAD",B263*0.79,Error)))))</f>
        <v>1</v>
      </c>
      <c r="E263">
        <v>168.22833333333332</v>
      </c>
    </row>
    <row r="264" spans="1:5" x14ac:dyDescent="0.3">
      <c r="A264" t="s">
        <v>36</v>
      </c>
      <c r="B264">
        <v>3</v>
      </c>
      <c r="C264">
        <v>739</v>
      </c>
      <c r="D264" cm="1">
        <f t="array" ref="D264">IF(A264="USD",B264,IF(A264="EUR",B264*1.2,IF(A264="GBP",B264*1.39,IF(A264="AUD",B264*0.78,IF(A264="CAD",B264*0.79,Error)))))</f>
        <v>3</v>
      </c>
      <c r="E264">
        <v>262.61750000000001</v>
      </c>
    </row>
    <row r="265" spans="1:5" x14ac:dyDescent="0.3">
      <c r="A265" t="s">
        <v>113</v>
      </c>
      <c r="B265">
        <v>1</v>
      </c>
      <c r="C265">
        <v>1029</v>
      </c>
      <c r="D265" cm="1">
        <f t="array" ref="D265">IF(A265="USD",B265,IF(A265="EUR",B265*1.2,IF(A265="GBP",B265*1.39,IF(A265="AUD",B265*0.78,IF(A265="CAD",B265*0.79,Error)))))</f>
        <v>1.39</v>
      </c>
      <c r="E265">
        <v>335.97388888888889</v>
      </c>
    </row>
    <row r="266" spans="1:5" x14ac:dyDescent="0.3">
      <c r="A266" t="s">
        <v>36</v>
      </c>
      <c r="B266">
        <v>65</v>
      </c>
      <c r="C266">
        <v>10446</v>
      </c>
      <c r="D266" cm="1">
        <f t="array" ref="D266">IF(A266="USD",B266,IF(A266="EUR",B266*1.2,IF(A266="GBP",B266*1.39,IF(A266="AUD",B266*0.78,IF(A266="CAD",B266*0.79,Error)))))</f>
        <v>65</v>
      </c>
      <c r="E266">
        <v>968.78527777777776</v>
      </c>
    </row>
    <row r="267" spans="1:5" x14ac:dyDescent="0.3">
      <c r="A267" t="s">
        <v>36</v>
      </c>
      <c r="B267">
        <v>1979</v>
      </c>
      <c r="C267">
        <v>672271</v>
      </c>
      <c r="D267" cm="1">
        <f t="array" ref="D267">IF(A267="USD",B267,IF(A267="EUR",B267*1.2,IF(A267="GBP",B267*1.39,IF(A267="AUD",B267*0.78,IF(A267="CAD",B267*0.79,Error)))))</f>
        <v>1979</v>
      </c>
      <c r="E267">
        <v>1014.7138888888888</v>
      </c>
    </row>
    <row r="268" spans="1:5" x14ac:dyDescent="0.3">
      <c r="A268" t="s">
        <v>36</v>
      </c>
      <c r="B268">
        <v>11</v>
      </c>
      <c r="C268">
        <v>820</v>
      </c>
      <c r="D268" cm="1">
        <f t="array" ref="D268">IF(A268="USD",B268,IF(A268="EUR",B268*1.2,IF(A268="GBP",B268*1.39,IF(A268="AUD",B268*0.78,IF(A268="CAD",B268*0.79,Error)))))</f>
        <v>11</v>
      </c>
      <c r="E268">
        <v>963.89138888888886</v>
      </c>
    </row>
    <row r="269" spans="1:5" x14ac:dyDescent="0.3">
      <c r="A269" t="s">
        <v>36</v>
      </c>
      <c r="B269">
        <v>1</v>
      </c>
      <c r="C269">
        <v>150</v>
      </c>
      <c r="D269" cm="1">
        <f t="array" ref="D269">IF(A269="USD",B269,IF(A269="EUR",B269*1.2,IF(A269="GBP",B269*1.39,IF(A269="AUD",B269*0.78,IF(A269="CAD",B269*0.79,Error)))))</f>
        <v>1</v>
      </c>
      <c r="E269">
        <v>53.148333333333333</v>
      </c>
    </row>
    <row r="270" spans="1:5" x14ac:dyDescent="0.3">
      <c r="A270" t="s">
        <v>36</v>
      </c>
      <c r="B270">
        <v>191</v>
      </c>
      <c r="C270">
        <v>57748</v>
      </c>
      <c r="D270" cm="1">
        <f t="array" ref="D270">IF(A270="USD",B270,IF(A270="EUR",B270*1.2,IF(A270="GBP",B270*1.39,IF(A270="AUD",B270*0.78,IF(A270="CAD",B270*0.79,Error)))))</f>
        <v>191</v>
      </c>
      <c r="E270">
        <v>179.16444444444446</v>
      </c>
    </row>
    <row r="271" spans="1:5" x14ac:dyDescent="0.3">
      <c r="A271" t="s">
        <v>36</v>
      </c>
      <c r="B271">
        <v>450</v>
      </c>
      <c r="C271">
        <v>331541</v>
      </c>
      <c r="D271" cm="1">
        <f t="array" ref="D271">IF(A271="USD",B271,IF(A271="EUR",B271*1.2,IF(A271="GBP",B271*1.39,IF(A271="AUD",B271*0.78,IF(A271="CAD",B271*0.79,Error)))))</f>
        <v>450</v>
      </c>
      <c r="E271">
        <v>175.83333333333334</v>
      </c>
    </row>
    <row r="272" spans="1:5" x14ac:dyDescent="0.3">
      <c r="A272" t="s">
        <v>36</v>
      </c>
      <c r="B272">
        <v>7</v>
      </c>
      <c r="C272">
        <v>1276</v>
      </c>
      <c r="D272" cm="1">
        <f t="array" ref="D272">IF(A272="USD",B272,IF(A272="EUR",B272*1.2,IF(A272="GBP",B272*1.39,IF(A272="AUD",B272*0.78,IF(A272="CAD",B272*0.79,Error)))))</f>
        <v>7</v>
      </c>
      <c r="E272">
        <v>387.07166666666666</v>
      </c>
    </row>
    <row r="273" spans="1:5" x14ac:dyDescent="0.3">
      <c r="A273" t="s">
        <v>36</v>
      </c>
      <c r="B273">
        <v>324</v>
      </c>
      <c r="C273">
        <v>51620</v>
      </c>
      <c r="D273" cm="1">
        <f t="array" ref="D273">IF(A273="USD",B273,IF(A273="EUR",B273*1.2,IF(A273="GBP",B273*1.39,IF(A273="AUD",B273*0.78,IF(A273="CAD",B273*0.79,Error)))))</f>
        <v>324</v>
      </c>
      <c r="E273">
        <v>312</v>
      </c>
    </row>
    <row r="274" spans="1:5" x14ac:dyDescent="0.3">
      <c r="A274" t="s">
        <v>36</v>
      </c>
      <c r="B274">
        <v>1264</v>
      </c>
      <c r="C274">
        <v>152125</v>
      </c>
      <c r="D274" cm="1">
        <f t="array" ref="D274">IF(A274="USD",B274,IF(A274="EUR",B274*1.2,IF(A274="GBP",B274*1.39,IF(A274="AUD",B274*0.78,IF(A274="CAD",B274*0.79,Error)))))</f>
        <v>1264</v>
      </c>
      <c r="E274">
        <v>313.59055555555557</v>
      </c>
    </row>
    <row r="275" spans="1:5" x14ac:dyDescent="0.3">
      <c r="A275" t="s">
        <v>36</v>
      </c>
      <c r="B275">
        <v>8</v>
      </c>
      <c r="C275">
        <v>1220</v>
      </c>
      <c r="D275" cm="1">
        <f t="array" ref="D275">IF(A275="USD",B275,IF(A275="EUR",B275*1.2,IF(A275="GBP",B275*1.39,IF(A275="AUD",B275*0.78,IF(A275="CAD",B275*0.79,Error)))))</f>
        <v>8</v>
      </c>
      <c r="E275">
        <v>25.116944444444446</v>
      </c>
    </row>
    <row r="276" spans="1:5" x14ac:dyDescent="0.3">
      <c r="A276" t="s">
        <v>113</v>
      </c>
      <c r="B276">
        <v>57</v>
      </c>
      <c r="C276">
        <v>31659</v>
      </c>
      <c r="D276" cm="1">
        <f t="array" ref="D276">IF(A276="USD",B276,IF(A276="EUR",B276*1.2,IF(A276="GBP",B276*1.39,IF(A276="AUD",B276*0.78,IF(A276="CAD",B276*0.79,Error)))))</f>
        <v>79.22999999999999</v>
      </c>
      <c r="E276">
        <v>359.96777777777777</v>
      </c>
    </row>
    <row r="277" spans="1:5" x14ac:dyDescent="0.3">
      <c r="A277" t="s">
        <v>113</v>
      </c>
      <c r="B277">
        <v>15</v>
      </c>
      <c r="C277">
        <v>8040</v>
      </c>
      <c r="D277" cm="1">
        <f t="array" ref="D277">IF(A277="USD",B277,IF(A277="EUR",B277*1.2,IF(A277="GBP",B277*1.39,IF(A277="AUD",B277*0.78,IF(A277="CAD",B277*0.79,Error)))))</f>
        <v>20.849999999999998</v>
      </c>
      <c r="E277">
        <v>335.97388888888889</v>
      </c>
    </row>
    <row r="278" spans="1:5" x14ac:dyDescent="0.3">
      <c r="A278" t="s">
        <v>36</v>
      </c>
      <c r="B278">
        <v>48</v>
      </c>
      <c r="C278">
        <v>6977</v>
      </c>
      <c r="D278" cm="1">
        <f t="array" ref="D278">IF(A278="USD",B278,IF(A278="EUR",B278*1.2,IF(A278="GBP",B278*1.39,IF(A278="AUD",B278*0.78,IF(A278="CAD",B278*0.79,Error)))))</f>
        <v>48</v>
      </c>
      <c r="E278">
        <v>1052.4394444444445</v>
      </c>
    </row>
    <row r="279" spans="1:5" x14ac:dyDescent="0.3">
      <c r="A279" t="s">
        <v>113</v>
      </c>
      <c r="B279">
        <v>7</v>
      </c>
      <c r="C279">
        <v>3759</v>
      </c>
      <c r="D279" cm="1">
        <f t="array" ref="D279">IF(A279="USD",B279,IF(A279="EUR",B279*1.2,IF(A279="GBP",B279*1.39,IF(A279="AUD",B279*0.78,IF(A279="CAD",B279*0.79,Error)))))</f>
        <v>9.7299999999999986</v>
      </c>
      <c r="E279">
        <v>647.38694444444445</v>
      </c>
    </row>
    <row r="280" spans="1:5" x14ac:dyDescent="0.3">
      <c r="A280" t="s">
        <v>36</v>
      </c>
      <c r="B280">
        <v>278</v>
      </c>
      <c r="C280">
        <v>41382</v>
      </c>
      <c r="D280" cm="1">
        <f t="array" ref="D280">IF(A280="USD",B280,IF(A280="EUR",B280*1.2,IF(A280="GBP",B280*1.39,IF(A280="AUD",B280*0.78,IF(A280="CAD",B280*0.79,Error)))))</f>
        <v>278</v>
      </c>
      <c r="E280">
        <v>1991.0002777777777</v>
      </c>
    </row>
    <row r="281" spans="1:5" x14ac:dyDescent="0.3">
      <c r="A281" t="s">
        <v>36</v>
      </c>
      <c r="B281">
        <v>188</v>
      </c>
      <c r="C281">
        <v>52258</v>
      </c>
      <c r="D281" cm="1">
        <f t="array" ref="D281">IF(A281="USD",B281,IF(A281="EUR",B281*1.2,IF(A281="GBP",B281*1.39,IF(A281="AUD",B281*0.78,IF(A281="CAD",B281*0.79,Error)))))</f>
        <v>188</v>
      </c>
      <c r="E281">
        <v>1014.7138888888888</v>
      </c>
    </row>
    <row r="282" spans="1:5" x14ac:dyDescent="0.3">
      <c r="A282" t="s">
        <v>36</v>
      </c>
      <c r="B282">
        <v>2112</v>
      </c>
      <c r="C282">
        <v>762454</v>
      </c>
      <c r="D282" cm="1">
        <f t="array" ref="D282">IF(A282="USD",B282,IF(A282="EUR",B282*1.2,IF(A282="GBP",B282*1.39,IF(A282="AUD",B282*0.78,IF(A282="CAD",B282*0.79,Error)))))</f>
        <v>2112</v>
      </c>
      <c r="E282">
        <v>441.40722222222223</v>
      </c>
    </row>
    <row r="283" spans="1:5" x14ac:dyDescent="0.3">
      <c r="A283" t="s">
        <v>36</v>
      </c>
      <c r="B283">
        <v>8255</v>
      </c>
      <c r="C283">
        <v>796429</v>
      </c>
      <c r="D283" cm="1">
        <f t="array" ref="D283">IF(A283="USD",B283,IF(A283="EUR",B283*1.2,IF(A283="GBP",B283*1.39,IF(A283="AUD",B283*0.78,IF(A283="CAD",B283*0.79,Error)))))</f>
        <v>8255</v>
      </c>
      <c r="E283">
        <v>541.98333333333335</v>
      </c>
    </row>
    <row r="284" spans="1:5" x14ac:dyDescent="0.3">
      <c r="A284" t="s">
        <v>113</v>
      </c>
      <c r="B284">
        <v>22</v>
      </c>
      <c r="C284">
        <v>20863</v>
      </c>
      <c r="D284" cm="1">
        <f t="array" ref="D284">IF(A284="USD",B284,IF(A284="EUR",B284*1.2,IF(A284="GBP",B284*1.39,IF(A284="AUD",B284*0.78,IF(A284="CAD",B284*0.79,Error)))))</f>
        <v>30.58</v>
      </c>
      <c r="E284">
        <v>325.59416666666669</v>
      </c>
    </row>
    <row r="285" spans="1:5" x14ac:dyDescent="0.3">
      <c r="A285" t="s">
        <v>36</v>
      </c>
      <c r="B285">
        <v>252</v>
      </c>
      <c r="C285">
        <v>27186</v>
      </c>
      <c r="D285" cm="1">
        <f t="array" ref="D285">IF(A285="USD",B285,IF(A285="EUR",B285*1.2,IF(A285="GBP",B285*1.39,IF(A285="AUD",B285*0.78,IF(A285="CAD",B285*0.79,Error)))))</f>
        <v>252</v>
      </c>
      <c r="E285">
        <v>883.19611111111112</v>
      </c>
    </row>
    <row r="286" spans="1:5" x14ac:dyDescent="0.3">
      <c r="A286" t="s">
        <v>36</v>
      </c>
      <c r="B286">
        <v>396</v>
      </c>
      <c r="C286">
        <v>52257</v>
      </c>
      <c r="D286" cm="1">
        <f t="array" ref="D286">IF(A286="USD",B286,IF(A286="EUR",B286*1.2,IF(A286="GBP",B286*1.39,IF(A286="AUD",B286*0.78,IF(A286="CAD",B286*0.79,Error)))))</f>
        <v>396</v>
      </c>
      <c r="E286">
        <v>12.25</v>
      </c>
    </row>
    <row r="287" spans="1:5" x14ac:dyDescent="0.3">
      <c r="A287" t="s">
        <v>36</v>
      </c>
      <c r="B287">
        <v>720</v>
      </c>
      <c r="C287">
        <v>90330</v>
      </c>
      <c r="D287" cm="1">
        <f t="array" ref="D287">IF(A287="USD",B287,IF(A287="EUR",B287*1.2,IF(A287="GBP",B287*1.39,IF(A287="AUD",B287*0.78,IF(A287="CAD",B287*0.79,Error)))))</f>
        <v>720</v>
      </c>
      <c r="E287">
        <v>968.78527777777776</v>
      </c>
    </row>
    <row r="288" spans="1:5" x14ac:dyDescent="0.3">
      <c r="A288" t="s">
        <v>113</v>
      </c>
      <c r="B288">
        <v>21</v>
      </c>
      <c r="C288">
        <v>9624</v>
      </c>
      <c r="D288" cm="1">
        <f t="array" ref="D288">IF(A288="USD",B288,IF(A288="EUR",B288*1.2,IF(A288="GBP",B288*1.39,IF(A288="AUD",B288*0.78,IF(A288="CAD",B288*0.79,Error)))))</f>
        <v>29.189999999999998</v>
      </c>
      <c r="E288">
        <v>319.2166666666667</v>
      </c>
    </row>
    <row r="289" spans="1:5" x14ac:dyDescent="0.3">
      <c r="A289" t="s">
        <v>36</v>
      </c>
      <c r="B289">
        <v>50</v>
      </c>
      <c r="C289">
        <v>15826</v>
      </c>
      <c r="D289" cm="1">
        <f t="array" ref="D289">IF(A289="USD",B289,IF(A289="EUR",B289*1.2,IF(A289="GBP",B289*1.39,IF(A289="AUD",B289*0.78,IF(A289="CAD",B289*0.79,Error)))))</f>
        <v>50</v>
      </c>
      <c r="E289">
        <v>147.34027777777777</v>
      </c>
    </row>
    <row r="290" spans="1:5" x14ac:dyDescent="0.3">
      <c r="A290" t="s">
        <v>36</v>
      </c>
      <c r="B290">
        <v>0</v>
      </c>
      <c r="C290">
        <v>8</v>
      </c>
      <c r="D290" cm="1">
        <f t="array" ref="D290">IF(A290="USD",B290,IF(A290="EUR",B290*1.2,IF(A290="GBP",B290*1.39,IF(A290="AUD",B290*0.78,IF(A290="CAD",B290*0.79,Error)))))</f>
        <v>0</v>
      </c>
      <c r="E290">
        <v>133.49611111111111</v>
      </c>
    </row>
    <row r="291" spans="1:5" x14ac:dyDescent="0.3">
      <c r="A291" t="s">
        <v>36</v>
      </c>
      <c r="B291">
        <v>2</v>
      </c>
      <c r="C291">
        <v>417</v>
      </c>
      <c r="D291" cm="1">
        <f t="array" ref="D291">IF(A291="USD",B291,IF(A291="EUR",B291*1.2,IF(A291="GBP",B291*1.39,IF(A291="AUD",B291*0.78,IF(A291="CAD",B291*0.79,Error)))))</f>
        <v>2</v>
      </c>
      <c r="E291">
        <v>262.61750000000001</v>
      </c>
    </row>
    <row r="292" spans="1:5" x14ac:dyDescent="0.3">
      <c r="A292" t="s">
        <v>36</v>
      </c>
      <c r="B292">
        <v>4</v>
      </c>
      <c r="C292">
        <v>965</v>
      </c>
      <c r="D292" cm="1">
        <f t="array" ref="D292">IF(A292="USD",B292,IF(A292="EUR",B292*1.2,IF(A292="GBP",B292*1.39,IF(A292="AUD",B292*0.78,IF(A292="CAD",B292*0.79,Error)))))</f>
        <v>4</v>
      </c>
      <c r="E292">
        <v>25.116944444444446</v>
      </c>
    </row>
    <row r="293" spans="1:5" x14ac:dyDescent="0.3">
      <c r="A293" t="s">
        <v>36</v>
      </c>
      <c r="B293">
        <v>422</v>
      </c>
      <c r="C293">
        <v>36178</v>
      </c>
      <c r="D293" cm="1">
        <f t="array" ref="D293">IF(A293="USD",B293,IF(A293="EUR",B293*1.2,IF(A293="GBP",B293*1.39,IF(A293="AUD",B293*0.78,IF(A293="CAD",B293*0.79,Error)))))</f>
        <v>422</v>
      </c>
      <c r="E293">
        <v>479.07083333333333</v>
      </c>
    </row>
    <row r="294" spans="1:5" x14ac:dyDescent="0.3">
      <c r="A294" t="s">
        <v>946</v>
      </c>
      <c r="B294">
        <v>3023</v>
      </c>
      <c r="C294">
        <v>702611</v>
      </c>
      <c r="D294" cm="1">
        <f t="array" ref="D294">IF(A294="USD",B294,IF(A294="EUR",B294*1.2,IF(A294="GBP",B294*1.39,IF(A294="AUD",B294*0.78,IF(A294="CAD",B294*0.79,Error)))))</f>
        <v>2357.94</v>
      </c>
      <c r="E294">
        <v>828.46749999999997</v>
      </c>
    </row>
    <row r="295" spans="1:5" x14ac:dyDescent="0.3">
      <c r="A295" t="s">
        <v>113</v>
      </c>
      <c r="B295">
        <v>17</v>
      </c>
      <c r="C295">
        <v>8888</v>
      </c>
      <c r="D295" cm="1">
        <f t="array" ref="D295">IF(A295="USD",B295,IF(A295="EUR",B295*1.2,IF(A295="GBP",B295*1.39,IF(A295="AUD",B295*0.78,IF(A295="CAD",B295*0.79,Error)))))</f>
        <v>23.63</v>
      </c>
      <c r="E295">
        <v>347.97972222222222</v>
      </c>
    </row>
    <row r="296" spans="1:5" x14ac:dyDescent="0.3">
      <c r="A296" t="s">
        <v>36</v>
      </c>
      <c r="B296">
        <v>330</v>
      </c>
      <c r="C296">
        <v>34783</v>
      </c>
      <c r="D296" cm="1">
        <f t="array" ref="D296">IF(A296="USD",B296,IF(A296="EUR",B296*1.2,IF(A296="GBP",B296*1.39,IF(A296="AUD",B296*0.78,IF(A296="CAD",B296*0.79,Error)))))</f>
        <v>330</v>
      </c>
      <c r="E296">
        <v>968.78527777777776</v>
      </c>
    </row>
    <row r="297" spans="1:5" x14ac:dyDescent="0.3">
      <c r="A297" t="s">
        <v>36</v>
      </c>
      <c r="B297">
        <v>178</v>
      </c>
      <c r="C297">
        <v>15268</v>
      </c>
      <c r="D297" cm="1">
        <f t="array" ref="D297">IF(A297="USD",B297,IF(A297="EUR",B297*1.2,IF(A297="GBP",B297*1.39,IF(A297="AUD",B297*0.78,IF(A297="CAD",B297*0.79,Error)))))</f>
        <v>178</v>
      </c>
      <c r="E297">
        <v>1394.3708333333334</v>
      </c>
    </row>
    <row r="298" spans="1:5" x14ac:dyDescent="0.3">
      <c r="A298" t="s">
        <v>36</v>
      </c>
      <c r="B298">
        <v>1391</v>
      </c>
      <c r="C298">
        <v>145249</v>
      </c>
      <c r="D298" cm="1">
        <f t="array" ref="D298">IF(A298="USD",B298,IF(A298="EUR",B298*1.2,IF(A298="GBP",B298*1.39,IF(A298="AUD",B298*0.78,IF(A298="CAD",B298*0.79,Error)))))</f>
        <v>1391</v>
      </c>
      <c r="E298">
        <v>392.83222222222224</v>
      </c>
    </row>
    <row r="299" spans="1:5" x14ac:dyDescent="0.3">
      <c r="A299" t="s">
        <v>48</v>
      </c>
      <c r="B299">
        <v>93</v>
      </c>
      <c r="C299">
        <v>47710</v>
      </c>
      <c r="D299" cm="1">
        <f t="array" ref="D299">IF(A299="USD",B299,IF(A299="EUR",B299*1.2,IF(A299="GBP",B299*1.39,IF(A299="AUD",B299*0.78,IF(A299="CAD",B299*0.79,Error)))))</f>
        <v>111.6</v>
      </c>
      <c r="E299">
        <v>720</v>
      </c>
    </row>
    <row r="300" spans="1:5" x14ac:dyDescent="0.3">
      <c r="A300" t="s">
        <v>36</v>
      </c>
      <c r="B300">
        <v>22</v>
      </c>
      <c r="C300">
        <v>3187</v>
      </c>
      <c r="D300" cm="1">
        <f t="array" ref="D300">IF(A300="USD",B300,IF(A300="EUR",B300*1.2,IF(A300="GBP",B300*1.39,IF(A300="AUD",B300*0.78,IF(A300="CAD",B300*0.79,Error)))))</f>
        <v>22</v>
      </c>
      <c r="E300">
        <v>1052.4394444444445</v>
      </c>
    </row>
    <row r="301" spans="1:5" x14ac:dyDescent="0.3">
      <c r="A301" t="s">
        <v>36</v>
      </c>
      <c r="B301">
        <v>54</v>
      </c>
      <c r="C301">
        <v>3986</v>
      </c>
      <c r="D301" cm="1">
        <f t="array" ref="D301">IF(A301="USD",B301,IF(A301="EUR",B301*1.2,IF(A301="GBP",B301*1.39,IF(A301="AUD",B301*0.78,IF(A301="CAD",B301*0.79,Error)))))</f>
        <v>54</v>
      </c>
      <c r="E301">
        <v>985.75333333333333</v>
      </c>
    </row>
    <row r="302" spans="1:5" x14ac:dyDescent="0.3">
      <c r="A302" t="s">
        <v>36</v>
      </c>
      <c r="B302">
        <v>45</v>
      </c>
      <c r="C302">
        <v>3800</v>
      </c>
      <c r="D302" cm="1">
        <f t="array" ref="D302">IF(A302="USD",B302,IF(A302="EUR",B302*1.2,IF(A302="GBP",B302*1.39,IF(A302="AUD",B302*0.78,IF(A302="CAD",B302*0.79,Error)))))</f>
        <v>45</v>
      </c>
      <c r="E302">
        <v>968.78527777777776</v>
      </c>
    </row>
    <row r="303" spans="1:5" x14ac:dyDescent="0.3">
      <c r="A303" t="s">
        <v>36</v>
      </c>
      <c r="B303">
        <v>718</v>
      </c>
      <c r="C303">
        <v>170700</v>
      </c>
      <c r="D303" cm="1">
        <f t="array" ref="D303">IF(A303="USD",B303,IF(A303="EUR",B303*1.2,IF(A303="GBP",B303*1.39,IF(A303="AUD",B303*0.78,IF(A303="CAD",B303*0.79,Error)))))</f>
        <v>718</v>
      </c>
      <c r="E303">
        <v>558.1830555555556</v>
      </c>
    </row>
    <row r="304" spans="1:5" x14ac:dyDescent="0.3">
      <c r="A304" t="s">
        <v>36</v>
      </c>
      <c r="B304">
        <v>81</v>
      </c>
      <c r="C304">
        <v>16602</v>
      </c>
      <c r="D304" cm="1">
        <f t="array" ref="D304">IF(A304="USD",B304,IF(A304="EUR",B304*1.2,IF(A304="GBP",B304*1.39,IF(A304="AUD",B304*0.78,IF(A304="CAD",B304*0.79,Error)))))</f>
        <v>81</v>
      </c>
      <c r="E304">
        <v>192.95944444444444</v>
      </c>
    </row>
    <row r="305" spans="1:5" x14ac:dyDescent="0.3">
      <c r="A305" t="s">
        <v>36</v>
      </c>
      <c r="B305">
        <v>36</v>
      </c>
      <c r="C305">
        <v>2670</v>
      </c>
      <c r="D305" cm="1">
        <f t="array" ref="D305">IF(A305="USD",B305,IF(A305="EUR",B305*1.2,IF(A305="GBP",B305*1.39,IF(A305="AUD",B305*0.78,IF(A305="CAD",B305*0.79,Error)))))</f>
        <v>36</v>
      </c>
      <c r="E305">
        <v>963.89138888888886</v>
      </c>
    </row>
    <row r="306" spans="1:5" x14ac:dyDescent="0.3">
      <c r="A306" t="s">
        <v>36</v>
      </c>
      <c r="B306">
        <v>86</v>
      </c>
      <c r="C306">
        <v>12284</v>
      </c>
      <c r="D306" cm="1">
        <f t="array" ref="D306">IF(A306="USD",B306,IF(A306="EUR",B306*1.2,IF(A306="GBP",B306*1.39,IF(A306="AUD",B306*0.78,IF(A306="CAD",B306*0.79,Error)))))</f>
        <v>86</v>
      </c>
      <c r="E306">
        <v>968.78527777777776</v>
      </c>
    </row>
    <row r="307" spans="1:5" x14ac:dyDescent="0.3">
      <c r="A307" t="s">
        <v>36</v>
      </c>
      <c r="B307">
        <v>12</v>
      </c>
      <c r="C307">
        <v>1592</v>
      </c>
      <c r="D307" cm="1">
        <f t="array" ref="D307">IF(A307="USD",B307,IF(A307="EUR",B307*1.2,IF(A307="GBP",B307*1.39,IF(A307="AUD",B307*0.78,IF(A307="CAD",B307*0.79,Error)))))</f>
        <v>12</v>
      </c>
      <c r="E307">
        <v>1394.3708333333334</v>
      </c>
    </row>
    <row r="308" spans="1:5" x14ac:dyDescent="0.3">
      <c r="A308" t="s">
        <v>36</v>
      </c>
      <c r="B308">
        <v>3</v>
      </c>
      <c r="C308">
        <v>815</v>
      </c>
      <c r="D308" cm="1">
        <f t="array" ref="D308">IF(A308="USD",B308,IF(A308="EUR",B308*1.2,IF(A308="GBP",B308*1.39,IF(A308="AUD",B308*0.78,IF(A308="CAD",B308*0.79,Error)))))</f>
        <v>3</v>
      </c>
      <c r="E308">
        <v>598.61749999999995</v>
      </c>
    </row>
    <row r="309" spans="1:5" x14ac:dyDescent="0.3">
      <c r="A309" t="s">
        <v>36</v>
      </c>
      <c r="B309">
        <v>183</v>
      </c>
      <c r="C309">
        <v>40846</v>
      </c>
      <c r="D309" cm="1">
        <f t="array" ref="D309">IF(A309="USD",B309,IF(A309="EUR",B309*1.2,IF(A309="GBP",B309*1.39,IF(A309="AUD",B309*0.78,IF(A309="CAD",B309*0.79,Error)))))</f>
        <v>183</v>
      </c>
      <c r="E309">
        <v>231.99972222222223</v>
      </c>
    </row>
    <row r="310" spans="1:5" x14ac:dyDescent="0.3">
      <c r="A310" t="s">
        <v>36</v>
      </c>
      <c r="B310">
        <v>405</v>
      </c>
      <c r="C310">
        <v>55071</v>
      </c>
      <c r="D310" cm="1">
        <f t="array" ref="D310">IF(A310="USD",B310,IF(A310="EUR",B310*1.2,IF(A310="GBP",B310*1.39,IF(A310="AUD",B310*0.78,IF(A310="CAD",B310*0.79,Error)))))</f>
        <v>405</v>
      </c>
      <c r="E310">
        <v>2838.0169444444446</v>
      </c>
    </row>
    <row r="311" spans="1:5" x14ac:dyDescent="0.3">
      <c r="A311" t="s">
        <v>36</v>
      </c>
      <c r="B311">
        <v>31</v>
      </c>
      <c r="C311">
        <v>5911</v>
      </c>
      <c r="D311" cm="1">
        <f t="array" ref="D311">IF(A311="USD",B311,IF(A311="EUR",B311*1.2,IF(A311="GBP",B311*1.39,IF(A311="AUD",B311*0.78,IF(A311="CAD",B311*0.79,Error)))))</f>
        <v>31</v>
      </c>
      <c r="E311">
        <v>420.48111111111109</v>
      </c>
    </row>
    <row r="312" spans="1:5" x14ac:dyDescent="0.3">
      <c r="A312" t="s">
        <v>36</v>
      </c>
      <c r="B312">
        <v>1500</v>
      </c>
      <c r="C312">
        <v>300871</v>
      </c>
      <c r="D312" cm="1">
        <f t="array" ref="D312">IF(A312="USD",B312,IF(A312="EUR",B312*1.2,IF(A312="GBP",B312*1.39,IF(A312="AUD",B312*0.78,IF(A312="CAD",B312*0.79,Error)))))</f>
        <v>1500</v>
      </c>
      <c r="E312">
        <v>359.86277777777775</v>
      </c>
    </row>
    <row r="313" spans="1:5" x14ac:dyDescent="0.3">
      <c r="A313" t="s">
        <v>36</v>
      </c>
      <c r="B313">
        <v>77</v>
      </c>
      <c r="C313">
        <v>6150</v>
      </c>
      <c r="D313" cm="1">
        <f t="array" ref="D313">IF(A313="USD",B313,IF(A313="EUR",B313*1.2,IF(A313="GBP",B313*1.39,IF(A313="AUD",B313*0.78,IF(A313="CAD",B313*0.79,Error)))))</f>
        <v>77</v>
      </c>
      <c r="E313">
        <v>985.75333333333333</v>
      </c>
    </row>
    <row r="314" spans="1:5" x14ac:dyDescent="0.3">
      <c r="A314" t="s">
        <v>36</v>
      </c>
      <c r="B314">
        <v>9</v>
      </c>
      <c r="C314">
        <v>1498</v>
      </c>
      <c r="D314" cm="1">
        <f t="array" ref="D314">IF(A314="USD",B314,IF(A314="EUR",B314*1.2,IF(A314="GBP",B314*1.39,IF(A314="AUD",B314*0.78,IF(A314="CAD",B314*0.79,Error)))))</f>
        <v>9</v>
      </c>
      <c r="E314">
        <v>1052.4394444444445</v>
      </c>
    </row>
    <row r="315" spans="1:5" x14ac:dyDescent="0.3">
      <c r="A315" t="s">
        <v>36</v>
      </c>
      <c r="B315">
        <v>89</v>
      </c>
      <c r="C315">
        <v>5610</v>
      </c>
      <c r="D315" cm="1">
        <f t="array" ref="D315">IF(A315="USD",B315,IF(A315="EUR",B315*1.2,IF(A315="GBP",B315*1.39,IF(A315="AUD",B315*0.78,IF(A315="CAD",B315*0.79,Error)))))</f>
        <v>89</v>
      </c>
      <c r="E315">
        <v>690.98555555555561</v>
      </c>
    </row>
    <row r="316" spans="1:5" x14ac:dyDescent="0.3">
      <c r="A316" t="s">
        <v>36</v>
      </c>
      <c r="B316">
        <v>42</v>
      </c>
      <c r="C316">
        <v>6005</v>
      </c>
      <c r="D316" cm="1">
        <f t="array" ref="D316">IF(A316="USD",B316,IF(A316="EUR",B316*1.2,IF(A316="GBP",B316*1.39,IF(A316="AUD",B316*0.78,IF(A316="CAD",B316*0.79,Error)))))</f>
        <v>42</v>
      </c>
      <c r="E316">
        <v>1052.4394444444445</v>
      </c>
    </row>
    <row r="317" spans="1:5" x14ac:dyDescent="0.3">
      <c r="A317" t="s">
        <v>36</v>
      </c>
      <c r="B317">
        <v>63</v>
      </c>
      <c r="C317">
        <v>7565</v>
      </c>
      <c r="D317" cm="1">
        <f t="array" ref="D317">IF(A317="USD",B317,IF(A317="EUR",B317*1.2,IF(A317="GBP",B317*1.39,IF(A317="AUD",B317*0.78,IF(A317="CAD",B317*0.79,Error)))))</f>
        <v>63</v>
      </c>
      <c r="E317">
        <v>459.98666666666668</v>
      </c>
    </row>
    <row r="318" spans="1:5" x14ac:dyDescent="0.3">
      <c r="A318" t="s">
        <v>113</v>
      </c>
      <c r="B318">
        <v>31</v>
      </c>
      <c r="C318">
        <v>15551</v>
      </c>
      <c r="D318" cm="1">
        <f t="array" ref="D318">IF(A318="USD",B318,IF(A318="EUR",B318*1.2,IF(A318="GBP",B318*1.39,IF(A318="AUD",B318*0.78,IF(A318="CAD",B318*0.79,Error)))))</f>
        <v>43.089999999999996</v>
      </c>
      <c r="E318">
        <v>647.38694444444445</v>
      </c>
    </row>
    <row r="319" spans="1:5" x14ac:dyDescent="0.3">
      <c r="A319" t="s">
        <v>36</v>
      </c>
      <c r="B319">
        <v>10</v>
      </c>
      <c r="C319">
        <v>795</v>
      </c>
      <c r="D319" cm="1">
        <f t="array" ref="D319">IF(A319="USD",B319,IF(A319="EUR",B319*1.2,IF(A319="GBP",B319*1.39,IF(A319="AUD",B319*0.78,IF(A319="CAD",B319*0.79,Error)))))</f>
        <v>10</v>
      </c>
      <c r="E319">
        <v>1394.5405555555556</v>
      </c>
    </row>
    <row r="320" spans="1:5" x14ac:dyDescent="0.3">
      <c r="A320" t="s">
        <v>36</v>
      </c>
      <c r="B320">
        <v>4427</v>
      </c>
      <c r="C320">
        <v>1207752</v>
      </c>
      <c r="D320" cm="1">
        <f t="array" ref="D320">IF(A320="USD",B320,IF(A320="EUR",B320*1.2,IF(A320="GBP",B320*1.39,IF(A320="AUD",B320*0.78,IF(A320="CAD",B320*0.79,Error)))))</f>
        <v>4427</v>
      </c>
      <c r="E320">
        <v>479.0336111111111</v>
      </c>
    </row>
    <row r="321" spans="1:5" x14ac:dyDescent="0.3">
      <c r="A321" t="s">
        <v>36</v>
      </c>
      <c r="B321">
        <v>7</v>
      </c>
      <c r="C321">
        <v>540</v>
      </c>
      <c r="D321" cm="1">
        <f t="array" ref="D321">IF(A321="USD",B321,IF(A321="EUR",B321*1.2,IF(A321="GBP",B321*1.39,IF(A321="AUD",B321*0.78,IF(A321="CAD",B321*0.79,Error)))))</f>
        <v>7</v>
      </c>
      <c r="E321">
        <v>1176.5</v>
      </c>
    </row>
    <row r="322" spans="1:5" x14ac:dyDescent="0.3">
      <c r="A322" t="s">
        <v>36</v>
      </c>
      <c r="B322">
        <v>341</v>
      </c>
      <c r="C322">
        <v>63652</v>
      </c>
      <c r="D322" cm="1">
        <f t="array" ref="D322">IF(A322="USD",B322,IF(A322="EUR",B322*1.2,IF(A322="GBP",B322*1.39,IF(A322="AUD",B322*0.78,IF(A322="CAD",B322*0.79,Error)))))</f>
        <v>341</v>
      </c>
      <c r="E322">
        <v>559.10388888888883</v>
      </c>
    </row>
    <row r="323" spans="1:5" x14ac:dyDescent="0.3">
      <c r="A323" t="s">
        <v>36</v>
      </c>
      <c r="B323">
        <v>76</v>
      </c>
      <c r="C323">
        <v>10830</v>
      </c>
      <c r="D323" cm="1">
        <f t="array" ref="D323">IF(A323="USD",B323,IF(A323="EUR",B323*1.2,IF(A323="GBP",B323*1.39,IF(A323="AUD",B323*0.78,IF(A323="CAD",B323*0.79,Error)))))</f>
        <v>76</v>
      </c>
      <c r="E323">
        <v>968.78527777777776</v>
      </c>
    </row>
    <row r="324" spans="1:5" x14ac:dyDescent="0.3">
      <c r="A324" t="s">
        <v>36</v>
      </c>
      <c r="B324">
        <v>3921</v>
      </c>
      <c r="C324">
        <v>406256</v>
      </c>
      <c r="D324" cm="1">
        <f t="array" ref="D324">IF(A324="USD",B324,IF(A324="EUR",B324*1.2,IF(A324="GBP",B324*1.39,IF(A324="AUD",B324*0.78,IF(A324="CAD",B324*0.79,Error)))))</f>
        <v>3921</v>
      </c>
      <c r="E324">
        <v>392.83222222222224</v>
      </c>
    </row>
    <row r="325" spans="1:5" x14ac:dyDescent="0.3">
      <c r="A325" t="s">
        <v>36</v>
      </c>
      <c r="B325">
        <v>16201</v>
      </c>
      <c r="C325">
        <v>1438776</v>
      </c>
      <c r="D325" cm="1">
        <f t="array" ref="D325">IF(A325="USD",B325,IF(A325="EUR",B325*1.2,IF(A325="GBP",B325*1.39,IF(A325="AUD",B325*0.78,IF(A325="CAD",B325*0.79,Error)))))</f>
        <v>16201</v>
      </c>
      <c r="E325">
        <v>479.88694444444445</v>
      </c>
    </row>
    <row r="326" spans="1:5" x14ac:dyDescent="0.3">
      <c r="A326" t="s">
        <v>36</v>
      </c>
      <c r="B326">
        <v>58</v>
      </c>
      <c r="C326">
        <v>7423</v>
      </c>
      <c r="D326" cm="1">
        <f t="array" ref="D326">IF(A326="USD",B326,IF(A326="EUR",B326*1.2,IF(A326="GBP",B326*1.39,IF(A326="AUD",B326*0.78,IF(A326="CAD",B326*0.79,Error)))))</f>
        <v>58</v>
      </c>
      <c r="E326">
        <v>1052.4394444444445</v>
      </c>
    </row>
    <row r="327" spans="1:5" x14ac:dyDescent="0.3">
      <c r="A327" t="s">
        <v>36</v>
      </c>
      <c r="B327">
        <v>21</v>
      </c>
      <c r="C327">
        <v>3216</v>
      </c>
      <c r="D327" cm="1">
        <f t="array" ref="D327">IF(A327="USD",B327,IF(A327="EUR",B327*1.2,IF(A327="GBP",B327*1.39,IF(A327="AUD",B327*0.78,IF(A327="CAD",B327*0.79,Error)))))</f>
        <v>21</v>
      </c>
      <c r="E327">
        <v>1518.558888888889</v>
      </c>
    </row>
    <row r="328" spans="1:5" x14ac:dyDescent="0.3">
      <c r="A328" t="s">
        <v>36</v>
      </c>
      <c r="B328">
        <v>187</v>
      </c>
      <c r="C328">
        <v>28775</v>
      </c>
      <c r="D328" cm="1">
        <f t="array" ref="D328">IF(A328="USD",B328,IF(A328="EUR",B328*1.2,IF(A328="GBP",B328*1.39,IF(A328="AUD",B328*0.78,IF(A328="CAD",B328*0.79,Error)))))</f>
        <v>187</v>
      </c>
      <c r="E328">
        <v>215.99972222222223</v>
      </c>
    </row>
    <row r="329" spans="1:5" x14ac:dyDescent="0.3">
      <c r="A329" t="s">
        <v>36</v>
      </c>
      <c r="B329">
        <v>115</v>
      </c>
      <c r="C329">
        <v>32168</v>
      </c>
      <c r="D329" cm="1">
        <f t="array" ref="D329">IF(A329="USD",B329,IF(A329="EUR",B329*1.2,IF(A329="GBP",B329*1.39,IF(A329="AUD",B329*0.78,IF(A329="CAD",B329*0.79,Error)))))</f>
        <v>115</v>
      </c>
      <c r="E329">
        <v>176.03333333333333</v>
      </c>
    </row>
    <row r="330" spans="1:5" x14ac:dyDescent="0.3">
      <c r="A330" t="s">
        <v>36</v>
      </c>
      <c r="B330">
        <v>19</v>
      </c>
      <c r="C330">
        <v>5405</v>
      </c>
      <c r="D330" cm="1">
        <f t="array" ref="D330">IF(A330="USD",B330,IF(A330="EUR",B330*1.2,IF(A330="GBP",B330*1.39,IF(A330="AUD",B330*0.78,IF(A330="CAD",B330*0.79,Error)))))</f>
        <v>19</v>
      </c>
      <c r="E330">
        <v>25.116944444444446</v>
      </c>
    </row>
    <row r="331" spans="1:5" x14ac:dyDescent="0.3">
      <c r="A331" t="s">
        <v>36</v>
      </c>
      <c r="B331">
        <v>138</v>
      </c>
      <c r="C331">
        <v>12010</v>
      </c>
      <c r="D331" cm="1">
        <f t="array" ref="D331">IF(A331="USD",B331,IF(A331="EUR",B331*1.2,IF(A331="GBP",B331*1.39,IF(A331="AUD",B331*0.78,IF(A331="CAD",B331*0.79,Error)))))</f>
        <v>138</v>
      </c>
      <c r="E331">
        <v>820.73388888888894</v>
      </c>
    </row>
    <row r="332" spans="1:5" x14ac:dyDescent="0.3">
      <c r="A332" t="s">
        <v>36</v>
      </c>
      <c r="B332">
        <v>0</v>
      </c>
      <c r="C332">
        <v>28</v>
      </c>
      <c r="D332" cm="1">
        <f t="array" ref="D332">IF(A332="USD",B332,IF(A332="EUR",B332*1.2,IF(A332="GBP",B332*1.39,IF(A332="AUD",B332*0.78,IF(A332="CAD",B332*0.79,Error)))))</f>
        <v>0</v>
      </c>
      <c r="E332">
        <v>133.49472222222221</v>
      </c>
    </row>
    <row r="333" spans="1:5" x14ac:dyDescent="0.3">
      <c r="A333" t="s">
        <v>36</v>
      </c>
      <c r="B333">
        <v>114</v>
      </c>
      <c r="C333">
        <v>17578</v>
      </c>
      <c r="D333" cm="1">
        <f t="array" ref="D333">IF(A333="USD",B333,IF(A333="EUR",B333*1.2,IF(A333="GBP",B333*1.39,IF(A333="AUD",B333*0.78,IF(A333="CAD",B333*0.79,Error)))))</f>
        <v>114</v>
      </c>
      <c r="E333">
        <v>459.97</v>
      </c>
    </row>
    <row r="334" spans="1:5" x14ac:dyDescent="0.3">
      <c r="A334" t="s">
        <v>36</v>
      </c>
      <c r="B334">
        <v>1156</v>
      </c>
      <c r="C334">
        <v>281697</v>
      </c>
      <c r="D334" cm="1">
        <f t="array" ref="D334">IF(A334="USD",B334,IF(A334="EUR",B334*1.2,IF(A334="GBP",B334*1.39,IF(A334="AUD",B334*0.78,IF(A334="CAD",B334*0.79,Error)))))</f>
        <v>1156</v>
      </c>
      <c r="E334">
        <v>558.1830555555556</v>
      </c>
    </row>
    <row r="335" spans="1:5" x14ac:dyDescent="0.3">
      <c r="A335" t="s">
        <v>36</v>
      </c>
      <c r="B335">
        <v>93</v>
      </c>
      <c r="C335">
        <v>10593</v>
      </c>
      <c r="D335" cm="1">
        <f t="array" ref="D335">IF(A335="USD",B335,IF(A335="EUR",B335*1.2,IF(A335="GBP",B335*1.39,IF(A335="AUD",B335*0.78,IF(A335="CAD",B335*0.79,Error)))))</f>
        <v>93</v>
      </c>
      <c r="E335">
        <v>1518.558888888889</v>
      </c>
    </row>
    <row r="336" spans="1:5" x14ac:dyDescent="0.3">
      <c r="A336" t="s">
        <v>36</v>
      </c>
      <c r="B336">
        <v>389</v>
      </c>
      <c r="C336">
        <v>134767</v>
      </c>
      <c r="D336" cm="1">
        <f t="array" ref="D336">IF(A336="USD",B336,IF(A336="EUR",B336*1.2,IF(A336="GBP",B336*1.39,IF(A336="AUD",B336*0.78,IF(A336="CAD",B336*0.79,Error)))))</f>
        <v>389</v>
      </c>
      <c r="E336">
        <v>865.53277777777782</v>
      </c>
    </row>
    <row r="337" spans="1:5" x14ac:dyDescent="0.3">
      <c r="A337" t="s">
        <v>36</v>
      </c>
      <c r="B337">
        <v>16</v>
      </c>
      <c r="C337">
        <v>1069</v>
      </c>
      <c r="D337" cm="1">
        <f t="array" ref="D337">IF(A337="USD",B337,IF(A337="EUR",B337*1.2,IF(A337="GBP",B337*1.39,IF(A337="AUD",B337*0.78,IF(A337="CAD",B337*0.79,Error)))))</f>
        <v>16</v>
      </c>
      <c r="E337">
        <v>53.148333333333333</v>
      </c>
    </row>
    <row r="338" spans="1:5" x14ac:dyDescent="0.3">
      <c r="A338" t="s">
        <v>36</v>
      </c>
      <c r="B338">
        <v>5</v>
      </c>
      <c r="C338">
        <v>349</v>
      </c>
      <c r="D338" cm="1">
        <f t="array" ref="D338">IF(A338="USD",B338,IF(A338="EUR",B338*1.2,IF(A338="GBP",B338*1.39,IF(A338="AUD",B338*0.78,IF(A338="CAD",B338*0.79,Error)))))</f>
        <v>5</v>
      </c>
      <c r="E338">
        <v>168.22833333333332</v>
      </c>
    </row>
    <row r="339" spans="1:5" x14ac:dyDescent="0.3">
      <c r="A339" t="s">
        <v>36</v>
      </c>
      <c r="B339">
        <v>3</v>
      </c>
      <c r="C339">
        <v>225</v>
      </c>
      <c r="D339" cm="1">
        <f t="array" ref="D339">IF(A339="USD",B339,IF(A339="EUR",B339*1.2,IF(A339="GBP",B339*1.39,IF(A339="AUD",B339*0.78,IF(A339="CAD",B339*0.79,Error)))))</f>
        <v>3</v>
      </c>
      <c r="E339">
        <v>53.148333333333333</v>
      </c>
    </row>
    <row r="340" spans="1:5" x14ac:dyDescent="0.3">
      <c r="A340" t="s">
        <v>36</v>
      </c>
      <c r="B340">
        <v>100</v>
      </c>
      <c r="C340">
        <v>29475</v>
      </c>
      <c r="D340" cm="1">
        <f t="array" ref="D340">IF(A340="USD",B340,IF(A340="EUR",B340*1.2,IF(A340="GBP",B340*1.39,IF(A340="AUD",B340*0.78,IF(A340="CAD",B340*0.79,Error)))))</f>
        <v>100</v>
      </c>
      <c r="E340">
        <v>168</v>
      </c>
    </row>
    <row r="341" spans="1:5" x14ac:dyDescent="0.3">
      <c r="A341" t="s">
        <v>36</v>
      </c>
      <c r="B341">
        <v>0</v>
      </c>
      <c r="C341">
        <v>14</v>
      </c>
      <c r="D341" cm="1">
        <f t="array" ref="D341">IF(A341="USD",B341,IF(A341="EUR",B341*1.2,IF(A341="GBP",B341*1.39,IF(A341="AUD",B341*0.78,IF(A341="CAD",B341*0.79,Error)))))</f>
        <v>0</v>
      </c>
      <c r="E341">
        <v>133.49472222222221</v>
      </c>
    </row>
    <row r="342" spans="1:5" x14ac:dyDescent="0.3">
      <c r="A342" t="s">
        <v>36</v>
      </c>
      <c r="B342">
        <v>911</v>
      </c>
      <c r="C342">
        <v>239187</v>
      </c>
      <c r="D342" cm="1">
        <f t="array" ref="D342">IF(A342="USD",B342,IF(A342="EUR",B342*1.2,IF(A342="GBP",B342*1.39,IF(A342="AUD",B342*0.78,IF(A342="CAD",B342*0.79,Error)))))</f>
        <v>911</v>
      </c>
      <c r="E342">
        <v>479.0336111111111</v>
      </c>
    </row>
    <row r="343" spans="1:5" x14ac:dyDescent="0.3">
      <c r="A343" t="s">
        <v>113</v>
      </c>
      <c r="B343">
        <v>11</v>
      </c>
      <c r="C343">
        <v>4758</v>
      </c>
      <c r="D343" cm="1">
        <f t="array" ref="D343">IF(A343="USD",B343,IF(A343="EUR",B343*1.2,IF(A343="GBP",B343*1.39,IF(A343="AUD",B343*0.78,IF(A343="CAD",B343*0.79,Error)))))</f>
        <v>15.29</v>
      </c>
      <c r="E343">
        <v>319.2166666666667</v>
      </c>
    </row>
    <row r="344" spans="1:5" x14ac:dyDescent="0.3">
      <c r="A344" t="s">
        <v>36</v>
      </c>
      <c r="B344">
        <v>909</v>
      </c>
      <c r="C344">
        <v>86953</v>
      </c>
      <c r="D344" cm="1">
        <f t="array" ref="D344">IF(A344="USD",B344,IF(A344="EUR",B344*1.2,IF(A344="GBP",B344*1.39,IF(A344="AUD",B344*0.78,IF(A344="CAD",B344*0.79,Error)))))</f>
        <v>909</v>
      </c>
      <c r="E344">
        <v>114.485</v>
      </c>
    </row>
    <row r="345" spans="1:5" x14ac:dyDescent="0.3">
      <c r="A345" t="s">
        <v>36</v>
      </c>
      <c r="B345">
        <v>19</v>
      </c>
      <c r="C345">
        <v>2873</v>
      </c>
      <c r="D345" cm="1">
        <f t="array" ref="D345">IF(A345="USD",B345,IF(A345="EUR",B345*1.2,IF(A345="GBP",B345*1.39,IF(A345="AUD",B345*0.78,IF(A345="CAD",B345*0.79,Error)))))</f>
        <v>19</v>
      </c>
      <c r="E345">
        <v>1394.5405555555556</v>
      </c>
    </row>
    <row r="346" spans="1:5" x14ac:dyDescent="0.3">
      <c r="A346" t="s">
        <v>113</v>
      </c>
      <c r="B346">
        <v>13</v>
      </c>
      <c r="C346">
        <v>8138</v>
      </c>
      <c r="D346" cm="1">
        <f t="array" ref="D346">IF(A346="USD",B346,IF(A346="EUR",B346*1.2,IF(A346="GBP",B346*1.39,IF(A346="AUD",B346*0.78,IF(A346="CAD",B346*0.79,Error)))))</f>
        <v>18.07</v>
      </c>
      <c r="E346">
        <v>1304.0702777777778</v>
      </c>
    </row>
    <row r="347" spans="1:5" x14ac:dyDescent="0.3">
      <c r="A347" t="s">
        <v>113</v>
      </c>
      <c r="B347">
        <v>362</v>
      </c>
      <c r="C347">
        <v>143310</v>
      </c>
      <c r="D347" cm="1">
        <f t="array" ref="D347">IF(A347="USD",B347,IF(A347="EUR",B347*1.2,IF(A347="GBP",B347*1.39,IF(A347="AUD",B347*0.78,IF(A347="CAD",B347*0.79,Error)))))</f>
        <v>503.17999999999995</v>
      </c>
      <c r="E347">
        <v>359.97277777777776</v>
      </c>
    </row>
    <row r="348" spans="1:5" x14ac:dyDescent="0.3">
      <c r="A348" t="s">
        <v>36</v>
      </c>
      <c r="B348">
        <v>12074</v>
      </c>
      <c r="C348">
        <v>2826116</v>
      </c>
      <c r="D348" cm="1">
        <f t="array" ref="D348">IF(A348="USD",B348,IF(A348="EUR",B348*1.2,IF(A348="GBP",B348*1.39,IF(A348="AUD",B348*0.78,IF(A348="CAD",B348*0.79,Error)))))</f>
        <v>12074</v>
      </c>
      <c r="E348">
        <v>479.15666666666669</v>
      </c>
    </row>
    <row r="349" spans="1:5" x14ac:dyDescent="0.3">
      <c r="A349" t="s">
        <v>36</v>
      </c>
      <c r="B349">
        <v>19</v>
      </c>
      <c r="C349">
        <v>5365</v>
      </c>
      <c r="D349" cm="1">
        <f t="array" ref="D349">IF(A349="USD",B349,IF(A349="EUR",B349*1.2,IF(A349="GBP",B349*1.39,IF(A349="AUD",B349*0.78,IF(A349="CAD",B349*0.79,Error)))))</f>
        <v>19</v>
      </c>
      <c r="E349">
        <v>167.86583333333334</v>
      </c>
    </row>
    <row r="350" spans="1:5" x14ac:dyDescent="0.3">
      <c r="A350" t="s">
        <v>36</v>
      </c>
      <c r="B350">
        <v>83</v>
      </c>
      <c r="C350">
        <v>10983</v>
      </c>
      <c r="D350" cm="1">
        <f t="array" ref="D350">IF(A350="USD",B350,IF(A350="EUR",B350*1.2,IF(A350="GBP",B350*1.39,IF(A350="AUD",B350*0.78,IF(A350="CAD",B350*0.79,Error)))))</f>
        <v>83</v>
      </c>
      <c r="E350">
        <v>1052.4394444444445</v>
      </c>
    </row>
    <row r="351" spans="1:5" x14ac:dyDescent="0.3">
      <c r="A351" t="s">
        <v>36</v>
      </c>
      <c r="B351">
        <v>13457</v>
      </c>
      <c r="C351">
        <v>5606851</v>
      </c>
      <c r="D351" cm="1">
        <f t="array" ref="D351">IF(A351="USD",B351,IF(A351="EUR",B351*1.2,IF(A351="GBP",B351*1.39,IF(A351="AUD",B351*0.78,IF(A351="CAD",B351*0.79,Error)))))</f>
        <v>13457</v>
      </c>
      <c r="E351">
        <v>479.88611111111112</v>
      </c>
    </row>
    <row r="352" spans="1:5" x14ac:dyDescent="0.3">
      <c r="A352" t="s">
        <v>36</v>
      </c>
      <c r="B352">
        <v>173</v>
      </c>
      <c r="C352">
        <v>81469</v>
      </c>
      <c r="D352" cm="1">
        <f t="array" ref="D352">IF(A352="USD",B352,IF(A352="EUR",B352*1.2,IF(A352="GBP",B352*1.39,IF(A352="AUD",B352*0.78,IF(A352="CAD",B352*0.79,Error)))))</f>
        <v>173</v>
      </c>
      <c r="E352">
        <v>165.86666666666667</v>
      </c>
    </row>
    <row r="353" spans="1:5" x14ac:dyDescent="0.3">
      <c r="A353" t="s">
        <v>36</v>
      </c>
      <c r="B353">
        <v>3</v>
      </c>
      <c r="C353">
        <v>960</v>
      </c>
      <c r="D353" cm="1">
        <f t="array" ref="D353">IF(A353="USD",B353,IF(A353="EUR",B353*1.2,IF(A353="GBP",B353*1.39,IF(A353="AUD",B353*0.78,IF(A353="CAD",B353*0.79,Error)))))</f>
        <v>3</v>
      </c>
      <c r="E353">
        <v>262.61750000000001</v>
      </c>
    </row>
    <row r="354" spans="1:5" x14ac:dyDescent="0.3">
      <c r="A354" t="s">
        <v>36</v>
      </c>
      <c r="B354">
        <v>32</v>
      </c>
      <c r="C354">
        <v>2375</v>
      </c>
      <c r="D354" cm="1">
        <f t="array" ref="D354">IF(A354="USD",B354,IF(A354="EUR",B354*1.2,IF(A354="GBP",B354*1.39,IF(A354="AUD",B354*0.78,IF(A354="CAD",B354*0.79,Error)))))</f>
        <v>32</v>
      </c>
      <c r="E354">
        <v>986.1875</v>
      </c>
    </row>
    <row r="355" spans="1:5" x14ac:dyDescent="0.3">
      <c r="A355" t="s">
        <v>36</v>
      </c>
      <c r="B355">
        <v>0</v>
      </c>
      <c r="C355">
        <v>3</v>
      </c>
      <c r="D355" cm="1">
        <f t="array" ref="D355">IF(A355="USD",B355,IF(A355="EUR",B355*1.2,IF(A355="GBP",B355*1.39,IF(A355="AUD",B355*0.78,IF(A355="CAD",B355*0.79,Error)))))</f>
        <v>0</v>
      </c>
      <c r="E355">
        <v>133.49611111111111</v>
      </c>
    </row>
    <row r="356" spans="1:5" x14ac:dyDescent="0.3">
      <c r="A356" t="s">
        <v>36</v>
      </c>
      <c r="B356">
        <v>100</v>
      </c>
      <c r="C356">
        <v>39490</v>
      </c>
      <c r="D356" cm="1">
        <f t="array" ref="D356">IF(A356="USD",B356,IF(A356="EUR",B356*1.2,IF(A356="GBP",B356*1.39,IF(A356="AUD",B356*0.78,IF(A356="CAD",B356*0.79,Error)))))</f>
        <v>100</v>
      </c>
      <c r="E356">
        <v>167.81694444444446</v>
      </c>
    </row>
    <row r="357" spans="1:5" x14ac:dyDescent="0.3">
      <c r="A357" t="s">
        <v>36</v>
      </c>
      <c r="B357">
        <v>198</v>
      </c>
      <c r="C357">
        <v>21884</v>
      </c>
      <c r="D357" cm="1">
        <f t="array" ref="D357">IF(A357="USD",B357,IF(A357="EUR",B357*1.2,IF(A357="GBP",B357*1.39,IF(A357="AUD",B357*0.78,IF(A357="CAD",B357*0.79,Error)))))</f>
        <v>198</v>
      </c>
      <c r="E357">
        <v>1394.3708333333334</v>
      </c>
    </row>
    <row r="358" spans="1:5" x14ac:dyDescent="0.3">
      <c r="A358" t="s">
        <v>36</v>
      </c>
      <c r="B358">
        <v>437</v>
      </c>
      <c r="C358">
        <v>63299</v>
      </c>
      <c r="D358" cm="1">
        <f t="array" ref="D358">IF(A358="USD",B358,IF(A358="EUR",B358*1.2,IF(A358="GBP",B358*1.39,IF(A358="AUD",B358*0.78,IF(A358="CAD",B358*0.79,Error)))))</f>
        <v>437</v>
      </c>
      <c r="E358">
        <v>12.25</v>
      </c>
    </row>
    <row r="359" spans="1:5" x14ac:dyDescent="0.3">
      <c r="A359" t="s">
        <v>36</v>
      </c>
      <c r="B359">
        <v>3</v>
      </c>
      <c r="C359">
        <v>278</v>
      </c>
      <c r="D359" cm="1">
        <f t="array" ref="D359">IF(A359="USD",B359,IF(A359="EUR",B359*1.2,IF(A359="GBP",B359*1.39,IF(A359="AUD",B359*0.78,IF(A359="CAD",B359*0.79,Error)))))</f>
        <v>3</v>
      </c>
      <c r="E359">
        <v>53.148333333333333</v>
      </c>
    </row>
    <row r="360" spans="1:5" x14ac:dyDescent="0.3">
      <c r="A360" t="s">
        <v>36</v>
      </c>
      <c r="B360">
        <v>46</v>
      </c>
      <c r="C360">
        <v>6220</v>
      </c>
      <c r="D360" cm="1">
        <f t="array" ref="D360">IF(A360="USD",B360,IF(A360="EUR",B360*1.2,IF(A360="GBP",B360*1.39,IF(A360="AUD",B360*0.78,IF(A360="CAD",B360*0.79,Error)))))</f>
        <v>46</v>
      </c>
      <c r="E360">
        <v>968.78527777777776</v>
      </c>
    </row>
    <row r="361" spans="1:5" x14ac:dyDescent="0.3">
      <c r="A361" t="s">
        <v>36</v>
      </c>
      <c r="B361">
        <v>324</v>
      </c>
      <c r="C361">
        <v>70864</v>
      </c>
      <c r="D361" cm="1">
        <f t="array" ref="D361">IF(A361="USD",B361,IF(A361="EUR",B361*1.2,IF(A361="GBP",B361*1.39,IF(A361="AUD",B361*0.78,IF(A361="CAD",B361*0.79,Error)))))</f>
        <v>324</v>
      </c>
      <c r="E361">
        <v>304</v>
      </c>
    </row>
    <row r="362" spans="1:5" x14ac:dyDescent="0.3">
      <c r="A362" t="s">
        <v>36</v>
      </c>
      <c r="B362">
        <v>589</v>
      </c>
      <c r="C362">
        <v>66948</v>
      </c>
      <c r="D362" cm="1">
        <f t="array" ref="D362">IF(A362="USD",B362,IF(A362="EUR",B362*1.2,IF(A362="GBP",B362*1.39,IF(A362="AUD",B362*0.78,IF(A362="CAD",B362*0.79,Error)))))</f>
        <v>589</v>
      </c>
      <c r="E362">
        <v>2018.2352777777778</v>
      </c>
    </row>
    <row r="363" spans="1:5" x14ac:dyDescent="0.3">
      <c r="A363" t="s">
        <v>36</v>
      </c>
      <c r="B363">
        <v>30</v>
      </c>
      <c r="C363">
        <v>4291</v>
      </c>
      <c r="D363" cm="1">
        <f t="array" ref="D363">IF(A363="USD",B363,IF(A363="EUR",B363*1.2,IF(A363="GBP",B363*1.39,IF(A363="AUD",B363*0.78,IF(A363="CAD",B363*0.79,Error)))))</f>
        <v>30</v>
      </c>
      <c r="E363">
        <v>1322.3766666666666</v>
      </c>
    </row>
    <row r="364" spans="1:5" x14ac:dyDescent="0.3">
      <c r="A364" t="s">
        <v>113</v>
      </c>
      <c r="B364">
        <v>30</v>
      </c>
      <c r="C364">
        <v>14148</v>
      </c>
      <c r="D364" cm="1">
        <f t="array" ref="D364">IF(A364="USD",B364,IF(A364="EUR",B364*1.2,IF(A364="GBP",B364*1.39,IF(A364="AUD",B364*0.78,IF(A364="CAD",B364*0.79,Error)))))</f>
        <v>41.699999999999996</v>
      </c>
      <c r="E364">
        <v>319.14999999999998</v>
      </c>
    </row>
    <row r="365" spans="1:5" x14ac:dyDescent="0.3">
      <c r="A365" t="s">
        <v>36</v>
      </c>
      <c r="B365">
        <v>21</v>
      </c>
      <c r="C365">
        <v>1493</v>
      </c>
      <c r="D365" cm="1">
        <f t="array" ref="D365">IF(A365="USD",B365,IF(A365="EUR",B365*1.2,IF(A365="GBP",B365*1.39,IF(A365="AUD",B365*0.78,IF(A365="CAD",B365*0.79,Error)))))</f>
        <v>21</v>
      </c>
      <c r="E365">
        <v>820.60805555555555</v>
      </c>
    </row>
    <row r="366" spans="1:5" x14ac:dyDescent="0.3">
      <c r="A366" t="s">
        <v>36</v>
      </c>
      <c r="B366">
        <v>690</v>
      </c>
      <c r="C366">
        <v>218191</v>
      </c>
      <c r="D366" cm="1">
        <f t="array" ref="D366">IF(A366="USD",B366,IF(A366="EUR",B366*1.2,IF(A366="GBP",B366*1.39,IF(A366="AUD",B366*0.78,IF(A366="CAD",B366*0.79,Error)))))</f>
        <v>690</v>
      </c>
      <c r="E366">
        <v>992.71416666666664</v>
      </c>
    </row>
    <row r="367" spans="1:5" x14ac:dyDescent="0.3">
      <c r="A367" t="s">
        <v>36</v>
      </c>
      <c r="B367">
        <v>388</v>
      </c>
      <c r="C367">
        <v>106257</v>
      </c>
      <c r="D367" cm="1">
        <f t="array" ref="D367">IF(A367="USD",B367,IF(A367="EUR",B367*1.2,IF(A367="GBP",B367*1.39,IF(A367="AUD",B367*0.78,IF(A367="CAD",B367*0.79,Error)))))</f>
        <v>388</v>
      </c>
      <c r="E367">
        <v>556.54277777777781</v>
      </c>
    </row>
    <row r="368" spans="1:5" x14ac:dyDescent="0.3">
      <c r="A368" t="s">
        <v>946</v>
      </c>
      <c r="B368">
        <v>56854</v>
      </c>
      <c r="C368">
        <v>12440528</v>
      </c>
      <c r="D368" cm="1">
        <f t="array" ref="D368">IF(A368="USD",B368,IF(A368="EUR",B368*1.2,IF(A368="GBP",B368*1.39,IF(A368="AUD",B368*0.78,IF(A368="CAD",B368*0.79,Error)))))</f>
        <v>44346.12</v>
      </c>
      <c r="E368">
        <v>1403.9997222222223</v>
      </c>
    </row>
    <row r="369" spans="1:5" x14ac:dyDescent="0.3">
      <c r="A369" t="s">
        <v>113</v>
      </c>
      <c r="B369">
        <v>278</v>
      </c>
      <c r="C369">
        <v>125954</v>
      </c>
      <c r="D369" cm="1">
        <f t="array" ref="D369">IF(A369="USD",B369,IF(A369="EUR",B369*1.2,IF(A369="GBP",B369*1.39,IF(A369="AUD",B369*0.78,IF(A369="CAD",B369*0.79,Error)))))</f>
        <v>386.41999999999996</v>
      </c>
      <c r="E369">
        <v>311.7166666666667</v>
      </c>
    </row>
    <row r="370" spans="1:5" x14ac:dyDescent="0.3">
      <c r="A370" t="s">
        <v>36</v>
      </c>
      <c r="B370">
        <v>51</v>
      </c>
      <c r="C370">
        <v>7274</v>
      </c>
      <c r="D370" cm="1">
        <f t="array" ref="D370">IF(A370="USD",B370,IF(A370="EUR",B370*1.2,IF(A370="GBP",B370*1.39,IF(A370="AUD",B370*0.78,IF(A370="CAD",B370*0.79,Error)))))</f>
        <v>51</v>
      </c>
      <c r="E370">
        <v>968.78527777777776</v>
      </c>
    </row>
    <row r="371" spans="1:5" x14ac:dyDescent="0.3">
      <c r="A371" t="s">
        <v>36</v>
      </c>
      <c r="B371">
        <v>35</v>
      </c>
      <c r="C371">
        <v>10082</v>
      </c>
      <c r="D371" cm="1">
        <f t="array" ref="D371">IF(A371="USD",B371,IF(A371="EUR",B371*1.2,IF(A371="GBP",B371*1.39,IF(A371="AUD",B371*0.78,IF(A371="CAD",B371*0.79,Error)))))</f>
        <v>35</v>
      </c>
      <c r="E371">
        <v>882.98833333333334</v>
      </c>
    </row>
    <row r="372" spans="1:5" x14ac:dyDescent="0.3">
      <c r="A372" t="s">
        <v>36</v>
      </c>
      <c r="B372">
        <v>8621</v>
      </c>
      <c r="C372">
        <v>3612623</v>
      </c>
      <c r="D372" cm="1">
        <f t="array" ref="D372">IF(A372="USD",B372,IF(A372="EUR",B372*1.2,IF(A372="GBP",B372*1.39,IF(A372="AUD",B372*0.78,IF(A372="CAD",B372*0.79,Error)))))</f>
        <v>8621</v>
      </c>
      <c r="E372">
        <v>479.88611111111112</v>
      </c>
    </row>
    <row r="373" spans="1:5" x14ac:dyDescent="0.3">
      <c r="A373" t="s">
        <v>36</v>
      </c>
      <c r="B373">
        <v>59</v>
      </c>
      <c r="C373">
        <v>4470</v>
      </c>
      <c r="D373" cm="1">
        <f t="array" ref="D373">IF(A373="USD",B373,IF(A373="EUR",B373*1.2,IF(A373="GBP",B373*1.39,IF(A373="AUD",B373*0.78,IF(A373="CAD",B373*0.79,Error)))))</f>
        <v>59</v>
      </c>
      <c r="E373">
        <v>985.75333333333333</v>
      </c>
    </row>
    <row r="374" spans="1:5" x14ac:dyDescent="0.3">
      <c r="A374" t="s">
        <v>36</v>
      </c>
      <c r="B374">
        <v>1075</v>
      </c>
      <c r="C374">
        <v>87612</v>
      </c>
      <c r="D374" cm="1">
        <f t="array" ref="D374">IF(A374="USD",B374,IF(A374="EUR",B374*1.2,IF(A374="GBP",B374*1.39,IF(A374="AUD",B374*0.78,IF(A374="CAD",B374*0.79,Error)))))</f>
        <v>1075</v>
      </c>
      <c r="E374">
        <v>820.60805555555555</v>
      </c>
    </row>
    <row r="375" spans="1:5" x14ac:dyDescent="0.3">
      <c r="A375" t="s">
        <v>36</v>
      </c>
      <c r="B375">
        <v>67</v>
      </c>
      <c r="C375">
        <v>5713</v>
      </c>
      <c r="D375" cm="1">
        <f t="array" ref="D375">IF(A375="USD",B375,IF(A375="EUR",B375*1.2,IF(A375="GBP",B375*1.39,IF(A375="AUD",B375*0.78,IF(A375="CAD",B375*0.79,Error)))))</f>
        <v>67</v>
      </c>
      <c r="E375">
        <v>985.75333333333333</v>
      </c>
    </row>
    <row r="376" spans="1:5" x14ac:dyDescent="0.3">
      <c r="A376" t="s">
        <v>36</v>
      </c>
      <c r="B376">
        <v>46</v>
      </c>
      <c r="C376">
        <v>4688</v>
      </c>
      <c r="D376" cm="1">
        <f t="array" ref="D376">IF(A376="USD",B376,IF(A376="EUR",B376*1.2,IF(A376="GBP",B376*1.39,IF(A376="AUD",B376*0.78,IF(A376="CAD",B376*0.79,Error)))))</f>
        <v>46</v>
      </c>
      <c r="E376">
        <v>968.78527777777776</v>
      </c>
    </row>
    <row r="377" spans="1:5" x14ac:dyDescent="0.3">
      <c r="A377" t="s">
        <v>123</v>
      </c>
      <c r="B377">
        <v>59</v>
      </c>
      <c r="C377">
        <v>23366</v>
      </c>
      <c r="D377" cm="1">
        <f t="array" ref="D377">IF(A377="USD",B377,IF(A377="EUR",B377*1.2,IF(A377="GBP",B377*1.39,IF(A377="AUD",B377*0.78,IF(A377="CAD",B377*0.79,Error)))))</f>
        <v>46.61</v>
      </c>
      <c r="E377">
        <v>828.82</v>
      </c>
    </row>
    <row r="378" spans="1:5" x14ac:dyDescent="0.3">
      <c r="A378" t="s">
        <v>36</v>
      </c>
      <c r="B378">
        <v>3</v>
      </c>
      <c r="C378">
        <v>1112</v>
      </c>
      <c r="D378" cm="1">
        <f t="array" ref="D378">IF(A378="USD",B378,IF(A378="EUR",B378*1.2,IF(A378="GBP",B378*1.39,IF(A378="AUD",B378*0.78,IF(A378="CAD",B378*0.79,Error)))))</f>
        <v>3</v>
      </c>
      <c r="E378">
        <v>273.19166666666666</v>
      </c>
    </row>
    <row r="379" spans="1:5" x14ac:dyDescent="0.3">
      <c r="A379" t="s">
        <v>36</v>
      </c>
      <c r="B379">
        <v>73</v>
      </c>
      <c r="C379">
        <v>4844</v>
      </c>
      <c r="D379" cm="1">
        <f t="array" ref="D379">IF(A379="USD",B379,IF(A379="EUR",B379*1.2,IF(A379="GBP",B379*1.39,IF(A379="AUD",B379*0.78,IF(A379="CAD",B379*0.79,Error)))))</f>
        <v>73</v>
      </c>
      <c r="E379">
        <v>985.05666666666662</v>
      </c>
    </row>
    <row r="380" spans="1:5" x14ac:dyDescent="0.3">
      <c r="A380" t="s">
        <v>113</v>
      </c>
      <c r="B380">
        <v>41</v>
      </c>
      <c r="C380">
        <v>19764</v>
      </c>
      <c r="D380" cm="1">
        <f t="array" ref="D380">IF(A380="USD",B380,IF(A380="EUR",B380*1.2,IF(A380="GBP",B380*1.39,IF(A380="AUD",B380*0.78,IF(A380="CAD",B380*0.79,Error)))))</f>
        <v>56.989999999999995</v>
      </c>
      <c r="E380">
        <v>335.97388888888889</v>
      </c>
    </row>
    <row r="381" spans="1:5" x14ac:dyDescent="0.3">
      <c r="A381" t="s">
        <v>113</v>
      </c>
      <c r="B381">
        <v>18</v>
      </c>
      <c r="C381">
        <v>9380</v>
      </c>
      <c r="D381" cm="1">
        <f t="array" ref="D381">IF(A381="USD",B381,IF(A381="EUR",B381*1.2,IF(A381="GBP",B381*1.39,IF(A381="AUD",B381*0.78,IF(A381="CAD",B381*0.79,Error)))))</f>
        <v>25.02</v>
      </c>
      <c r="E381">
        <v>359.98333333333335</v>
      </c>
    </row>
    <row r="382" spans="1:5" x14ac:dyDescent="0.3">
      <c r="A382" t="s">
        <v>36</v>
      </c>
      <c r="B382">
        <v>878</v>
      </c>
      <c r="C382">
        <v>238500</v>
      </c>
      <c r="D382" cm="1">
        <f t="array" ref="D382">IF(A382="USD",B382,IF(A382="EUR",B382*1.2,IF(A382="GBP",B382*1.39,IF(A382="AUD",B382*0.78,IF(A382="CAD",B382*0.79,Error)))))</f>
        <v>878</v>
      </c>
      <c r="E382">
        <v>479.07083333333333</v>
      </c>
    </row>
    <row r="383" spans="1:5" x14ac:dyDescent="0.3">
      <c r="A383" t="s">
        <v>36</v>
      </c>
      <c r="B383">
        <v>8</v>
      </c>
      <c r="C383">
        <v>1286</v>
      </c>
      <c r="D383" cm="1">
        <f t="array" ref="D383">IF(A383="USD",B383,IF(A383="EUR",B383*1.2,IF(A383="GBP",B383*1.39,IF(A383="AUD",B383*0.78,IF(A383="CAD",B383*0.79,Error)))))</f>
        <v>8</v>
      </c>
      <c r="E383">
        <v>193.14249999999998</v>
      </c>
    </row>
    <row r="384" spans="1:5" x14ac:dyDescent="0.3">
      <c r="A384" t="s">
        <v>36</v>
      </c>
      <c r="B384">
        <v>1330</v>
      </c>
      <c r="C384">
        <v>202689</v>
      </c>
      <c r="D384" cm="1">
        <f t="array" ref="D384">IF(A384="USD",B384,IF(A384="EUR",B384*1.2,IF(A384="GBP",B384*1.39,IF(A384="AUD",B384*0.78,IF(A384="CAD",B384*0.79,Error)))))</f>
        <v>1330</v>
      </c>
      <c r="E384">
        <v>114.485</v>
      </c>
    </row>
    <row r="385" spans="1:5" x14ac:dyDescent="0.3">
      <c r="A385" t="s">
        <v>36</v>
      </c>
      <c r="B385">
        <v>68</v>
      </c>
      <c r="C385">
        <v>15318</v>
      </c>
      <c r="D385" cm="1">
        <f t="array" ref="D385">IF(A385="USD",B385,IF(A385="EUR",B385*1.2,IF(A385="GBP",B385*1.39,IF(A385="AUD",B385*0.78,IF(A385="CAD",B385*0.79,Error)))))</f>
        <v>68</v>
      </c>
      <c r="E385">
        <v>313.59055555555557</v>
      </c>
    </row>
    <row r="386" spans="1:5" x14ac:dyDescent="0.3">
      <c r="A386" t="s">
        <v>36</v>
      </c>
      <c r="B386">
        <v>43</v>
      </c>
      <c r="C386">
        <v>3737</v>
      </c>
      <c r="D386" cm="1">
        <f t="array" ref="D386">IF(A386="USD",B386,IF(A386="EUR",B386*1.2,IF(A386="GBP",B386*1.39,IF(A386="AUD",B386*0.78,IF(A386="CAD",B386*0.79,Error)))))</f>
        <v>43</v>
      </c>
      <c r="E386">
        <v>965.42722222222221</v>
      </c>
    </row>
    <row r="387" spans="1:5" x14ac:dyDescent="0.3">
      <c r="A387" t="s">
        <v>36</v>
      </c>
      <c r="B387">
        <v>22</v>
      </c>
      <c r="C387">
        <v>3070</v>
      </c>
      <c r="D387" cm="1">
        <f t="array" ref="D387">IF(A387="USD",B387,IF(A387="EUR",B387*1.2,IF(A387="GBP",B387*1.39,IF(A387="AUD",B387*0.78,IF(A387="CAD",B387*0.79,Error)))))</f>
        <v>22</v>
      </c>
      <c r="E387">
        <v>1052.4394444444445</v>
      </c>
    </row>
    <row r="388" spans="1:5" x14ac:dyDescent="0.3">
      <c r="A388" t="s">
        <v>36</v>
      </c>
      <c r="B388">
        <v>51</v>
      </c>
      <c r="C388">
        <v>5245</v>
      </c>
      <c r="D388" cm="1">
        <f t="array" ref="D388">IF(A388="USD",B388,IF(A388="EUR",B388*1.2,IF(A388="GBP",B388*1.39,IF(A388="AUD",B388*0.78,IF(A388="CAD",B388*0.79,Error)))))</f>
        <v>51</v>
      </c>
      <c r="E388">
        <v>1518.558888888889</v>
      </c>
    </row>
    <row r="389" spans="1:5" x14ac:dyDescent="0.3">
      <c r="A389" t="s">
        <v>113</v>
      </c>
      <c r="B389">
        <v>6</v>
      </c>
      <c r="C389">
        <v>2835</v>
      </c>
      <c r="D389" cm="1">
        <f t="array" ref="D389">IF(A389="USD",B389,IF(A389="EUR",B389*1.2,IF(A389="GBP",B389*1.39,IF(A389="AUD",B389*0.78,IF(A389="CAD",B389*0.79,Error)))))</f>
        <v>8.34</v>
      </c>
      <c r="E389">
        <v>335.97388888888889</v>
      </c>
    </row>
    <row r="390" spans="1:5" x14ac:dyDescent="0.3">
      <c r="A390" t="s">
        <v>36</v>
      </c>
      <c r="B390">
        <v>67</v>
      </c>
      <c r="C390">
        <v>14470</v>
      </c>
      <c r="D390" cm="1">
        <f t="array" ref="D390">IF(A390="USD",B390,IF(A390="EUR",B390*1.2,IF(A390="GBP",B390*1.39,IF(A390="AUD",B390*0.78,IF(A390="CAD",B390*0.79,Error)))))</f>
        <v>67</v>
      </c>
      <c r="E390">
        <v>1322.3766666666666</v>
      </c>
    </row>
    <row r="391" spans="1:5" x14ac:dyDescent="0.3">
      <c r="A391" t="s">
        <v>946</v>
      </c>
      <c r="B391">
        <v>144</v>
      </c>
      <c r="C391">
        <v>18210</v>
      </c>
      <c r="D391" cm="1">
        <f t="array" ref="D391">IF(A391="USD",B391,IF(A391="EUR",B391*1.2,IF(A391="GBP",B391*1.39,IF(A391="AUD",B391*0.78,IF(A391="CAD",B391*0.79,Error)))))</f>
        <v>112.32000000000001</v>
      </c>
      <c r="E391">
        <v>372.46749999999997</v>
      </c>
    </row>
    <row r="392" spans="1:5" x14ac:dyDescent="0.3">
      <c r="A392" t="s">
        <v>36</v>
      </c>
      <c r="B392">
        <v>1</v>
      </c>
      <c r="C392">
        <v>79</v>
      </c>
      <c r="D392" cm="1">
        <f t="array" ref="D392">IF(A392="USD",B392,IF(A392="EUR",B392*1.2,IF(A392="GBP",B392*1.39,IF(A392="AUD",B392*0.78,IF(A392="CAD",B392*0.79,Error)))))</f>
        <v>1</v>
      </c>
      <c r="E392">
        <v>168.22833333333332</v>
      </c>
    </row>
    <row r="393" spans="1:5" x14ac:dyDescent="0.3">
      <c r="A393" t="s">
        <v>36</v>
      </c>
      <c r="B393">
        <v>1610</v>
      </c>
      <c r="C393">
        <v>504952</v>
      </c>
      <c r="D393" cm="1">
        <f t="array" ref="D393">IF(A393="USD",B393,IF(A393="EUR",B393*1.2,IF(A393="GBP",B393*1.39,IF(A393="AUD",B393*0.78,IF(A393="CAD",B393*0.79,Error)))))</f>
        <v>1610</v>
      </c>
      <c r="E393">
        <v>1368.8783333333333</v>
      </c>
    </row>
    <row r="394" spans="1:5" x14ac:dyDescent="0.3">
      <c r="A394" t="s">
        <v>36</v>
      </c>
      <c r="B394">
        <v>5</v>
      </c>
      <c r="C394">
        <v>332</v>
      </c>
      <c r="D394" cm="1">
        <f t="array" ref="D394">IF(A394="USD",B394,IF(A394="EUR",B394*1.2,IF(A394="GBP",B394*1.39,IF(A394="AUD",B394*0.78,IF(A394="CAD",B394*0.79,Error)))))</f>
        <v>5</v>
      </c>
      <c r="E394">
        <v>963.89138888888886</v>
      </c>
    </row>
    <row r="395" spans="1:5" x14ac:dyDescent="0.3">
      <c r="A395" t="s">
        <v>36</v>
      </c>
      <c r="B395">
        <v>644</v>
      </c>
      <c r="C395">
        <v>55764</v>
      </c>
      <c r="D395" cm="1">
        <f t="array" ref="D395">IF(A395="USD",B395,IF(A395="EUR",B395*1.2,IF(A395="GBP",B395*1.39,IF(A395="AUD",B395*0.78,IF(A395="CAD",B395*0.79,Error)))))</f>
        <v>644</v>
      </c>
      <c r="E395">
        <v>479.15666666666669</v>
      </c>
    </row>
    <row r="396" spans="1:5" x14ac:dyDescent="0.3">
      <c r="A396" t="s">
        <v>36</v>
      </c>
      <c r="B396">
        <v>1534</v>
      </c>
      <c r="C396">
        <v>90622</v>
      </c>
      <c r="D396" cm="1">
        <f t="array" ref="D396">IF(A396="USD",B396,IF(A396="EUR",B396*1.2,IF(A396="GBP",B396*1.39,IF(A396="AUD",B396*0.78,IF(A396="CAD",B396*0.79,Error)))))</f>
        <v>1534</v>
      </c>
      <c r="E396">
        <v>114.48555555555555</v>
      </c>
    </row>
    <row r="397" spans="1:5" x14ac:dyDescent="0.3">
      <c r="A397" t="s">
        <v>36</v>
      </c>
      <c r="B397">
        <v>100</v>
      </c>
      <c r="C397">
        <v>40722</v>
      </c>
      <c r="D397" cm="1">
        <f t="array" ref="D397">IF(A397="USD",B397,IF(A397="EUR",B397*1.2,IF(A397="GBP",B397*1.39,IF(A397="AUD",B397*0.78,IF(A397="CAD",B397*0.79,Error)))))</f>
        <v>100</v>
      </c>
      <c r="E397">
        <v>167.81694444444446</v>
      </c>
    </row>
    <row r="398" spans="1:5" x14ac:dyDescent="0.3">
      <c r="A398" t="s">
        <v>36</v>
      </c>
      <c r="B398">
        <v>287</v>
      </c>
      <c r="C398">
        <v>44956</v>
      </c>
      <c r="D398" cm="1">
        <f t="array" ref="D398">IF(A398="USD",B398,IF(A398="EUR",B398*1.2,IF(A398="GBP",B398*1.39,IF(A398="AUD",B398*0.78,IF(A398="CAD",B398*0.79,Error)))))</f>
        <v>287</v>
      </c>
      <c r="E398">
        <v>2018.2352777777778</v>
      </c>
    </row>
    <row r="399" spans="1:5" x14ac:dyDescent="0.3">
      <c r="A399" t="s">
        <v>36</v>
      </c>
      <c r="B399">
        <v>539</v>
      </c>
      <c r="C399">
        <v>81820</v>
      </c>
      <c r="D399" cm="1">
        <f t="array" ref="D399">IF(A399="USD",B399,IF(A399="EUR",B399*1.2,IF(A399="GBP",B399*1.39,IF(A399="AUD",B399*0.78,IF(A399="CAD",B399*0.79,Error)))))</f>
        <v>539</v>
      </c>
      <c r="E399">
        <v>552.00388888888892</v>
      </c>
    </row>
    <row r="400" spans="1:5" x14ac:dyDescent="0.3">
      <c r="A400" t="s">
        <v>36</v>
      </c>
      <c r="B400">
        <v>336</v>
      </c>
      <c r="C400">
        <v>85598</v>
      </c>
      <c r="D400" cm="1">
        <f t="array" ref="D400">IF(A400="USD",B400,IF(A400="EUR",B400*1.2,IF(A400="GBP",B400*1.39,IF(A400="AUD",B400*0.78,IF(A400="CAD",B400*0.79,Error)))))</f>
        <v>336</v>
      </c>
      <c r="E400">
        <v>992.71416666666664</v>
      </c>
    </row>
    <row r="401" spans="1:5" x14ac:dyDescent="0.3">
      <c r="A401" t="s">
        <v>36</v>
      </c>
      <c r="B401">
        <v>121</v>
      </c>
      <c r="C401">
        <v>19636</v>
      </c>
      <c r="D401" cm="1">
        <f t="array" ref="D401">IF(A401="USD",B401,IF(A401="EUR",B401*1.2,IF(A401="GBP",B401*1.39,IF(A401="AUD",B401*0.78,IF(A401="CAD",B401*0.79,Error)))))</f>
        <v>121</v>
      </c>
      <c r="E401">
        <v>104.68333333333334</v>
      </c>
    </row>
    <row r="402" spans="1:5" x14ac:dyDescent="0.3">
      <c r="A402" t="s">
        <v>36</v>
      </c>
      <c r="B402">
        <v>514</v>
      </c>
      <c r="C402">
        <v>35062</v>
      </c>
      <c r="D402" cm="1">
        <f t="array" ref="D402">IF(A402="USD",B402,IF(A402="EUR",B402*1.2,IF(A402="GBP",B402*1.39,IF(A402="AUD",B402*0.78,IF(A402="CAD",B402*0.79,Error)))))</f>
        <v>514</v>
      </c>
      <c r="E402">
        <v>584.50555555555559</v>
      </c>
    </row>
    <row r="403" spans="1:5" x14ac:dyDescent="0.3">
      <c r="A403" t="s">
        <v>113</v>
      </c>
      <c r="B403">
        <v>12</v>
      </c>
      <c r="C403">
        <v>5637</v>
      </c>
      <c r="D403" cm="1">
        <f t="array" ref="D403">IF(A403="USD",B403,IF(A403="EUR",B403*1.2,IF(A403="GBP",B403*1.39,IF(A403="AUD",B403*0.78,IF(A403="CAD",B403*0.79,Error)))))</f>
        <v>16.68</v>
      </c>
      <c r="E403">
        <v>311.7166666666667</v>
      </c>
    </row>
    <row r="404" spans="1:5" x14ac:dyDescent="0.3">
      <c r="A404" t="s">
        <v>113</v>
      </c>
      <c r="B404">
        <v>240</v>
      </c>
      <c r="C404">
        <v>40881</v>
      </c>
      <c r="D404" cm="1">
        <f t="array" ref="D404">IF(A404="USD",B404,IF(A404="EUR",B404*1.2,IF(A404="GBP",B404*1.39,IF(A404="AUD",B404*0.78,IF(A404="CAD",B404*0.79,Error)))))</f>
        <v>333.59999999999997</v>
      </c>
      <c r="E404">
        <v>706.27583333333337</v>
      </c>
    </row>
    <row r="405" spans="1:5" x14ac:dyDescent="0.3">
      <c r="A405" t="s">
        <v>36</v>
      </c>
      <c r="B405">
        <v>5</v>
      </c>
      <c r="C405">
        <v>339</v>
      </c>
      <c r="D405" cm="1">
        <f t="array" ref="D405">IF(A405="USD",B405,IF(A405="EUR",B405*1.2,IF(A405="GBP",B405*1.39,IF(A405="AUD",B405*0.78,IF(A405="CAD",B405*0.79,Error)))))</f>
        <v>5</v>
      </c>
      <c r="E405">
        <v>53.148333333333333</v>
      </c>
    </row>
    <row r="406" spans="1:5" x14ac:dyDescent="0.3">
      <c r="A406" t="s">
        <v>36</v>
      </c>
      <c r="B406">
        <v>403</v>
      </c>
      <c r="C406">
        <v>83377</v>
      </c>
      <c r="D406" cm="1">
        <f t="array" ref="D406">IF(A406="USD",B406,IF(A406="EUR",B406*1.2,IF(A406="GBP",B406*1.39,IF(A406="AUD",B406*0.78,IF(A406="CAD",B406*0.79,Error)))))</f>
        <v>403</v>
      </c>
      <c r="E406">
        <v>775.49694444444447</v>
      </c>
    </row>
    <row r="407" spans="1:5" x14ac:dyDescent="0.3">
      <c r="A407" t="s">
        <v>36</v>
      </c>
      <c r="B407">
        <v>143</v>
      </c>
      <c r="C407">
        <v>20505</v>
      </c>
      <c r="D407" cm="1">
        <f t="array" ref="D407">IF(A407="USD",B407,IF(A407="EUR",B407*1.2,IF(A407="GBP",B407*1.39,IF(A407="AUD",B407*0.78,IF(A407="CAD",B407*0.79,Error)))))</f>
        <v>143</v>
      </c>
      <c r="E407">
        <v>459.97</v>
      </c>
    </row>
    <row r="408" spans="1:5" x14ac:dyDescent="0.3">
      <c r="A408" t="s">
        <v>36</v>
      </c>
      <c r="B408">
        <v>162</v>
      </c>
      <c r="C408">
        <v>17035</v>
      </c>
      <c r="D408" cm="1">
        <f t="array" ref="D408">IF(A408="USD",B408,IF(A408="EUR",B408*1.2,IF(A408="GBP",B408*1.39,IF(A408="AUD",B408*0.78,IF(A408="CAD",B408*0.79,Error)))))</f>
        <v>162</v>
      </c>
      <c r="E408">
        <v>883.19611111111112</v>
      </c>
    </row>
    <row r="409" spans="1:5" x14ac:dyDescent="0.3">
      <c r="A409" t="s">
        <v>36</v>
      </c>
      <c r="B409">
        <v>4</v>
      </c>
      <c r="C409">
        <v>657</v>
      </c>
      <c r="D409" cm="1">
        <f t="array" ref="D409">IF(A409="USD",B409,IF(A409="EUR",B409*1.2,IF(A409="GBP",B409*1.39,IF(A409="AUD",B409*0.78,IF(A409="CAD",B409*0.79,Error)))))</f>
        <v>4</v>
      </c>
      <c r="E409">
        <v>2838.0169444444446</v>
      </c>
    </row>
    <row r="410" spans="1:5" x14ac:dyDescent="0.3">
      <c r="A410" t="s">
        <v>113</v>
      </c>
      <c r="B410">
        <v>150</v>
      </c>
      <c r="C410">
        <v>87754</v>
      </c>
      <c r="D410" cm="1">
        <f t="array" ref="D410">IF(A410="USD",B410,IF(A410="EUR",B410*1.2,IF(A410="GBP",B410*1.39,IF(A410="AUD",B410*0.78,IF(A410="CAD",B410*0.79,Error)))))</f>
        <v>208.49999999999997</v>
      </c>
      <c r="E410">
        <v>319.14999999999998</v>
      </c>
    </row>
    <row r="411" spans="1:5" x14ac:dyDescent="0.3">
      <c r="A411" t="s">
        <v>36</v>
      </c>
      <c r="B411">
        <v>65</v>
      </c>
      <c r="C411">
        <v>9791</v>
      </c>
      <c r="D411" cm="1">
        <f t="array" ref="D411">IF(A411="USD",B411,IF(A411="EUR",B411*1.2,IF(A411="GBP",B411*1.39,IF(A411="AUD",B411*0.78,IF(A411="CAD",B411*0.79,Error)))))</f>
        <v>65</v>
      </c>
      <c r="E411">
        <v>459.97</v>
      </c>
    </row>
    <row r="412" spans="1:5" x14ac:dyDescent="0.3">
      <c r="A412" t="s">
        <v>36</v>
      </c>
      <c r="B412">
        <v>10</v>
      </c>
      <c r="C412">
        <v>2216</v>
      </c>
      <c r="D412" cm="1">
        <f t="array" ref="D412">IF(A412="USD",B412,IF(A412="EUR",B412*1.2,IF(A412="GBP",B412*1.39,IF(A412="AUD",B412*0.78,IF(A412="CAD",B412*0.79,Error)))))</f>
        <v>10</v>
      </c>
      <c r="E412">
        <v>25.116944444444446</v>
      </c>
    </row>
    <row r="413" spans="1:5" x14ac:dyDescent="0.3">
      <c r="A413" t="s">
        <v>36</v>
      </c>
      <c r="B413">
        <v>53</v>
      </c>
      <c r="C413">
        <v>4522</v>
      </c>
      <c r="D413" cm="1">
        <f t="array" ref="D413">IF(A413="USD",B413,IF(A413="EUR",B413*1.2,IF(A413="GBP",B413*1.39,IF(A413="AUD",B413*0.78,IF(A413="CAD",B413*0.79,Error)))))</f>
        <v>53</v>
      </c>
      <c r="E413">
        <v>820.60805555555555</v>
      </c>
    </row>
    <row r="414" spans="1:5" x14ac:dyDescent="0.3">
      <c r="A414" t="s">
        <v>36</v>
      </c>
      <c r="B414">
        <v>23</v>
      </c>
      <c r="C414">
        <v>1964</v>
      </c>
      <c r="D414" cm="1">
        <f t="array" ref="D414">IF(A414="USD",B414,IF(A414="EUR",B414*1.2,IF(A414="GBP",B414*1.39,IF(A414="AUD",B414*0.78,IF(A414="CAD",B414*0.79,Error)))))</f>
        <v>23</v>
      </c>
      <c r="E414">
        <v>486.98750000000001</v>
      </c>
    </row>
    <row r="415" spans="1:5" x14ac:dyDescent="0.3">
      <c r="A415" t="s">
        <v>36</v>
      </c>
      <c r="B415">
        <v>198</v>
      </c>
      <c r="C415">
        <v>64588</v>
      </c>
      <c r="D415" cm="1">
        <f t="array" ref="D415">IF(A415="USD",B415,IF(A415="EUR",B415*1.2,IF(A415="GBP",B415*1.39,IF(A415="AUD",B415*0.78,IF(A415="CAD",B415*0.79,Error)))))</f>
        <v>198</v>
      </c>
      <c r="E415">
        <v>168</v>
      </c>
    </row>
    <row r="416" spans="1:5" x14ac:dyDescent="0.3">
      <c r="A416" t="s">
        <v>36</v>
      </c>
      <c r="B416">
        <v>93</v>
      </c>
      <c r="C416">
        <v>20559</v>
      </c>
      <c r="D416" cm="1">
        <f t="array" ref="D416">IF(A416="USD",B416,IF(A416="EUR",B416*1.2,IF(A416="GBP",B416*1.39,IF(A416="AUD",B416*0.78,IF(A416="CAD",B416*0.79,Error)))))</f>
        <v>93</v>
      </c>
      <c r="E416">
        <v>441.40722222222223</v>
      </c>
    </row>
    <row r="417" spans="1:5" x14ac:dyDescent="0.3">
      <c r="A417" t="s">
        <v>36</v>
      </c>
      <c r="B417">
        <v>450</v>
      </c>
      <c r="C417">
        <v>318963</v>
      </c>
      <c r="D417" cm="1">
        <f t="array" ref="D417">IF(A417="USD",B417,IF(A417="EUR",B417*1.2,IF(A417="GBP",B417*1.39,IF(A417="AUD",B417*0.78,IF(A417="CAD",B417*0.79,Error)))))</f>
        <v>450</v>
      </c>
      <c r="E417">
        <v>167.46666666666667</v>
      </c>
    </row>
    <row r="418" spans="1:5" x14ac:dyDescent="0.3">
      <c r="A418" t="s">
        <v>36</v>
      </c>
      <c r="B418">
        <v>138</v>
      </c>
      <c r="C418">
        <v>10071</v>
      </c>
      <c r="D418" cm="1">
        <f t="array" ref="D418">IF(A418="USD",B418,IF(A418="EUR",B418*1.2,IF(A418="GBP",B418*1.39,IF(A418="AUD",B418*0.78,IF(A418="CAD",B418*0.79,Error)))))</f>
        <v>138</v>
      </c>
      <c r="E418">
        <v>820.60805555555555</v>
      </c>
    </row>
    <row r="419" spans="1:5" x14ac:dyDescent="0.3">
      <c r="A419" t="s">
        <v>123</v>
      </c>
      <c r="B419">
        <v>3</v>
      </c>
      <c r="C419">
        <v>952</v>
      </c>
      <c r="D419" cm="1">
        <f t="array" ref="D419">IF(A419="USD",B419,IF(A419="EUR",B419*1.2,IF(A419="GBP",B419*1.39,IF(A419="AUD",B419*0.78,IF(A419="CAD",B419*0.79,Error)))))</f>
        <v>2.37</v>
      </c>
      <c r="E419">
        <v>1013.1797222222223</v>
      </c>
    </row>
    <row r="420" spans="1:5" x14ac:dyDescent="0.3">
      <c r="A420" t="s">
        <v>36</v>
      </c>
      <c r="B420">
        <v>19</v>
      </c>
      <c r="C420">
        <v>3095</v>
      </c>
      <c r="D420" cm="1">
        <f t="array" ref="D420">IF(A420="USD",B420,IF(A420="EUR",B420*1.2,IF(A420="GBP",B420*1.39,IF(A420="AUD",B420*0.78,IF(A420="CAD",B420*0.79,Error)))))</f>
        <v>19</v>
      </c>
      <c r="E420">
        <v>167.75638888888889</v>
      </c>
    </row>
    <row r="421" spans="1:5" x14ac:dyDescent="0.3">
      <c r="A421" t="s">
        <v>36</v>
      </c>
      <c r="B421">
        <v>0</v>
      </c>
      <c r="C421">
        <v>1</v>
      </c>
      <c r="D421" cm="1">
        <f t="array" ref="D421">IF(A421="USD",B421,IF(A421="EUR",B421*1.2,IF(A421="GBP",B421*1.39,IF(A421="AUD",B421*0.78,IF(A421="CAD",B421*0.79,Error)))))</f>
        <v>0</v>
      </c>
      <c r="E421">
        <v>133.49611111111111</v>
      </c>
    </row>
    <row r="422" spans="1:5" x14ac:dyDescent="0.3">
      <c r="A422" t="s">
        <v>123</v>
      </c>
      <c r="B422">
        <v>45</v>
      </c>
      <c r="C422">
        <v>24000</v>
      </c>
      <c r="D422" cm="1">
        <f t="array" ref="D422">IF(A422="USD",B422,IF(A422="EUR",B422*1.2,IF(A422="GBP",B422*1.39,IF(A422="AUD",B422*0.78,IF(A422="CAD",B422*0.79,Error)))))</f>
        <v>35.550000000000004</v>
      </c>
      <c r="E422">
        <v>1014.2986111111111</v>
      </c>
    </row>
    <row r="423" spans="1:5" x14ac:dyDescent="0.3">
      <c r="A423" t="s">
        <v>36</v>
      </c>
      <c r="B423">
        <v>2488</v>
      </c>
      <c r="C423">
        <v>720463</v>
      </c>
      <c r="D423" cm="1">
        <f t="array" ref="D423">IF(A423="USD",B423,IF(A423="EUR",B423*1.2,IF(A423="GBP",B423*1.39,IF(A423="AUD",B423*0.78,IF(A423="CAD",B423*0.79,Error)))))</f>
        <v>2488</v>
      </c>
      <c r="E423">
        <v>441.40722222222223</v>
      </c>
    </row>
    <row r="424" spans="1:5" x14ac:dyDescent="0.3">
      <c r="A424" t="s">
        <v>36</v>
      </c>
      <c r="B424">
        <v>233</v>
      </c>
      <c r="C424">
        <v>36882</v>
      </c>
      <c r="D424" cm="1">
        <f t="array" ref="D424">IF(A424="USD",B424,IF(A424="EUR",B424*1.2,IF(A424="GBP",B424*1.39,IF(A424="AUD",B424*0.78,IF(A424="CAD",B424*0.79,Error)))))</f>
        <v>233</v>
      </c>
      <c r="E424">
        <v>2018.2352777777778</v>
      </c>
    </row>
    <row r="425" spans="1:5" x14ac:dyDescent="0.3">
      <c r="A425" t="s">
        <v>36</v>
      </c>
      <c r="B425">
        <v>4000</v>
      </c>
      <c r="C425">
        <v>2086343</v>
      </c>
      <c r="D425" cm="1">
        <f t="array" ref="D425">IF(A425="USD",B425,IF(A425="EUR",B425*1.2,IF(A425="GBP",B425*1.39,IF(A425="AUD",B425*0.78,IF(A425="CAD",B425*0.79,Error)))))</f>
        <v>4000</v>
      </c>
      <c r="E425">
        <v>216</v>
      </c>
    </row>
    <row r="426" spans="1:5" x14ac:dyDescent="0.3">
      <c r="A426" t="s">
        <v>36</v>
      </c>
      <c r="B426">
        <v>3588</v>
      </c>
      <c r="C426">
        <v>1146954</v>
      </c>
      <c r="D426" cm="1">
        <f t="array" ref="D426">IF(A426="USD",B426,IF(A426="EUR",B426*1.2,IF(A426="GBP",B426*1.39,IF(A426="AUD",B426*0.78,IF(A426="CAD",B426*0.79,Error)))))</f>
        <v>3588</v>
      </c>
      <c r="E426">
        <v>76.763611111111118</v>
      </c>
    </row>
    <row r="427" spans="1:5" x14ac:dyDescent="0.3">
      <c r="A427" t="s">
        <v>36</v>
      </c>
      <c r="B427">
        <v>7</v>
      </c>
      <c r="C427">
        <v>1629</v>
      </c>
      <c r="D427" cm="1">
        <f t="array" ref="D427">IF(A427="USD",B427,IF(A427="EUR",B427*1.2,IF(A427="GBP",B427*1.39,IF(A427="AUD",B427*0.78,IF(A427="CAD",B427*0.79,Error)))))</f>
        <v>7</v>
      </c>
      <c r="E427">
        <v>25.116944444444446</v>
      </c>
    </row>
    <row r="428" spans="1:5" x14ac:dyDescent="0.3">
      <c r="A428" t="s">
        <v>36</v>
      </c>
      <c r="B428">
        <v>11</v>
      </c>
      <c r="C428">
        <v>1309</v>
      </c>
      <c r="D428" cm="1">
        <f t="array" ref="D428">IF(A428="USD",B428,IF(A428="EUR",B428*1.2,IF(A428="GBP",B428*1.39,IF(A428="AUD",B428*0.78,IF(A428="CAD",B428*0.79,Error)))))</f>
        <v>11</v>
      </c>
      <c r="E428">
        <v>611.39222222222224</v>
      </c>
    </row>
    <row r="429" spans="1:5" x14ac:dyDescent="0.3">
      <c r="A429" t="s">
        <v>36</v>
      </c>
      <c r="B429">
        <v>9</v>
      </c>
      <c r="C429">
        <v>699</v>
      </c>
      <c r="D429" cm="1">
        <f t="array" ref="D429">IF(A429="USD",B429,IF(A429="EUR",B429*1.2,IF(A429="GBP",B429*1.39,IF(A429="AUD",B429*0.78,IF(A429="CAD",B429*0.79,Error)))))</f>
        <v>9</v>
      </c>
      <c r="E429">
        <v>964.21472222222224</v>
      </c>
    </row>
    <row r="430" spans="1:5" x14ac:dyDescent="0.3">
      <c r="A430" t="s">
        <v>36</v>
      </c>
      <c r="B430">
        <v>20</v>
      </c>
      <c r="C430">
        <v>1920</v>
      </c>
      <c r="D430" cm="1">
        <f t="array" ref="D430">IF(A430="USD",B430,IF(A430="EUR",B430*1.2,IF(A430="GBP",B430*1.39,IF(A430="AUD",B430*0.78,IF(A430="CAD",B430*0.79,Error)))))</f>
        <v>20</v>
      </c>
      <c r="E430">
        <v>1394.3708333333334</v>
      </c>
    </row>
    <row r="431" spans="1:5" x14ac:dyDescent="0.3">
      <c r="A431" t="s">
        <v>36</v>
      </c>
      <c r="B431">
        <v>538</v>
      </c>
      <c r="C431">
        <v>58392</v>
      </c>
      <c r="D431" cm="1">
        <f t="array" ref="D431">IF(A431="USD",B431,IF(A431="EUR",B431*1.2,IF(A431="GBP",B431*1.39,IF(A431="AUD",B431*0.78,IF(A431="CAD",B431*0.79,Error)))))</f>
        <v>538</v>
      </c>
      <c r="E431">
        <v>1394.3708333333334</v>
      </c>
    </row>
    <row r="432" spans="1:5" x14ac:dyDescent="0.3">
      <c r="A432" t="s">
        <v>36</v>
      </c>
      <c r="B432">
        <v>6</v>
      </c>
      <c r="C432">
        <v>1417</v>
      </c>
      <c r="D432" cm="1">
        <f t="array" ref="D432">IF(A432="USD",B432,IF(A432="EUR",B432*1.2,IF(A432="GBP",B432*1.39,IF(A432="AUD",B432*0.78,IF(A432="CAD",B432*0.79,Error)))))</f>
        <v>6</v>
      </c>
      <c r="E432">
        <v>25.116944444444446</v>
      </c>
    </row>
    <row r="433" spans="1:5" x14ac:dyDescent="0.3">
      <c r="A433" t="s">
        <v>113</v>
      </c>
      <c r="B433">
        <v>21</v>
      </c>
      <c r="C433">
        <v>12308</v>
      </c>
      <c r="D433" cm="1">
        <f t="array" ref="D433">IF(A433="USD",B433,IF(A433="EUR",B433*1.2,IF(A433="GBP",B433*1.39,IF(A433="AUD",B433*0.78,IF(A433="CAD",B433*0.79,Error)))))</f>
        <v>29.189999999999998</v>
      </c>
      <c r="E433">
        <v>359.98333333333335</v>
      </c>
    </row>
    <row r="434" spans="1:5" x14ac:dyDescent="0.3">
      <c r="A434" t="s">
        <v>36</v>
      </c>
      <c r="B434">
        <v>21</v>
      </c>
      <c r="C434">
        <v>1712</v>
      </c>
      <c r="D434" cm="1">
        <f t="array" ref="D434">IF(A434="USD",B434,IF(A434="EUR",B434*1.2,IF(A434="GBP",B434*1.39,IF(A434="AUD",B434*0.78,IF(A434="CAD",B434*0.79,Error)))))</f>
        <v>21</v>
      </c>
      <c r="E434">
        <v>820.60805555555555</v>
      </c>
    </row>
    <row r="435" spans="1:5" x14ac:dyDescent="0.3">
      <c r="A435" t="s">
        <v>36</v>
      </c>
      <c r="B435">
        <v>27</v>
      </c>
      <c r="C435">
        <v>3483</v>
      </c>
      <c r="D435" cm="1">
        <f t="array" ref="D435">IF(A435="USD",B435,IF(A435="EUR",B435*1.2,IF(A435="GBP",B435*1.39,IF(A435="AUD",B435*0.78,IF(A435="CAD",B435*0.79,Error)))))</f>
        <v>27</v>
      </c>
      <c r="E435">
        <v>1394.5405555555556</v>
      </c>
    </row>
    <row r="436" spans="1:5" x14ac:dyDescent="0.3">
      <c r="A436" t="s">
        <v>36</v>
      </c>
      <c r="B436">
        <v>17264</v>
      </c>
      <c r="C436">
        <v>1670285</v>
      </c>
      <c r="D436" cm="1">
        <f t="array" ref="D436">IF(A436="USD",B436,IF(A436="EUR",B436*1.2,IF(A436="GBP",B436*1.39,IF(A436="AUD",B436*0.78,IF(A436="CAD",B436*0.79,Error)))))</f>
        <v>17264</v>
      </c>
      <c r="E436">
        <v>541.98333333333335</v>
      </c>
    </row>
    <row r="437" spans="1:5" x14ac:dyDescent="0.3">
      <c r="A437" t="s">
        <v>36</v>
      </c>
      <c r="B437">
        <v>99</v>
      </c>
      <c r="C437">
        <v>13226</v>
      </c>
      <c r="D437" cm="1">
        <f t="array" ref="D437">IF(A437="USD",B437,IF(A437="EUR",B437*1.2,IF(A437="GBP",B437*1.39,IF(A437="AUD",B437*0.78,IF(A437="CAD",B437*0.79,Error)))))</f>
        <v>99</v>
      </c>
      <c r="E437">
        <v>1394.5405555555556</v>
      </c>
    </row>
    <row r="438" spans="1:5" x14ac:dyDescent="0.3">
      <c r="A438" t="s">
        <v>36</v>
      </c>
      <c r="B438">
        <v>8</v>
      </c>
      <c r="C438">
        <v>1457</v>
      </c>
      <c r="D438" cm="1">
        <f t="array" ref="D438">IF(A438="USD",B438,IF(A438="EUR",B438*1.2,IF(A438="GBP",B438*1.39,IF(A438="AUD",B438*0.78,IF(A438="CAD",B438*0.79,Error)))))</f>
        <v>8</v>
      </c>
      <c r="E438">
        <v>1394.3708333333334</v>
      </c>
    </row>
    <row r="439" spans="1:5" x14ac:dyDescent="0.3">
      <c r="A439" t="s">
        <v>36</v>
      </c>
      <c r="B439">
        <v>133</v>
      </c>
      <c r="C439">
        <v>10966</v>
      </c>
      <c r="D439" cm="1">
        <f t="array" ref="D439">IF(A439="USD",B439,IF(A439="EUR",B439*1.2,IF(A439="GBP",B439*1.39,IF(A439="AUD",B439*0.78,IF(A439="CAD",B439*0.79,Error)))))</f>
        <v>133</v>
      </c>
      <c r="E439">
        <v>486.98750000000001</v>
      </c>
    </row>
    <row r="440" spans="1:5" x14ac:dyDescent="0.3">
      <c r="A440" t="s">
        <v>113</v>
      </c>
      <c r="B440">
        <v>13</v>
      </c>
      <c r="C440">
        <v>5890</v>
      </c>
      <c r="D440" cm="1">
        <f t="array" ref="D440">IF(A440="USD",B440,IF(A440="EUR",B440*1.2,IF(A440="GBP",B440*1.39,IF(A440="AUD",B440*0.78,IF(A440="CAD",B440*0.79,Error)))))</f>
        <v>18.07</v>
      </c>
      <c r="E440">
        <v>319.2166666666667</v>
      </c>
    </row>
    <row r="441" spans="1:5" x14ac:dyDescent="0.3">
      <c r="A441" t="s">
        <v>36</v>
      </c>
      <c r="B441">
        <v>86</v>
      </c>
      <c r="C441">
        <v>41816</v>
      </c>
      <c r="D441" cm="1">
        <f t="array" ref="D441">IF(A441="USD",B441,IF(A441="EUR",B441*1.2,IF(A441="GBP",B441*1.39,IF(A441="AUD",B441*0.78,IF(A441="CAD",B441*0.79,Error)))))</f>
        <v>86</v>
      </c>
      <c r="E441">
        <v>168</v>
      </c>
    </row>
    <row r="442" spans="1:5" x14ac:dyDescent="0.3">
      <c r="A442" t="s">
        <v>113</v>
      </c>
      <c r="B442">
        <v>211</v>
      </c>
      <c r="C442">
        <v>109455</v>
      </c>
      <c r="D442" cm="1">
        <f t="array" ref="D442">IF(A442="USD",B442,IF(A442="EUR",B442*1.2,IF(A442="GBP",B442*1.39,IF(A442="AUD",B442*0.78,IF(A442="CAD",B442*0.79,Error)))))</f>
        <v>293.28999999999996</v>
      </c>
      <c r="E442">
        <v>319.14999999999998</v>
      </c>
    </row>
    <row r="443" spans="1:5" x14ac:dyDescent="0.3">
      <c r="A443" t="s">
        <v>113</v>
      </c>
      <c r="B443">
        <v>12</v>
      </c>
      <c r="C443">
        <v>6192</v>
      </c>
      <c r="D443" cm="1">
        <f t="array" ref="D443">IF(A443="USD",B443,IF(A443="EUR",B443*1.2,IF(A443="GBP",B443*1.39,IF(A443="AUD",B443*0.78,IF(A443="CAD",B443*0.79,Error)))))</f>
        <v>16.68</v>
      </c>
      <c r="E443">
        <v>335.97388888888889</v>
      </c>
    </row>
    <row r="444" spans="1:5" x14ac:dyDescent="0.3">
      <c r="A444" t="s">
        <v>36</v>
      </c>
      <c r="B444">
        <v>2</v>
      </c>
      <c r="C444">
        <v>177</v>
      </c>
      <c r="D444" cm="1">
        <f t="array" ref="D444">IF(A444="USD",B444,IF(A444="EUR",B444*1.2,IF(A444="GBP",B444*1.39,IF(A444="AUD",B444*0.78,IF(A444="CAD",B444*0.79,Error)))))</f>
        <v>2</v>
      </c>
      <c r="E444">
        <v>557.74222222222227</v>
      </c>
    </row>
    <row r="445" spans="1:5" x14ac:dyDescent="0.3">
      <c r="A445" t="s">
        <v>36</v>
      </c>
      <c r="B445">
        <v>87</v>
      </c>
      <c r="C445">
        <v>7761</v>
      </c>
      <c r="D445" cm="1">
        <f t="array" ref="D445">IF(A445="USD",B445,IF(A445="EUR",B445*1.2,IF(A445="GBP",B445*1.39,IF(A445="AUD",B445*0.78,IF(A445="CAD",B445*0.79,Error)))))</f>
        <v>87</v>
      </c>
      <c r="E445">
        <v>820.625</v>
      </c>
    </row>
    <row r="446" spans="1:5" x14ac:dyDescent="0.3">
      <c r="A446" t="s">
        <v>113</v>
      </c>
      <c r="B446">
        <v>212</v>
      </c>
      <c r="C446">
        <v>156318</v>
      </c>
      <c r="D446" cm="1">
        <f t="array" ref="D446">IF(A446="USD",B446,IF(A446="EUR",B446*1.2,IF(A446="GBP",B446*1.39,IF(A446="AUD",B446*0.78,IF(A446="CAD",B446*0.79,Error)))))</f>
        <v>294.68</v>
      </c>
      <c r="E446">
        <v>168</v>
      </c>
    </row>
    <row r="447" spans="1:5" x14ac:dyDescent="0.3">
      <c r="A447" t="s">
        <v>36</v>
      </c>
      <c r="B447">
        <v>18</v>
      </c>
      <c r="C447">
        <v>5468</v>
      </c>
      <c r="D447" cm="1">
        <f t="array" ref="D447">IF(A447="USD",B447,IF(A447="EUR",B447*1.2,IF(A447="GBP",B447*1.39,IF(A447="AUD",B447*0.78,IF(A447="CAD",B447*0.79,Error)))))</f>
        <v>18</v>
      </c>
      <c r="E447">
        <v>168</v>
      </c>
    </row>
    <row r="448" spans="1:5" x14ac:dyDescent="0.3">
      <c r="A448" t="s">
        <v>36</v>
      </c>
      <c r="B448">
        <v>73</v>
      </c>
      <c r="C448">
        <v>7098</v>
      </c>
      <c r="D448" cm="1">
        <f t="array" ref="D448">IF(A448="USD",B448,IF(A448="EUR",B448*1.2,IF(A448="GBP",B448*1.39,IF(A448="AUD",B448*0.78,IF(A448="CAD",B448*0.79,Error)))))</f>
        <v>73</v>
      </c>
      <c r="E448">
        <v>820.625</v>
      </c>
    </row>
    <row r="449" spans="1:5" x14ac:dyDescent="0.3">
      <c r="A449" t="s">
        <v>113</v>
      </c>
      <c r="B449">
        <v>35</v>
      </c>
      <c r="C449">
        <v>36641</v>
      </c>
      <c r="D449" cm="1">
        <f t="array" ref="D449">IF(A449="USD",B449,IF(A449="EUR",B449*1.2,IF(A449="GBP",B449*1.39,IF(A449="AUD",B449*0.78,IF(A449="CAD",B449*0.79,Error)))))</f>
        <v>48.65</v>
      </c>
      <c r="E449">
        <v>719.66388888888889</v>
      </c>
    </row>
    <row r="450" spans="1:5" x14ac:dyDescent="0.3">
      <c r="A450" t="s">
        <v>113</v>
      </c>
      <c r="B450">
        <v>17</v>
      </c>
      <c r="C450">
        <v>9295</v>
      </c>
      <c r="D450" cm="1">
        <f t="array" ref="D450">IF(A450="USD",B450,IF(A450="EUR",B450*1.2,IF(A450="GBP",B450*1.39,IF(A450="AUD",B450*0.78,IF(A450="CAD",B450*0.79,Error)))))</f>
        <v>23.63</v>
      </c>
      <c r="E450">
        <v>359.98333333333335</v>
      </c>
    </row>
    <row r="451" spans="1:5" x14ac:dyDescent="0.3">
      <c r="A451" t="s">
        <v>36</v>
      </c>
      <c r="B451">
        <v>76</v>
      </c>
      <c r="C451">
        <v>10326</v>
      </c>
      <c r="D451" cm="1">
        <f t="array" ref="D451">IF(A451="USD",B451,IF(A451="EUR",B451*1.2,IF(A451="GBP",B451*1.39,IF(A451="AUD",B451*0.78,IF(A451="CAD",B451*0.79,Error)))))</f>
        <v>76</v>
      </c>
      <c r="E451">
        <v>968.78527777777776</v>
      </c>
    </row>
    <row r="452" spans="1:5" x14ac:dyDescent="0.3">
      <c r="A452" t="s">
        <v>113</v>
      </c>
      <c r="B452">
        <v>19</v>
      </c>
      <c r="C452">
        <v>8425</v>
      </c>
      <c r="D452" cm="1">
        <f t="array" ref="D452">IF(A452="USD",B452,IF(A452="EUR",B452*1.2,IF(A452="GBP",B452*1.39,IF(A452="AUD",B452*0.78,IF(A452="CAD",B452*0.79,Error)))))</f>
        <v>26.409999999999997</v>
      </c>
      <c r="E452">
        <v>319.2166666666667</v>
      </c>
    </row>
    <row r="453" spans="1:5" x14ac:dyDescent="0.3">
      <c r="A453" t="s">
        <v>113</v>
      </c>
      <c r="B453">
        <v>17</v>
      </c>
      <c r="C453">
        <v>7201</v>
      </c>
      <c r="D453" cm="1">
        <f t="array" ref="D453">IF(A453="USD",B453,IF(A453="EUR",B453*1.2,IF(A453="GBP",B453*1.39,IF(A453="AUD",B453*0.78,IF(A453="CAD",B453*0.79,Error)))))</f>
        <v>23.63</v>
      </c>
      <c r="E453">
        <v>319.14999999999998</v>
      </c>
    </row>
    <row r="454" spans="1:5" x14ac:dyDescent="0.3">
      <c r="A454" t="s">
        <v>48</v>
      </c>
      <c r="B454">
        <v>3</v>
      </c>
      <c r="C454">
        <v>2479</v>
      </c>
      <c r="D454" cm="1">
        <f t="array" ref="D454">IF(A454="USD",B454,IF(A454="EUR",B454*1.2,IF(A454="GBP",B454*1.39,IF(A454="AUD",B454*0.78,IF(A454="CAD",B454*0.79,Error)))))</f>
        <v>3.5999999999999996</v>
      </c>
      <c r="E454">
        <v>72</v>
      </c>
    </row>
    <row r="455" spans="1:5" x14ac:dyDescent="0.3">
      <c r="A455" t="s">
        <v>36</v>
      </c>
      <c r="B455">
        <v>200</v>
      </c>
      <c r="C455">
        <v>16841</v>
      </c>
      <c r="D455" cm="1">
        <f t="array" ref="D455">IF(A455="USD",B455,IF(A455="EUR",B455*1.2,IF(A455="GBP",B455*1.39,IF(A455="AUD",B455*0.78,IF(A455="CAD",B455*0.79,Error)))))</f>
        <v>200</v>
      </c>
      <c r="E455">
        <v>820.73388888888894</v>
      </c>
    </row>
    <row r="456" spans="1:5" x14ac:dyDescent="0.3">
      <c r="A456" t="s">
        <v>36</v>
      </c>
      <c r="B456">
        <v>3</v>
      </c>
      <c r="C456">
        <v>208</v>
      </c>
      <c r="D456" cm="1">
        <f t="array" ref="D456">IF(A456="USD",B456,IF(A456="EUR",B456*1.2,IF(A456="GBP",B456*1.39,IF(A456="AUD",B456*0.78,IF(A456="CAD",B456*0.79,Error)))))</f>
        <v>3</v>
      </c>
      <c r="E456">
        <v>53.148333333333333</v>
      </c>
    </row>
    <row r="457" spans="1:5" x14ac:dyDescent="0.3">
      <c r="A457" t="s">
        <v>36</v>
      </c>
      <c r="B457">
        <v>49</v>
      </c>
      <c r="C457">
        <v>4631</v>
      </c>
      <c r="D457" cm="1">
        <f t="array" ref="D457">IF(A457="USD",B457,IF(A457="EUR",B457*1.2,IF(A457="GBP",B457*1.39,IF(A457="AUD",B457*0.78,IF(A457="CAD",B457*0.79,Error)))))</f>
        <v>49</v>
      </c>
      <c r="E457">
        <v>820.60805555555555</v>
      </c>
    </row>
    <row r="458" spans="1:5" x14ac:dyDescent="0.3">
      <c r="A458" t="s">
        <v>36</v>
      </c>
      <c r="B458">
        <v>282</v>
      </c>
      <c r="C458">
        <v>15381</v>
      </c>
      <c r="D458" cm="1">
        <f t="array" ref="D458">IF(A458="USD",B458,IF(A458="EUR",B458*1.2,IF(A458="GBP",B458*1.39,IF(A458="AUD",B458*0.78,IF(A458="CAD",B458*0.79,Error)))))</f>
        <v>282</v>
      </c>
      <c r="E458">
        <v>93.041666666666657</v>
      </c>
    </row>
    <row r="459" spans="1:5" x14ac:dyDescent="0.3">
      <c r="A459" t="s">
        <v>36</v>
      </c>
      <c r="B459">
        <v>2</v>
      </c>
      <c r="C459">
        <v>667</v>
      </c>
      <c r="D459" cm="1">
        <f t="array" ref="D459">IF(A459="USD",B459,IF(A459="EUR",B459*1.2,IF(A459="GBP",B459*1.39,IF(A459="AUD",B459*0.78,IF(A459="CAD",B459*0.79,Error)))))</f>
        <v>2</v>
      </c>
      <c r="E459">
        <v>598.61749999999995</v>
      </c>
    </row>
    <row r="460" spans="1:5" x14ac:dyDescent="0.3">
      <c r="A460" t="s">
        <v>36</v>
      </c>
      <c r="B460">
        <v>3410</v>
      </c>
      <c r="C460">
        <v>297042</v>
      </c>
      <c r="D460" cm="1">
        <f t="array" ref="D460">IF(A460="USD",B460,IF(A460="EUR",B460*1.2,IF(A460="GBP",B460*1.39,IF(A460="AUD",B460*0.78,IF(A460="CAD",B460*0.79,Error)))))</f>
        <v>3410</v>
      </c>
      <c r="E460">
        <v>479.0336111111111</v>
      </c>
    </row>
    <row r="461" spans="1:5" x14ac:dyDescent="0.3">
      <c r="A461" t="s">
        <v>36</v>
      </c>
      <c r="B461">
        <v>2292</v>
      </c>
      <c r="C461">
        <v>526488</v>
      </c>
      <c r="D461" cm="1">
        <f t="array" ref="D461">IF(A461="USD",B461,IF(A461="EUR",B461*1.2,IF(A461="GBP",B461*1.39,IF(A461="AUD",B461*0.78,IF(A461="CAD",B461*0.79,Error)))))</f>
        <v>2292</v>
      </c>
      <c r="E461">
        <v>441.40722222222223</v>
      </c>
    </row>
    <row r="462" spans="1:5" x14ac:dyDescent="0.3">
      <c r="A462" t="s">
        <v>36</v>
      </c>
      <c r="B462">
        <v>34</v>
      </c>
      <c r="C462">
        <v>4012</v>
      </c>
      <c r="D462" cm="1">
        <f t="array" ref="D462">IF(A462="USD",B462,IF(A462="EUR",B462*1.2,IF(A462="GBP",B462*1.39,IF(A462="AUD",B462*0.78,IF(A462="CAD",B462*0.79,Error)))))</f>
        <v>34</v>
      </c>
      <c r="E462">
        <v>1052.4394444444445</v>
      </c>
    </row>
    <row r="463" spans="1:5" x14ac:dyDescent="0.3">
      <c r="A463" t="s">
        <v>36</v>
      </c>
      <c r="B463">
        <v>1004</v>
      </c>
      <c r="C463">
        <v>258995</v>
      </c>
      <c r="D463" cm="1">
        <f t="array" ref="D463">IF(A463="USD",B463,IF(A463="EUR",B463*1.2,IF(A463="GBP",B463*1.39,IF(A463="AUD",B463*0.78,IF(A463="CAD",B463*0.79,Error)))))</f>
        <v>1004</v>
      </c>
      <c r="E463">
        <v>441.40722222222223</v>
      </c>
    </row>
    <row r="464" spans="1:5" x14ac:dyDescent="0.3">
      <c r="A464" t="s">
        <v>36</v>
      </c>
      <c r="B464">
        <v>23</v>
      </c>
      <c r="C464">
        <v>2016</v>
      </c>
      <c r="D464" cm="1">
        <f t="array" ref="D464">IF(A464="USD",B464,IF(A464="EUR",B464*1.2,IF(A464="GBP",B464*1.39,IF(A464="AUD",B464*0.78,IF(A464="CAD",B464*0.79,Error)))))</f>
        <v>23</v>
      </c>
      <c r="E464">
        <v>965.42722222222221</v>
      </c>
    </row>
    <row r="465" spans="1:5" x14ac:dyDescent="0.3">
      <c r="A465" t="s">
        <v>36</v>
      </c>
      <c r="B465">
        <v>10</v>
      </c>
      <c r="C465">
        <v>5408</v>
      </c>
      <c r="D465" cm="1">
        <f t="array" ref="D465">IF(A465="USD",B465,IF(A465="EUR",B465*1.2,IF(A465="GBP",B465*1.39,IF(A465="AUD",B465*0.78,IF(A465="CAD",B465*0.79,Error)))))</f>
        <v>10</v>
      </c>
      <c r="E465">
        <v>1474.6997222222221</v>
      </c>
    </row>
    <row r="466" spans="1:5" x14ac:dyDescent="0.3">
      <c r="A466" t="s">
        <v>36</v>
      </c>
      <c r="B466">
        <v>0</v>
      </c>
      <c r="C466">
        <v>13</v>
      </c>
      <c r="D466" cm="1">
        <f t="array" ref="D466">IF(A466="USD",B466,IF(A466="EUR",B466*1.2,IF(A466="GBP",B466*1.39,IF(A466="AUD",B466*0.78,IF(A466="CAD",B466*0.79,Error)))))</f>
        <v>0</v>
      </c>
      <c r="E466">
        <v>133.49472222222221</v>
      </c>
    </row>
    <row r="467" spans="1:5" x14ac:dyDescent="0.3">
      <c r="A467" t="s">
        <v>36</v>
      </c>
      <c r="B467">
        <v>4</v>
      </c>
      <c r="C467">
        <v>392</v>
      </c>
      <c r="D467" cm="1">
        <f t="array" ref="D467">IF(A467="USD",B467,IF(A467="EUR",B467*1.2,IF(A467="GBP",B467*1.39,IF(A467="AUD",B467*0.78,IF(A467="CAD",B467*0.79,Error)))))</f>
        <v>4</v>
      </c>
      <c r="E467">
        <v>965.42722222222221</v>
      </c>
    </row>
    <row r="468" spans="1:5" x14ac:dyDescent="0.3">
      <c r="A468" t="s">
        <v>36</v>
      </c>
      <c r="B468">
        <v>46</v>
      </c>
      <c r="C468">
        <v>6152</v>
      </c>
      <c r="D468" cm="1">
        <f t="array" ref="D468">IF(A468="USD",B468,IF(A468="EUR",B468*1.2,IF(A468="GBP",B468*1.39,IF(A468="AUD",B468*0.78,IF(A468="CAD",B468*0.79,Error)))))</f>
        <v>46</v>
      </c>
      <c r="E468">
        <v>968.78527777777776</v>
      </c>
    </row>
    <row r="469" spans="1:5" x14ac:dyDescent="0.3">
      <c r="A469" t="s">
        <v>36</v>
      </c>
      <c r="B469">
        <v>5457</v>
      </c>
      <c r="C469">
        <v>1573095</v>
      </c>
      <c r="D469" cm="1">
        <f t="array" ref="D469">IF(A469="USD",B469,IF(A469="EUR",B469*1.2,IF(A469="GBP",B469*1.39,IF(A469="AUD",B469*0.78,IF(A469="CAD",B469*0.79,Error)))))</f>
        <v>5457</v>
      </c>
      <c r="E469">
        <v>479.07083333333333</v>
      </c>
    </row>
    <row r="470" spans="1:5" x14ac:dyDescent="0.3">
      <c r="A470" t="s">
        <v>113</v>
      </c>
      <c r="B470">
        <v>4</v>
      </c>
      <c r="C470">
        <v>2119</v>
      </c>
      <c r="D470" cm="1">
        <f t="array" ref="D470">IF(A470="USD",B470,IF(A470="EUR",B470*1.2,IF(A470="GBP",B470*1.39,IF(A470="AUD",B470*0.78,IF(A470="CAD",B470*0.79,Error)))))</f>
        <v>5.56</v>
      </c>
      <c r="E470">
        <v>359.98333333333335</v>
      </c>
    </row>
    <row r="471" spans="1:5" x14ac:dyDescent="0.3">
      <c r="A471" t="s">
        <v>36</v>
      </c>
      <c r="B471">
        <v>647</v>
      </c>
      <c r="C471">
        <v>53981</v>
      </c>
      <c r="D471" cm="1">
        <f t="array" ref="D471">IF(A471="USD",B471,IF(A471="EUR",B471*1.2,IF(A471="GBP",B471*1.39,IF(A471="AUD",B471*0.78,IF(A471="CAD",B471*0.79,Error)))))</f>
        <v>647</v>
      </c>
      <c r="E471">
        <v>114.485</v>
      </c>
    </row>
    <row r="472" spans="1:5" x14ac:dyDescent="0.3">
      <c r="A472" t="s">
        <v>36</v>
      </c>
      <c r="B472">
        <v>10</v>
      </c>
      <c r="C472">
        <v>1095</v>
      </c>
      <c r="D472" cm="1">
        <f t="array" ref="D472">IF(A472="USD",B472,IF(A472="EUR",B472*1.2,IF(A472="GBP",B472*1.39,IF(A472="AUD",B472*0.78,IF(A472="CAD",B472*0.79,Error)))))</f>
        <v>10</v>
      </c>
      <c r="E472">
        <v>387.07166666666666</v>
      </c>
    </row>
    <row r="473" spans="1:5" x14ac:dyDescent="0.3">
      <c r="A473" t="s">
        <v>36</v>
      </c>
      <c r="B473">
        <v>99</v>
      </c>
      <c r="C473">
        <v>39145</v>
      </c>
      <c r="D473" cm="1">
        <f t="array" ref="D473">IF(A473="USD",B473,IF(A473="EUR",B473*1.2,IF(A473="GBP",B473*1.39,IF(A473="AUD",B473*0.78,IF(A473="CAD",B473*0.79,Error)))))</f>
        <v>99</v>
      </c>
      <c r="E473">
        <v>1322.3766666666666</v>
      </c>
    </row>
    <row r="474" spans="1:5" x14ac:dyDescent="0.3">
      <c r="A474" t="s">
        <v>36</v>
      </c>
      <c r="B474">
        <v>54</v>
      </c>
      <c r="C474">
        <v>3451</v>
      </c>
      <c r="D474" cm="1">
        <f t="array" ref="D474">IF(A474="USD",B474,IF(A474="EUR",B474*1.2,IF(A474="GBP",B474*1.39,IF(A474="AUD",B474*0.78,IF(A474="CAD",B474*0.79,Error)))))</f>
        <v>54</v>
      </c>
      <c r="E474">
        <v>985.05666666666662</v>
      </c>
    </row>
    <row r="475" spans="1:5" x14ac:dyDescent="0.3">
      <c r="A475" t="s">
        <v>36</v>
      </c>
      <c r="B475">
        <v>101</v>
      </c>
      <c r="C475">
        <v>11419</v>
      </c>
      <c r="D475" cm="1">
        <f t="array" ref="D475">IF(A475="USD",B475,IF(A475="EUR",B475*1.2,IF(A475="GBP",B475*1.39,IF(A475="AUD",B475*0.78,IF(A475="CAD",B475*0.79,Error)))))</f>
        <v>101</v>
      </c>
      <c r="E475">
        <v>968.78527777777776</v>
      </c>
    </row>
    <row r="476" spans="1:5" x14ac:dyDescent="0.3">
      <c r="A476" t="s">
        <v>36</v>
      </c>
      <c r="B476">
        <v>700</v>
      </c>
      <c r="C476">
        <v>214482</v>
      </c>
      <c r="D476" cm="1">
        <f t="array" ref="D476">IF(A476="USD",B476,IF(A476="EUR",B476*1.2,IF(A476="GBP",B476*1.39,IF(A476="AUD",B476*0.78,IF(A476="CAD",B476*0.79,Error)))))</f>
        <v>700</v>
      </c>
      <c r="E476">
        <v>415.9997222222222</v>
      </c>
    </row>
    <row r="477" spans="1:5" x14ac:dyDescent="0.3">
      <c r="A477" t="s">
        <v>36</v>
      </c>
      <c r="B477">
        <v>81</v>
      </c>
      <c r="C477">
        <v>67631</v>
      </c>
      <c r="D477" cm="1">
        <f t="array" ref="D477">IF(A477="USD",B477,IF(A477="EUR",B477*1.2,IF(A477="GBP",B477*1.39,IF(A477="AUD",B477*0.78,IF(A477="CAD",B477*0.79,Error)))))</f>
        <v>81</v>
      </c>
      <c r="E477">
        <v>68.359166666666667</v>
      </c>
    </row>
    <row r="478" spans="1:5" x14ac:dyDescent="0.3">
      <c r="A478" t="s">
        <v>123</v>
      </c>
      <c r="B478">
        <v>183</v>
      </c>
      <c r="C478">
        <v>59182</v>
      </c>
      <c r="D478" cm="1">
        <f t="array" ref="D478">IF(A478="USD",B478,IF(A478="EUR",B478*1.2,IF(A478="GBP",B478*1.39,IF(A478="AUD",B478*0.78,IF(A478="CAD",B478*0.79,Error)))))</f>
        <v>144.57</v>
      </c>
      <c r="E478">
        <v>660.9997222222222</v>
      </c>
    </row>
    <row r="479" spans="1:5" x14ac:dyDescent="0.3">
      <c r="A479" t="s">
        <v>36</v>
      </c>
      <c r="B479">
        <v>3</v>
      </c>
      <c r="C479">
        <v>736</v>
      </c>
      <c r="D479" cm="1">
        <f t="array" ref="D479">IF(A479="USD",B479,IF(A479="EUR",B479*1.2,IF(A479="GBP",B479*1.39,IF(A479="AUD",B479*0.78,IF(A479="CAD",B479*0.79,Error)))))</f>
        <v>3</v>
      </c>
      <c r="E479">
        <v>598.61749999999995</v>
      </c>
    </row>
    <row r="480" spans="1:5" x14ac:dyDescent="0.3">
      <c r="A480" t="s">
        <v>36</v>
      </c>
      <c r="B480">
        <v>276</v>
      </c>
      <c r="C480">
        <v>77999</v>
      </c>
      <c r="D480" cm="1">
        <f t="array" ref="D480">IF(A480="USD",B480,IF(A480="EUR",B480*1.2,IF(A480="GBP",B480*1.39,IF(A480="AUD",B480*0.78,IF(A480="CAD",B480*0.79,Error)))))</f>
        <v>276</v>
      </c>
      <c r="E480">
        <v>556.54277777777781</v>
      </c>
    </row>
    <row r="481" spans="1:5" x14ac:dyDescent="0.3">
      <c r="A481" t="s">
        <v>36</v>
      </c>
      <c r="B481">
        <v>22</v>
      </c>
      <c r="C481">
        <v>2997</v>
      </c>
      <c r="D481" cm="1">
        <f t="array" ref="D481">IF(A481="USD",B481,IF(A481="EUR",B481*1.2,IF(A481="GBP",B481*1.39,IF(A481="AUD",B481*0.78,IF(A481="CAD",B481*0.79,Error)))))</f>
        <v>22</v>
      </c>
      <c r="E481">
        <v>2018.2352777777778</v>
      </c>
    </row>
    <row r="482" spans="1:5" x14ac:dyDescent="0.3">
      <c r="A482" t="s">
        <v>36</v>
      </c>
      <c r="B482">
        <v>103</v>
      </c>
      <c r="C482">
        <v>9807</v>
      </c>
      <c r="D482" cm="1">
        <f t="array" ref="D482">IF(A482="USD",B482,IF(A482="EUR",B482*1.2,IF(A482="GBP",B482*1.39,IF(A482="AUD",B482*0.78,IF(A482="CAD",B482*0.79,Error)))))</f>
        <v>103</v>
      </c>
      <c r="E482">
        <v>820.625</v>
      </c>
    </row>
    <row r="483" spans="1:5" x14ac:dyDescent="0.3">
      <c r="A483" t="s">
        <v>36</v>
      </c>
      <c r="B483">
        <v>3588</v>
      </c>
      <c r="C483">
        <v>488493</v>
      </c>
      <c r="D483" cm="1">
        <f t="array" ref="D483">IF(A483="USD",B483,IF(A483="EUR",B483*1.2,IF(A483="GBP",B483*1.39,IF(A483="AUD",B483*0.78,IF(A483="CAD",B483*0.79,Error)))))</f>
        <v>3588</v>
      </c>
      <c r="E483">
        <v>76.763611111111118</v>
      </c>
    </row>
    <row r="484" spans="1:5" x14ac:dyDescent="0.3">
      <c r="A484" t="s">
        <v>36</v>
      </c>
      <c r="B484">
        <v>34</v>
      </c>
      <c r="C484">
        <v>6588</v>
      </c>
      <c r="D484" cm="1">
        <f t="array" ref="D484">IF(A484="USD",B484,IF(A484="EUR",B484*1.2,IF(A484="GBP",B484*1.39,IF(A484="AUD",B484*0.78,IF(A484="CAD",B484*0.79,Error)))))</f>
        <v>34</v>
      </c>
      <c r="E484">
        <v>1052.4394444444445</v>
      </c>
    </row>
    <row r="485" spans="1:5" x14ac:dyDescent="0.3">
      <c r="A485" t="s">
        <v>36</v>
      </c>
      <c r="B485">
        <v>926</v>
      </c>
      <c r="C485">
        <v>136939</v>
      </c>
      <c r="D485" cm="1">
        <f t="array" ref="D485">IF(A485="USD",B485,IF(A485="EUR",B485*1.2,IF(A485="GBP",B485*1.39,IF(A485="AUD",B485*0.78,IF(A485="CAD",B485*0.79,Error)))))</f>
        <v>926</v>
      </c>
      <c r="E485">
        <v>96</v>
      </c>
    </row>
    <row r="486" spans="1:5" x14ac:dyDescent="0.3">
      <c r="A486" t="s">
        <v>36</v>
      </c>
      <c r="B486">
        <v>48</v>
      </c>
      <c r="C486">
        <v>6596</v>
      </c>
      <c r="D486" cm="1">
        <f t="array" ref="D486">IF(A486="USD",B486,IF(A486="EUR",B486*1.2,IF(A486="GBP",B486*1.39,IF(A486="AUD",B486*0.78,IF(A486="CAD",B486*0.79,Error)))))</f>
        <v>48</v>
      </c>
      <c r="E486">
        <v>1052.4394444444445</v>
      </c>
    </row>
    <row r="487" spans="1:5" x14ac:dyDescent="0.3">
      <c r="A487" t="s">
        <v>36</v>
      </c>
      <c r="B487">
        <v>1065</v>
      </c>
      <c r="C487">
        <v>275223</v>
      </c>
      <c r="D487" cm="1">
        <f t="array" ref="D487">IF(A487="USD",B487,IF(A487="EUR",B487*1.2,IF(A487="GBP",B487*1.39,IF(A487="AUD",B487*0.78,IF(A487="CAD",B487*0.79,Error)))))</f>
        <v>1065</v>
      </c>
      <c r="E487">
        <v>441.40722222222223</v>
      </c>
    </row>
    <row r="488" spans="1:5" x14ac:dyDescent="0.3">
      <c r="A488" t="s">
        <v>36</v>
      </c>
      <c r="B488">
        <v>980</v>
      </c>
      <c r="C488">
        <v>130147</v>
      </c>
      <c r="D488" cm="1">
        <f t="array" ref="D488">IF(A488="USD",B488,IF(A488="EUR",B488*1.2,IF(A488="GBP",B488*1.39,IF(A488="AUD",B488*0.78,IF(A488="CAD",B488*0.79,Error)))))</f>
        <v>980</v>
      </c>
      <c r="E488">
        <v>114.485</v>
      </c>
    </row>
    <row r="489" spans="1:5" x14ac:dyDescent="0.3">
      <c r="A489" t="s">
        <v>36</v>
      </c>
      <c r="B489">
        <v>11</v>
      </c>
      <c r="C489">
        <v>908</v>
      </c>
      <c r="D489" cm="1">
        <f t="array" ref="D489">IF(A489="USD",B489,IF(A489="EUR",B489*1.2,IF(A489="GBP",B489*1.39,IF(A489="AUD",B489*0.78,IF(A489="CAD",B489*0.79,Error)))))</f>
        <v>11</v>
      </c>
      <c r="E489">
        <v>964.21472222222224</v>
      </c>
    </row>
    <row r="490" spans="1:5" x14ac:dyDescent="0.3">
      <c r="A490" t="s">
        <v>36</v>
      </c>
      <c r="B490">
        <v>31</v>
      </c>
      <c r="C490">
        <v>4071</v>
      </c>
      <c r="D490" cm="1">
        <f t="array" ref="D490">IF(A490="USD",B490,IF(A490="EUR",B490*1.2,IF(A490="GBP",B490*1.39,IF(A490="AUD",B490*0.78,IF(A490="CAD",B490*0.79,Error)))))</f>
        <v>31</v>
      </c>
      <c r="E490">
        <v>968.78527777777776</v>
      </c>
    </row>
    <row r="491" spans="1:5" x14ac:dyDescent="0.3">
      <c r="A491" t="s">
        <v>36</v>
      </c>
      <c r="B491">
        <v>99</v>
      </c>
      <c r="C491">
        <v>11137</v>
      </c>
      <c r="D491" cm="1">
        <f t="array" ref="D491">IF(A491="USD",B491,IF(A491="EUR",B491*1.2,IF(A491="GBP",B491*1.39,IF(A491="AUD",B491*0.78,IF(A491="CAD",B491*0.79,Error)))))</f>
        <v>99</v>
      </c>
      <c r="E491">
        <v>968.78527777777776</v>
      </c>
    </row>
    <row r="492" spans="1:5" x14ac:dyDescent="0.3">
      <c r="A492" t="s">
        <v>36</v>
      </c>
      <c r="B492">
        <v>3</v>
      </c>
      <c r="C492">
        <v>931</v>
      </c>
      <c r="D492" cm="1">
        <f t="array" ref="D492">IF(A492="USD",B492,IF(A492="EUR",B492*1.2,IF(A492="GBP",B492*1.39,IF(A492="AUD",B492*0.78,IF(A492="CAD",B492*0.79,Error)))))</f>
        <v>3</v>
      </c>
      <c r="E492">
        <v>598.61749999999995</v>
      </c>
    </row>
    <row r="493" spans="1:5" x14ac:dyDescent="0.3">
      <c r="A493" t="s">
        <v>36</v>
      </c>
      <c r="B493">
        <v>4200</v>
      </c>
      <c r="C493">
        <v>985381</v>
      </c>
      <c r="D493" cm="1">
        <f t="array" ref="D493">IF(A493="USD",B493,IF(A493="EUR",B493*1.2,IF(A493="GBP",B493*1.39,IF(A493="AUD",B493*0.78,IF(A493="CAD",B493*0.79,Error)))))</f>
        <v>4200</v>
      </c>
      <c r="E493">
        <v>479.15666666666669</v>
      </c>
    </row>
    <row r="494" spans="1:5" x14ac:dyDescent="0.3">
      <c r="A494" t="s">
        <v>113</v>
      </c>
      <c r="B494">
        <v>2</v>
      </c>
      <c r="C494">
        <v>965</v>
      </c>
      <c r="D494" cm="1">
        <f t="array" ref="D494">IF(A494="USD",B494,IF(A494="EUR",B494*1.2,IF(A494="GBP",B494*1.39,IF(A494="AUD",B494*0.78,IF(A494="CAD",B494*0.79,Error)))))</f>
        <v>2.78</v>
      </c>
      <c r="E494">
        <v>335.97388888888889</v>
      </c>
    </row>
    <row r="495" spans="1:5" x14ac:dyDescent="0.3">
      <c r="A495" t="s">
        <v>36</v>
      </c>
      <c r="B495">
        <v>0</v>
      </c>
      <c r="C495">
        <v>10</v>
      </c>
      <c r="D495" cm="1">
        <f t="array" ref="D495">IF(A495="USD",B495,IF(A495="EUR",B495*1.2,IF(A495="GBP",B495*1.39,IF(A495="AUD",B495*0.78,IF(A495="CAD",B495*0.79,Error)))))</f>
        <v>0</v>
      </c>
      <c r="E495">
        <v>133.49472222222221</v>
      </c>
    </row>
    <row r="496" spans="1:5" x14ac:dyDescent="0.3">
      <c r="A496" t="s">
        <v>113</v>
      </c>
      <c r="B496">
        <v>40</v>
      </c>
      <c r="C496">
        <v>22172</v>
      </c>
      <c r="D496" cm="1">
        <f t="array" ref="D496">IF(A496="USD",B496,IF(A496="EUR",B496*1.2,IF(A496="GBP",B496*1.39,IF(A496="AUD",B496*0.78,IF(A496="CAD",B496*0.79,Error)))))</f>
        <v>55.599999999999994</v>
      </c>
      <c r="E496">
        <v>335.97388888888889</v>
      </c>
    </row>
    <row r="497" spans="1:5" x14ac:dyDescent="0.3">
      <c r="A497" t="s">
        <v>36</v>
      </c>
      <c r="B497">
        <v>557</v>
      </c>
      <c r="C497">
        <v>52547</v>
      </c>
      <c r="D497" cm="1">
        <f t="array" ref="D497">IF(A497="USD",B497,IF(A497="EUR",B497*1.2,IF(A497="GBP",B497*1.39,IF(A497="AUD",B497*0.78,IF(A497="CAD",B497*0.79,Error)))))</f>
        <v>557</v>
      </c>
      <c r="E497">
        <v>1176.5</v>
      </c>
    </row>
    <row r="498" spans="1:5" x14ac:dyDescent="0.3">
      <c r="A498" t="s">
        <v>36</v>
      </c>
      <c r="B498">
        <v>823</v>
      </c>
      <c r="C498">
        <v>91581</v>
      </c>
      <c r="D498" cm="1">
        <f t="array" ref="D498">IF(A498="USD",B498,IF(A498="EUR",B498*1.2,IF(A498="GBP",B498*1.39,IF(A498="AUD",B498*0.78,IF(A498="CAD",B498*0.79,Error)))))</f>
        <v>823</v>
      </c>
      <c r="E498">
        <v>437</v>
      </c>
    </row>
    <row r="499" spans="1:5" x14ac:dyDescent="0.3">
      <c r="A499" t="s">
        <v>36</v>
      </c>
      <c r="B499">
        <v>31</v>
      </c>
      <c r="C499">
        <v>2564</v>
      </c>
      <c r="D499" cm="1">
        <f t="array" ref="D499">IF(A499="USD",B499,IF(A499="EUR",B499*1.2,IF(A499="GBP",B499*1.39,IF(A499="AUD",B499*0.78,IF(A499="CAD",B499*0.79,Error)))))</f>
        <v>31</v>
      </c>
      <c r="E499">
        <v>986.1875</v>
      </c>
    </row>
    <row r="500" spans="1:5" x14ac:dyDescent="0.3">
      <c r="A500" t="s">
        <v>36</v>
      </c>
      <c r="B500">
        <v>113</v>
      </c>
      <c r="C500">
        <v>33553</v>
      </c>
      <c r="D500" cm="1">
        <f t="array" ref="D500">IF(A500="USD",B500,IF(A500="EUR",B500*1.2,IF(A500="GBP",B500*1.39,IF(A500="AUD",B500*0.78,IF(A500="CAD",B500*0.79,Error)))))</f>
        <v>113</v>
      </c>
      <c r="E500">
        <v>175.89861111111111</v>
      </c>
    </row>
    <row r="501" spans="1:5" x14ac:dyDescent="0.3">
      <c r="A501" t="s">
        <v>36</v>
      </c>
      <c r="B501">
        <v>22</v>
      </c>
      <c r="C501">
        <v>11420</v>
      </c>
      <c r="D501" cm="1">
        <f t="array" ref="D501">IF(A501="USD",B501,IF(A501="EUR",B501*1.2,IF(A501="GBP",B501*1.39,IF(A501="AUD",B501*0.78,IF(A501="CAD",B501*0.79,Error)))))</f>
        <v>22</v>
      </c>
      <c r="E501">
        <v>1474.6997222222221</v>
      </c>
    </row>
    <row r="502" spans="1:5" x14ac:dyDescent="0.3">
      <c r="A502" t="s">
        <v>36</v>
      </c>
      <c r="B502">
        <v>49</v>
      </c>
      <c r="C502">
        <v>8572</v>
      </c>
      <c r="D502" cm="1">
        <f t="array" ref="D502">IF(A502="USD",B502,IF(A502="EUR",B502*1.2,IF(A502="GBP",B502*1.39,IF(A502="AUD",B502*0.78,IF(A502="CAD",B502*0.79,Error)))))</f>
        <v>49</v>
      </c>
      <c r="E502">
        <v>791.62444444444441</v>
      </c>
    </row>
    <row r="503" spans="1:5" x14ac:dyDescent="0.3">
      <c r="A503" t="s">
        <v>36</v>
      </c>
      <c r="B503">
        <v>200</v>
      </c>
      <c r="C503">
        <v>27133</v>
      </c>
      <c r="D503" cm="1">
        <f t="array" ref="D503">IF(A503="USD",B503,IF(A503="EUR",B503*1.2,IF(A503="GBP",B503*1.39,IF(A503="AUD",B503*0.78,IF(A503="CAD",B503*0.79,Error)))))</f>
        <v>200</v>
      </c>
      <c r="E503">
        <v>968.78527777777776</v>
      </c>
    </row>
    <row r="504" spans="1:5" x14ac:dyDescent="0.3">
      <c r="A504" t="s">
        <v>123</v>
      </c>
      <c r="B504">
        <v>1</v>
      </c>
      <c r="C504">
        <v>610</v>
      </c>
      <c r="D504" cm="1">
        <f t="array" ref="D504">IF(A504="USD",B504,IF(A504="EUR",B504*1.2,IF(A504="GBP",B504*1.39,IF(A504="AUD",B504*0.78,IF(A504="CAD",B504*0.79,Error)))))</f>
        <v>0.79</v>
      </c>
      <c r="E504">
        <v>1013.1797222222223</v>
      </c>
    </row>
    <row r="505" spans="1:5" x14ac:dyDescent="0.3">
      <c r="A505" t="s">
        <v>36</v>
      </c>
      <c r="B505">
        <v>107</v>
      </c>
      <c r="C505">
        <v>37443</v>
      </c>
      <c r="D505" cm="1">
        <f t="array" ref="D505">IF(A505="USD",B505,IF(A505="EUR",B505*1.2,IF(A505="GBP",B505*1.39,IF(A505="AUD",B505*0.78,IF(A505="CAD",B505*0.79,Error)))))</f>
        <v>107</v>
      </c>
      <c r="E505">
        <v>865.53194444444443</v>
      </c>
    </row>
    <row r="506" spans="1:5" x14ac:dyDescent="0.3">
      <c r="A506" t="s">
        <v>36</v>
      </c>
      <c r="B506">
        <v>2303</v>
      </c>
      <c r="C506">
        <v>199754</v>
      </c>
      <c r="D506" cm="1">
        <f t="array" ref="D506">IF(A506="USD",B506,IF(A506="EUR",B506*1.2,IF(A506="GBP",B506*1.39,IF(A506="AUD",B506*0.78,IF(A506="CAD",B506*0.79,Error)))))</f>
        <v>2303</v>
      </c>
      <c r="E506">
        <v>479.88694444444445</v>
      </c>
    </row>
    <row r="507" spans="1:5" x14ac:dyDescent="0.3">
      <c r="A507" t="s">
        <v>36</v>
      </c>
      <c r="B507">
        <v>7</v>
      </c>
      <c r="C507">
        <v>636</v>
      </c>
      <c r="D507" cm="1">
        <f t="array" ref="D507">IF(A507="USD",B507,IF(A507="EUR",B507*1.2,IF(A507="GBP",B507*1.39,IF(A507="AUD",B507*0.78,IF(A507="CAD",B507*0.79,Error)))))</f>
        <v>7</v>
      </c>
      <c r="E507">
        <v>53.148333333333333</v>
      </c>
    </row>
    <row r="508" spans="1:5" x14ac:dyDescent="0.3">
      <c r="A508" t="s">
        <v>36</v>
      </c>
      <c r="B508">
        <v>36</v>
      </c>
      <c r="C508">
        <v>4526</v>
      </c>
      <c r="D508" cm="1">
        <f t="array" ref="D508">IF(A508="USD",B508,IF(A508="EUR",B508*1.2,IF(A508="GBP",B508*1.39,IF(A508="AUD",B508*0.78,IF(A508="CAD",B508*0.79,Error)))))</f>
        <v>36</v>
      </c>
      <c r="E508">
        <v>1991.0002777777777</v>
      </c>
    </row>
    <row r="509" spans="1:5" x14ac:dyDescent="0.3">
      <c r="A509" t="s">
        <v>36</v>
      </c>
      <c r="B509">
        <v>20473</v>
      </c>
      <c r="C509">
        <v>6644807</v>
      </c>
      <c r="D509" cm="1">
        <f t="array" ref="D509">IF(A509="USD",B509,IF(A509="EUR",B509*1.2,IF(A509="GBP",B509*1.39,IF(A509="AUD",B509*0.78,IF(A509="CAD",B509*0.79,Error)))))</f>
        <v>20473</v>
      </c>
      <c r="E509">
        <v>992.71416666666664</v>
      </c>
    </row>
    <row r="510" spans="1:5" x14ac:dyDescent="0.3">
      <c r="A510" t="s">
        <v>36</v>
      </c>
      <c r="B510">
        <v>101072</v>
      </c>
      <c r="C510">
        <v>34405808</v>
      </c>
      <c r="D510" cm="1">
        <f t="array" ref="D510">IF(A510="USD",B510,IF(A510="EUR",B510*1.2,IF(A510="GBP",B510*1.39,IF(A510="AUD",B510*0.78,IF(A510="CAD",B510*0.79,Error)))))</f>
        <v>101072</v>
      </c>
      <c r="E510">
        <v>1474.6997222222221</v>
      </c>
    </row>
    <row r="511" spans="1:5" x14ac:dyDescent="0.3">
      <c r="A511" t="s">
        <v>36</v>
      </c>
      <c r="B511">
        <v>1</v>
      </c>
      <c r="C511">
        <v>131</v>
      </c>
      <c r="D511" cm="1">
        <f t="array" ref="D511">IF(A511="USD",B511,IF(A511="EUR",B511*1.2,IF(A511="GBP",B511*1.39,IF(A511="AUD",B511*0.78,IF(A511="CAD",B511*0.79,Error)))))</f>
        <v>1</v>
      </c>
      <c r="E511">
        <v>168.22833333333332</v>
      </c>
    </row>
    <row r="512" spans="1:5" x14ac:dyDescent="0.3">
      <c r="A512" t="s">
        <v>123</v>
      </c>
      <c r="B512">
        <v>8296</v>
      </c>
      <c r="C512">
        <v>964693</v>
      </c>
      <c r="D512" cm="1">
        <f t="array" ref="D512">IF(A512="USD",B512,IF(A512="EUR",B512*1.2,IF(A512="GBP",B512*1.39,IF(A512="AUD",B512*0.78,IF(A512="CAD",B512*0.79,Error)))))</f>
        <v>6553.84</v>
      </c>
      <c r="E512">
        <v>1414.9997222222223</v>
      </c>
    </row>
    <row r="513" spans="1:5" x14ac:dyDescent="0.3">
      <c r="A513" t="s">
        <v>36</v>
      </c>
      <c r="B513">
        <v>64</v>
      </c>
      <c r="C513">
        <v>6859</v>
      </c>
      <c r="D513" cm="1">
        <f t="array" ref="D513">IF(A513="USD",B513,IF(A513="EUR",B513*1.2,IF(A513="GBP",B513*1.39,IF(A513="AUD",B513*0.78,IF(A513="CAD",B513*0.79,Error)))))</f>
        <v>64</v>
      </c>
      <c r="E513">
        <v>968.78527777777776</v>
      </c>
    </row>
    <row r="514" spans="1:5" x14ac:dyDescent="0.3">
      <c r="A514" t="s">
        <v>36</v>
      </c>
      <c r="B514">
        <v>28</v>
      </c>
      <c r="C514">
        <v>2600</v>
      </c>
      <c r="D514" cm="1">
        <f t="array" ref="D514">IF(A514="USD",B514,IF(A514="EUR",B514*1.2,IF(A514="GBP",B514*1.39,IF(A514="AUD",B514*0.78,IF(A514="CAD",B514*0.79,Error)))))</f>
        <v>28</v>
      </c>
      <c r="E514">
        <v>820.73388888888894</v>
      </c>
    </row>
    <row r="515" spans="1:5" x14ac:dyDescent="0.3">
      <c r="A515" t="s">
        <v>36</v>
      </c>
      <c r="B515">
        <v>3</v>
      </c>
      <c r="C515">
        <v>312</v>
      </c>
      <c r="D515" cm="1">
        <f t="array" ref="D515">IF(A515="USD",B515,IF(A515="EUR",B515*1.2,IF(A515="GBP",B515*1.39,IF(A515="AUD",B515*0.78,IF(A515="CAD",B515*0.79,Error)))))</f>
        <v>3</v>
      </c>
      <c r="E515">
        <v>168.22833333333332</v>
      </c>
    </row>
    <row r="516" spans="1:5" x14ac:dyDescent="0.3">
      <c r="A516" t="s">
        <v>36</v>
      </c>
      <c r="B516">
        <v>0</v>
      </c>
      <c r="C516">
        <v>9</v>
      </c>
      <c r="D516" cm="1">
        <f t="array" ref="D516">IF(A516="USD",B516,IF(A516="EUR",B516*1.2,IF(A516="GBP",B516*1.39,IF(A516="AUD",B516*0.78,IF(A516="CAD",B516*0.79,Error)))))</f>
        <v>0</v>
      </c>
      <c r="E516">
        <v>133.49472222222221</v>
      </c>
    </row>
    <row r="517" spans="1:5" x14ac:dyDescent="0.3">
      <c r="A517" t="s">
        <v>36</v>
      </c>
      <c r="B517">
        <v>4</v>
      </c>
      <c r="C517">
        <v>380</v>
      </c>
      <c r="D517" cm="1">
        <f t="array" ref="D517">IF(A517="USD",B517,IF(A517="EUR",B517*1.2,IF(A517="GBP",B517*1.39,IF(A517="AUD",B517*0.78,IF(A517="CAD",B517*0.79,Error)))))</f>
        <v>4</v>
      </c>
      <c r="E517">
        <v>53.148333333333333</v>
      </c>
    </row>
    <row r="518" spans="1:5" x14ac:dyDescent="0.3">
      <c r="A518" t="s">
        <v>36</v>
      </c>
      <c r="B518">
        <v>3</v>
      </c>
      <c r="C518">
        <v>282</v>
      </c>
      <c r="D518" cm="1">
        <f t="array" ref="D518">IF(A518="USD",B518,IF(A518="EUR",B518*1.2,IF(A518="GBP",B518*1.39,IF(A518="AUD",B518*0.78,IF(A518="CAD",B518*0.79,Error)))))</f>
        <v>3</v>
      </c>
      <c r="E518">
        <v>168.22833333333332</v>
      </c>
    </row>
    <row r="519" spans="1:5" x14ac:dyDescent="0.3">
      <c r="A519" t="s">
        <v>36</v>
      </c>
      <c r="B519">
        <v>676</v>
      </c>
      <c r="C519">
        <v>40876</v>
      </c>
      <c r="D519" cm="1">
        <f t="array" ref="D519">IF(A519="USD",B519,IF(A519="EUR",B519*1.2,IF(A519="GBP",B519*1.39,IF(A519="AUD",B519*0.78,IF(A519="CAD",B519*0.79,Error)))))</f>
        <v>676</v>
      </c>
      <c r="E519">
        <v>611.07527777777773</v>
      </c>
    </row>
    <row r="520" spans="1:5" x14ac:dyDescent="0.3">
      <c r="A520" t="s">
        <v>36</v>
      </c>
      <c r="B520">
        <v>64</v>
      </c>
      <c r="C520">
        <v>6187</v>
      </c>
      <c r="D520" cm="1">
        <f t="array" ref="D520">IF(A520="USD",B520,IF(A520="EUR",B520*1.2,IF(A520="GBP",B520*1.39,IF(A520="AUD",B520*0.78,IF(A520="CAD",B520*0.79,Error)))))</f>
        <v>64</v>
      </c>
      <c r="E520">
        <v>1176.5</v>
      </c>
    </row>
    <row r="521" spans="1:5" x14ac:dyDescent="0.3">
      <c r="A521" t="s">
        <v>36</v>
      </c>
      <c r="B521">
        <v>13</v>
      </c>
      <c r="C521">
        <v>1244</v>
      </c>
      <c r="D521" cm="1">
        <f t="array" ref="D521">IF(A521="USD",B521,IF(A521="EUR",B521*1.2,IF(A521="GBP",B521*1.39,IF(A521="AUD",B521*0.78,IF(A521="CAD",B521*0.79,Error)))))</f>
        <v>13</v>
      </c>
      <c r="E521">
        <v>1052.4394444444445</v>
      </c>
    </row>
    <row r="522" spans="1:5" x14ac:dyDescent="0.3">
      <c r="A522" t="s">
        <v>36</v>
      </c>
      <c r="B522">
        <v>2437</v>
      </c>
      <c r="C522">
        <v>151379</v>
      </c>
      <c r="D522" cm="1">
        <f t="array" ref="D522">IF(A522="USD",B522,IF(A522="EUR",B522*1.2,IF(A522="GBP",B522*1.39,IF(A522="AUD",B522*0.78,IF(A522="CAD",B522*0.79,Error)))))</f>
        <v>2437</v>
      </c>
      <c r="E522">
        <v>584.50555555555559</v>
      </c>
    </row>
    <row r="523" spans="1:5" x14ac:dyDescent="0.3">
      <c r="A523" t="s">
        <v>36</v>
      </c>
      <c r="B523">
        <v>16</v>
      </c>
      <c r="C523">
        <v>7033</v>
      </c>
      <c r="D523" cm="1">
        <f t="array" ref="D523">IF(A523="USD",B523,IF(A523="EUR",B523*1.2,IF(A523="GBP",B523*1.39,IF(A523="AUD",B523*0.78,IF(A523="CAD",B523*0.79,Error)))))</f>
        <v>16</v>
      </c>
      <c r="E523">
        <v>882.94638888888892</v>
      </c>
    </row>
    <row r="524" spans="1:5" x14ac:dyDescent="0.3">
      <c r="A524" t="s">
        <v>123</v>
      </c>
      <c r="B524">
        <v>28</v>
      </c>
      <c r="C524">
        <v>6242</v>
      </c>
      <c r="D524" cm="1">
        <f t="array" ref="D524">IF(A524="USD",B524,IF(A524="EUR",B524*1.2,IF(A524="GBP",B524*1.39,IF(A524="AUD",B524*0.78,IF(A524="CAD",B524*0.79,Error)))))</f>
        <v>22.12</v>
      </c>
      <c r="E524">
        <v>1013.1797222222223</v>
      </c>
    </row>
    <row r="525" spans="1:5" x14ac:dyDescent="0.3">
      <c r="A525" t="s">
        <v>36</v>
      </c>
      <c r="B525">
        <v>571</v>
      </c>
      <c r="C525">
        <v>66067</v>
      </c>
      <c r="D525" cm="1">
        <f t="array" ref="D525">IF(A525="USD",B525,IF(A525="EUR",B525*1.2,IF(A525="GBP",B525*1.39,IF(A525="AUD",B525*0.78,IF(A525="CAD",B525*0.79,Error)))))</f>
        <v>571</v>
      </c>
      <c r="E525">
        <v>1991.0002777777777</v>
      </c>
    </row>
    <row r="526" spans="1:5" x14ac:dyDescent="0.3">
      <c r="A526" t="s">
        <v>36</v>
      </c>
      <c r="B526">
        <v>324</v>
      </c>
      <c r="C526">
        <v>39791</v>
      </c>
      <c r="D526" cm="1">
        <f t="array" ref="D526">IF(A526="USD",B526,IF(A526="EUR",B526*1.2,IF(A526="GBP",B526*1.39,IF(A526="AUD",B526*0.78,IF(A526="CAD",B526*0.79,Error)))))</f>
        <v>324</v>
      </c>
      <c r="E526">
        <v>2018.2352777777778</v>
      </c>
    </row>
    <row r="527" spans="1:5" x14ac:dyDescent="0.3">
      <c r="A527" t="s">
        <v>113</v>
      </c>
      <c r="B527">
        <v>19</v>
      </c>
      <c r="C527">
        <v>9017</v>
      </c>
      <c r="D527" cm="1">
        <f t="array" ref="D527">IF(A527="USD",B527,IF(A527="EUR",B527*1.2,IF(A527="GBP",B527*1.39,IF(A527="AUD",B527*0.78,IF(A527="CAD",B527*0.79,Error)))))</f>
        <v>26.409999999999997</v>
      </c>
      <c r="E527">
        <v>335.97388888888889</v>
      </c>
    </row>
    <row r="528" spans="1:5" x14ac:dyDescent="0.3">
      <c r="A528" t="s">
        <v>36</v>
      </c>
      <c r="B528">
        <v>597</v>
      </c>
      <c r="C528">
        <v>110559</v>
      </c>
      <c r="D528" cm="1">
        <f t="array" ref="D528">IF(A528="USD",B528,IF(A528="EUR",B528*1.2,IF(A528="GBP",B528*1.39,IF(A528="AUD",B528*0.78,IF(A528="CAD",B528*0.79,Error)))))</f>
        <v>597</v>
      </c>
      <c r="E528">
        <v>708.75972222222219</v>
      </c>
    </row>
    <row r="529" spans="1:5" x14ac:dyDescent="0.3">
      <c r="A529" t="s">
        <v>36</v>
      </c>
      <c r="B529">
        <v>63</v>
      </c>
      <c r="C529">
        <v>4978</v>
      </c>
      <c r="D529" cm="1">
        <f t="array" ref="D529">IF(A529="USD",B529,IF(A529="EUR",B529*1.2,IF(A529="GBP",B529*1.39,IF(A529="AUD",B529*0.78,IF(A529="CAD",B529*0.79,Error)))))</f>
        <v>63</v>
      </c>
      <c r="E529">
        <v>986.1875</v>
      </c>
    </row>
    <row r="530" spans="1:5" x14ac:dyDescent="0.3">
      <c r="A530" t="s">
        <v>113</v>
      </c>
      <c r="B530">
        <v>8</v>
      </c>
      <c r="C530">
        <v>4529</v>
      </c>
      <c r="D530" cm="1">
        <f t="array" ref="D530">IF(A530="USD",B530,IF(A530="EUR",B530*1.2,IF(A530="GBP",B530*1.39,IF(A530="AUD",B530*0.78,IF(A530="CAD",B530*0.79,Error)))))</f>
        <v>11.12</v>
      </c>
      <c r="E530">
        <v>359.98333333333335</v>
      </c>
    </row>
    <row r="531" spans="1:5" x14ac:dyDescent="0.3">
      <c r="A531" t="s">
        <v>36</v>
      </c>
      <c r="B531">
        <v>1781</v>
      </c>
      <c r="C531">
        <v>548869</v>
      </c>
      <c r="D531" cm="1">
        <f t="array" ref="D531">IF(A531="USD",B531,IF(A531="EUR",B531*1.2,IF(A531="GBP",B531*1.39,IF(A531="AUD",B531*0.78,IF(A531="CAD",B531*0.79,Error)))))</f>
        <v>1781</v>
      </c>
      <c r="E531">
        <v>1474.6997222222221</v>
      </c>
    </row>
    <row r="532" spans="1:5" x14ac:dyDescent="0.3">
      <c r="A532" t="s">
        <v>36</v>
      </c>
      <c r="B532">
        <v>10</v>
      </c>
      <c r="C532">
        <v>1931</v>
      </c>
      <c r="D532" cm="1">
        <f t="array" ref="D532">IF(A532="USD",B532,IF(A532="EUR",B532*1.2,IF(A532="GBP",B532*1.39,IF(A532="AUD",B532*0.78,IF(A532="CAD",B532*0.79,Error)))))</f>
        <v>10</v>
      </c>
      <c r="E532">
        <v>1052.4394444444445</v>
      </c>
    </row>
    <row r="533" spans="1:5" x14ac:dyDescent="0.3">
      <c r="A533" t="s">
        <v>36</v>
      </c>
      <c r="B533">
        <v>5</v>
      </c>
      <c r="C533">
        <v>283</v>
      </c>
      <c r="D533" cm="1">
        <f t="array" ref="D533">IF(A533="USD",B533,IF(A533="EUR",B533*1.2,IF(A533="GBP",B533*1.39,IF(A533="AUD",B533*0.78,IF(A533="CAD",B533*0.79,Error)))))</f>
        <v>5</v>
      </c>
      <c r="E533">
        <v>53.148333333333333</v>
      </c>
    </row>
    <row r="534" spans="1:5" x14ac:dyDescent="0.3">
      <c r="A534" t="s">
        <v>36</v>
      </c>
      <c r="B534">
        <v>44</v>
      </c>
      <c r="C534">
        <v>4198</v>
      </c>
      <c r="D534" cm="1">
        <f t="array" ref="D534">IF(A534="USD",B534,IF(A534="EUR",B534*1.2,IF(A534="GBP",B534*1.39,IF(A534="AUD",B534*0.78,IF(A534="CAD",B534*0.79,Error)))))</f>
        <v>44</v>
      </c>
      <c r="E534">
        <v>119.85472222222222</v>
      </c>
    </row>
    <row r="535" spans="1:5" x14ac:dyDescent="0.3">
      <c r="A535" t="s">
        <v>36</v>
      </c>
      <c r="B535">
        <v>137</v>
      </c>
      <c r="C535">
        <v>25769</v>
      </c>
      <c r="D535" cm="1">
        <f t="array" ref="D535">IF(A535="USD",B535,IF(A535="EUR",B535*1.2,IF(A535="GBP",B535*1.39,IF(A535="AUD",B535*0.78,IF(A535="CAD",B535*0.79,Error)))))</f>
        <v>137</v>
      </c>
      <c r="E535">
        <v>856.9997222222222</v>
      </c>
    </row>
    <row r="536" spans="1:5" x14ac:dyDescent="0.3">
      <c r="A536" t="s">
        <v>36</v>
      </c>
      <c r="B536">
        <v>4200</v>
      </c>
      <c r="C536">
        <v>1541131</v>
      </c>
      <c r="D536" cm="1">
        <f t="array" ref="D536">IF(A536="USD",B536,IF(A536="EUR",B536*1.2,IF(A536="GBP",B536*1.39,IF(A536="AUD",B536*0.78,IF(A536="CAD",B536*0.79,Error)))))</f>
        <v>4200</v>
      </c>
      <c r="E536">
        <v>441.40722222222223</v>
      </c>
    </row>
    <row r="537" spans="1:5" x14ac:dyDescent="0.3">
      <c r="A537" t="s">
        <v>113</v>
      </c>
      <c r="B537">
        <v>42</v>
      </c>
      <c r="C537">
        <v>19391</v>
      </c>
      <c r="D537" cm="1">
        <f t="array" ref="D537">IF(A537="USD",B537,IF(A537="EUR",B537*1.2,IF(A537="GBP",B537*1.39,IF(A537="AUD",B537*0.78,IF(A537="CAD",B537*0.79,Error)))))</f>
        <v>58.379999999999995</v>
      </c>
      <c r="E537">
        <v>319.14999999999998</v>
      </c>
    </row>
    <row r="538" spans="1:5" x14ac:dyDescent="0.3">
      <c r="A538" t="s">
        <v>36</v>
      </c>
      <c r="B538">
        <v>4</v>
      </c>
      <c r="C538">
        <v>382</v>
      </c>
      <c r="D538" cm="1">
        <f t="array" ref="D538">IF(A538="USD",B538,IF(A538="EUR",B538*1.2,IF(A538="GBP",B538*1.39,IF(A538="AUD",B538*0.78,IF(A538="CAD",B538*0.79,Error)))))</f>
        <v>4</v>
      </c>
      <c r="E538">
        <v>168.22833333333332</v>
      </c>
    </row>
    <row r="539" spans="1:5" x14ac:dyDescent="0.3">
      <c r="A539" t="s">
        <v>36</v>
      </c>
      <c r="B539">
        <v>140</v>
      </c>
      <c r="C539">
        <v>17565</v>
      </c>
      <c r="D539" cm="1">
        <f t="array" ref="D539">IF(A539="USD",B539,IF(A539="EUR",B539*1.2,IF(A539="GBP",B539*1.39,IF(A539="AUD",B539*0.78,IF(A539="CAD",B539*0.79,Error)))))</f>
        <v>140</v>
      </c>
      <c r="E539">
        <v>1991.0002777777777</v>
      </c>
    </row>
    <row r="540" spans="1:5" x14ac:dyDescent="0.3">
      <c r="A540" t="s">
        <v>36</v>
      </c>
      <c r="B540">
        <v>109</v>
      </c>
      <c r="C540">
        <v>33677</v>
      </c>
      <c r="D540" cm="1">
        <f t="array" ref="D540">IF(A540="USD",B540,IF(A540="EUR",B540*1.2,IF(A540="GBP",B540*1.39,IF(A540="AUD",B540*0.78,IF(A540="CAD",B540*0.79,Error)))))</f>
        <v>109</v>
      </c>
      <c r="E540">
        <v>894.35194444444448</v>
      </c>
    </row>
    <row r="541" spans="1:5" x14ac:dyDescent="0.3">
      <c r="A541" t="s">
        <v>36</v>
      </c>
      <c r="B541">
        <v>26</v>
      </c>
      <c r="C541">
        <v>9684</v>
      </c>
      <c r="D541" cm="1">
        <f t="array" ref="D541">IF(A541="USD",B541,IF(A541="EUR",B541*1.2,IF(A541="GBP",B541*1.39,IF(A541="AUD",B541*0.78,IF(A541="CAD",B541*0.79,Error)))))</f>
        <v>26</v>
      </c>
      <c r="E541">
        <v>882.94638888888892</v>
      </c>
    </row>
    <row r="542" spans="1:5" x14ac:dyDescent="0.3">
      <c r="A542" t="s">
        <v>36</v>
      </c>
      <c r="B542">
        <v>47</v>
      </c>
      <c r="C542">
        <v>3547</v>
      </c>
      <c r="D542" cm="1">
        <f t="array" ref="D542">IF(A542="USD",B542,IF(A542="EUR",B542*1.2,IF(A542="GBP",B542*1.39,IF(A542="AUD",B542*0.78,IF(A542="CAD",B542*0.79,Error)))))</f>
        <v>47</v>
      </c>
      <c r="E542">
        <v>820.625</v>
      </c>
    </row>
    <row r="543" spans="1:5" x14ac:dyDescent="0.3">
      <c r="A543" t="s">
        <v>113</v>
      </c>
      <c r="B543">
        <v>8</v>
      </c>
      <c r="C543">
        <v>4885</v>
      </c>
      <c r="D543" cm="1">
        <f t="array" ref="D543">IF(A543="USD",B543,IF(A543="EUR",B543*1.2,IF(A543="GBP",B543*1.39,IF(A543="AUD",B543*0.78,IF(A543="CAD",B543*0.79,Error)))))</f>
        <v>11.12</v>
      </c>
      <c r="E543">
        <v>335.97388888888889</v>
      </c>
    </row>
    <row r="544" spans="1:5" x14ac:dyDescent="0.3">
      <c r="A544" t="s">
        <v>36</v>
      </c>
      <c r="B544">
        <v>629</v>
      </c>
      <c r="C544">
        <v>92856</v>
      </c>
      <c r="D544" cm="1">
        <f t="array" ref="D544">IF(A544="USD",B544,IF(A544="EUR",B544*1.2,IF(A544="GBP",B544*1.39,IF(A544="AUD",B544*0.78,IF(A544="CAD",B544*0.79,Error)))))</f>
        <v>629</v>
      </c>
      <c r="E544">
        <v>56.086666666666666</v>
      </c>
    </row>
    <row r="545" spans="1:5" x14ac:dyDescent="0.3">
      <c r="A545" t="s">
        <v>113</v>
      </c>
      <c r="B545">
        <v>21</v>
      </c>
      <c r="C545">
        <v>20969</v>
      </c>
      <c r="D545" cm="1">
        <f t="array" ref="D545">IF(A545="USD",B545,IF(A545="EUR",B545*1.2,IF(A545="GBP",B545*1.39,IF(A545="AUD",B545*0.78,IF(A545="CAD",B545*0.79,Error)))))</f>
        <v>29.189999999999998</v>
      </c>
      <c r="E545">
        <v>325.59416666666669</v>
      </c>
    </row>
    <row r="546" spans="1:5" x14ac:dyDescent="0.3">
      <c r="A546" t="s">
        <v>36</v>
      </c>
      <c r="B546">
        <v>1084</v>
      </c>
      <c r="C546">
        <v>66747</v>
      </c>
      <c r="D546" cm="1">
        <f t="array" ref="D546">IF(A546="USD",B546,IF(A546="EUR",B546*1.2,IF(A546="GBP",B546*1.39,IF(A546="AUD",B546*0.78,IF(A546="CAD",B546*0.79,Error)))))</f>
        <v>1084</v>
      </c>
      <c r="E546">
        <v>611.07527777777773</v>
      </c>
    </row>
    <row r="547" spans="1:5" x14ac:dyDescent="0.3">
      <c r="A547" t="s">
        <v>36</v>
      </c>
      <c r="B547">
        <v>14</v>
      </c>
      <c r="C547">
        <v>1674</v>
      </c>
      <c r="D547" cm="1">
        <f t="array" ref="D547">IF(A547="USD",B547,IF(A547="EUR",B547*1.2,IF(A547="GBP",B547*1.39,IF(A547="AUD",B547*0.78,IF(A547="CAD",B547*0.79,Error)))))</f>
        <v>14</v>
      </c>
      <c r="E547">
        <v>25.116944444444446</v>
      </c>
    </row>
    <row r="548" spans="1:5" x14ac:dyDescent="0.3">
      <c r="A548" t="s">
        <v>36</v>
      </c>
      <c r="B548">
        <v>8</v>
      </c>
      <c r="C548">
        <v>639</v>
      </c>
      <c r="D548" cm="1">
        <f t="array" ref="D548">IF(A548="USD",B548,IF(A548="EUR",B548*1.2,IF(A548="GBP",B548*1.39,IF(A548="AUD",B548*0.78,IF(A548="CAD",B548*0.79,Error)))))</f>
        <v>8</v>
      </c>
      <c r="E548">
        <v>820.60805555555555</v>
      </c>
    </row>
    <row r="549" spans="1:5" x14ac:dyDescent="0.3">
      <c r="A549" t="s">
        <v>36</v>
      </c>
      <c r="B549">
        <v>15</v>
      </c>
      <c r="C549">
        <v>1294</v>
      </c>
      <c r="D549" cm="1">
        <f t="array" ref="D549">IF(A549="USD",B549,IF(A549="EUR",B549*1.2,IF(A549="GBP",B549*1.39,IF(A549="AUD",B549*0.78,IF(A549="CAD",B549*0.79,Error)))))</f>
        <v>15</v>
      </c>
      <c r="E549">
        <v>964.40583333333336</v>
      </c>
    </row>
    <row r="550" spans="1:5" x14ac:dyDescent="0.3">
      <c r="A550" t="s">
        <v>36</v>
      </c>
      <c r="B550">
        <v>210</v>
      </c>
      <c r="C550">
        <v>49313</v>
      </c>
      <c r="D550" cm="1">
        <f t="array" ref="D550">IF(A550="USD",B550,IF(A550="EUR",B550*1.2,IF(A550="GBP",B550*1.39,IF(A550="AUD",B550*0.78,IF(A550="CAD",B550*0.79,Error)))))</f>
        <v>210</v>
      </c>
      <c r="E550">
        <v>479.24361111111114</v>
      </c>
    </row>
    <row r="551" spans="1:5" x14ac:dyDescent="0.3">
      <c r="A551" t="s">
        <v>36</v>
      </c>
      <c r="B551">
        <v>4</v>
      </c>
      <c r="C551">
        <v>834</v>
      </c>
      <c r="D551" cm="1">
        <f t="array" ref="D551">IF(A551="USD",B551,IF(A551="EUR",B551*1.2,IF(A551="GBP",B551*1.39,IF(A551="AUD",B551*0.78,IF(A551="CAD",B551*0.79,Error)))))</f>
        <v>4</v>
      </c>
      <c r="E551">
        <v>273.19166666666666</v>
      </c>
    </row>
    <row r="552" spans="1:5" x14ac:dyDescent="0.3">
      <c r="A552" t="s">
        <v>36</v>
      </c>
      <c r="B552">
        <v>35</v>
      </c>
      <c r="C552">
        <v>10734</v>
      </c>
      <c r="D552" cm="1">
        <f t="array" ref="D552">IF(A552="USD",B552,IF(A552="EUR",B552*1.2,IF(A552="GBP",B552*1.39,IF(A552="AUD",B552*0.78,IF(A552="CAD",B552*0.79,Error)))))</f>
        <v>35</v>
      </c>
      <c r="E552">
        <v>882.98833333333334</v>
      </c>
    </row>
    <row r="553" spans="1:5" x14ac:dyDescent="0.3">
      <c r="A553" t="s">
        <v>36</v>
      </c>
      <c r="B553">
        <v>665</v>
      </c>
      <c r="C553">
        <v>342018</v>
      </c>
      <c r="D553" cm="1">
        <f t="array" ref="D553">IF(A553="USD",B553,IF(A553="EUR",B553*1.2,IF(A553="GBP",B553*1.39,IF(A553="AUD",B553*0.78,IF(A553="CAD",B553*0.79,Error)))))</f>
        <v>665</v>
      </c>
      <c r="E553">
        <v>2164.6516666666666</v>
      </c>
    </row>
    <row r="554" spans="1:5" x14ac:dyDescent="0.3">
      <c r="A554" t="s">
        <v>113</v>
      </c>
      <c r="B554">
        <v>15</v>
      </c>
      <c r="C554">
        <v>7643</v>
      </c>
      <c r="D554" cm="1">
        <f t="array" ref="D554">IF(A554="USD",B554,IF(A554="EUR",B554*1.2,IF(A554="GBP",B554*1.39,IF(A554="AUD",B554*0.78,IF(A554="CAD",B554*0.79,Error)))))</f>
        <v>20.849999999999998</v>
      </c>
      <c r="E554">
        <v>359.98333333333335</v>
      </c>
    </row>
    <row r="555" spans="1:5" x14ac:dyDescent="0.3">
      <c r="A555" t="s">
        <v>36</v>
      </c>
      <c r="B555">
        <v>176</v>
      </c>
      <c r="C555">
        <v>21745</v>
      </c>
      <c r="D555" cm="1">
        <f t="array" ref="D555">IF(A555="USD",B555,IF(A555="EUR",B555*1.2,IF(A555="GBP",B555*1.39,IF(A555="AUD",B555*0.78,IF(A555="CAD",B555*0.79,Error)))))</f>
        <v>176</v>
      </c>
      <c r="E555">
        <v>1991.0002777777777</v>
      </c>
    </row>
    <row r="556" spans="1:5" x14ac:dyDescent="0.3">
      <c r="A556" t="s">
        <v>36</v>
      </c>
      <c r="B556">
        <v>43</v>
      </c>
      <c r="C556">
        <v>5928</v>
      </c>
      <c r="D556" cm="1">
        <f t="array" ref="D556">IF(A556="USD",B556,IF(A556="EUR",B556*1.2,IF(A556="GBP",B556*1.39,IF(A556="AUD",B556*0.78,IF(A556="CAD",B556*0.79,Error)))))</f>
        <v>43</v>
      </c>
      <c r="E556">
        <v>968.78527777777776</v>
      </c>
    </row>
    <row r="557" spans="1:5" x14ac:dyDescent="0.3">
      <c r="A557" t="s">
        <v>36</v>
      </c>
      <c r="B557">
        <v>19</v>
      </c>
      <c r="C557">
        <v>4810</v>
      </c>
      <c r="D557" cm="1">
        <f t="array" ref="D557">IF(A557="USD",B557,IF(A557="EUR",B557*1.2,IF(A557="GBP",B557*1.39,IF(A557="AUD",B557*0.78,IF(A557="CAD",B557*0.79,Error)))))</f>
        <v>19</v>
      </c>
      <c r="E557">
        <v>598.61749999999995</v>
      </c>
    </row>
    <row r="558" spans="1:5" x14ac:dyDescent="0.3">
      <c r="A558" t="s">
        <v>113</v>
      </c>
      <c r="B558">
        <v>27</v>
      </c>
      <c r="C558">
        <v>14948</v>
      </c>
      <c r="D558" cm="1">
        <f t="array" ref="D558">IF(A558="USD",B558,IF(A558="EUR",B558*1.2,IF(A558="GBP",B558*1.39,IF(A558="AUD",B558*0.78,IF(A558="CAD",B558*0.79,Error)))))</f>
        <v>37.529999999999994</v>
      </c>
      <c r="E558">
        <v>359.98333333333335</v>
      </c>
    </row>
    <row r="559" spans="1:5" x14ac:dyDescent="0.3">
      <c r="A559" t="s">
        <v>36</v>
      </c>
      <c r="B559">
        <v>1089</v>
      </c>
      <c r="C559">
        <v>94400</v>
      </c>
      <c r="D559" cm="1">
        <f t="array" ref="D559">IF(A559="USD",B559,IF(A559="EUR",B559*1.2,IF(A559="GBP",B559*1.39,IF(A559="AUD",B559*0.78,IF(A559="CAD",B559*0.79,Error)))))</f>
        <v>1089</v>
      </c>
      <c r="E559">
        <v>479.0336111111111</v>
      </c>
    </row>
    <row r="560" spans="1:5" x14ac:dyDescent="0.3">
      <c r="A560" t="s">
        <v>48</v>
      </c>
      <c r="B560">
        <v>42</v>
      </c>
      <c r="C560">
        <v>31529</v>
      </c>
      <c r="D560" cm="1">
        <f t="array" ref="D560">IF(A560="USD",B560,IF(A560="EUR",B560*1.2,IF(A560="GBP",B560*1.39,IF(A560="AUD",B560*0.78,IF(A560="CAD",B560*0.79,Error)))))</f>
        <v>50.4</v>
      </c>
      <c r="E560">
        <v>219.67361111111111</v>
      </c>
    </row>
    <row r="561" spans="1:5" x14ac:dyDescent="0.3">
      <c r="A561" t="s">
        <v>36</v>
      </c>
      <c r="B561">
        <v>14</v>
      </c>
      <c r="C561">
        <v>1915</v>
      </c>
      <c r="D561" cm="1">
        <f t="array" ref="D561">IF(A561="USD",B561,IF(A561="EUR",B561*1.2,IF(A561="GBP",B561*1.39,IF(A561="AUD",B561*0.78,IF(A561="CAD",B561*0.79,Error)))))</f>
        <v>14</v>
      </c>
      <c r="E561">
        <v>437</v>
      </c>
    </row>
    <row r="562" spans="1:5" x14ac:dyDescent="0.3">
      <c r="A562" t="s">
        <v>36</v>
      </c>
      <c r="B562">
        <v>46</v>
      </c>
      <c r="C562">
        <v>6561</v>
      </c>
      <c r="D562" cm="1">
        <f t="array" ref="D562">IF(A562="USD",B562,IF(A562="EUR",B562*1.2,IF(A562="GBP",B562*1.39,IF(A562="AUD",B562*0.78,IF(A562="CAD",B562*0.79,Error)))))</f>
        <v>46</v>
      </c>
      <c r="E562">
        <v>968.78527777777776</v>
      </c>
    </row>
    <row r="563" spans="1:5" x14ac:dyDescent="0.3">
      <c r="A563" t="s">
        <v>36</v>
      </c>
      <c r="B563">
        <v>6159</v>
      </c>
      <c r="C563">
        <v>1444357</v>
      </c>
      <c r="D563" cm="1">
        <f t="array" ref="D563">IF(A563="USD",B563,IF(A563="EUR",B563*1.2,IF(A563="GBP",B563*1.39,IF(A563="AUD",B563*0.78,IF(A563="CAD",B563*0.79,Error)))))</f>
        <v>6159</v>
      </c>
      <c r="E563">
        <v>4448.5986111111115</v>
      </c>
    </row>
    <row r="564" spans="1:5" x14ac:dyDescent="0.3">
      <c r="A564" t="s">
        <v>36</v>
      </c>
      <c r="B564">
        <v>511</v>
      </c>
      <c r="C564">
        <v>48799</v>
      </c>
      <c r="D564" cm="1">
        <f t="array" ref="D564">IF(A564="USD",B564,IF(A564="EUR",B564*1.2,IF(A564="GBP",B564*1.39,IF(A564="AUD",B564*0.78,IF(A564="CAD",B564*0.79,Error)))))</f>
        <v>511</v>
      </c>
      <c r="E564">
        <v>114.485</v>
      </c>
    </row>
    <row r="565" spans="1:5" x14ac:dyDescent="0.3">
      <c r="A565" t="s">
        <v>36</v>
      </c>
      <c r="B565">
        <v>18</v>
      </c>
      <c r="C565">
        <v>15315</v>
      </c>
      <c r="D565" cm="1">
        <f t="array" ref="D565">IF(A565="USD",B565,IF(A565="EUR",B565*1.2,IF(A565="GBP",B565*1.39,IF(A565="AUD",B565*0.78,IF(A565="CAD",B565*0.79,Error)))))</f>
        <v>18</v>
      </c>
      <c r="E565">
        <v>306.41666666666669</v>
      </c>
    </row>
    <row r="566" spans="1:5" x14ac:dyDescent="0.3">
      <c r="A566" t="s">
        <v>113</v>
      </c>
      <c r="B566">
        <v>25</v>
      </c>
      <c r="C566">
        <v>24186</v>
      </c>
      <c r="D566" cm="1">
        <f t="array" ref="D566">IF(A566="USD",B566,IF(A566="EUR",B566*1.2,IF(A566="GBP",B566*1.39,IF(A566="AUD",B566*0.78,IF(A566="CAD",B566*0.79,Error)))))</f>
        <v>34.75</v>
      </c>
      <c r="E566">
        <v>325.59416666666669</v>
      </c>
    </row>
    <row r="567" spans="1:5" x14ac:dyDescent="0.3">
      <c r="A567" t="s">
        <v>113</v>
      </c>
      <c r="B567">
        <v>32</v>
      </c>
      <c r="C567">
        <v>33787</v>
      </c>
      <c r="D567" cm="1">
        <f t="array" ref="D567">IF(A567="USD",B567,IF(A567="EUR",B567*1.2,IF(A567="GBP",B567*1.39,IF(A567="AUD",B567*0.78,IF(A567="CAD",B567*0.79,Error)))))</f>
        <v>44.48</v>
      </c>
      <c r="E567">
        <v>1285.598611111111</v>
      </c>
    </row>
    <row r="568" spans="1:5" x14ac:dyDescent="0.3">
      <c r="A568" t="s">
        <v>36</v>
      </c>
      <c r="B568">
        <v>194</v>
      </c>
      <c r="C568">
        <v>20473</v>
      </c>
      <c r="D568" cm="1">
        <f t="array" ref="D568">IF(A568="USD",B568,IF(A568="EUR",B568*1.2,IF(A568="GBP",B568*1.39,IF(A568="AUD",B568*0.78,IF(A568="CAD",B568*0.79,Error)))))</f>
        <v>194</v>
      </c>
      <c r="E568">
        <v>358.35388888888889</v>
      </c>
    </row>
    <row r="569" spans="1:5" x14ac:dyDescent="0.3">
      <c r="A569" t="s">
        <v>123</v>
      </c>
      <c r="B569">
        <v>3</v>
      </c>
      <c r="C569">
        <v>3192</v>
      </c>
      <c r="D569" cm="1">
        <f t="array" ref="D569">IF(A569="USD",B569,IF(A569="EUR",B569*1.2,IF(A569="GBP",B569*1.39,IF(A569="AUD",B569*0.78,IF(A569="CAD",B569*0.79,Error)))))</f>
        <v>2.37</v>
      </c>
      <c r="E569">
        <v>1013.1797222222223</v>
      </c>
    </row>
    <row r="570" spans="1:5" x14ac:dyDescent="0.3">
      <c r="A570" t="s">
        <v>36</v>
      </c>
      <c r="B570">
        <v>153</v>
      </c>
      <c r="C570">
        <v>26810</v>
      </c>
      <c r="D570" cm="1">
        <f t="array" ref="D570">IF(A570="USD",B570,IF(A570="EUR",B570*1.2,IF(A570="GBP",B570*1.39,IF(A570="AUD",B570*0.78,IF(A570="CAD",B570*0.79,Error)))))</f>
        <v>153</v>
      </c>
      <c r="E570">
        <v>708.75972222222219</v>
      </c>
    </row>
    <row r="571" spans="1:5" x14ac:dyDescent="0.3">
      <c r="A571" t="s">
        <v>48</v>
      </c>
      <c r="B571">
        <v>500</v>
      </c>
      <c r="C571">
        <v>115982</v>
      </c>
      <c r="D571" cm="1">
        <f t="array" ref="D571">IF(A571="USD",B571,IF(A571="EUR",B571*1.2,IF(A571="GBP",B571*1.39,IF(A571="AUD",B571*0.78,IF(A571="CAD",B571*0.79,Error)))))</f>
        <v>600</v>
      </c>
      <c r="E571">
        <v>168</v>
      </c>
    </row>
    <row r="572" spans="1:5" x14ac:dyDescent="0.3">
      <c r="A572" t="s">
        <v>123</v>
      </c>
      <c r="B572">
        <v>70</v>
      </c>
      <c r="C572">
        <v>27581</v>
      </c>
      <c r="D572" cm="1">
        <f t="array" ref="D572">IF(A572="USD",B572,IF(A572="EUR",B572*1.2,IF(A572="GBP",B572*1.39,IF(A572="AUD",B572*0.78,IF(A572="CAD",B572*0.79,Error)))))</f>
        <v>55.300000000000004</v>
      </c>
      <c r="E572">
        <v>828.82</v>
      </c>
    </row>
    <row r="573" spans="1:5" x14ac:dyDescent="0.3">
      <c r="A573" t="s">
        <v>36</v>
      </c>
      <c r="B573">
        <v>68</v>
      </c>
      <c r="C573">
        <v>20679</v>
      </c>
      <c r="D573" cm="1">
        <f t="array" ref="D573">IF(A573="USD",B573,IF(A573="EUR",B573*1.2,IF(A573="GBP",B573*1.39,IF(A573="AUD",B573*0.78,IF(A573="CAD",B573*0.79,Error)))))</f>
        <v>68</v>
      </c>
      <c r="E573">
        <v>1855.5705555555555</v>
      </c>
    </row>
    <row r="574" spans="1:5" x14ac:dyDescent="0.3">
      <c r="A574" t="s">
        <v>36</v>
      </c>
      <c r="B574">
        <v>89</v>
      </c>
      <c r="C574">
        <v>12581</v>
      </c>
      <c r="D574" cm="1">
        <f t="array" ref="D574">IF(A574="USD",B574,IF(A574="EUR",B574*1.2,IF(A574="GBP",B574*1.39,IF(A574="AUD",B574*0.78,IF(A574="CAD",B574*0.79,Error)))))</f>
        <v>89</v>
      </c>
      <c r="E574">
        <v>459.97</v>
      </c>
    </row>
    <row r="575" spans="1:5" x14ac:dyDescent="0.3">
      <c r="A575" t="s">
        <v>36</v>
      </c>
      <c r="B575">
        <v>3312</v>
      </c>
      <c r="C575">
        <v>1165589</v>
      </c>
      <c r="D575" cm="1">
        <f t="array" ref="D575">IF(A575="USD",B575,IF(A575="EUR",B575*1.2,IF(A575="GBP",B575*1.39,IF(A575="AUD",B575*0.78,IF(A575="CAD",B575*0.79,Error)))))</f>
        <v>3312</v>
      </c>
      <c r="E575">
        <v>1474.7030555555555</v>
      </c>
    </row>
    <row r="576" spans="1:5" x14ac:dyDescent="0.3">
      <c r="A576" t="s">
        <v>36</v>
      </c>
      <c r="B576">
        <v>66</v>
      </c>
      <c r="C576">
        <v>8928</v>
      </c>
      <c r="D576" cm="1">
        <f t="array" ref="D576">IF(A576="USD",B576,IF(A576="EUR",B576*1.2,IF(A576="GBP",B576*1.39,IF(A576="AUD",B576*0.78,IF(A576="CAD",B576*0.79,Error)))))</f>
        <v>66</v>
      </c>
      <c r="E576">
        <v>1052.4394444444445</v>
      </c>
    </row>
    <row r="577" spans="1:5" x14ac:dyDescent="0.3">
      <c r="A577" t="s">
        <v>36</v>
      </c>
      <c r="B577">
        <v>176</v>
      </c>
      <c r="C577">
        <v>76536</v>
      </c>
      <c r="D577" cm="1">
        <f t="array" ref="D577">IF(A577="USD",B577,IF(A577="EUR",B577*1.2,IF(A577="GBP",B577*1.39,IF(A577="AUD",B577*0.78,IF(A577="CAD",B577*0.79,Error)))))</f>
        <v>176</v>
      </c>
      <c r="E577">
        <v>165.86666666666667</v>
      </c>
    </row>
    <row r="578" spans="1:5" x14ac:dyDescent="0.3">
      <c r="A578" t="s">
        <v>36</v>
      </c>
      <c r="B578">
        <v>22</v>
      </c>
      <c r="C578">
        <v>6458</v>
      </c>
      <c r="D578" cm="1">
        <f t="array" ref="D578">IF(A578="USD",B578,IF(A578="EUR",B578*1.2,IF(A578="GBP",B578*1.39,IF(A578="AUD",B578*0.78,IF(A578="CAD",B578*0.79,Error)))))</f>
        <v>22</v>
      </c>
      <c r="E578">
        <v>882.98833333333334</v>
      </c>
    </row>
    <row r="579" spans="1:5" x14ac:dyDescent="0.3">
      <c r="A579" t="s">
        <v>36</v>
      </c>
      <c r="B579">
        <v>57</v>
      </c>
      <c r="C579">
        <v>8189</v>
      </c>
      <c r="D579" cm="1">
        <f t="array" ref="D579">IF(A579="USD",B579,IF(A579="EUR",B579*1.2,IF(A579="GBP",B579*1.39,IF(A579="AUD",B579*0.78,IF(A579="CAD",B579*0.79,Error)))))</f>
        <v>57</v>
      </c>
      <c r="E579">
        <v>968.78527777777776</v>
      </c>
    </row>
    <row r="580" spans="1:5" x14ac:dyDescent="0.3">
      <c r="A580" t="s">
        <v>36</v>
      </c>
      <c r="B580">
        <v>7</v>
      </c>
      <c r="C580">
        <v>1493</v>
      </c>
      <c r="D580" cm="1">
        <f t="array" ref="D580">IF(A580="USD",B580,IF(A580="EUR",B580*1.2,IF(A580="GBP",B580*1.39,IF(A580="AUD",B580*0.78,IF(A580="CAD",B580*0.79,Error)))))</f>
        <v>7</v>
      </c>
      <c r="E580">
        <v>598.61749999999995</v>
      </c>
    </row>
    <row r="581" spans="1:5" x14ac:dyDescent="0.3">
      <c r="A581" t="s">
        <v>36</v>
      </c>
      <c r="B581">
        <v>0</v>
      </c>
      <c r="C581">
        <v>26</v>
      </c>
      <c r="D581" cm="1">
        <f t="array" ref="D581">IF(A581="USD",B581,IF(A581="EUR",B581*1.2,IF(A581="GBP",B581*1.39,IF(A581="AUD",B581*0.78,IF(A581="CAD",B581*0.79,Error)))))</f>
        <v>0</v>
      </c>
      <c r="E581">
        <v>133.49472222222221</v>
      </c>
    </row>
    <row r="582" spans="1:5" x14ac:dyDescent="0.3">
      <c r="A582" t="s">
        <v>36</v>
      </c>
      <c r="B582">
        <v>655</v>
      </c>
      <c r="C582">
        <v>84715</v>
      </c>
      <c r="D582" cm="1">
        <f t="array" ref="D582">IF(A582="USD",B582,IF(A582="EUR",B582*1.2,IF(A582="GBP",B582*1.39,IF(A582="AUD",B582*0.78,IF(A582="CAD",B582*0.79,Error)))))</f>
        <v>655</v>
      </c>
      <c r="E582">
        <v>1394.5405555555556</v>
      </c>
    </row>
    <row r="583" spans="1:5" x14ac:dyDescent="0.3">
      <c r="A583" t="s">
        <v>36</v>
      </c>
      <c r="B583">
        <v>42</v>
      </c>
      <c r="C583">
        <v>4139</v>
      </c>
      <c r="D583" cm="1">
        <f t="array" ref="D583">IF(A583="USD",B583,IF(A583="EUR",B583*1.2,IF(A583="GBP",B583*1.39,IF(A583="AUD",B583*0.78,IF(A583="CAD",B583*0.79,Error)))))</f>
        <v>42</v>
      </c>
      <c r="E583">
        <v>968.78527777777776</v>
      </c>
    </row>
    <row r="584" spans="1:5" x14ac:dyDescent="0.3">
      <c r="A584" t="s">
        <v>36</v>
      </c>
      <c r="B584">
        <v>2</v>
      </c>
      <c r="C584">
        <v>295</v>
      </c>
      <c r="D584" cm="1">
        <f t="array" ref="D584">IF(A584="USD",B584,IF(A584="EUR",B584*1.2,IF(A584="GBP",B584*1.39,IF(A584="AUD",B584*0.78,IF(A584="CAD",B584*0.79,Error)))))</f>
        <v>2</v>
      </c>
      <c r="E584">
        <v>168.22833333333332</v>
      </c>
    </row>
    <row r="585" spans="1:5" x14ac:dyDescent="0.3">
      <c r="A585" t="s">
        <v>36</v>
      </c>
      <c r="B585">
        <v>84</v>
      </c>
      <c r="C585">
        <v>6566</v>
      </c>
      <c r="D585" cm="1">
        <f t="array" ref="D585">IF(A585="USD",B585,IF(A585="EUR",B585*1.2,IF(A585="GBP",B585*1.39,IF(A585="AUD",B585*0.78,IF(A585="CAD",B585*0.79,Error)))))</f>
        <v>84</v>
      </c>
      <c r="E585">
        <v>985.75333333333333</v>
      </c>
    </row>
    <row r="586" spans="1:5" x14ac:dyDescent="0.3">
      <c r="A586" t="s">
        <v>36</v>
      </c>
      <c r="B586">
        <v>0</v>
      </c>
      <c r="C586">
        <v>2</v>
      </c>
      <c r="D586" cm="1">
        <f t="array" ref="D586">IF(A586="USD",B586,IF(A586="EUR",B586*1.2,IF(A586="GBP",B586*1.39,IF(A586="AUD",B586*0.78,IF(A586="CAD",B586*0.79,Error)))))</f>
        <v>0</v>
      </c>
      <c r="E586">
        <v>133.49611111111111</v>
      </c>
    </row>
    <row r="587" spans="1:5" x14ac:dyDescent="0.3">
      <c r="A587" t="s">
        <v>946</v>
      </c>
      <c r="B587">
        <v>7</v>
      </c>
      <c r="C587">
        <v>1071</v>
      </c>
      <c r="D587" cm="1">
        <f t="array" ref="D587">IF(A587="USD",B587,IF(A587="EUR",B587*1.2,IF(A587="GBP",B587*1.39,IF(A587="AUD",B587*0.78,IF(A587="CAD",B587*0.79,Error)))))</f>
        <v>5.46</v>
      </c>
      <c r="E587">
        <v>372.46749999999997</v>
      </c>
    </row>
    <row r="588" spans="1:5" x14ac:dyDescent="0.3">
      <c r="A588" t="s">
        <v>36</v>
      </c>
      <c r="B588">
        <v>16307</v>
      </c>
      <c r="C588">
        <v>4481201</v>
      </c>
      <c r="D588" cm="1">
        <f t="array" ref="D588">IF(A588="USD",B588,IF(A588="EUR",B588*1.2,IF(A588="GBP",B588*1.39,IF(A588="AUD",B588*0.78,IF(A588="CAD",B588*0.79,Error)))))</f>
        <v>16307</v>
      </c>
      <c r="E588">
        <v>479.0336111111111</v>
      </c>
    </row>
    <row r="589" spans="1:5" x14ac:dyDescent="0.3">
      <c r="A589" t="s">
        <v>36</v>
      </c>
      <c r="B589">
        <v>1013</v>
      </c>
      <c r="C589">
        <v>320248</v>
      </c>
      <c r="D589" cm="1">
        <f t="array" ref="D589">IF(A589="USD",B589,IF(A589="EUR",B589*1.2,IF(A589="GBP",B589*1.39,IF(A589="AUD",B589*0.78,IF(A589="CAD",B589*0.79,Error)))))</f>
        <v>1013</v>
      </c>
      <c r="E589">
        <v>1855.5705555555555</v>
      </c>
    </row>
    <row r="590" spans="1:5" x14ac:dyDescent="0.3">
      <c r="A590" t="s">
        <v>36</v>
      </c>
      <c r="B590">
        <v>450</v>
      </c>
      <c r="C590">
        <v>258083</v>
      </c>
      <c r="D590" cm="1">
        <f t="array" ref="D590">IF(A590="USD",B590,IF(A590="EUR",B590*1.2,IF(A590="GBP",B590*1.39,IF(A590="AUD",B590*0.78,IF(A590="CAD",B590*0.79,Error)))))</f>
        <v>450</v>
      </c>
      <c r="E590">
        <v>152.6</v>
      </c>
    </row>
    <row r="591" spans="1:5" x14ac:dyDescent="0.3">
      <c r="A591" t="s">
        <v>36</v>
      </c>
      <c r="B591">
        <v>9</v>
      </c>
      <c r="C591">
        <v>778</v>
      </c>
      <c r="D591" cm="1">
        <f t="array" ref="D591">IF(A591="USD",B591,IF(A591="EUR",B591*1.2,IF(A591="GBP",B591*1.39,IF(A591="AUD",B591*0.78,IF(A591="CAD",B591*0.79,Error)))))</f>
        <v>9</v>
      </c>
      <c r="E591">
        <v>53.148333333333333</v>
      </c>
    </row>
    <row r="592" spans="1:5" x14ac:dyDescent="0.3">
      <c r="A592" t="s">
        <v>36</v>
      </c>
      <c r="B592">
        <v>133</v>
      </c>
      <c r="C592">
        <v>11345</v>
      </c>
      <c r="D592" cm="1">
        <f t="array" ref="D592">IF(A592="USD",B592,IF(A592="EUR",B592*1.2,IF(A592="GBP",B592*1.39,IF(A592="AUD",B592*0.78,IF(A592="CAD",B592*0.79,Error)))))</f>
        <v>133</v>
      </c>
      <c r="E592">
        <v>820.73388888888894</v>
      </c>
    </row>
    <row r="593" spans="1:5" x14ac:dyDescent="0.3">
      <c r="A593" t="s">
        <v>36</v>
      </c>
      <c r="B593">
        <v>34</v>
      </c>
      <c r="C593">
        <v>6566</v>
      </c>
      <c r="D593" cm="1">
        <f t="array" ref="D593">IF(A593="USD",B593,IF(A593="EUR",B593*1.2,IF(A593="GBP",B593*1.39,IF(A593="AUD",B593*0.78,IF(A593="CAD",B593*0.79,Error)))))</f>
        <v>34</v>
      </c>
      <c r="E593">
        <v>850.85166666666669</v>
      </c>
    </row>
    <row r="594" spans="1:5" x14ac:dyDescent="0.3">
      <c r="A594" t="s">
        <v>36</v>
      </c>
      <c r="B594">
        <v>5</v>
      </c>
      <c r="C594">
        <v>1420</v>
      </c>
      <c r="D594" cm="1">
        <f t="array" ref="D594">IF(A594="USD",B594,IF(A594="EUR",B594*1.2,IF(A594="GBP",B594*1.39,IF(A594="AUD",B594*0.78,IF(A594="CAD",B594*0.79,Error)))))</f>
        <v>5</v>
      </c>
      <c r="E594">
        <v>262.61750000000001</v>
      </c>
    </row>
    <row r="595" spans="1:5" x14ac:dyDescent="0.3">
      <c r="A595" t="s">
        <v>36</v>
      </c>
      <c r="B595">
        <v>60</v>
      </c>
      <c r="C595">
        <v>5000</v>
      </c>
      <c r="D595" cm="1">
        <f t="array" ref="D595">IF(A595="USD",B595,IF(A595="EUR",B595*1.2,IF(A595="GBP",B595*1.39,IF(A595="AUD",B595*0.78,IF(A595="CAD",B595*0.79,Error)))))</f>
        <v>60</v>
      </c>
      <c r="E595">
        <v>964.21472222222224</v>
      </c>
    </row>
    <row r="596" spans="1:5" x14ac:dyDescent="0.3">
      <c r="A596" t="s">
        <v>36</v>
      </c>
      <c r="B596">
        <v>11</v>
      </c>
      <c r="C596">
        <v>2656</v>
      </c>
      <c r="D596" cm="1">
        <f t="array" ref="D596">IF(A596="USD",B596,IF(A596="EUR",B596*1.2,IF(A596="GBP",B596*1.39,IF(A596="AUD",B596*0.78,IF(A596="CAD",B596*0.79,Error)))))</f>
        <v>11</v>
      </c>
      <c r="E596">
        <v>25.116944444444446</v>
      </c>
    </row>
    <row r="597" spans="1:5" x14ac:dyDescent="0.3">
      <c r="A597" t="s">
        <v>36</v>
      </c>
      <c r="B597">
        <v>2</v>
      </c>
      <c r="C597">
        <v>155</v>
      </c>
      <c r="D597" cm="1">
        <f t="array" ref="D597">IF(A597="USD",B597,IF(A597="EUR",B597*1.2,IF(A597="GBP",B597*1.39,IF(A597="AUD",B597*0.78,IF(A597="CAD",B597*0.79,Error)))))</f>
        <v>2</v>
      </c>
      <c r="E597">
        <v>168.22833333333332</v>
      </c>
    </row>
    <row r="598" spans="1:5" x14ac:dyDescent="0.3">
      <c r="A598" t="s">
        <v>36</v>
      </c>
      <c r="B598">
        <v>4</v>
      </c>
      <c r="C598">
        <v>465</v>
      </c>
      <c r="D598" cm="1">
        <f t="array" ref="D598">IF(A598="USD",B598,IF(A598="EUR",B598*1.2,IF(A598="GBP",B598*1.39,IF(A598="AUD",B598*0.78,IF(A598="CAD",B598*0.79,Error)))))</f>
        <v>4</v>
      </c>
      <c r="E598">
        <v>168.22833333333332</v>
      </c>
    </row>
    <row r="599" spans="1:5" x14ac:dyDescent="0.3">
      <c r="A599" t="s">
        <v>36</v>
      </c>
      <c r="B599">
        <v>37</v>
      </c>
      <c r="C599">
        <v>2926</v>
      </c>
      <c r="D599" cm="1">
        <f t="array" ref="D599">IF(A599="USD",B599,IF(A599="EUR",B599*1.2,IF(A599="GBP",B599*1.39,IF(A599="AUD",B599*0.78,IF(A599="CAD",B599*0.79,Error)))))</f>
        <v>37</v>
      </c>
      <c r="E599">
        <v>820.60805555555555</v>
      </c>
    </row>
    <row r="600" spans="1:5" x14ac:dyDescent="0.3">
      <c r="A600" t="s">
        <v>36</v>
      </c>
      <c r="B600">
        <v>33</v>
      </c>
      <c r="C600">
        <v>3189</v>
      </c>
      <c r="D600" cm="1">
        <f t="array" ref="D600">IF(A600="USD",B600,IF(A600="EUR",B600*1.2,IF(A600="GBP",B600*1.39,IF(A600="AUD",B600*0.78,IF(A600="CAD",B600*0.79,Error)))))</f>
        <v>33</v>
      </c>
      <c r="E600">
        <v>486.98750000000001</v>
      </c>
    </row>
    <row r="601" spans="1:5" x14ac:dyDescent="0.3">
      <c r="A601" t="s">
        <v>36</v>
      </c>
      <c r="B601">
        <v>9071</v>
      </c>
      <c r="C601">
        <v>1276315</v>
      </c>
      <c r="D601" cm="1">
        <f t="array" ref="D601">IF(A601="USD",B601,IF(A601="EUR",B601*1.2,IF(A601="GBP",B601*1.39,IF(A601="AUD",B601*0.78,IF(A601="CAD",B601*0.79,Error)))))</f>
        <v>9071</v>
      </c>
      <c r="E601">
        <v>559.50333333333333</v>
      </c>
    </row>
    <row r="602" spans="1:5" x14ac:dyDescent="0.3">
      <c r="A602" t="s">
        <v>36</v>
      </c>
      <c r="B602">
        <v>3</v>
      </c>
      <c r="C602">
        <v>279</v>
      </c>
      <c r="D602" cm="1">
        <f t="array" ref="D602">IF(A602="USD",B602,IF(A602="EUR",B602*1.2,IF(A602="GBP",B602*1.39,IF(A602="AUD",B602*0.78,IF(A602="CAD",B602*0.79,Error)))))</f>
        <v>3</v>
      </c>
      <c r="E602">
        <v>53.148333333333333</v>
      </c>
    </row>
    <row r="603" spans="1:5" x14ac:dyDescent="0.3">
      <c r="A603" t="s">
        <v>36</v>
      </c>
      <c r="B603">
        <v>89</v>
      </c>
      <c r="C603">
        <v>10227</v>
      </c>
      <c r="D603" cm="1">
        <f t="array" ref="D603">IF(A603="USD",B603,IF(A603="EUR",B603*1.2,IF(A603="GBP",B603*1.39,IF(A603="AUD",B603*0.78,IF(A603="CAD",B603*0.79,Error)))))</f>
        <v>89</v>
      </c>
      <c r="E603">
        <v>2838.0169444444446</v>
      </c>
    </row>
    <row r="604" spans="1:5" x14ac:dyDescent="0.3">
      <c r="A604" t="s">
        <v>36</v>
      </c>
      <c r="B604">
        <v>107</v>
      </c>
      <c r="C604">
        <v>51924</v>
      </c>
      <c r="D604" cm="1">
        <f t="array" ref="D604">IF(A604="USD",B604,IF(A604="EUR",B604*1.2,IF(A604="GBP",B604*1.39,IF(A604="AUD",B604*0.78,IF(A604="CAD",B604*0.79,Error)))))</f>
        <v>107</v>
      </c>
      <c r="E604">
        <v>2164.6516666666666</v>
      </c>
    </row>
    <row r="605" spans="1:5" x14ac:dyDescent="0.3">
      <c r="A605" t="s">
        <v>36</v>
      </c>
      <c r="B605">
        <v>685</v>
      </c>
      <c r="C605">
        <v>66653</v>
      </c>
      <c r="D605" cm="1">
        <f t="array" ref="D605">IF(A605="USD",B605,IF(A605="EUR",B605*1.2,IF(A605="GBP",B605*1.39,IF(A605="AUD",B605*0.78,IF(A605="CAD",B605*0.79,Error)))))</f>
        <v>685</v>
      </c>
      <c r="E605">
        <v>1176.5</v>
      </c>
    </row>
    <row r="606" spans="1:5" x14ac:dyDescent="0.3">
      <c r="A606" t="s">
        <v>36</v>
      </c>
      <c r="B606">
        <v>8156</v>
      </c>
      <c r="C606">
        <v>1562077</v>
      </c>
      <c r="D606" cm="1">
        <f t="array" ref="D606">IF(A606="USD",B606,IF(A606="EUR",B606*1.2,IF(A606="GBP",B606*1.39,IF(A606="AUD",B606*0.78,IF(A606="CAD",B606*0.79,Error)))))</f>
        <v>8156</v>
      </c>
      <c r="E606">
        <v>541.98333333333335</v>
      </c>
    </row>
    <row r="607" spans="1:5" x14ac:dyDescent="0.3">
      <c r="A607" t="s">
        <v>36</v>
      </c>
      <c r="B607">
        <v>5751</v>
      </c>
      <c r="C607">
        <v>1349066</v>
      </c>
      <c r="D607" cm="1">
        <f t="array" ref="D607">IF(A607="USD",B607,IF(A607="EUR",B607*1.2,IF(A607="GBP",B607*1.39,IF(A607="AUD",B607*0.78,IF(A607="CAD",B607*0.79,Error)))))</f>
        <v>5751</v>
      </c>
      <c r="E607">
        <v>4448.5986111111115</v>
      </c>
    </row>
    <row r="608" spans="1:5" x14ac:dyDescent="0.3">
      <c r="A608" t="s">
        <v>113</v>
      </c>
      <c r="B608">
        <v>62</v>
      </c>
      <c r="C608">
        <v>31536</v>
      </c>
      <c r="D608" cm="1">
        <f t="array" ref="D608">IF(A608="USD",B608,IF(A608="EUR",B608*1.2,IF(A608="GBP",B608*1.39,IF(A608="AUD",B608*0.78,IF(A608="CAD",B608*0.79,Error)))))</f>
        <v>86.179999999999993</v>
      </c>
      <c r="E608">
        <v>319.2166666666667</v>
      </c>
    </row>
    <row r="609" spans="1:5" x14ac:dyDescent="0.3">
      <c r="A609" t="s">
        <v>36</v>
      </c>
      <c r="B609">
        <v>1655</v>
      </c>
      <c r="C609">
        <v>249047</v>
      </c>
      <c r="D609" cm="1">
        <f t="array" ref="D609">IF(A609="USD",B609,IF(A609="EUR",B609*1.2,IF(A609="GBP",B609*1.39,IF(A609="AUD",B609*0.78,IF(A609="CAD",B609*0.79,Error)))))</f>
        <v>1655</v>
      </c>
      <c r="E609">
        <v>706.28416666666669</v>
      </c>
    </row>
    <row r="610" spans="1:5" x14ac:dyDescent="0.3">
      <c r="A610" t="s">
        <v>123</v>
      </c>
      <c r="B610">
        <v>3</v>
      </c>
      <c r="C610">
        <v>1131</v>
      </c>
      <c r="D610" cm="1">
        <f t="array" ref="D610">IF(A610="USD",B610,IF(A610="EUR",B610*1.2,IF(A610="GBP",B610*1.39,IF(A610="AUD",B610*0.78,IF(A610="CAD",B610*0.79,Error)))))</f>
        <v>2.37</v>
      </c>
      <c r="E610">
        <v>1013.1797222222223</v>
      </c>
    </row>
    <row r="611" spans="1:5" x14ac:dyDescent="0.3">
      <c r="A611" t="s">
        <v>36</v>
      </c>
      <c r="B611">
        <v>11</v>
      </c>
      <c r="C611">
        <v>1326</v>
      </c>
      <c r="D611" cm="1">
        <f t="array" ref="D611">IF(A611="USD",B611,IF(A611="EUR",B611*1.2,IF(A611="GBP",B611*1.39,IF(A611="AUD",B611*0.78,IF(A611="CAD",B611*0.79,Error)))))</f>
        <v>11</v>
      </c>
      <c r="E611">
        <v>25.116944444444446</v>
      </c>
    </row>
    <row r="612" spans="1:5" x14ac:dyDescent="0.3">
      <c r="A612" t="s">
        <v>36</v>
      </c>
      <c r="B612">
        <v>536</v>
      </c>
      <c r="C612">
        <v>162872</v>
      </c>
      <c r="D612" cm="1">
        <f t="array" ref="D612">IF(A612="USD",B612,IF(A612="EUR",B612*1.2,IF(A612="GBP",B612*1.39,IF(A612="AUD",B612*0.78,IF(A612="CAD",B612*0.79,Error)))))</f>
        <v>536</v>
      </c>
      <c r="E612">
        <v>865.53194444444443</v>
      </c>
    </row>
    <row r="613" spans="1:5" x14ac:dyDescent="0.3">
      <c r="A613" t="s">
        <v>36</v>
      </c>
      <c r="B613">
        <v>352</v>
      </c>
      <c r="C613">
        <v>30110</v>
      </c>
      <c r="D613" cm="1">
        <f t="array" ref="D613">IF(A613="USD",B613,IF(A613="EUR",B613*1.2,IF(A613="GBP",B613*1.39,IF(A613="AUD",B613*0.78,IF(A613="CAD",B613*0.79,Error)))))</f>
        <v>352</v>
      </c>
      <c r="E613">
        <v>479.0336111111111</v>
      </c>
    </row>
    <row r="614" spans="1:5" x14ac:dyDescent="0.3">
      <c r="A614" t="s">
        <v>123</v>
      </c>
      <c r="B614">
        <v>4</v>
      </c>
      <c r="C614">
        <v>2412</v>
      </c>
      <c r="D614" cm="1">
        <f t="array" ref="D614">IF(A614="USD",B614,IF(A614="EUR",B614*1.2,IF(A614="GBP",B614*1.39,IF(A614="AUD",B614*0.78,IF(A614="CAD",B614*0.79,Error)))))</f>
        <v>3.16</v>
      </c>
      <c r="E614">
        <v>1014.2986111111111</v>
      </c>
    </row>
    <row r="615" spans="1:5" x14ac:dyDescent="0.3">
      <c r="A615" t="s">
        <v>36</v>
      </c>
      <c r="B615">
        <v>3</v>
      </c>
      <c r="C615">
        <v>230</v>
      </c>
      <c r="D615" cm="1">
        <f t="array" ref="D615">IF(A615="USD",B615,IF(A615="EUR",B615*1.2,IF(A615="GBP",B615*1.39,IF(A615="AUD",B615*0.78,IF(A615="CAD",B615*0.79,Error)))))</f>
        <v>3</v>
      </c>
      <c r="E615">
        <v>53.148333333333333</v>
      </c>
    </row>
    <row r="616" spans="1:5" x14ac:dyDescent="0.3">
      <c r="A616" t="s">
        <v>36</v>
      </c>
      <c r="B616">
        <v>188</v>
      </c>
      <c r="C616">
        <v>19428</v>
      </c>
      <c r="D616" cm="1">
        <f t="array" ref="D616">IF(A616="USD",B616,IF(A616="EUR",B616*1.2,IF(A616="GBP",B616*1.39,IF(A616="AUD",B616*0.78,IF(A616="CAD",B616*0.79,Error)))))</f>
        <v>188</v>
      </c>
      <c r="E616">
        <v>968.78527777777776</v>
      </c>
    </row>
    <row r="617" spans="1:5" x14ac:dyDescent="0.3">
      <c r="A617" t="s">
        <v>36</v>
      </c>
      <c r="B617">
        <v>4195</v>
      </c>
      <c r="C617">
        <v>270196</v>
      </c>
      <c r="D617" cm="1">
        <f t="array" ref="D617">IF(A617="USD",B617,IF(A617="EUR",B617*1.2,IF(A617="GBP",B617*1.39,IF(A617="AUD",B617*0.78,IF(A617="CAD",B617*0.79,Error)))))</f>
        <v>4195</v>
      </c>
      <c r="E617">
        <v>611.07527777777773</v>
      </c>
    </row>
    <row r="618" spans="1:5" x14ac:dyDescent="0.3">
      <c r="A618" t="s">
        <v>36</v>
      </c>
      <c r="B618">
        <v>67</v>
      </c>
      <c r="C618">
        <v>7927</v>
      </c>
      <c r="D618" cm="1">
        <f t="array" ref="D618">IF(A618="USD",B618,IF(A618="EUR",B618*1.2,IF(A618="GBP",B618*1.39,IF(A618="AUD",B618*0.78,IF(A618="CAD",B618*0.79,Error)))))</f>
        <v>67</v>
      </c>
      <c r="E618">
        <v>459.98666666666668</v>
      </c>
    </row>
    <row r="619" spans="1:5" x14ac:dyDescent="0.3">
      <c r="A619" t="s">
        <v>36</v>
      </c>
      <c r="B619">
        <v>114</v>
      </c>
      <c r="C619">
        <v>14221</v>
      </c>
      <c r="D619" cm="1">
        <f t="array" ref="D619">IF(A619="USD",B619,IF(A619="EUR",B619*1.2,IF(A619="GBP",B619*1.39,IF(A619="AUD",B619*0.78,IF(A619="CAD",B619*0.79,Error)))))</f>
        <v>114</v>
      </c>
      <c r="E619">
        <v>459.98666666666668</v>
      </c>
    </row>
    <row r="620" spans="1:5" x14ac:dyDescent="0.3">
      <c r="A620" t="s">
        <v>36</v>
      </c>
      <c r="B620">
        <v>179</v>
      </c>
      <c r="C620">
        <v>19633</v>
      </c>
      <c r="D620" cm="1">
        <f t="array" ref="D620">IF(A620="USD",B620,IF(A620="EUR",B620*1.2,IF(A620="GBP",B620*1.39,IF(A620="AUD",B620*0.78,IF(A620="CAD",B620*0.79,Error)))))</f>
        <v>179</v>
      </c>
      <c r="E620">
        <v>968.78527777777776</v>
      </c>
    </row>
    <row r="621" spans="1:5" x14ac:dyDescent="0.3">
      <c r="A621" t="s">
        <v>36</v>
      </c>
      <c r="B621">
        <v>34</v>
      </c>
      <c r="C621">
        <v>4722</v>
      </c>
      <c r="D621" cm="1">
        <f t="array" ref="D621">IF(A621="USD",B621,IF(A621="EUR",B621*1.2,IF(A621="GBP",B621*1.39,IF(A621="AUD",B621*0.78,IF(A621="CAD",B621*0.79,Error)))))</f>
        <v>34</v>
      </c>
      <c r="E621">
        <v>968.78527777777776</v>
      </c>
    </row>
    <row r="622" spans="1:5" x14ac:dyDescent="0.3">
      <c r="A622" t="s">
        <v>36</v>
      </c>
      <c r="B622">
        <v>192</v>
      </c>
      <c r="C622">
        <v>61589</v>
      </c>
      <c r="D622" cm="1">
        <f t="array" ref="D622">IF(A622="USD",B622,IF(A622="EUR",B622*1.2,IF(A622="GBP",B622*1.39,IF(A622="AUD",B622*0.78,IF(A622="CAD",B622*0.79,Error)))))</f>
        <v>192</v>
      </c>
      <c r="E622">
        <v>179.16444444444446</v>
      </c>
    </row>
    <row r="623" spans="1:5" x14ac:dyDescent="0.3">
      <c r="A623" t="s">
        <v>36</v>
      </c>
      <c r="B623">
        <v>26</v>
      </c>
      <c r="C623">
        <v>2226</v>
      </c>
      <c r="D623" cm="1">
        <f t="array" ref="D623">IF(A623="USD",B623,IF(A623="EUR",B623*1.2,IF(A623="GBP",B623*1.39,IF(A623="AUD",B623*0.78,IF(A623="CAD",B623*0.79,Error)))))</f>
        <v>26</v>
      </c>
      <c r="E623">
        <v>964.21472222222224</v>
      </c>
    </row>
    <row r="624" spans="1:5" x14ac:dyDescent="0.3">
      <c r="A624" t="s">
        <v>48</v>
      </c>
      <c r="B624">
        <v>883</v>
      </c>
      <c r="C624">
        <v>672192</v>
      </c>
      <c r="D624" cm="1">
        <f t="array" ref="D624">IF(A624="USD",B624,IF(A624="EUR",B624*1.2,IF(A624="GBP",B624*1.39,IF(A624="AUD",B624*0.78,IF(A624="CAD",B624*0.79,Error)))))</f>
        <v>1059.5999999999999</v>
      </c>
      <c r="E624">
        <v>153.17527777777778</v>
      </c>
    </row>
    <row r="625" spans="1:5" x14ac:dyDescent="0.3">
      <c r="A625" t="s">
        <v>36</v>
      </c>
      <c r="B625">
        <v>6137</v>
      </c>
      <c r="C625">
        <v>1406682</v>
      </c>
      <c r="D625" cm="1">
        <f t="array" ref="D625">IF(A625="USD",B625,IF(A625="EUR",B625*1.2,IF(A625="GBP",B625*1.39,IF(A625="AUD",B625*0.78,IF(A625="CAD",B625*0.79,Error)))))</f>
        <v>6137</v>
      </c>
      <c r="E625">
        <v>312.01638888888891</v>
      </c>
    </row>
    <row r="626" spans="1:5" x14ac:dyDescent="0.3">
      <c r="A626" t="s">
        <v>36</v>
      </c>
      <c r="B626">
        <v>3</v>
      </c>
      <c r="C626">
        <v>310</v>
      </c>
      <c r="D626" cm="1">
        <f t="array" ref="D626">IF(A626="USD",B626,IF(A626="EUR",B626*1.2,IF(A626="GBP",B626*1.39,IF(A626="AUD",B626*0.78,IF(A626="CAD",B626*0.79,Error)))))</f>
        <v>3</v>
      </c>
      <c r="E626">
        <v>53.148333333333333</v>
      </c>
    </row>
    <row r="627" spans="1:5" x14ac:dyDescent="0.3">
      <c r="A627" t="s">
        <v>36</v>
      </c>
      <c r="B627">
        <v>634</v>
      </c>
      <c r="C627">
        <v>258672</v>
      </c>
      <c r="D627" cm="1">
        <f t="array" ref="D627">IF(A627="USD",B627,IF(A627="EUR",B627*1.2,IF(A627="GBP",B627*1.39,IF(A627="AUD",B627*0.78,IF(A627="CAD",B627*0.79,Error)))))</f>
        <v>634</v>
      </c>
      <c r="E627">
        <v>2164.6516666666666</v>
      </c>
    </row>
    <row r="628" spans="1:5" x14ac:dyDescent="0.3">
      <c r="A628" t="s">
        <v>36</v>
      </c>
      <c r="B628">
        <v>42</v>
      </c>
      <c r="C628">
        <v>3274</v>
      </c>
      <c r="D628" cm="1">
        <f t="array" ref="D628">IF(A628="USD",B628,IF(A628="EUR",B628*1.2,IF(A628="GBP",B628*1.39,IF(A628="AUD",B628*0.78,IF(A628="CAD",B628*0.79,Error)))))</f>
        <v>42</v>
      </c>
      <c r="E628">
        <v>820.60805555555555</v>
      </c>
    </row>
    <row r="629" spans="1:5" x14ac:dyDescent="0.3">
      <c r="A629" t="s">
        <v>36</v>
      </c>
      <c r="B629">
        <v>42</v>
      </c>
      <c r="C629">
        <v>5800</v>
      </c>
      <c r="D629" cm="1">
        <f t="array" ref="D629">IF(A629="USD",B629,IF(A629="EUR",B629*1.2,IF(A629="GBP",B629*1.39,IF(A629="AUD",B629*0.78,IF(A629="CAD",B629*0.79,Error)))))</f>
        <v>42</v>
      </c>
      <c r="E629">
        <v>437</v>
      </c>
    </row>
    <row r="630" spans="1:5" x14ac:dyDescent="0.3">
      <c r="A630" t="s">
        <v>36</v>
      </c>
      <c r="B630">
        <v>4000</v>
      </c>
      <c r="C630">
        <v>2015470</v>
      </c>
      <c r="D630" cm="1">
        <f t="array" ref="D630">IF(A630="USD",B630,IF(A630="EUR",B630*1.2,IF(A630="GBP",B630*1.39,IF(A630="AUD",B630*0.78,IF(A630="CAD",B630*0.79,Error)))))</f>
        <v>4000</v>
      </c>
      <c r="E630">
        <v>359.31583333333333</v>
      </c>
    </row>
    <row r="631" spans="1:5" x14ac:dyDescent="0.3">
      <c r="A631" t="s">
        <v>36</v>
      </c>
      <c r="B631">
        <v>262</v>
      </c>
      <c r="C631">
        <v>32973</v>
      </c>
      <c r="D631" cm="1">
        <f t="array" ref="D631">IF(A631="USD",B631,IF(A631="EUR",B631*1.2,IF(A631="GBP",B631*1.39,IF(A631="AUD",B631*0.78,IF(A631="CAD",B631*0.79,Error)))))</f>
        <v>262</v>
      </c>
      <c r="E631">
        <v>171.78</v>
      </c>
    </row>
    <row r="632" spans="1:5" x14ac:dyDescent="0.3">
      <c r="A632" t="s">
        <v>48</v>
      </c>
      <c r="B632">
        <v>99</v>
      </c>
      <c r="C632">
        <v>50518</v>
      </c>
      <c r="D632" cm="1">
        <f t="array" ref="D632">IF(A632="USD",B632,IF(A632="EUR",B632*1.2,IF(A632="GBP",B632*1.39,IF(A632="AUD",B632*0.78,IF(A632="CAD",B632*0.79,Error)))))</f>
        <v>118.8</v>
      </c>
      <c r="E632">
        <v>720</v>
      </c>
    </row>
    <row r="633" spans="1:5" x14ac:dyDescent="0.3">
      <c r="A633" t="s">
        <v>36</v>
      </c>
      <c r="B633">
        <v>13</v>
      </c>
      <c r="C633">
        <v>3112</v>
      </c>
      <c r="D633" cm="1">
        <f t="array" ref="D633">IF(A633="USD",B633,IF(A633="EUR",B633*1.2,IF(A633="GBP",B633*1.39,IF(A633="AUD",B633*0.78,IF(A633="CAD",B633*0.79,Error)))))</f>
        <v>13</v>
      </c>
      <c r="E633">
        <v>25.116944444444446</v>
      </c>
    </row>
    <row r="634" spans="1:5" x14ac:dyDescent="0.3">
      <c r="A634" t="s">
        <v>113</v>
      </c>
      <c r="B634">
        <v>5</v>
      </c>
      <c r="C634">
        <v>2816</v>
      </c>
      <c r="D634" cm="1">
        <f t="array" ref="D634">IF(A634="USD",B634,IF(A634="EUR",B634*1.2,IF(A634="GBP",B634*1.39,IF(A634="AUD",B634*0.78,IF(A634="CAD",B634*0.79,Error)))))</f>
        <v>6.9499999999999993</v>
      </c>
      <c r="E634">
        <v>335.97388888888889</v>
      </c>
    </row>
    <row r="635" spans="1:5" x14ac:dyDescent="0.3">
      <c r="A635" t="s">
        <v>113</v>
      </c>
      <c r="B635">
        <v>4</v>
      </c>
      <c r="C635">
        <v>1889</v>
      </c>
      <c r="D635" cm="1">
        <f t="array" ref="D635">IF(A635="USD",B635,IF(A635="EUR",B635*1.2,IF(A635="GBP",B635*1.39,IF(A635="AUD",B635*0.78,IF(A635="CAD",B635*0.79,Error)))))</f>
        <v>5.56</v>
      </c>
      <c r="E635">
        <v>359.98333333333335</v>
      </c>
    </row>
    <row r="636" spans="1:5" x14ac:dyDescent="0.3">
      <c r="A636" t="s">
        <v>113</v>
      </c>
      <c r="B636">
        <v>19</v>
      </c>
      <c r="C636">
        <v>11119</v>
      </c>
      <c r="D636" cm="1">
        <f t="array" ref="D636">IF(A636="USD",B636,IF(A636="EUR",B636*1.2,IF(A636="GBP",B636*1.39,IF(A636="AUD",B636*0.78,IF(A636="CAD",B636*0.79,Error)))))</f>
        <v>26.409999999999997</v>
      </c>
      <c r="E636">
        <v>335.97388888888889</v>
      </c>
    </row>
    <row r="637" spans="1:5" x14ac:dyDescent="0.3">
      <c r="A637" t="s">
        <v>36</v>
      </c>
      <c r="B637">
        <v>1000</v>
      </c>
      <c r="C637">
        <v>457231</v>
      </c>
      <c r="D637" cm="1">
        <f t="array" ref="D637">IF(A637="USD",B637,IF(A637="EUR",B637*1.2,IF(A637="GBP",B637*1.39,IF(A637="AUD",B637*0.78,IF(A637="CAD",B637*0.79,Error)))))</f>
        <v>1000</v>
      </c>
      <c r="E637">
        <v>94.99944444444445</v>
      </c>
    </row>
    <row r="638" spans="1:5" x14ac:dyDescent="0.3">
      <c r="A638" t="s">
        <v>36</v>
      </c>
      <c r="B638">
        <v>0</v>
      </c>
      <c r="C638">
        <v>10</v>
      </c>
      <c r="D638" cm="1">
        <f t="array" ref="D638">IF(A638="USD",B638,IF(A638="EUR",B638*1.2,IF(A638="GBP",B638*1.39,IF(A638="AUD",B638*0.78,IF(A638="CAD",B638*0.79,Error)))))</f>
        <v>0</v>
      </c>
      <c r="E638">
        <v>167.75638888888889</v>
      </c>
    </row>
    <row r="639" spans="1:5" x14ac:dyDescent="0.3">
      <c r="A639" t="s">
        <v>36</v>
      </c>
      <c r="B639">
        <v>26</v>
      </c>
      <c r="C639">
        <v>2060</v>
      </c>
      <c r="D639" cm="1">
        <f t="array" ref="D639">IF(A639="USD",B639,IF(A639="EUR",B639*1.2,IF(A639="GBP",B639*1.39,IF(A639="AUD",B639*0.78,IF(A639="CAD",B639*0.79,Error)))))</f>
        <v>26</v>
      </c>
      <c r="E639">
        <v>820.625</v>
      </c>
    </row>
    <row r="640" spans="1:5" x14ac:dyDescent="0.3">
      <c r="A640" t="s">
        <v>36</v>
      </c>
      <c r="B640">
        <v>63</v>
      </c>
      <c r="C640">
        <v>17163</v>
      </c>
      <c r="D640" cm="1">
        <f t="array" ref="D640">IF(A640="USD",B640,IF(A640="EUR",B640*1.2,IF(A640="GBP",B640*1.39,IF(A640="AUD",B640*0.78,IF(A640="CAD",B640*0.79,Error)))))</f>
        <v>63</v>
      </c>
      <c r="E640">
        <v>839.9997222222222</v>
      </c>
    </row>
    <row r="641" spans="1:5" x14ac:dyDescent="0.3">
      <c r="A641" t="s">
        <v>36</v>
      </c>
      <c r="B641">
        <v>114</v>
      </c>
      <c r="C641">
        <v>21104</v>
      </c>
      <c r="D641" cm="1">
        <f t="array" ref="D641">IF(A641="USD",B641,IF(A641="EUR",B641*1.2,IF(A641="GBP",B641*1.39,IF(A641="AUD",B641*0.78,IF(A641="CAD",B641*0.79,Error)))))</f>
        <v>114</v>
      </c>
      <c r="E641">
        <v>175.89861111111111</v>
      </c>
    </row>
    <row r="642" spans="1:5" x14ac:dyDescent="0.3">
      <c r="A642" t="s">
        <v>36</v>
      </c>
      <c r="B642">
        <v>113</v>
      </c>
      <c r="C642">
        <v>9595</v>
      </c>
      <c r="D642" cm="1">
        <f t="array" ref="D642">IF(A642="USD",B642,IF(A642="EUR",B642*1.2,IF(A642="GBP",B642*1.39,IF(A642="AUD",B642*0.78,IF(A642="CAD",B642*0.79,Error)))))</f>
        <v>113</v>
      </c>
      <c r="E642">
        <v>1394.3708333333334</v>
      </c>
    </row>
    <row r="643" spans="1:5" x14ac:dyDescent="0.3">
      <c r="A643" t="s">
        <v>36</v>
      </c>
      <c r="B643">
        <v>38</v>
      </c>
      <c r="C643">
        <v>2233</v>
      </c>
      <c r="D643" cm="1">
        <f t="array" ref="D643">IF(A643="USD",B643,IF(A643="EUR",B643*1.2,IF(A643="GBP",B643*1.39,IF(A643="AUD",B643*0.78,IF(A643="CAD",B643*0.79,Error)))))</f>
        <v>38</v>
      </c>
      <c r="E643">
        <v>985.05666666666662</v>
      </c>
    </row>
    <row r="644" spans="1:5" x14ac:dyDescent="0.3">
      <c r="A644" t="s">
        <v>36</v>
      </c>
      <c r="B644">
        <v>25</v>
      </c>
      <c r="C644">
        <v>3340</v>
      </c>
      <c r="D644" cm="1">
        <f t="array" ref="D644">IF(A644="USD",B644,IF(A644="EUR",B644*1.2,IF(A644="GBP",B644*1.39,IF(A644="AUD",B644*0.78,IF(A644="CAD",B644*0.79,Error)))))</f>
        <v>25</v>
      </c>
      <c r="E644">
        <v>611.39222222222224</v>
      </c>
    </row>
    <row r="645" spans="1:5" x14ac:dyDescent="0.3">
      <c r="A645" t="s">
        <v>36</v>
      </c>
      <c r="B645">
        <v>2456</v>
      </c>
      <c r="C645">
        <v>168207</v>
      </c>
      <c r="D645" cm="1">
        <f t="array" ref="D645">IF(A645="USD",B645,IF(A645="EUR",B645*1.2,IF(A645="GBP",B645*1.39,IF(A645="AUD",B645*0.78,IF(A645="CAD",B645*0.79,Error)))))</f>
        <v>2456</v>
      </c>
      <c r="E645">
        <v>611.07527777777773</v>
      </c>
    </row>
    <row r="646" spans="1:5" x14ac:dyDescent="0.3">
      <c r="A646" t="s">
        <v>36</v>
      </c>
      <c r="B646">
        <v>375</v>
      </c>
      <c r="C646">
        <v>23882</v>
      </c>
      <c r="D646" cm="1">
        <f t="array" ref="D646">IF(A646="USD",B646,IF(A646="EUR",B646*1.2,IF(A646="GBP",B646*1.39,IF(A646="AUD",B646*0.78,IF(A646="CAD",B646*0.79,Error)))))</f>
        <v>375</v>
      </c>
      <c r="E646">
        <v>293.53972222222222</v>
      </c>
    </row>
    <row r="647" spans="1:5" x14ac:dyDescent="0.3">
      <c r="A647" t="s">
        <v>36</v>
      </c>
      <c r="B647">
        <v>2000</v>
      </c>
      <c r="C647">
        <v>1115009</v>
      </c>
      <c r="D647" cm="1">
        <f t="array" ref="D647">IF(A647="USD",B647,IF(A647="EUR",B647*1.2,IF(A647="GBP",B647*1.39,IF(A647="AUD",B647*0.78,IF(A647="CAD",B647*0.79,Error)))))</f>
        <v>2000</v>
      </c>
      <c r="E647">
        <v>264</v>
      </c>
    </row>
    <row r="648" spans="1:5" x14ac:dyDescent="0.3">
      <c r="A648" t="s">
        <v>36</v>
      </c>
      <c r="B648">
        <v>4894</v>
      </c>
      <c r="C648">
        <v>982519</v>
      </c>
      <c r="D648" cm="1">
        <f t="array" ref="D648">IF(A648="USD",B648,IF(A648="EUR",B648*1.2,IF(A648="GBP",B648*1.39,IF(A648="AUD",B648*0.78,IF(A648="CAD",B648*0.79,Error)))))</f>
        <v>4894</v>
      </c>
      <c r="E648">
        <v>541.98333333333335</v>
      </c>
    </row>
    <row r="649" spans="1:5" x14ac:dyDescent="0.3">
      <c r="A649" t="s">
        <v>36</v>
      </c>
      <c r="B649">
        <v>1400</v>
      </c>
      <c r="C649">
        <v>433864</v>
      </c>
      <c r="D649" cm="1">
        <f t="array" ref="D649">IF(A649="USD",B649,IF(A649="EUR",B649*1.2,IF(A649="GBP",B649*1.39,IF(A649="AUD",B649*0.78,IF(A649="CAD",B649*0.79,Error)))))</f>
        <v>1400</v>
      </c>
      <c r="E649">
        <v>469.91888888888889</v>
      </c>
    </row>
    <row r="650" spans="1:5" x14ac:dyDescent="0.3">
      <c r="A650" t="s">
        <v>36</v>
      </c>
      <c r="B650">
        <v>72</v>
      </c>
      <c r="C650">
        <v>6832</v>
      </c>
      <c r="D650" cm="1">
        <f t="array" ref="D650">IF(A650="USD",B650,IF(A650="EUR",B650*1.2,IF(A650="GBP",B650*1.39,IF(A650="AUD",B650*0.78,IF(A650="CAD",B650*0.79,Error)))))</f>
        <v>72</v>
      </c>
      <c r="E650">
        <v>1176.5</v>
      </c>
    </row>
    <row r="651" spans="1:5" x14ac:dyDescent="0.3">
      <c r="A651" t="s">
        <v>113</v>
      </c>
      <c r="B651">
        <v>8</v>
      </c>
      <c r="C651">
        <v>5239</v>
      </c>
      <c r="D651" cm="1">
        <f t="array" ref="D651">IF(A651="USD",B651,IF(A651="EUR",B651*1.2,IF(A651="GBP",B651*1.39,IF(A651="AUD",B651*0.78,IF(A651="CAD",B651*0.79,Error)))))</f>
        <v>11.12</v>
      </c>
      <c r="E651">
        <v>335.97388888888889</v>
      </c>
    </row>
    <row r="652" spans="1:5" x14ac:dyDescent="0.3">
      <c r="A652" t="s">
        <v>113</v>
      </c>
      <c r="B652">
        <v>243</v>
      </c>
      <c r="C652">
        <v>102005</v>
      </c>
      <c r="D652" cm="1">
        <f t="array" ref="D652">IF(A652="USD",B652,IF(A652="EUR",B652*1.2,IF(A652="GBP",B652*1.39,IF(A652="AUD",B652*0.78,IF(A652="CAD",B652*0.79,Error)))))</f>
        <v>337.77</v>
      </c>
      <c r="E652">
        <v>230.6</v>
      </c>
    </row>
    <row r="653" spans="1:5" x14ac:dyDescent="0.3">
      <c r="A653" t="s">
        <v>36</v>
      </c>
      <c r="B653">
        <v>379</v>
      </c>
      <c r="C653">
        <v>24548</v>
      </c>
      <c r="D653" cm="1">
        <f t="array" ref="D653">IF(A653="USD",B653,IF(A653="EUR",B653*1.2,IF(A653="GBP",B653*1.39,IF(A653="AUD",B653*0.78,IF(A653="CAD",B653*0.79,Error)))))</f>
        <v>379</v>
      </c>
      <c r="E653">
        <v>820.73388888888894</v>
      </c>
    </row>
    <row r="654" spans="1:5" x14ac:dyDescent="0.3">
      <c r="A654" t="s">
        <v>36</v>
      </c>
      <c r="B654">
        <v>0</v>
      </c>
      <c r="C654">
        <v>93</v>
      </c>
      <c r="D654" cm="1">
        <f t="array" ref="D654">IF(A654="USD",B654,IF(A654="EUR",B654*1.2,IF(A654="GBP",B654*1.39,IF(A654="AUD",B654*0.78,IF(A654="CAD",B654*0.79,Error)))))</f>
        <v>0</v>
      </c>
      <c r="E654">
        <v>119.85472222222222</v>
      </c>
    </row>
    <row r="655" spans="1:5" x14ac:dyDescent="0.3">
      <c r="A655" t="s">
        <v>36</v>
      </c>
      <c r="B655">
        <v>314</v>
      </c>
      <c r="C655">
        <v>47479</v>
      </c>
      <c r="D655" cm="1">
        <f t="array" ref="D655">IF(A655="USD",B655,IF(A655="EUR",B655*1.2,IF(A655="GBP",B655*1.39,IF(A655="AUD",B655*0.78,IF(A655="CAD",B655*0.79,Error)))))</f>
        <v>314</v>
      </c>
      <c r="E655">
        <v>968.78527777777776</v>
      </c>
    </row>
    <row r="656" spans="1:5" x14ac:dyDescent="0.3">
      <c r="A656" t="s">
        <v>36</v>
      </c>
      <c r="B656">
        <v>34</v>
      </c>
      <c r="C656">
        <v>3082</v>
      </c>
      <c r="D656" cm="1">
        <f t="array" ref="D656">IF(A656="USD",B656,IF(A656="EUR",B656*1.2,IF(A656="GBP",B656*1.39,IF(A656="AUD",B656*0.78,IF(A656="CAD",B656*0.79,Error)))))</f>
        <v>34</v>
      </c>
      <c r="E656">
        <v>820.60805555555555</v>
      </c>
    </row>
    <row r="657" spans="1:5" x14ac:dyDescent="0.3">
      <c r="A657" t="s">
        <v>36</v>
      </c>
      <c r="B657">
        <v>2475</v>
      </c>
      <c r="C657">
        <v>213913</v>
      </c>
      <c r="D657" cm="1">
        <f t="array" ref="D657">IF(A657="USD",B657,IF(A657="EUR",B657*1.2,IF(A657="GBP",B657*1.39,IF(A657="AUD",B657*0.78,IF(A657="CAD",B657*0.79,Error)))))</f>
        <v>2475</v>
      </c>
      <c r="E657">
        <v>479.07083333333333</v>
      </c>
    </row>
    <row r="658" spans="1:5" x14ac:dyDescent="0.3">
      <c r="A658" t="s">
        <v>36</v>
      </c>
      <c r="B658">
        <v>202</v>
      </c>
      <c r="C658">
        <v>20260</v>
      </c>
      <c r="D658" cm="1">
        <f t="array" ref="D658">IF(A658="USD",B658,IF(A658="EUR",B658*1.2,IF(A658="GBP",B658*1.39,IF(A658="AUD",B658*0.78,IF(A658="CAD",B658*0.79,Error)))))</f>
        <v>202</v>
      </c>
      <c r="E658">
        <v>968.78527777777776</v>
      </c>
    </row>
    <row r="659" spans="1:5" x14ac:dyDescent="0.3">
      <c r="A659" t="s">
        <v>36</v>
      </c>
      <c r="B659">
        <v>33</v>
      </c>
      <c r="C659">
        <v>3319</v>
      </c>
      <c r="D659" cm="1">
        <f t="array" ref="D659">IF(A659="USD",B659,IF(A659="EUR",B659*1.2,IF(A659="GBP",B659*1.39,IF(A659="AUD",B659*0.78,IF(A659="CAD",B659*0.79,Error)))))</f>
        <v>33</v>
      </c>
      <c r="E659">
        <v>2915.9997222222223</v>
      </c>
    </row>
    <row r="660" spans="1:5" x14ac:dyDescent="0.3">
      <c r="A660" t="s">
        <v>36</v>
      </c>
      <c r="B660">
        <v>10499</v>
      </c>
      <c r="C660">
        <v>3198327</v>
      </c>
      <c r="D660" cm="1">
        <f t="array" ref="D660">IF(A660="USD",B660,IF(A660="EUR",B660*1.2,IF(A660="GBP",B660*1.39,IF(A660="AUD",B660*0.78,IF(A660="CAD",B660*0.79,Error)))))</f>
        <v>10499</v>
      </c>
      <c r="E660">
        <v>1474.6997222222221</v>
      </c>
    </row>
    <row r="661" spans="1:5" x14ac:dyDescent="0.3">
      <c r="A661" t="s">
        <v>36</v>
      </c>
      <c r="B661">
        <v>84</v>
      </c>
      <c r="C661">
        <v>7417</v>
      </c>
      <c r="D661" cm="1">
        <f t="array" ref="D661">IF(A661="USD",B661,IF(A661="EUR",B661*1.2,IF(A661="GBP",B661*1.39,IF(A661="AUD",B661*0.78,IF(A661="CAD",B661*0.79,Error)))))</f>
        <v>84</v>
      </c>
      <c r="E661">
        <v>820.625</v>
      </c>
    </row>
    <row r="662" spans="1:5" x14ac:dyDescent="0.3">
      <c r="A662" t="s">
        <v>36</v>
      </c>
      <c r="B662">
        <v>5</v>
      </c>
      <c r="C662">
        <v>396</v>
      </c>
      <c r="D662" cm="1">
        <f t="array" ref="D662">IF(A662="USD",B662,IF(A662="EUR",B662*1.2,IF(A662="GBP",B662*1.39,IF(A662="AUD",B662*0.78,IF(A662="CAD",B662*0.79,Error)))))</f>
        <v>5</v>
      </c>
      <c r="E662">
        <v>168.22833333333332</v>
      </c>
    </row>
    <row r="663" spans="1:5" x14ac:dyDescent="0.3">
      <c r="A663" t="s">
        <v>36</v>
      </c>
      <c r="B663">
        <v>146</v>
      </c>
      <c r="C663">
        <v>15449</v>
      </c>
      <c r="D663" cm="1">
        <f t="array" ref="D663">IF(A663="USD",B663,IF(A663="EUR",B663*1.2,IF(A663="GBP",B663*1.39,IF(A663="AUD",B663*0.78,IF(A663="CAD",B663*0.79,Error)))))</f>
        <v>146</v>
      </c>
      <c r="E663">
        <v>968.78527777777776</v>
      </c>
    </row>
    <row r="664" spans="1:5" x14ac:dyDescent="0.3">
      <c r="A664" t="s">
        <v>36</v>
      </c>
      <c r="B664">
        <v>3</v>
      </c>
      <c r="C664">
        <v>564</v>
      </c>
      <c r="D664" cm="1">
        <f t="array" ref="D664">IF(A664="USD",B664,IF(A664="EUR",B664*1.2,IF(A664="GBP",B664*1.39,IF(A664="AUD",B664*0.78,IF(A664="CAD",B664*0.79,Error)))))</f>
        <v>3</v>
      </c>
      <c r="E664">
        <v>262.61750000000001</v>
      </c>
    </row>
    <row r="665" spans="1:5" x14ac:dyDescent="0.3">
      <c r="A665" t="s">
        <v>36</v>
      </c>
      <c r="B665">
        <v>6</v>
      </c>
      <c r="C665">
        <v>690</v>
      </c>
      <c r="D665" cm="1">
        <f t="array" ref="D665">IF(A665="USD",B665,IF(A665="EUR",B665*1.2,IF(A665="GBP",B665*1.39,IF(A665="AUD",B665*0.78,IF(A665="CAD",B665*0.79,Error)))))</f>
        <v>6</v>
      </c>
      <c r="E665">
        <v>25.116944444444446</v>
      </c>
    </row>
    <row r="666" spans="1:5" x14ac:dyDescent="0.3">
      <c r="A666" t="s">
        <v>113</v>
      </c>
      <c r="B666">
        <v>30</v>
      </c>
      <c r="C666">
        <v>16799</v>
      </c>
      <c r="D666" cm="1">
        <f t="array" ref="D666">IF(A666="USD",B666,IF(A666="EUR",B666*1.2,IF(A666="GBP",B666*1.39,IF(A666="AUD",B666*0.78,IF(A666="CAD",B666*0.79,Error)))))</f>
        <v>41.699999999999996</v>
      </c>
      <c r="E666">
        <v>347.97972222222222</v>
      </c>
    </row>
    <row r="667" spans="1:5" x14ac:dyDescent="0.3">
      <c r="A667" t="s">
        <v>36</v>
      </c>
      <c r="B667">
        <v>113</v>
      </c>
      <c r="C667">
        <v>11059</v>
      </c>
      <c r="D667" cm="1">
        <f t="array" ref="D667">IF(A667="USD",B667,IF(A667="EUR",B667*1.2,IF(A667="GBP",B667*1.39,IF(A667="AUD",B667*0.78,IF(A667="CAD",B667*0.79,Error)))))</f>
        <v>113</v>
      </c>
      <c r="E667">
        <v>968.78527777777776</v>
      </c>
    </row>
    <row r="668" spans="1:5" x14ac:dyDescent="0.3">
      <c r="A668" t="s">
        <v>36</v>
      </c>
      <c r="B668">
        <v>0</v>
      </c>
      <c r="C668">
        <v>7</v>
      </c>
      <c r="D668" cm="1">
        <f t="array" ref="D668">IF(A668="USD",B668,IF(A668="EUR",B668*1.2,IF(A668="GBP",B668*1.39,IF(A668="AUD",B668*0.78,IF(A668="CAD",B668*0.79,Error)))))</f>
        <v>0</v>
      </c>
      <c r="E668">
        <v>133.49611111111111</v>
      </c>
    </row>
    <row r="669" spans="1:5" x14ac:dyDescent="0.3">
      <c r="A669" t="s">
        <v>36</v>
      </c>
      <c r="B669">
        <v>3</v>
      </c>
      <c r="C669">
        <v>234</v>
      </c>
      <c r="D669" cm="1">
        <f t="array" ref="D669">IF(A669="USD",B669,IF(A669="EUR",B669*1.2,IF(A669="GBP",B669*1.39,IF(A669="AUD",B669*0.78,IF(A669="CAD",B669*0.79,Error)))))</f>
        <v>3</v>
      </c>
      <c r="E669">
        <v>53.148333333333333</v>
      </c>
    </row>
    <row r="670" spans="1:5" x14ac:dyDescent="0.3">
      <c r="A670" t="s">
        <v>36</v>
      </c>
      <c r="B670">
        <v>58</v>
      </c>
      <c r="C670">
        <v>8203</v>
      </c>
      <c r="D670" cm="1">
        <f t="array" ref="D670">IF(A670="USD",B670,IF(A670="EUR",B670*1.2,IF(A670="GBP",B670*1.39,IF(A670="AUD",B670*0.78,IF(A670="CAD",B670*0.79,Error)))))</f>
        <v>58</v>
      </c>
      <c r="E670">
        <v>968.78527777777776</v>
      </c>
    </row>
    <row r="671" spans="1:5" x14ac:dyDescent="0.3">
      <c r="A671" t="s">
        <v>946</v>
      </c>
      <c r="B671">
        <v>56</v>
      </c>
      <c r="C671">
        <v>9412</v>
      </c>
      <c r="D671" cm="1">
        <f t="array" ref="D671">IF(A671="USD",B671,IF(A671="EUR",B671*1.2,IF(A671="GBP",B671*1.39,IF(A671="AUD",B671*0.78,IF(A671="CAD",B671*0.79,Error)))))</f>
        <v>43.68</v>
      </c>
      <c r="E671">
        <v>372.46749999999997</v>
      </c>
    </row>
    <row r="672" spans="1:5" x14ac:dyDescent="0.3">
      <c r="A672" t="s">
        <v>36</v>
      </c>
      <c r="B672">
        <v>12</v>
      </c>
      <c r="C672">
        <v>2970</v>
      </c>
      <c r="D672" cm="1">
        <f t="array" ref="D672">IF(A672="USD",B672,IF(A672="EUR",B672*1.2,IF(A672="GBP",B672*1.39,IF(A672="AUD",B672*0.78,IF(A672="CAD",B672*0.79,Error)))))</f>
        <v>12</v>
      </c>
      <c r="E672">
        <v>167.86583333333334</v>
      </c>
    </row>
    <row r="673" spans="1:5" x14ac:dyDescent="0.3">
      <c r="A673" t="s">
        <v>36</v>
      </c>
      <c r="B673">
        <v>6444</v>
      </c>
      <c r="C673">
        <v>1510005</v>
      </c>
      <c r="D673" cm="1">
        <f t="array" ref="D673">IF(A673="USD",B673,IF(A673="EUR",B673*1.2,IF(A673="GBP",B673*1.39,IF(A673="AUD",B673*0.78,IF(A673="CAD",B673*0.79,Error)))))</f>
        <v>6444</v>
      </c>
      <c r="E673">
        <v>4448.5986111111115</v>
      </c>
    </row>
    <row r="674" spans="1:5" x14ac:dyDescent="0.3">
      <c r="A674" t="s">
        <v>36</v>
      </c>
      <c r="B674">
        <v>11</v>
      </c>
      <c r="C674">
        <v>2276</v>
      </c>
      <c r="D674" cm="1">
        <f t="array" ref="D674">IF(A674="USD",B674,IF(A674="EUR",B674*1.2,IF(A674="GBP",B674*1.39,IF(A674="AUD",B674*0.78,IF(A674="CAD",B674*0.79,Error)))))</f>
        <v>11</v>
      </c>
      <c r="E674">
        <v>420.48111111111109</v>
      </c>
    </row>
    <row r="675" spans="1:5" x14ac:dyDescent="0.3">
      <c r="A675" t="s">
        <v>36</v>
      </c>
      <c r="B675">
        <v>51</v>
      </c>
      <c r="C675">
        <v>6960</v>
      </c>
      <c r="D675" cm="1">
        <f t="array" ref="D675">IF(A675="USD",B675,IF(A675="EUR",B675*1.2,IF(A675="GBP",B675*1.39,IF(A675="AUD",B675*0.78,IF(A675="CAD",B675*0.79,Error)))))</f>
        <v>51</v>
      </c>
      <c r="E675">
        <v>968.78527777777776</v>
      </c>
    </row>
    <row r="676" spans="1:5" x14ac:dyDescent="0.3">
      <c r="A676" t="s">
        <v>36</v>
      </c>
      <c r="B676">
        <v>128</v>
      </c>
      <c r="C676">
        <v>57777</v>
      </c>
      <c r="D676" cm="1">
        <f t="array" ref="D676">IF(A676="USD",B676,IF(A676="EUR",B676*1.2,IF(A676="GBP",B676*1.39,IF(A676="AUD",B676*0.78,IF(A676="CAD",B676*0.79,Error)))))</f>
        <v>128</v>
      </c>
      <c r="E676">
        <v>2286.9313888888887</v>
      </c>
    </row>
    <row r="677" spans="1:5" x14ac:dyDescent="0.3">
      <c r="A677" t="s">
        <v>36</v>
      </c>
      <c r="B677">
        <v>77</v>
      </c>
      <c r="C677">
        <v>7323</v>
      </c>
      <c r="D677" cm="1">
        <f t="array" ref="D677">IF(A677="USD",B677,IF(A677="EUR",B677*1.2,IF(A677="GBP",B677*1.39,IF(A677="AUD",B677*0.78,IF(A677="CAD",B677*0.79,Error)))))</f>
        <v>77</v>
      </c>
      <c r="E677">
        <v>820.60805555555555</v>
      </c>
    </row>
    <row r="678" spans="1:5" x14ac:dyDescent="0.3">
      <c r="A678" t="s">
        <v>36</v>
      </c>
      <c r="B678">
        <v>138</v>
      </c>
      <c r="C678">
        <v>12131</v>
      </c>
      <c r="D678" cm="1">
        <f t="array" ref="D678">IF(A678="USD",B678,IF(A678="EUR",B678*1.2,IF(A678="GBP",B678*1.39,IF(A678="AUD",B678*0.78,IF(A678="CAD",B678*0.79,Error)))))</f>
        <v>138</v>
      </c>
      <c r="E678">
        <v>231.99972222222223</v>
      </c>
    </row>
    <row r="679" spans="1:5" x14ac:dyDescent="0.3">
      <c r="A679" t="s">
        <v>36</v>
      </c>
      <c r="B679">
        <v>58</v>
      </c>
      <c r="C679">
        <v>7315</v>
      </c>
      <c r="D679" cm="1">
        <f t="array" ref="D679">IF(A679="USD",B679,IF(A679="EUR",B679*1.2,IF(A679="GBP",B679*1.39,IF(A679="AUD",B679*0.78,IF(A679="CAD",B679*0.79,Error)))))</f>
        <v>58</v>
      </c>
      <c r="E679">
        <v>459.97</v>
      </c>
    </row>
    <row r="680" spans="1:5" x14ac:dyDescent="0.3">
      <c r="A680" t="s">
        <v>113</v>
      </c>
      <c r="B680">
        <v>24</v>
      </c>
      <c r="C680">
        <v>14716</v>
      </c>
      <c r="D680" cm="1">
        <f t="array" ref="D680">IF(A680="USD",B680,IF(A680="EUR",B680*1.2,IF(A680="GBP",B680*1.39,IF(A680="AUD",B680*0.78,IF(A680="CAD",B680*0.79,Error)))))</f>
        <v>33.36</v>
      </c>
      <c r="E680">
        <v>359.98333333333335</v>
      </c>
    </row>
    <row r="681" spans="1:5" x14ac:dyDescent="0.3">
      <c r="A681" t="s">
        <v>36</v>
      </c>
      <c r="B681">
        <v>128</v>
      </c>
      <c r="C681">
        <v>37242</v>
      </c>
      <c r="D681" cm="1">
        <f t="array" ref="D681">IF(A681="USD",B681,IF(A681="EUR",B681*1.2,IF(A681="GBP",B681*1.39,IF(A681="AUD",B681*0.78,IF(A681="CAD",B681*0.79,Error)))))</f>
        <v>128</v>
      </c>
      <c r="E681">
        <v>850.85166666666669</v>
      </c>
    </row>
    <row r="682" spans="1:5" x14ac:dyDescent="0.3">
      <c r="A682" t="s">
        <v>946</v>
      </c>
      <c r="B682">
        <v>59</v>
      </c>
      <c r="C682">
        <v>7206</v>
      </c>
      <c r="D682" cm="1">
        <f t="array" ref="D682">IF(A682="USD",B682,IF(A682="EUR",B682*1.2,IF(A682="GBP",B682*1.39,IF(A682="AUD",B682*0.78,IF(A682="CAD",B682*0.79,Error)))))</f>
        <v>46.02</v>
      </c>
      <c r="E682">
        <v>372.46749999999997</v>
      </c>
    </row>
    <row r="683" spans="1:5" x14ac:dyDescent="0.3">
      <c r="A683" t="s">
        <v>36</v>
      </c>
      <c r="B683">
        <v>603</v>
      </c>
      <c r="C683">
        <v>137388</v>
      </c>
      <c r="D683" cm="1">
        <f t="array" ref="D683">IF(A683="USD",B683,IF(A683="EUR",B683*1.2,IF(A683="GBP",B683*1.39,IF(A683="AUD",B683*0.78,IF(A683="CAD",B683*0.79,Error)))))</f>
        <v>603</v>
      </c>
      <c r="E683">
        <v>1322.3766666666666</v>
      </c>
    </row>
    <row r="684" spans="1:5" x14ac:dyDescent="0.3">
      <c r="A684" t="s">
        <v>113</v>
      </c>
      <c r="B684">
        <v>1559</v>
      </c>
      <c r="C684">
        <v>721611</v>
      </c>
      <c r="D684" cm="1">
        <f t="array" ref="D684">IF(A684="USD",B684,IF(A684="EUR",B684*1.2,IF(A684="GBP",B684*1.39,IF(A684="AUD",B684*0.78,IF(A684="CAD",B684*0.79,Error)))))</f>
        <v>2167.0099999999998</v>
      </c>
      <c r="E684">
        <v>647.38694444444445</v>
      </c>
    </row>
    <row r="685" spans="1:5" x14ac:dyDescent="0.3">
      <c r="A685" t="s">
        <v>36</v>
      </c>
      <c r="B685">
        <v>267</v>
      </c>
      <c r="C685">
        <v>35516</v>
      </c>
      <c r="D685" cm="1">
        <f t="array" ref="D685">IF(A685="USD",B685,IF(A685="EUR",B685*1.2,IF(A685="GBP",B685*1.39,IF(A685="AUD",B685*0.78,IF(A685="CAD",B685*0.79,Error)))))</f>
        <v>267</v>
      </c>
      <c r="E685">
        <v>12.25</v>
      </c>
    </row>
    <row r="686" spans="1:5" x14ac:dyDescent="0.3">
      <c r="A686" t="s">
        <v>36</v>
      </c>
      <c r="B686">
        <v>136</v>
      </c>
      <c r="C686">
        <v>35615</v>
      </c>
      <c r="D686" cm="1">
        <f t="array" ref="D686">IF(A686="USD",B686,IF(A686="EUR",B686*1.2,IF(A686="GBP",B686*1.39,IF(A686="AUD",B686*0.78,IF(A686="CAD",B686*0.79,Error)))))</f>
        <v>136</v>
      </c>
      <c r="E686">
        <v>850.85166666666669</v>
      </c>
    </row>
    <row r="687" spans="1:5" x14ac:dyDescent="0.3">
      <c r="A687" t="s">
        <v>36</v>
      </c>
      <c r="B687">
        <v>141</v>
      </c>
      <c r="C687">
        <v>16978</v>
      </c>
      <c r="D687" cm="1">
        <f t="array" ref="D687">IF(A687="USD",B687,IF(A687="EUR",B687*1.2,IF(A687="GBP",B687*1.39,IF(A687="AUD",B687*0.78,IF(A687="CAD",B687*0.79,Error)))))</f>
        <v>141</v>
      </c>
      <c r="E687">
        <v>1394.3708333333334</v>
      </c>
    </row>
    <row r="688" spans="1:5" x14ac:dyDescent="0.3">
      <c r="A688" t="s">
        <v>36</v>
      </c>
      <c r="B688">
        <v>1</v>
      </c>
      <c r="C688">
        <v>483</v>
      </c>
      <c r="D688" cm="1">
        <f t="array" ref="D688">IF(A688="USD",B688,IF(A688="EUR",B688*1.2,IF(A688="GBP",B688*1.39,IF(A688="AUD",B688*0.78,IF(A688="CAD",B688*0.79,Error)))))</f>
        <v>1</v>
      </c>
      <c r="E688">
        <v>598.61749999999995</v>
      </c>
    </row>
    <row r="689" spans="1:5" x14ac:dyDescent="0.3">
      <c r="A689" t="s">
        <v>36</v>
      </c>
      <c r="B689">
        <v>26</v>
      </c>
      <c r="C689">
        <v>1420</v>
      </c>
      <c r="D689" cm="1">
        <f t="array" ref="D689">IF(A689="USD",B689,IF(A689="EUR",B689*1.2,IF(A689="GBP",B689*1.39,IF(A689="AUD",B689*0.78,IF(A689="CAD",B689*0.79,Error)))))</f>
        <v>26</v>
      </c>
      <c r="E689">
        <v>965.42722222222221</v>
      </c>
    </row>
    <row r="690" spans="1:5" x14ac:dyDescent="0.3">
      <c r="A690" t="s">
        <v>36</v>
      </c>
      <c r="B690">
        <v>35</v>
      </c>
      <c r="C690">
        <v>3018</v>
      </c>
      <c r="D690" cm="1">
        <f t="array" ref="D690">IF(A690="USD",B690,IF(A690="EUR",B690*1.2,IF(A690="GBP",B690*1.39,IF(A690="AUD",B690*0.78,IF(A690="CAD",B690*0.79,Error)))))</f>
        <v>35</v>
      </c>
      <c r="E690">
        <v>820.73388888888894</v>
      </c>
    </row>
    <row r="691" spans="1:5" x14ac:dyDescent="0.3">
      <c r="A691" t="s">
        <v>123</v>
      </c>
      <c r="B691">
        <v>85</v>
      </c>
      <c r="C691">
        <v>33384</v>
      </c>
      <c r="D691" cm="1">
        <f t="array" ref="D691">IF(A691="USD",B691,IF(A691="EUR",B691*1.2,IF(A691="GBP",B691*1.39,IF(A691="AUD",B691*0.78,IF(A691="CAD",B691*0.79,Error)))))</f>
        <v>67.150000000000006</v>
      </c>
      <c r="E691">
        <v>828.82</v>
      </c>
    </row>
    <row r="692" spans="1:5" x14ac:dyDescent="0.3">
      <c r="A692" t="s">
        <v>36</v>
      </c>
      <c r="B692">
        <v>649</v>
      </c>
      <c r="C692">
        <v>80283</v>
      </c>
      <c r="D692" cm="1">
        <f t="array" ref="D692">IF(A692="USD",B692,IF(A692="EUR",B692*1.2,IF(A692="GBP",B692*1.39,IF(A692="AUD",B692*0.78,IF(A692="CAD",B692*0.79,Error)))))</f>
        <v>649</v>
      </c>
      <c r="E692">
        <v>883.19611111111112</v>
      </c>
    </row>
    <row r="693" spans="1:5" x14ac:dyDescent="0.3">
      <c r="A693" t="s">
        <v>36</v>
      </c>
      <c r="B693">
        <v>102</v>
      </c>
      <c r="C693">
        <v>49787</v>
      </c>
      <c r="D693" cm="1">
        <f t="array" ref="D693">IF(A693="USD",B693,IF(A693="EUR",B693*1.2,IF(A693="GBP",B693*1.39,IF(A693="AUD",B693*0.78,IF(A693="CAD",B693*0.79,Error)))))</f>
        <v>102</v>
      </c>
      <c r="E693">
        <v>168</v>
      </c>
    </row>
    <row r="694" spans="1:5" x14ac:dyDescent="0.3">
      <c r="A694" t="s">
        <v>36</v>
      </c>
      <c r="B694">
        <v>43</v>
      </c>
      <c r="C694">
        <v>7344</v>
      </c>
      <c r="D694" cm="1">
        <f t="array" ref="D694">IF(A694="USD",B694,IF(A694="EUR",B694*1.2,IF(A694="GBP",B694*1.39,IF(A694="AUD",B694*0.78,IF(A694="CAD",B694*0.79,Error)))))</f>
        <v>43</v>
      </c>
      <c r="E694">
        <v>850.85166666666669</v>
      </c>
    </row>
    <row r="695" spans="1:5" x14ac:dyDescent="0.3">
      <c r="A695" t="s">
        <v>113</v>
      </c>
      <c r="B695">
        <v>16</v>
      </c>
      <c r="C695">
        <v>7290</v>
      </c>
      <c r="D695" cm="1">
        <f t="array" ref="D695">IF(A695="USD",B695,IF(A695="EUR",B695*1.2,IF(A695="GBP",B695*1.39,IF(A695="AUD",B695*0.78,IF(A695="CAD",B695*0.79,Error)))))</f>
        <v>22.24</v>
      </c>
      <c r="E695">
        <v>319.2166666666667</v>
      </c>
    </row>
    <row r="696" spans="1:5" x14ac:dyDescent="0.3">
      <c r="A696" t="s">
        <v>36</v>
      </c>
      <c r="B696">
        <v>870</v>
      </c>
      <c r="C696">
        <v>175268</v>
      </c>
      <c r="D696" cm="1">
        <f t="array" ref="D696">IF(A696="USD",B696,IF(A696="EUR",B696*1.2,IF(A696="GBP",B696*1.39,IF(A696="AUD",B696*0.78,IF(A696="CAD",B696*0.79,Error)))))</f>
        <v>870</v>
      </c>
      <c r="E696">
        <v>114.485</v>
      </c>
    </row>
    <row r="697" spans="1:5" x14ac:dyDescent="0.3">
      <c r="A697" t="s">
        <v>36</v>
      </c>
      <c r="B697">
        <v>27</v>
      </c>
      <c r="C697">
        <v>6732</v>
      </c>
      <c r="D697" cm="1">
        <f t="array" ref="D697">IF(A697="USD",B697,IF(A697="EUR",B697*1.2,IF(A697="GBP",B697*1.39,IF(A697="AUD",B697*0.78,IF(A697="CAD",B697*0.79,Error)))))</f>
        <v>27</v>
      </c>
      <c r="E697">
        <v>335.98027777777776</v>
      </c>
    </row>
    <row r="698" spans="1:5" x14ac:dyDescent="0.3">
      <c r="A698" t="s">
        <v>36</v>
      </c>
      <c r="B698">
        <v>665</v>
      </c>
      <c r="C698">
        <v>232535</v>
      </c>
      <c r="D698" cm="1">
        <f t="array" ref="D698">IF(A698="USD",B698,IF(A698="EUR",B698*1.2,IF(A698="GBP",B698*1.39,IF(A698="AUD",B698*0.78,IF(A698="CAD",B698*0.79,Error)))))</f>
        <v>665</v>
      </c>
      <c r="E698">
        <v>1014.7138888888888</v>
      </c>
    </row>
    <row r="699" spans="1:5" x14ac:dyDescent="0.3">
      <c r="A699" t="s">
        <v>36</v>
      </c>
      <c r="B699">
        <v>5</v>
      </c>
      <c r="C699">
        <v>302</v>
      </c>
      <c r="D699" cm="1">
        <f t="array" ref="D699">IF(A699="USD",B699,IF(A699="EUR",B699*1.2,IF(A699="GBP",B699*1.39,IF(A699="AUD",B699*0.78,IF(A699="CAD",B699*0.79,Error)))))</f>
        <v>5</v>
      </c>
      <c r="E699">
        <v>53.148333333333333</v>
      </c>
    </row>
    <row r="700" spans="1:5" x14ac:dyDescent="0.3">
      <c r="A700" t="s">
        <v>36</v>
      </c>
      <c r="B700">
        <v>9</v>
      </c>
      <c r="C700">
        <v>488</v>
      </c>
      <c r="D700" cm="1">
        <f t="array" ref="D700">IF(A700="USD",B700,IF(A700="EUR",B700*1.2,IF(A700="GBP",B700*1.39,IF(A700="AUD",B700*0.78,IF(A700="CAD",B700*0.79,Error)))))</f>
        <v>9</v>
      </c>
      <c r="E700">
        <v>53.148333333333333</v>
      </c>
    </row>
    <row r="701" spans="1:5" x14ac:dyDescent="0.3">
      <c r="A701" t="s">
        <v>36</v>
      </c>
      <c r="B701">
        <v>2</v>
      </c>
      <c r="C701">
        <v>453</v>
      </c>
      <c r="D701" cm="1">
        <f t="array" ref="D701">IF(A701="USD",B701,IF(A701="EUR",B701*1.2,IF(A701="GBP",B701*1.39,IF(A701="AUD",B701*0.78,IF(A701="CAD",B701*0.79,Error)))))</f>
        <v>2</v>
      </c>
      <c r="E701">
        <v>273.19166666666666</v>
      </c>
    </row>
    <row r="702" spans="1:5" x14ac:dyDescent="0.3">
      <c r="A702" t="s">
        <v>36</v>
      </c>
      <c r="B702">
        <v>111</v>
      </c>
      <c r="C702">
        <v>7601</v>
      </c>
      <c r="D702" cm="1">
        <f t="array" ref="D702">IF(A702="USD",B702,IF(A702="EUR",B702*1.2,IF(A702="GBP",B702*1.39,IF(A702="AUD",B702*0.78,IF(A702="CAD",B702*0.79,Error)))))</f>
        <v>111</v>
      </c>
      <c r="E702">
        <v>986.1875</v>
      </c>
    </row>
    <row r="703" spans="1:5" x14ac:dyDescent="0.3">
      <c r="A703" t="s">
        <v>36</v>
      </c>
      <c r="B703">
        <v>13</v>
      </c>
      <c r="C703">
        <v>2249</v>
      </c>
      <c r="D703" cm="1">
        <f t="array" ref="D703">IF(A703="USD",B703,IF(A703="EUR",B703*1.2,IF(A703="GBP",B703*1.39,IF(A703="AUD",B703*0.78,IF(A703="CAD",B703*0.79,Error)))))</f>
        <v>13</v>
      </c>
      <c r="E703">
        <v>420.48111111111109</v>
      </c>
    </row>
    <row r="704" spans="1:5" x14ac:dyDescent="0.3">
      <c r="A704" t="s">
        <v>36</v>
      </c>
      <c r="B704">
        <v>596</v>
      </c>
      <c r="C704">
        <v>36310</v>
      </c>
      <c r="D704" cm="1">
        <f t="array" ref="D704">IF(A704="USD",B704,IF(A704="EUR",B704*1.2,IF(A704="GBP",B704*1.39,IF(A704="AUD",B704*0.78,IF(A704="CAD",B704*0.79,Error)))))</f>
        <v>596</v>
      </c>
      <c r="E704">
        <v>584.50555555555559</v>
      </c>
    </row>
    <row r="705" spans="1:5" x14ac:dyDescent="0.3">
      <c r="A705" t="s">
        <v>36</v>
      </c>
      <c r="B705">
        <v>33</v>
      </c>
      <c r="C705">
        <v>2992</v>
      </c>
      <c r="D705" cm="1">
        <f t="array" ref="D705">IF(A705="USD",B705,IF(A705="EUR",B705*1.2,IF(A705="GBP",B705*1.39,IF(A705="AUD",B705*0.78,IF(A705="CAD",B705*0.79,Error)))))</f>
        <v>33</v>
      </c>
      <c r="E705">
        <v>486.98750000000001</v>
      </c>
    </row>
    <row r="706" spans="1:5" x14ac:dyDescent="0.3">
      <c r="A706" t="s">
        <v>36</v>
      </c>
      <c r="B706">
        <v>47</v>
      </c>
      <c r="C706">
        <v>6213</v>
      </c>
      <c r="D706" cm="1">
        <f t="array" ref="D706">IF(A706="USD",B706,IF(A706="EUR",B706*1.2,IF(A706="GBP",B706*1.39,IF(A706="AUD",B706*0.78,IF(A706="CAD",B706*0.79,Error)))))</f>
        <v>47</v>
      </c>
      <c r="E706">
        <v>856.9997222222222</v>
      </c>
    </row>
    <row r="707" spans="1:5" x14ac:dyDescent="0.3">
      <c r="A707" t="s">
        <v>36</v>
      </c>
      <c r="B707">
        <v>2283</v>
      </c>
      <c r="C707">
        <v>531051</v>
      </c>
      <c r="D707" cm="1">
        <f t="array" ref="D707">IF(A707="USD",B707,IF(A707="EUR",B707*1.2,IF(A707="GBP",B707*1.39,IF(A707="AUD",B707*0.78,IF(A707="CAD",B707*0.79,Error)))))</f>
        <v>2283</v>
      </c>
      <c r="E707">
        <v>479.24361111111114</v>
      </c>
    </row>
    <row r="708" spans="1:5" x14ac:dyDescent="0.3">
      <c r="A708" t="s">
        <v>36</v>
      </c>
      <c r="B708">
        <v>359</v>
      </c>
      <c r="C708">
        <v>167951</v>
      </c>
      <c r="D708" cm="1">
        <f t="array" ref="D708">IF(A708="USD",B708,IF(A708="EUR",B708*1.2,IF(A708="GBP",B708*1.39,IF(A708="AUD",B708*0.78,IF(A708="CAD",B708*0.79,Error)))))</f>
        <v>359</v>
      </c>
      <c r="E708">
        <v>2164.6516666666666</v>
      </c>
    </row>
    <row r="709" spans="1:5" x14ac:dyDescent="0.3">
      <c r="A709" t="s">
        <v>113</v>
      </c>
      <c r="B709">
        <v>5</v>
      </c>
      <c r="C709">
        <v>2741</v>
      </c>
      <c r="D709" cm="1">
        <f t="array" ref="D709">IF(A709="USD",B709,IF(A709="EUR",B709*1.2,IF(A709="GBP",B709*1.39,IF(A709="AUD",B709*0.78,IF(A709="CAD",B709*0.79,Error)))))</f>
        <v>6.9499999999999993</v>
      </c>
      <c r="E709">
        <v>359.98333333333335</v>
      </c>
    </row>
    <row r="710" spans="1:5" x14ac:dyDescent="0.3">
      <c r="A710" t="s">
        <v>113</v>
      </c>
      <c r="B710">
        <v>1</v>
      </c>
      <c r="C710">
        <v>681</v>
      </c>
      <c r="D710" cm="1">
        <f t="array" ref="D710">IF(A710="USD",B710,IF(A710="EUR",B710*1.2,IF(A710="GBP",B710*1.39,IF(A710="AUD",B710*0.78,IF(A710="CAD",B710*0.79,Error)))))</f>
        <v>1.39</v>
      </c>
      <c r="E710">
        <v>359.98333333333335</v>
      </c>
    </row>
    <row r="711" spans="1:5" x14ac:dyDescent="0.3">
      <c r="A711" t="s">
        <v>36</v>
      </c>
      <c r="B711">
        <v>19</v>
      </c>
      <c r="C711">
        <v>2838</v>
      </c>
      <c r="D711" cm="1">
        <f t="array" ref="D711">IF(A711="USD",B711,IF(A711="EUR",B711*1.2,IF(A711="GBP",B711*1.39,IF(A711="AUD",B711*0.78,IF(A711="CAD",B711*0.79,Error)))))</f>
        <v>19</v>
      </c>
      <c r="E711">
        <v>193.14249999999998</v>
      </c>
    </row>
    <row r="712" spans="1:5" x14ac:dyDescent="0.3">
      <c r="A712" t="s">
        <v>36</v>
      </c>
      <c r="B712">
        <v>4385</v>
      </c>
      <c r="C712">
        <v>416872</v>
      </c>
      <c r="D712" cm="1">
        <f t="array" ref="D712">IF(A712="USD",B712,IF(A712="EUR",B712*1.2,IF(A712="GBP",B712*1.39,IF(A712="AUD",B712*0.78,IF(A712="CAD",B712*0.79,Error)))))</f>
        <v>4385</v>
      </c>
      <c r="E712">
        <v>1014.3491666666666</v>
      </c>
    </row>
    <row r="713" spans="1:5" x14ac:dyDescent="0.3">
      <c r="A713" t="s">
        <v>36</v>
      </c>
      <c r="B713">
        <v>48</v>
      </c>
      <c r="C713">
        <v>19773</v>
      </c>
      <c r="D713" cm="1">
        <f t="array" ref="D713">IF(A713="USD",B713,IF(A713="EUR",B713*1.2,IF(A713="GBP",B713*1.39,IF(A713="AUD",B713*0.78,IF(A713="CAD",B713*0.79,Error)))))</f>
        <v>48</v>
      </c>
      <c r="E713">
        <v>50.528888888888886</v>
      </c>
    </row>
    <row r="714" spans="1:5" x14ac:dyDescent="0.3">
      <c r="A714" t="s">
        <v>36</v>
      </c>
      <c r="B714">
        <v>19</v>
      </c>
      <c r="C714">
        <v>2836</v>
      </c>
      <c r="D714" cm="1">
        <f t="array" ref="D714">IF(A714="USD",B714,IF(A714="EUR",B714*1.2,IF(A714="GBP",B714*1.39,IF(A714="AUD",B714*0.78,IF(A714="CAD",B714*0.79,Error)))))</f>
        <v>19</v>
      </c>
      <c r="E714">
        <v>193.14249999999998</v>
      </c>
    </row>
    <row r="715" spans="1:5" x14ac:dyDescent="0.3">
      <c r="A715" t="s">
        <v>36</v>
      </c>
      <c r="B715">
        <v>72</v>
      </c>
      <c r="C715">
        <v>5442</v>
      </c>
      <c r="D715" cm="1">
        <f t="array" ref="D715">IF(A715="USD",B715,IF(A715="EUR",B715*1.2,IF(A715="GBP",B715*1.39,IF(A715="AUD",B715*0.78,IF(A715="CAD",B715*0.79,Error)))))</f>
        <v>72</v>
      </c>
      <c r="E715">
        <v>985.05666666666662</v>
      </c>
    </row>
    <row r="716" spans="1:5" x14ac:dyDescent="0.3">
      <c r="A716" t="s">
        <v>36</v>
      </c>
      <c r="B716">
        <v>51</v>
      </c>
      <c r="C716">
        <v>6000</v>
      </c>
      <c r="D716" cm="1">
        <f t="array" ref="D716">IF(A716="USD",B716,IF(A716="EUR",B716*1.2,IF(A716="GBP",B716*1.39,IF(A716="AUD",B716*0.78,IF(A716="CAD",B716*0.79,Error)))))</f>
        <v>51</v>
      </c>
      <c r="E716">
        <v>459.98666666666668</v>
      </c>
    </row>
    <row r="717" spans="1:5" x14ac:dyDescent="0.3">
      <c r="A717" t="s">
        <v>36</v>
      </c>
      <c r="B717">
        <v>321</v>
      </c>
      <c r="C717">
        <v>27831</v>
      </c>
      <c r="D717" cm="1">
        <f t="array" ref="D717">IF(A717="USD",B717,IF(A717="EUR",B717*1.2,IF(A717="GBP",B717*1.39,IF(A717="AUD",B717*0.78,IF(A717="CAD",B717*0.79,Error)))))</f>
        <v>321</v>
      </c>
      <c r="E717">
        <v>479.15666666666669</v>
      </c>
    </row>
    <row r="718" spans="1:5" x14ac:dyDescent="0.3">
      <c r="A718" t="s">
        <v>113</v>
      </c>
      <c r="B718">
        <v>34</v>
      </c>
      <c r="C718">
        <v>15056</v>
      </c>
      <c r="D718" cm="1">
        <f t="array" ref="D718">IF(A718="USD",B718,IF(A718="EUR",B718*1.2,IF(A718="GBP",B718*1.39,IF(A718="AUD",B718*0.78,IF(A718="CAD",B718*0.79,Error)))))</f>
        <v>47.26</v>
      </c>
      <c r="E718">
        <v>319.14999999999998</v>
      </c>
    </row>
    <row r="719" spans="1:5" x14ac:dyDescent="0.3">
      <c r="A719" t="s">
        <v>36</v>
      </c>
      <c r="B719">
        <v>112</v>
      </c>
      <c r="C719">
        <v>23284</v>
      </c>
      <c r="D719" cm="1">
        <f t="array" ref="D719">IF(A719="USD",B719,IF(A719="EUR",B719*1.2,IF(A719="GBP",B719*1.39,IF(A719="AUD",B719*0.78,IF(A719="CAD",B719*0.79,Error)))))</f>
        <v>112</v>
      </c>
      <c r="E719">
        <v>839.9997222222222</v>
      </c>
    </row>
    <row r="720" spans="1:5" x14ac:dyDescent="0.3">
      <c r="A720" t="s">
        <v>36</v>
      </c>
      <c r="B720">
        <v>92</v>
      </c>
      <c r="C720">
        <v>7186</v>
      </c>
      <c r="D720" cm="1">
        <f t="array" ref="D720">IF(A720="USD",B720,IF(A720="EUR",B720*1.2,IF(A720="GBP",B720*1.39,IF(A720="AUD",B720*0.78,IF(A720="CAD",B720*0.79,Error)))))</f>
        <v>92</v>
      </c>
      <c r="E720">
        <v>985.75333333333333</v>
      </c>
    </row>
    <row r="721" spans="1:5" x14ac:dyDescent="0.3">
      <c r="A721" t="s">
        <v>113</v>
      </c>
      <c r="B721">
        <v>125</v>
      </c>
      <c r="C721">
        <v>66878</v>
      </c>
      <c r="D721" cm="1">
        <f t="array" ref="D721">IF(A721="USD",B721,IF(A721="EUR",B721*1.2,IF(A721="GBP",B721*1.39,IF(A721="AUD",B721*0.78,IF(A721="CAD",B721*0.79,Error)))))</f>
        <v>173.75</v>
      </c>
      <c r="E721">
        <v>319.2166666666667</v>
      </c>
    </row>
    <row r="722" spans="1:5" x14ac:dyDescent="0.3">
      <c r="A722" t="s">
        <v>36</v>
      </c>
      <c r="B722">
        <v>113</v>
      </c>
      <c r="C722">
        <v>20966</v>
      </c>
      <c r="D722" cm="1">
        <f t="array" ref="D722">IF(A722="USD",B722,IF(A722="EUR",B722*1.2,IF(A722="GBP",B722*1.39,IF(A722="AUD",B722*0.78,IF(A722="CAD",B722*0.79,Error)))))</f>
        <v>113</v>
      </c>
      <c r="E722">
        <v>820.73388888888894</v>
      </c>
    </row>
    <row r="723" spans="1:5" x14ac:dyDescent="0.3">
      <c r="A723" t="s">
        <v>36</v>
      </c>
      <c r="B723">
        <v>33</v>
      </c>
      <c r="C723">
        <v>4967</v>
      </c>
      <c r="D723" cm="1">
        <f t="array" ref="D723">IF(A723="USD",B723,IF(A723="EUR",B723*1.2,IF(A723="GBP",B723*1.39,IF(A723="AUD",B723*0.78,IF(A723="CAD",B723*0.79,Error)))))</f>
        <v>33</v>
      </c>
      <c r="E723">
        <v>968.78527777777776</v>
      </c>
    </row>
    <row r="724" spans="1:5" x14ac:dyDescent="0.3">
      <c r="A724" t="s">
        <v>48</v>
      </c>
      <c r="B724">
        <v>150</v>
      </c>
      <c r="C724">
        <v>74358</v>
      </c>
      <c r="D724" cm="1">
        <f t="array" ref="D724">IF(A724="USD",B724,IF(A724="EUR",B724*1.2,IF(A724="GBP",B724*1.39,IF(A724="AUD",B724*0.78,IF(A724="CAD",B724*0.79,Error)))))</f>
        <v>180</v>
      </c>
      <c r="E724">
        <v>59.140833333333333</v>
      </c>
    </row>
    <row r="725" spans="1:5" x14ac:dyDescent="0.3">
      <c r="A725" t="s">
        <v>36</v>
      </c>
      <c r="B725">
        <v>193</v>
      </c>
      <c r="C725">
        <v>22799</v>
      </c>
      <c r="D725" cm="1">
        <f t="array" ref="D725">IF(A725="USD",B725,IF(A725="EUR",B725*1.2,IF(A725="GBP",B725*1.39,IF(A725="AUD",B725*0.78,IF(A725="CAD",B725*0.79,Error)))))</f>
        <v>193</v>
      </c>
      <c r="E725">
        <v>459.98666666666668</v>
      </c>
    </row>
    <row r="726" spans="1:5" x14ac:dyDescent="0.3">
      <c r="A726" t="s">
        <v>36</v>
      </c>
      <c r="B726">
        <v>14</v>
      </c>
      <c r="C726">
        <v>1140</v>
      </c>
      <c r="D726" cm="1">
        <f t="array" ref="D726">IF(A726="USD",B726,IF(A726="EUR",B726*1.2,IF(A726="GBP",B726*1.39,IF(A726="AUD",B726*0.78,IF(A726="CAD",B726*0.79,Error)))))</f>
        <v>14</v>
      </c>
      <c r="E726">
        <v>387.07166666666666</v>
      </c>
    </row>
    <row r="727" spans="1:5" x14ac:dyDescent="0.3">
      <c r="A727" t="s">
        <v>36</v>
      </c>
      <c r="B727">
        <v>36</v>
      </c>
      <c r="C727">
        <v>2105</v>
      </c>
      <c r="D727" cm="1">
        <f t="array" ref="D727">IF(A727="USD",B727,IF(A727="EUR",B727*1.2,IF(A727="GBP",B727*1.39,IF(A727="AUD",B727*0.78,IF(A727="CAD",B727*0.79,Error)))))</f>
        <v>36</v>
      </c>
      <c r="E727">
        <v>964.40583333333336</v>
      </c>
    </row>
    <row r="728" spans="1:5" x14ac:dyDescent="0.3">
      <c r="A728" t="s">
        <v>36</v>
      </c>
      <c r="B728">
        <v>49</v>
      </c>
      <c r="C728">
        <v>16640</v>
      </c>
      <c r="D728" cm="1">
        <f t="array" ref="D728">IF(A728="USD",B728,IF(A728="EUR",B728*1.2,IF(A728="GBP",B728*1.39,IF(A728="AUD",B728*0.78,IF(A728="CAD",B728*0.79,Error)))))</f>
        <v>49</v>
      </c>
      <c r="E728">
        <v>147.34027777777777</v>
      </c>
    </row>
    <row r="729" spans="1:5" x14ac:dyDescent="0.3">
      <c r="A729" t="s">
        <v>36</v>
      </c>
      <c r="B729">
        <v>132</v>
      </c>
      <c r="C729">
        <v>28249</v>
      </c>
      <c r="D729" cm="1">
        <f t="array" ref="D729">IF(A729="USD",B729,IF(A729="EUR",B729*1.2,IF(A729="GBP",B729*1.39,IF(A729="AUD",B729*0.78,IF(A729="CAD",B729*0.79,Error)))))</f>
        <v>132</v>
      </c>
      <c r="E729">
        <v>176.14944444444444</v>
      </c>
    </row>
    <row r="730" spans="1:5" x14ac:dyDescent="0.3">
      <c r="A730" t="s">
        <v>113</v>
      </c>
      <c r="B730">
        <v>14</v>
      </c>
      <c r="C730">
        <v>6603</v>
      </c>
      <c r="D730" cm="1">
        <f t="array" ref="D730">IF(A730="USD",B730,IF(A730="EUR",B730*1.2,IF(A730="GBP",B730*1.39,IF(A730="AUD",B730*0.78,IF(A730="CAD",B730*0.79,Error)))))</f>
        <v>19.459999999999997</v>
      </c>
      <c r="E730">
        <v>319.14999999999998</v>
      </c>
    </row>
    <row r="731" spans="1:5" x14ac:dyDescent="0.3">
      <c r="A731" t="s">
        <v>36</v>
      </c>
      <c r="B731">
        <v>27</v>
      </c>
      <c r="C731">
        <v>3784</v>
      </c>
      <c r="D731" cm="1">
        <f t="array" ref="D731">IF(A731="USD",B731,IF(A731="EUR",B731*1.2,IF(A731="GBP",B731*1.39,IF(A731="AUD",B731*0.78,IF(A731="CAD",B731*0.79,Error)))))</f>
        <v>27</v>
      </c>
      <c r="E731">
        <v>968.78527777777776</v>
      </c>
    </row>
    <row r="732" spans="1:5" x14ac:dyDescent="0.3">
      <c r="A732" t="s">
        <v>36</v>
      </c>
      <c r="B732">
        <v>77</v>
      </c>
      <c r="C732">
        <v>7037</v>
      </c>
      <c r="D732" cm="1">
        <f t="array" ref="D732">IF(A732="USD",B732,IF(A732="EUR",B732*1.2,IF(A732="GBP",B732*1.39,IF(A732="AUD",B732*0.78,IF(A732="CAD",B732*0.79,Error)))))</f>
        <v>77</v>
      </c>
      <c r="E732">
        <v>1518.558888888889</v>
      </c>
    </row>
    <row r="733" spans="1:5" x14ac:dyDescent="0.3">
      <c r="A733" t="s">
        <v>36</v>
      </c>
      <c r="B733">
        <v>3</v>
      </c>
      <c r="C733">
        <v>375</v>
      </c>
      <c r="D733" cm="1">
        <f t="array" ref="D733">IF(A733="USD",B733,IF(A733="EUR",B733*1.2,IF(A733="GBP",B733*1.39,IF(A733="AUD",B733*0.78,IF(A733="CAD",B733*0.79,Error)))))</f>
        <v>3</v>
      </c>
      <c r="E733">
        <v>168.22833333333332</v>
      </c>
    </row>
    <row r="734" spans="1:5" x14ac:dyDescent="0.3">
      <c r="A734" t="s">
        <v>36</v>
      </c>
      <c r="B734">
        <v>28</v>
      </c>
      <c r="C734">
        <v>3674</v>
      </c>
      <c r="D734" cm="1">
        <f t="array" ref="D734">IF(A734="USD",B734,IF(A734="EUR",B734*1.2,IF(A734="GBP",B734*1.39,IF(A734="AUD",B734*0.78,IF(A734="CAD",B734*0.79,Error)))))</f>
        <v>28</v>
      </c>
      <c r="E734">
        <v>2838.0169444444446</v>
      </c>
    </row>
    <row r="735" spans="1:5" x14ac:dyDescent="0.3">
      <c r="A735" t="s">
        <v>36</v>
      </c>
      <c r="B735">
        <v>127</v>
      </c>
      <c r="C735">
        <v>29214</v>
      </c>
      <c r="D735" cm="1">
        <f t="array" ref="D735">IF(A735="USD",B735,IF(A735="EUR",B735*1.2,IF(A735="GBP",B735*1.39,IF(A735="AUD",B735*0.78,IF(A735="CAD",B735*0.79,Error)))))</f>
        <v>127</v>
      </c>
      <c r="E735">
        <v>176.03333333333333</v>
      </c>
    </row>
    <row r="736" spans="1:5" x14ac:dyDescent="0.3">
      <c r="A736" t="s">
        <v>36</v>
      </c>
      <c r="B736">
        <v>15</v>
      </c>
      <c r="C736">
        <v>1577</v>
      </c>
      <c r="D736" cm="1">
        <f t="array" ref="D736">IF(A736="USD",B736,IF(A736="EUR",B736*1.2,IF(A736="GBP",B736*1.39,IF(A736="AUD",B736*0.78,IF(A736="CAD",B736*0.79,Error)))))</f>
        <v>15</v>
      </c>
      <c r="E736">
        <v>2915.9997222222223</v>
      </c>
    </row>
    <row r="737" spans="1:5" x14ac:dyDescent="0.3">
      <c r="A737" t="s">
        <v>113</v>
      </c>
      <c r="B737">
        <v>3</v>
      </c>
      <c r="C737">
        <v>1648</v>
      </c>
      <c r="D737" cm="1">
        <f t="array" ref="D737">IF(A737="USD",B737,IF(A737="EUR",B737*1.2,IF(A737="GBP",B737*1.39,IF(A737="AUD",B737*0.78,IF(A737="CAD",B737*0.79,Error)))))</f>
        <v>4.17</v>
      </c>
      <c r="E737">
        <v>359.98333333333335</v>
      </c>
    </row>
    <row r="738" spans="1:5" x14ac:dyDescent="0.3">
      <c r="A738" t="s">
        <v>36</v>
      </c>
      <c r="B738">
        <v>146</v>
      </c>
      <c r="C738">
        <v>10995</v>
      </c>
      <c r="D738" cm="1">
        <f t="array" ref="D738">IF(A738="USD",B738,IF(A738="EUR",B738*1.2,IF(A738="GBP",B738*1.39,IF(A738="AUD",B738*0.78,IF(A738="CAD",B738*0.79,Error)))))</f>
        <v>146</v>
      </c>
      <c r="E738">
        <v>1518.558888888889</v>
      </c>
    </row>
    <row r="739" spans="1:5" x14ac:dyDescent="0.3">
      <c r="A739" t="s">
        <v>36</v>
      </c>
      <c r="B739">
        <v>2</v>
      </c>
      <c r="C739">
        <v>739</v>
      </c>
      <c r="D739" cm="1">
        <f t="array" ref="D739">IF(A739="USD",B739,IF(A739="EUR",B739*1.2,IF(A739="GBP",B739*1.39,IF(A739="AUD",B739*0.78,IF(A739="CAD",B739*0.79,Error)))))</f>
        <v>2</v>
      </c>
      <c r="E739">
        <v>273.19166666666666</v>
      </c>
    </row>
    <row r="740" spans="1:5" x14ac:dyDescent="0.3">
      <c r="A740" t="s">
        <v>36</v>
      </c>
      <c r="B740">
        <v>124</v>
      </c>
      <c r="C740">
        <v>15576</v>
      </c>
      <c r="D740" cm="1">
        <f t="array" ref="D740">IF(A740="USD",B740,IF(A740="EUR",B740*1.2,IF(A740="GBP",B740*1.39,IF(A740="AUD",B740*0.78,IF(A740="CAD",B740*0.79,Error)))))</f>
        <v>124</v>
      </c>
      <c r="E740">
        <v>459.98666666666668</v>
      </c>
    </row>
    <row r="741" spans="1:5" x14ac:dyDescent="0.3">
      <c r="A741" t="s">
        <v>113</v>
      </c>
      <c r="B741">
        <v>13</v>
      </c>
      <c r="C741">
        <v>5538</v>
      </c>
      <c r="D741" cm="1">
        <f t="array" ref="D741">IF(A741="USD",B741,IF(A741="EUR",B741*1.2,IF(A741="GBP",B741*1.39,IF(A741="AUD",B741*0.78,IF(A741="CAD",B741*0.79,Error)))))</f>
        <v>18.07</v>
      </c>
      <c r="E741">
        <v>319.14999999999998</v>
      </c>
    </row>
    <row r="742" spans="1:5" x14ac:dyDescent="0.3">
      <c r="A742" t="s">
        <v>113</v>
      </c>
      <c r="B742">
        <v>106</v>
      </c>
      <c r="C742">
        <v>46449</v>
      </c>
      <c r="D742" cm="1">
        <f t="array" ref="D742">IF(A742="USD",B742,IF(A742="EUR",B742*1.2,IF(A742="GBP",B742*1.39,IF(A742="AUD",B742*0.78,IF(A742="CAD",B742*0.79,Error)))))</f>
        <v>147.34</v>
      </c>
      <c r="E742">
        <v>647.38694444444445</v>
      </c>
    </row>
    <row r="743" spans="1:5" x14ac:dyDescent="0.3">
      <c r="A743" t="s">
        <v>123</v>
      </c>
      <c r="B743">
        <v>3960</v>
      </c>
      <c r="C743">
        <v>459798</v>
      </c>
      <c r="D743" cm="1">
        <f t="array" ref="D743">IF(A743="USD",B743,IF(A743="EUR",B743*1.2,IF(A743="GBP",B743*1.39,IF(A743="AUD",B743*0.78,IF(A743="CAD",B743*0.79,Error)))))</f>
        <v>3128.4</v>
      </c>
      <c r="E743">
        <v>1414.9997222222223</v>
      </c>
    </row>
    <row r="744" spans="1:5" x14ac:dyDescent="0.3">
      <c r="A744" t="s">
        <v>36</v>
      </c>
      <c r="B744">
        <v>3</v>
      </c>
      <c r="C744">
        <v>1078</v>
      </c>
      <c r="D744" cm="1">
        <f t="array" ref="D744">IF(A744="USD",B744,IF(A744="EUR",B744*1.2,IF(A744="GBP",B744*1.39,IF(A744="AUD",B744*0.78,IF(A744="CAD",B744*0.79,Error)))))</f>
        <v>3</v>
      </c>
      <c r="E744">
        <v>273.19166666666666</v>
      </c>
    </row>
    <row r="745" spans="1:5" x14ac:dyDescent="0.3">
      <c r="A745" t="s">
        <v>36</v>
      </c>
      <c r="B745">
        <v>2</v>
      </c>
      <c r="C745">
        <v>263</v>
      </c>
      <c r="D745" cm="1">
        <f t="array" ref="D745">IF(A745="USD",B745,IF(A745="EUR",B745*1.2,IF(A745="GBP",B745*1.39,IF(A745="AUD",B745*0.78,IF(A745="CAD",B745*0.79,Error)))))</f>
        <v>2</v>
      </c>
      <c r="E745">
        <v>168.22833333333332</v>
      </c>
    </row>
    <row r="746" spans="1:5" x14ac:dyDescent="0.3">
      <c r="A746" t="s">
        <v>36</v>
      </c>
      <c r="B746">
        <v>116</v>
      </c>
      <c r="C746">
        <v>16263</v>
      </c>
      <c r="D746" cm="1">
        <f t="array" ref="D746">IF(A746="USD",B746,IF(A746="EUR",B746*1.2,IF(A746="GBP",B746*1.39,IF(A746="AUD",B746*0.78,IF(A746="CAD",B746*0.79,Error)))))</f>
        <v>116</v>
      </c>
      <c r="E746">
        <v>968.78527777777776</v>
      </c>
    </row>
    <row r="747" spans="1:5" x14ac:dyDescent="0.3">
      <c r="A747" t="s">
        <v>36</v>
      </c>
      <c r="B747">
        <v>155</v>
      </c>
      <c r="C747">
        <v>67946</v>
      </c>
      <c r="D747" cm="1">
        <f t="array" ref="D747">IF(A747="USD",B747,IF(A747="EUR",B747*1.2,IF(A747="GBP",B747*1.39,IF(A747="AUD",B747*0.78,IF(A747="CAD",B747*0.79,Error)))))</f>
        <v>155</v>
      </c>
      <c r="E747">
        <v>74.525277777777774</v>
      </c>
    </row>
    <row r="748" spans="1:5" x14ac:dyDescent="0.3">
      <c r="A748" t="s">
        <v>36</v>
      </c>
      <c r="B748">
        <v>20</v>
      </c>
      <c r="C748">
        <v>1928</v>
      </c>
      <c r="D748" cm="1">
        <f t="array" ref="D748">IF(A748="USD",B748,IF(A748="EUR",B748*1.2,IF(A748="GBP",B748*1.39,IF(A748="AUD",B748*0.78,IF(A748="CAD",B748*0.79,Error)))))</f>
        <v>20</v>
      </c>
      <c r="E748">
        <v>1518.558888888889</v>
      </c>
    </row>
    <row r="749" spans="1:5" x14ac:dyDescent="0.3">
      <c r="A749" t="s">
        <v>36</v>
      </c>
      <c r="B749">
        <v>208</v>
      </c>
      <c r="C749">
        <v>24043</v>
      </c>
      <c r="D749" cm="1">
        <f t="array" ref="D749">IF(A749="USD",B749,IF(A749="EUR",B749*1.2,IF(A749="GBP",B749*1.39,IF(A749="AUD",B749*0.78,IF(A749="CAD",B749*0.79,Error)))))</f>
        <v>208</v>
      </c>
      <c r="E749">
        <v>559.10388888888883</v>
      </c>
    </row>
    <row r="750" spans="1:5" x14ac:dyDescent="0.3">
      <c r="A750" t="s">
        <v>36</v>
      </c>
      <c r="B750">
        <v>37</v>
      </c>
      <c r="C750">
        <v>3407</v>
      </c>
      <c r="D750" cm="1">
        <f t="array" ref="D750">IF(A750="USD",B750,IF(A750="EUR",B750*1.2,IF(A750="GBP",B750*1.39,IF(A750="AUD",B750*0.78,IF(A750="CAD",B750*0.79,Error)))))</f>
        <v>37</v>
      </c>
      <c r="E750">
        <v>820.60805555555555</v>
      </c>
    </row>
    <row r="751" spans="1:5" x14ac:dyDescent="0.3">
      <c r="A751" t="s">
        <v>36</v>
      </c>
      <c r="B751">
        <v>518</v>
      </c>
      <c r="C751">
        <v>69750</v>
      </c>
      <c r="D751" cm="1">
        <f t="array" ref="D751">IF(A751="USD",B751,IF(A751="EUR",B751*1.2,IF(A751="GBP",B751*1.39,IF(A751="AUD",B751*0.78,IF(A751="CAD",B751*0.79,Error)))))</f>
        <v>518</v>
      </c>
      <c r="E751">
        <v>1991.0002777777777</v>
      </c>
    </row>
    <row r="752" spans="1:5" x14ac:dyDescent="0.3">
      <c r="A752" t="s">
        <v>113</v>
      </c>
      <c r="B752">
        <v>4</v>
      </c>
      <c r="C752">
        <v>2438</v>
      </c>
      <c r="D752" cm="1">
        <f t="array" ref="D752">IF(A752="USD",B752,IF(A752="EUR",B752*1.2,IF(A752="GBP",B752*1.39,IF(A752="AUD",B752*0.78,IF(A752="CAD",B752*0.79,Error)))))</f>
        <v>5.56</v>
      </c>
      <c r="E752">
        <v>347.97972222222222</v>
      </c>
    </row>
    <row r="753" spans="1:5" x14ac:dyDescent="0.3">
      <c r="A753" t="s">
        <v>36</v>
      </c>
      <c r="B753">
        <v>136</v>
      </c>
      <c r="C753">
        <v>48979</v>
      </c>
      <c r="D753" cm="1">
        <f t="array" ref="D753">IF(A753="USD",B753,IF(A753="EUR",B753*1.2,IF(A753="GBP",B753*1.39,IF(A753="AUD",B753*0.78,IF(A753="CAD",B753*0.79,Error)))))</f>
        <v>136</v>
      </c>
      <c r="E753">
        <v>2018.2352777777778</v>
      </c>
    </row>
    <row r="754" spans="1:5" x14ac:dyDescent="0.3">
      <c r="A754" t="s">
        <v>36</v>
      </c>
      <c r="B754">
        <v>15</v>
      </c>
      <c r="C754">
        <v>2459</v>
      </c>
      <c r="D754" cm="1">
        <f t="array" ref="D754">IF(A754="USD",B754,IF(A754="EUR",B754*1.2,IF(A754="GBP",B754*1.39,IF(A754="AUD",B754*0.78,IF(A754="CAD",B754*0.79,Error)))))</f>
        <v>15</v>
      </c>
      <c r="E754">
        <v>1052.4394444444445</v>
      </c>
    </row>
    <row r="755" spans="1:5" x14ac:dyDescent="0.3">
      <c r="A755" t="s">
        <v>36</v>
      </c>
      <c r="B755">
        <v>201</v>
      </c>
      <c r="C755">
        <v>17235</v>
      </c>
      <c r="D755" cm="1">
        <f t="array" ref="D755">IF(A755="USD",B755,IF(A755="EUR",B755*1.2,IF(A755="GBP",B755*1.39,IF(A755="AUD",B755*0.78,IF(A755="CAD",B755*0.79,Error)))))</f>
        <v>201</v>
      </c>
      <c r="E755">
        <v>479.24361111111114</v>
      </c>
    </row>
    <row r="756" spans="1:5" x14ac:dyDescent="0.3">
      <c r="A756" t="s">
        <v>36</v>
      </c>
      <c r="B756">
        <v>500</v>
      </c>
      <c r="C756">
        <v>283786</v>
      </c>
      <c r="D756" cm="1">
        <f t="array" ref="D756">IF(A756="USD",B756,IF(A756="EUR",B756*1.2,IF(A756="GBP",B756*1.39,IF(A756="AUD",B756*0.78,IF(A756="CAD",B756*0.79,Error)))))</f>
        <v>500</v>
      </c>
      <c r="E756">
        <v>166.56083333333333</v>
      </c>
    </row>
    <row r="757" spans="1:5" x14ac:dyDescent="0.3">
      <c r="A757" t="s">
        <v>36</v>
      </c>
      <c r="B757">
        <v>176</v>
      </c>
      <c r="C757">
        <v>130444</v>
      </c>
      <c r="D757" cm="1">
        <f t="array" ref="D757">IF(A757="USD",B757,IF(A757="EUR",B757*1.2,IF(A757="GBP",B757*1.39,IF(A757="AUD",B757*0.78,IF(A757="CAD",B757*0.79,Error)))))</f>
        <v>176</v>
      </c>
      <c r="E757">
        <v>77.000833333333333</v>
      </c>
    </row>
    <row r="758" spans="1:5" x14ac:dyDescent="0.3">
      <c r="A758" t="s">
        <v>36</v>
      </c>
      <c r="B758">
        <v>144</v>
      </c>
      <c r="C758">
        <v>12392</v>
      </c>
      <c r="D758" cm="1">
        <f t="array" ref="D758">IF(A758="USD",B758,IF(A758="EUR",B758*1.2,IF(A758="GBP",B758*1.39,IF(A758="AUD",B758*0.78,IF(A758="CAD",B758*0.79,Error)))))</f>
        <v>144</v>
      </c>
      <c r="E758">
        <v>479.24361111111114</v>
      </c>
    </row>
    <row r="759" spans="1:5" x14ac:dyDescent="0.3">
      <c r="A759" t="s">
        <v>36</v>
      </c>
      <c r="B759">
        <v>183</v>
      </c>
      <c r="C759">
        <v>35545</v>
      </c>
      <c r="D759" cm="1">
        <f t="array" ref="D759">IF(A759="USD",B759,IF(A759="EUR",B759*1.2,IF(A759="GBP",B759*1.39,IF(A759="AUD",B759*0.78,IF(A759="CAD",B759*0.79,Error)))))</f>
        <v>183</v>
      </c>
      <c r="E759">
        <v>791.62444444444441</v>
      </c>
    </row>
    <row r="760" spans="1:5" x14ac:dyDescent="0.3">
      <c r="A760" t="s">
        <v>36</v>
      </c>
      <c r="B760">
        <v>58</v>
      </c>
      <c r="C760">
        <v>4542</v>
      </c>
      <c r="D760" cm="1">
        <f t="array" ref="D760">IF(A760="USD",B760,IF(A760="EUR",B760*1.2,IF(A760="GBP",B760*1.39,IF(A760="AUD",B760*0.78,IF(A760="CAD",B760*0.79,Error)))))</f>
        <v>58</v>
      </c>
      <c r="E760">
        <v>1394.3708333333334</v>
      </c>
    </row>
    <row r="761" spans="1:5" x14ac:dyDescent="0.3">
      <c r="A761" t="s">
        <v>113</v>
      </c>
      <c r="B761">
        <v>133</v>
      </c>
      <c r="C761">
        <v>71523</v>
      </c>
      <c r="D761" cm="1">
        <f t="array" ref="D761">IF(A761="USD",B761,IF(A761="EUR",B761*1.2,IF(A761="GBP",B761*1.39,IF(A761="AUD",B761*0.78,IF(A761="CAD",B761*0.79,Error)))))</f>
        <v>184.86999999999998</v>
      </c>
      <c r="E761">
        <v>319.2166666666667</v>
      </c>
    </row>
    <row r="762" spans="1:5" x14ac:dyDescent="0.3">
      <c r="A762" t="s">
        <v>36</v>
      </c>
      <c r="B762">
        <v>290</v>
      </c>
      <c r="C762">
        <v>23599</v>
      </c>
      <c r="D762" cm="1">
        <f t="array" ref="D762">IF(A762="USD",B762,IF(A762="EUR",B762*1.2,IF(A762="GBP",B762*1.39,IF(A762="AUD",B762*0.78,IF(A762="CAD",B762*0.79,Error)))))</f>
        <v>290</v>
      </c>
      <c r="E762">
        <v>486.98750000000001</v>
      </c>
    </row>
    <row r="763" spans="1:5" x14ac:dyDescent="0.3">
      <c r="A763" t="s">
        <v>36</v>
      </c>
      <c r="B763">
        <v>196</v>
      </c>
      <c r="C763">
        <v>13108</v>
      </c>
      <c r="D763" cm="1">
        <f t="array" ref="D763">IF(A763="USD",B763,IF(A763="EUR",B763*1.2,IF(A763="GBP",B763*1.39,IF(A763="AUD",B763*0.78,IF(A763="CAD",B763*0.79,Error)))))</f>
        <v>196</v>
      </c>
      <c r="E763">
        <v>357.375</v>
      </c>
    </row>
    <row r="764" spans="1:5" x14ac:dyDescent="0.3">
      <c r="A764" t="s">
        <v>36</v>
      </c>
      <c r="B764">
        <v>5</v>
      </c>
      <c r="C764">
        <v>1125</v>
      </c>
      <c r="D764" cm="1">
        <f t="array" ref="D764">IF(A764="USD",B764,IF(A764="EUR",B764*1.2,IF(A764="GBP",B764*1.39,IF(A764="AUD",B764*0.78,IF(A764="CAD",B764*0.79,Error)))))</f>
        <v>5</v>
      </c>
      <c r="E764">
        <v>273.19166666666666</v>
      </c>
    </row>
    <row r="765" spans="1:5" x14ac:dyDescent="0.3">
      <c r="A765" t="s">
        <v>36</v>
      </c>
      <c r="B765">
        <v>65</v>
      </c>
      <c r="C765">
        <v>4349</v>
      </c>
      <c r="D765" cm="1">
        <f t="array" ref="D765">IF(A765="USD",B765,IF(A765="EUR",B765*1.2,IF(A765="GBP",B765*1.39,IF(A765="AUD",B765*0.78,IF(A765="CAD",B765*0.79,Error)))))</f>
        <v>65</v>
      </c>
      <c r="E765">
        <v>985.05666666666662</v>
      </c>
    </row>
    <row r="766" spans="1:5" x14ac:dyDescent="0.3">
      <c r="A766" t="s">
        <v>36</v>
      </c>
      <c r="B766">
        <v>2918</v>
      </c>
      <c r="C766">
        <v>190613</v>
      </c>
      <c r="D766" cm="1">
        <f t="array" ref="D766">IF(A766="USD",B766,IF(A766="EUR",B766*1.2,IF(A766="GBP",B766*1.39,IF(A766="AUD",B766*0.78,IF(A766="CAD",B766*0.79,Error)))))</f>
        <v>2918</v>
      </c>
      <c r="E766">
        <v>584.50555555555559</v>
      </c>
    </row>
    <row r="767" spans="1:5" x14ac:dyDescent="0.3">
      <c r="A767" t="s">
        <v>113</v>
      </c>
      <c r="B767">
        <v>239</v>
      </c>
      <c r="C767">
        <v>41207</v>
      </c>
      <c r="D767" cm="1">
        <f t="array" ref="D767">IF(A767="USD",B767,IF(A767="EUR",B767*1.2,IF(A767="GBP",B767*1.39,IF(A767="AUD",B767*0.78,IF(A767="CAD",B767*0.79,Error)))))</f>
        <v>332.21</v>
      </c>
      <c r="E767">
        <v>706.21305555555557</v>
      </c>
    </row>
    <row r="768" spans="1:5" x14ac:dyDescent="0.3">
      <c r="A768" t="s">
        <v>36</v>
      </c>
      <c r="B768">
        <v>5</v>
      </c>
      <c r="C768">
        <v>1248</v>
      </c>
      <c r="D768" cm="1">
        <f t="array" ref="D768">IF(A768="USD",B768,IF(A768="EUR",B768*1.2,IF(A768="GBP",B768*1.39,IF(A768="AUD",B768*0.78,IF(A768="CAD",B768*0.79,Error)))))</f>
        <v>5</v>
      </c>
      <c r="E768">
        <v>273.19166666666666</v>
      </c>
    </row>
    <row r="769" spans="1:5" x14ac:dyDescent="0.3">
      <c r="A769" t="s">
        <v>36</v>
      </c>
      <c r="B769">
        <v>12379</v>
      </c>
      <c r="C769">
        <v>1199239</v>
      </c>
      <c r="D769" cm="1">
        <f t="array" ref="D769">IF(A769="USD",B769,IF(A769="EUR",B769*1.2,IF(A769="GBP",B769*1.39,IF(A769="AUD",B769*0.78,IF(A769="CAD",B769*0.79,Error)))))</f>
        <v>12379</v>
      </c>
      <c r="E769">
        <v>541.98333333333335</v>
      </c>
    </row>
    <row r="770" spans="1:5" x14ac:dyDescent="0.3">
      <c r="A770" t="s">
        <v>113</v>
      </c>
      <c r="B770">
        <v>60</v>
      </c>
      <c r="C770">
        <v>30868</v>
      </c>
      <c r="D770" cm="1">
        <f t="array" ref="D770">IF(A770="USD",B770,IF(A770="EUR",B770*1.2,IF(A770="GBP",B770*1.39,IF(A770="AUD",B770*0.78,IF(A770="CAD",B770*0.79,Error)))))</f>
        <v>83.399999999999991</v>
      </c>
      <c r="E770">
        <v>335.97388888888889</v>
      </c>
    </row>
    <row r="771" spans="1:5" x14ac:dyDescent="0.3">
      <c r="A771" t="s">
        <v>36</v>
      </c>
      <c r="B771">
        <v>36</v>
      </c>
      <c r="C771">
        <v>8208</v>
      </c>
      <c r="D771" cm="1">
        <f t="array" ref="D771">IF(A771="USD",B771,IF(A771="EUR",B771*1.2,IF(A771="GBP",B771*1.39,IF(A771="AUD",B771*0.78,IF(A771="CAD",B771*0.79,Error)))))</f>
        <v>36</v>
      </c>
      <c r="E771">
        <v>313.59055555555557</v>
      </c>
    </row>
    <row r="772" spans="1:5" x14ac:dyDescent="0.3">
      <c r="A772" t="s">
        <v>36</v>
      </c>
      <c r="B772">
        <v>1756</v>
      </c>
      <c r="C772">
        <v>308108</v>
      </c>
      <c r="D772" cm="1">
        <f t="array" ref="D772">IF(A772="USD",B772,IF(A772="EUR",B772*1.2,IF(A772="GBP",B772*1.39,IF(A772="AUD",B772*0.78,IF(A772="CAD",B772*0.79,Error)))))</f>
        <v>1756</v>
      </c>
      <c r="E772">
        <v>313.59055555555557</v>
      </c>
    </row>
    <row r="773" spans="1:5" x14ac:dyDescent="0.3">
      <c r="A773" t="s">
        <v>36</v>
      </c>
      <c r="B773">
        <v>16</v>
      </c>
      <c r="C773">
        <v>2333</v>
      </c>
      <c r="D773" cm="1">
        <f t="array" ref="D773">IF(A773="USD",B773,IF(A773="EUR",B773*1.2,IF(A773="GBP",B773*1.39,IF(A773="AUD",B773*0.78,IF(A773="CAD",B773*0.79,Error)))))</f>
        <v>16</v>
      </c>
      <c r="E773">
        <v>968.78527777777776</v>
      </c>
    </row>
    <row r="774" spans="1:5" x14ac:dyDescent="0.3">
      <c r="A774" t="s">
        <v>36</v>
      </c>
      <c r="B774">
        <v>143</v>
      </c>
      <c r="C774">
        <v>13651</v>
      </c>
      <c r="D774" cm="1">
        <f t="array" ref="D774">IF(A774="USD",B774,IF(A774="EUR",B774*1.2,IF(A774="GBP",B774*1.39,IF(A774="AUD",B774*0.78,IF(A774="CAD",B774*0.79,Error)))))</f>
        <v>143</v>
      </c>
      <c r="E774">
        <v>486.98750000000001</v>
      </c>
    </row>
    <row r="775" spans="1:5" x14ac:dyDescent="0.3">
      <c r="A775" t="s">
        <v>36</v>
      </c>
      <c r="B775">
        <v>16</v>
      </c>
      <c r="C775">
        <v>2918</v>
      </c>
      <c r="D775" cm="1">
        <f t="array" ref="D775">IF(A775="USD",B775,IF(A775="EUR",B775*1.2,IF(A775="GBP",B775*1.39,IF(A775="AUD",B775*0.78,IF(A775="CAD",B775*0.79,Error)))))</f>
        <v>16</v>
      </c>
      <c r="E775">
        <v>25.116944444444446</v>
      </c>
    </row>
    <row r="776" spans="1:5" x14ac:dyDescent="0.3">
      <c r="A776" t="s">
        <v>113</v>
      </c>
      <c r="B776">
        <v>13</v>
      </c>
      <c r="C776">
        <v>6011</v>
      </c>
      <c r="D776" cm="1">
        <f t="array" ref="D776">IF(A776="USD",B776,IF(A776="EUR",B776*1.2,IF(A776="GBP",B776*1.39,IF(A776="AUD",B776*0.78,IF(A776="CAD",B776*0.79,Error)))))</f>
        <v>18.07</v>
      </c>
      <c r="E776">
        <v>319.14999999999998</v>
      </c>
    </row>
    <row r="777" spans="1:5" x14ac:dyDescent="0.3">
      <c r="A777" t="s">
        <v>36</v>
      </c>
      <c r="B777">
        <v>8</v>
      </c>
      <c r="C777">
        <v>1999</v>
      </c>
      <c r="D777" cm="1">
        <f t="array" ref="D777">IF(A777="USD",B777,IF(A777="EUR",B777*1.2,IF(A777="GBP",B777*1.39,IF(A777="AUD",B777*0.78,IF(A777="CAD",B777*0.79,Error)))))</f>
        <v>8</v>
      </c>
      <c r="E777">
        <v>598.61749999999995</v>
      </c>
    </row>
    <row r="778" spans="1:5" x14ac:dyDescent="0.3">
      <c r="A778" t="s">
        <v>36</v>
      </c>
      <c r="B778">
        <v>57</v>
      </c>
      <c r="C778">
        <v>10114</v>
      </c>
      <c r="D778" cm="1">
        <f t="array" ref="D778">IF(A778="USD",B778,IF(A778="EUR",B778*1.2,IF(A778="GBP",B778*1.39,IF(A778="AUD",B778*0.78,IF(A778="CAD",B778*0.79,Error)))))</f>
        <v>57</v>
      </c>
      <c r="E778">
        <v>1052.4394444444445</v>
      </c>
    </row>
    <row r="779" spans="1:5" x14ac:dyDescent="0.3">
      <c r="A779" t="s">
        <v>113</v>
      </c>
      <c r="B779">
        <v>24</v>
      </c>
      <c r="C779">
        <v>10712</v>
      </c>
      <c r="D779" cm="1">
        <f t="array" ref="D779">IF(A779="USD",B779,IF(A779="EUR",B779*1.2,IF(A779="GBP",B779*1.39,IF(A779="AUD",B779*0.78,IF(A779="CAD",B779*0.79,Error)))))</f>
        <v>33.36</v>
      </c>
      <c r="E779">
        <v>319.14999999999998</v>
      </c>
    </row>
    <row r="780" spans="1:5" x14ac:dyDescent="0.3">
      <c r="A780" t="s">
        <v>36</v>
      </c>
      <c r="B780">
        <v>500</v>
      </c>
      <c r="C780">
        <v>392259</v>
      </c>
      <c r="D780" cm="1">
        <f t="array" ref="D780">IF(A780="USD",B780,IF(A780="EUR",B780*1.2,IF(A780="GBP",B780*1.39,IF(A780="AUD",B780*0.78,IF(A780="CAD",B780*0.79,Error)))))</f>
        <v>500</v>
      </c>
      <c r="E780">
        <v>45.483333333333334</v>
      </c>
    </row>
    <row r="781" spans="1:5" x14ac:dyDescent="0.3">
      <c r="A781" t="s">
        <v>36</v>
      </c>
      <c r="B781">
        <v>600</v>
      </c>
      <c r="C781">
        <v>85323</v>
      </c>
      <c r="D781" cm="1">
        <f t="array" ref="D781">IF(A781="USD",B781,IF(A781="EUR",B781*1.2,IF(A781="GBP",B781*1.39,IF(A781="AUD",B781*0.78,IF(A781="CAD",B781*0.79,Error)))))</f>
        <v>600</v>
      </c>
      <c r="E781">
        <v>56.086666666666666</v>
      </c>
    </row>
    <row r="782" spans="1:5" x14ac:dyDescent="0.3">
      <c r="A782" t="s">
        <v>123</v>
      </c>
      <c r="B782">
        <v>75</v>
      </c>
      <c r="C782">
        <v>29429</v>
      </c>
      <c r="D782" cm="1">
        <f t="array" ref="D782">IF(A782="USD",B782,IF(A782="EUR",B782*1.2,IF(A782="GBP",B782*1.39,IF(A782="AUD",B782*0.78,IF(A782="CAD",B782*0.79,Error)))))</f>
        <v>59.25</v>
      </c>
      <c r="E782">
        <v>828.82</v>
      </c>
    </row>
    <row r="783" spans="1:5" x14ac:dyDescent="0.3">
      <c r="A783" t="s">
        <v>36</v>
      </c>
      <c r="B783">
        <v>12233</v>
      </c>
      <c r="C783">
        <v>2288099</v>
      </c>
      <c r="D783" cm="1">
        <f t="array" ref="D783">IF(A783="USD",B783,IF(A783="EUR",B783*1.2,IF(A783="GBP",B783*1.39,IF(A783="AUD",B783*0.78,IF(A783="CAD",B783*0.79,Error)))))</f>
        <v>12233</v>
      </c>
      <c r="E783">
        <v>541.98333333333335</v>
      </c>
    </row>
    <row r="784" spans="1:5" x14ac:dyDescent="0.3">
      <c r="A784" t="s">
        <v>36</v>
      </c>
      <c r="B784">
        <v>494</v>
      </c>
      <c r="C784">
        <v>160193</v>
      </c>
      <c r="D784" cm="1">
        <f t="array" ref="D784">IF(A784="USD",B784,IF(A784="EUR",B784*1.2,IF(A784="GBP",B784*1.39,IF(A784="AUD",B784*0.78,IF(A784="CAD",B784*0.79,Error)))))</f>
        <v>494</v>
      </c>
      <c r="E784">
        <v>1474.7030555555555</v>
      </c>
    </row>
    <row r="785" spans="1:5" x14ac:dyDescent="0.3">
      <c r="A785" t="s">
        <v>36</v>
      </c>
      <c r="B785">
        <v>9</v>
      </c>
      <c r="C785">
        <v>927</v>
      </c>
      <c r="D785" cm="1">
        <f t="array" ref="D785">IF(A785="USD",B785,IF(A785="EUR",B785*1.2,IF(A785="GBP",B785*1.39,IF(A785="AUD",B785*0.78,IF(A785="CAD",B785*0.79,Error)))))</f>
        <v>9</v>
      </c>
      <c r="E785">
        <v>1052.4394444444445</v>
      </c>
    </row>
    <row r="786" spans="1:5" x14ac:dyDescent="0.3">
      <c r="A786" t="s">
        <v>36</v>
      </c>
      <c r="B786">
        <v>3</v>
      </c>
      <c r="C786">
        <v>296</v>
      </c>
      <c r="D786" cm="1">
        <f t="array" ref="D786">IF(A786="USD",B786,IF(A786="EUR",B786*1.2,IF(A786="GBP",B786*1.39,IF(A786="AUD",B786*0.78,IF(A786="CAD",B786*0.79,Error)))))</f>
        <v>3</v>
      </c>
      <c r="E786">
        <v>53.148333333333333</v>
      </c>
    </row>
    <row r="787" spans="1:5" x14ac:dyDescent="0.3">
      <c r="A787" t="s">
        <v>36</v>
      </c>
      <c r="B787">
        <v>800</v>
      </c>
      <c r="C787">
        <v>114924</v>
      </c>
      <c r="D787" cm="1">
        <f t="array" ref="D787">IF(A787="USD",B787,IF(A787="EUR",B787*1.2,IF(A787="GBP",B787*1.39,IF(A787="AUD",B787*0.78,IF(A787="CAD",B787*0.79,Error)))))</f>
        <v>800</v>
      </c>
      <c r="E787">
        <v>95.764722222222218</v>
      </c>
    </row>
    <row r="788" spans="1:5" x14ac:dyDescent="0.3">
      <c r="A788" t="s">
        <v>36</v>
      </c>
      <c r="B788">
        <v>2</v>
      </c>
      <c r="C788">
        <v>221</v>
      </c>
      <c r="D788" cm="1">
        <f t="array" ref="D788">IF(A788="USD",B788,IF(A788="EUR",B788*1.2,IF(A788="GBP",B788*1.39,IF(A788="AUD",B788*0.78,IF(A788="CAD",B788*0.79,Error)))))</f>
        <v>2</v>
      </c>
      <c r="E788">
        <v>168.22833333333332</v>
      </c>
    </row>
    <row r="789" spans="1:5" x14ac:dyDescent="0.3">
      <c r="A789" t="s">
        <v>36</v>
      </c>
      <c r="B789">
        <v>2</v>
      </c>
      <c r="C789">
        <v>1169</v>
      </c>
      <c r="D789" cm="1">
        <f t="array" ref="D789">IF(A789="USD",B789,IF(A789="EUR",B789*1.2,IF(A789="GBP",B789*1.39,IF(A789="AUD",B789*0.78,IF(A789="CAD",B789*0.79,Error)))))</f>
        <v>2</v>
      </c>
      <c r="E789">
        <v>168</v>
      </c>
    </row>
    <row r="790" spans="1:5" x14ac:dyDescent="0.3">
      <c r="A790" t="s">
        <v>113</v>
      </c>
      <c r="B790">
        <v>8</v>
      </c>
      <c r="C790">
        <v>4313</v>
      </c>
      <c r="D790" cm="1">
        <f t="array" ref="D790">IF(A790="USD",B790,IF(A790="EUR",B790*1.2,IF(A790="GBP",B790*1.39,IF(A790="AUD",B790*0.78,IF(A790="CAD",B790*0.79,Error)))))</f>
        <v>11.12</v>
      </c>
      <c r="E790">
        <v>335.97388888888889</v>
      </c>
    </row>
    <row r="791" spans="1:5" x14ac:dyDescent="0.3">
      <c r="A791" t="s">
        <v>36</v>
      </c>
      <c r="B791">
        <v>57</v>
      </c>
      <c r="C791">
        <v>4011</v>
      </c>
      <c r="D791" cm="1">
        <f t="array" ref="D791">IF(A791="USD",B791,IF(A791="EUR",B791*1.2,IF(A791="GBP",B791*1.39,IF(A791="AUD",B791*0.78,IF(A791="CAD",B791*0.79,Error)))))</f>
        <v>57</v>
      </c>
      <c r="E791">
        <v>1176.5</v>
      </c>
    </row>
    <row r="792" spans="1:5" x14ac:dyDescent="0.3">
      <c r="A792" t="s">
        <v>36</v>
      </c>
      <c r="B792">
        <v>0</v>
      </c>
      <c r="C792">
        <v>3</v>
      </c>
      <c r="D792" cm="1">
        <f t="array" ref="D792">IF(A792="USD",B792,IF(A792="EUR",B792*1.2,IF(A792="GBP",B792*1.39,IF(A792="AUD",B792*0.78,IF(A792="CAD",B792*0.79,Error)))))</f>
        <v>0</v>
      </c>
      <c r="E792">
        <v>133.49611111111111</v>
      </c>
    </row>
    <row r="793" spans="1:5" x14ac:dyDescent="0.3">
      <c r="A793" t="s">
        <v>48</v>
      </c>
      <c r="B793">
        <v>639</v>
      </c>
      <c r="C793">
        <v>343233</v>
      </c>
      <c r="D793" cm="1">
        <f t="array" ref="D793">IF(A793="USD",B793,IF(A793="EUR",B793*1.2,IF(A793="GBP",B793*1.39,IF(A793="AUD",B793*0.78,IF(A793="CAD",B793*0.79,Error)))))</f>
        <v>766.8</v>
      </c>
      <c r="E793">
        <v>122.54416666666667</v>
      </c>
    </row>
    <row r="794" spans="1:5" x14ac:dyDescent="0.3">
      <c r="A794" t="s">
        <v>36</v>
      </c>
      <c r="B794">
        <v>1</v>
      </c>
      <c r="C794">
        <v>170</v>
      </c>
      <c r="D794" cm="1">
        <f t="array" ref="D794">IF(A794="USD",B794,IF(A794="EUR",B794*1.2,IF(A794="GBP",B794*1.39,IF(A794="AUD",B794*0.78,IF(A794="CAD",B794*0.79,Error)))))</f>
        <v>1</v>
      </c>
      <c r="E794">
        <v>168.22833333333332</v>
      </c>
    </row>
    <row r="795" spans="1:5" x14ac:dyDescent="0.3">
      <c r="A795" t="s">
        <v>36</v>
      </c>
      <c r="B795">
        <v>2079</v>
      </c>
      <c r="C795">
        <v>139766</v>
      </c>
      <c r="D795" cm="1">
        <f t="array" ref="D795">IF(A795="USD",B795,IF(A795="EUR",B795*1.2,IF(A795="GBP",B795*1.39,IF(A795="AUD",B795*0.78,IF(A795="CAD",B795*0.79,Error)))))</f>
        <v>2079</v>
      </c>
      <c r="E795">
        <v>611.07527777777773</v>
      </c>
    </row>
    <row r="796" spans="1:5" x14ac:dyDescent="0.3">
      <c r="A796" t="s">
        <v>36</v>
      </c>
      <c r="B796">
        <v>4</v>
      </c>
      <c r="C796">
        <v>345</v>
      </c>
      <c r="D796" cm="1">
        <f t="array" ref="D796">IF(A796="USD",B796,IF(A796="EUR",B796*1.2,IF(A796="GBP",B796*1.39,IF(A796="AUD",B796*0.78,IF(A796="CAD",B796*0.79,Error)))))</f>
        <v>4</v>
      </c>
      <c r="E796">
        <v>963.89138888888886</v>
      </c>
    </row>
    <row r="797" spans="1:5" x14ac:dyDescent="0.3">
      <c r="A797" t="s">
        <v>36</v>
      </c>
      <c r="B797">
        <v>46</v>
      </c>
      <c r="C797">
        <v>4368</v>
      </c>
      <c r="D797" cm="1">
        <f t="array" ref="D797">IF(A797="USD",B797,IF(A797="EUR",B797*1.2,IF(A797="GBP",B797*1.39,IF(A797="AUD",B797*0.78,IF(A797="CAD",B797*0.79,Error)))))</f>
        <v>46</v>
      </c>
      <c r="E797">
        <v>1052.4394444444445</v>
      </c>
    </row>
    <row r="798" spans="1:5" x14ac:dyDescent="0.3">
      <c r="A798" t="s">
        <v>36</v>
      </c>
      <c r="B798">
        <v>1344</v>
      </c>
      <c r="C798">
        <v>219366</v>
      </c>
      <c r="D798" cm="1">
        <f t="array" ref="D798">IF(A798="USD",B798,IF(A798="EUR",B798*1.2,IF(A798="GBP",B798*1.39,IF(A798="AUD",B798*0.78,IF(A798="CAD",B798*0.79,Error)))))</f>
        <v>1344</v>
      </c>
      <c r="E798">
        <v>552.00388888888892</v>
      </c>
    </row>
    <row r="799" spans="1:5" x14ac:dyDescent="0.3">
      <c r="A799" t="s">
        <v>36</v>
      </c>
      <c r="B799">
        <v>3</v>
      </c>
      <c r="C799">
        <v>243</v>
      </c>
      <c r="D799" cm="1">
        <f t="array" ref="D799">IF(A799="USD",B799,IF(A799="EUR",B799*1.2,IF(A799="GBP",B799*1.39,IF(A799="AUD",B799*0.78,IF(A799="CAD",B799*0.79,Error)))))</f>
        <v>3</v>
      </c>
      <c r="E799">
        <v>168.22833333333332</v>
      </c>
    </row>
    <row r="800" spans="1:5" x14ac:dyDescent="0.3">
      <c r="A800" t="s">
        <v>48</v>
      </c>
      <c r="B800">
        <v>3</v>
      </c>
      <c r="C800">
        <v>2452</v>
      </c>
      <c r="D800" cm="1">
        <f t="array" ref="D800">IF(A800="USD",B800,IF(A800="EUR",B800*1.2,IF(A800="GBP",B800*1.39,IF(A800="AUD",B800*0.78,IF(A800="CAD",B800*0.79,Error)))))</f>
        <v>3.5999999999999996</v>
      </c>
      <c r="E800">
        <v>72</v>
      </c>
    </row>
    <row r="801" spans="1:5" x14ac:dyDescent="0.3">
      <c r="A801" t="s">
        <v>36</v>
      </c>
      <c r="B801">
        <v>137</v>
      </c>
      <c r="C801">
        <v>14988</v>
      </c>
      <c r="D801" cm="1">
        <f t="array" ref="D801">IF(A801="USD",B801,IF(A801="EUR",B801*1.2,IF(A801="GBP",B801*1.39,IF(A801="AUD",B801*0.78,IF(A801="CAD",B801*0.79,Error)))))</f>
        <v>137</v>
      </c>
      <c r="E801">
        <v>883.19611111111112</v>
      </c>
    </row>
    <row r="802" spans="1:5" x14ac:dyDescent="0.3">
      <c r="A802" t="s">
        <v>36</v>
      </c>
      <c r="B802">
        <v>62</v>
      </c>
      <c r="C802">
        <v>10252</v>
      </c>
      <c r="D802" cm="1">
        <f t="array" ref="D802">IF(A802="USD",B802,IF(A802="EUR",B802*1.2,IF(A802="GBP",B802*1.39,IF(A802="AUD",B802*0.78,IF(A802="CAD",B802*0.79,Error)))))</f>
        <v>62</v>
      </c>
      <c r="E802">
        <v>459.98666666666668</v>
      </c>
    </row>
    <row r="803" spans="1:5" x14ac:dyDescent="0.3">
      <c r="A803" t="s">
        <v>36</v>
      </c>
      <c r="B803">
        <v>2217</v>
      </c>
      <c r="C803">
        <v>148465</v>
      </c>
      <c r="D803" cm="1">
        <f t="array" ref="D803">IF(A803="USD",B803,IF(A803="EUR",B803*1.2,IF(A803="GBP",B803*1.39,IF(A803="AUD",B803*0.78,IF(A803="CAD",B803*0.79,Error)))))</f>
        <v>2217</v>
      </c>
      <c r="E803">
        <v>611.07527777777773</v>
      </c>
    </row>
    <row r="804" spans="1:5" x14ac:dyDescent="0.3">
      <c r="A804" t="s">
        <v>36</v>
      </c>
      <c r="B804">
        <v>1757</v>
      </c>
      <c r="C804">
        <v>107101</v>
      </c>
      <c r="D804" cm="1">
        <f t="array" ref="D804">IF(A804="USD",B804,IF(A804="EUR",B804*1.2,IF(A804="GBP",B804*1.39,IF(A804="AUD",B804*0.78,IF(A804="CAD",B804*0.79,Error)))))</f>
        <v>1757</v>
      </c>
      <c r="E804">
        <v>584.50555555555559</v>
      </c>
    </row>
    <row r="805" spans="1:5" x14ac:dyDescent="0.3">
      <c r="A805" t="s">
        <v>36</v>
      </c>
      <c r="B805">
        <v>6</v>
      </c>
      <c r="C805">
        <v>491</v>
      </c>
      <c r="D805" cm="1">
        <f t="array" ref="D805">IF(A805="USD",B805,IF(A805="EUR",B805*1.2,IF(A805="GBP",B805*1.39,IF(A805="AUD",B805*0.78,IF(A805="CAD",B805*0.79,Error)))))</f>
        <v>6</v>
      </c>
      <c r="E805">
        <v>53.148333333333333</v>
      </c>
    </row>
    <row r="806" spans="1:5" x14ac:dyDescent="0.3">
      <c r="A806" t="s">
        <v>36</v>
      </c>
      <c r="B806">
        <v>15</v>
      </c>
      <c r="C806">
        <v>893</v>
      </c>
      <c r="D806" cm="1">
        <f t="array" ref="D806">IF(A806="USD",B806,IF(A806="EUR",B806*1.2,IF(A806="GBP",B806*1.39,IF(A806="AUD",B806*0.78,IF(A806="CAD",B806*0.79,Error)))))</f>
        <v>15</v>
      </c>
      <c r="E806">
        <v>1394.3708333333334</v>
      </c>
    </row>
    <row r="807" spans="1:5" x14ac:dyDescent="0.3">
      <c r="A807" t="s">
        <v>36</v>
      </c>
      <c r="B807">
        <v>4821</v>
      </c>
      <c r="C807">
        <v>1525702</v>
      </c>
      <c r="D807" cm="1">
        <f t="array" ref="D807">IF(A807="USD",B807,IF(A807="EUR",B807*1.2,IF(A807="GBP",B807*1.39,IF(A807="AUD",B807*0.78,IF(A807="CAD",B807*0.79,Error)))))</f>
        <v>4821</v>
      </c>
      <c r="E807">
        <v>1474.7030555555555</v>
      </c>
    </row>
    <row r="808" spans="1:5" x14ac:dyDescent="0.3">
      <c r="A808" t="s">
        <v>36</v>
      </c>
      <c r="B808">
        <v>6</v>
      </c>
      <c r="C808">
        <v>2981</v>
      </c>
      <c r="D808" cm="1">
        <f t="array" ref="D808">IF(A808="USD",B808,IF(A808="EUR",B808*1.2,IF(A808="GBP",B808*1.39,IF(A808="AUD",B808*0.78,IF(A808="CAD",B808*0.79,Error)))))</f>
        <v>6</v>
      </c>
      <c r="E808">
        <v>1474.6997222222221</v>
      </c>
    </row>
    <row r="809" spans="1:5" x14ac:dyDescent="0.3">
      <c r="A809" t="s">
        <v>36</v>
      </c>
      <c r="B809">
        <v>29</v>
      </c>
      <c r="C809">
        <v>2163</v>
      </c>
      <c r="D809" cm="1">
        <f t="array" ref="D809">IF(A809="USD",B809,IF(A809="EUR",B809*1.2,IF(A809="GBP",B809*1.39,IF(A809="AUD",B809*0.78,IF(A809="CAD",B809*0.79,Error)))))</f>
        <v>29</v>
      </c>
      <c r="E809">
        <v>964.21472222222224</v>
      </c>
    </row>
    <row r="810" spans="1:5" x14ac:dyDescent="0.3">
      <c r="A810" t="s">
        <v>36</v>
      </c>
      <c r="B810">
        <v>17</v>
      </c>
      <c r="C810">
        <v>1298</v>
      </c>
      <c r="D810" cm="1">
        <f t="array" ref="D810">IF(A810="USD",B810,IF(A810="EUR",B810*1.2,IF(A810="GBP",B810*1.39,IF(A810="AUD",B810*0.78,IF(A810="CAD",B810*0.79,Error)))))</f>
        <v>17</v>
      </c>
      <c r="E810">
        <v>963.89138888888886</v>
      </c>
    </row>
    <row r="811" spans="1:5" x14ac:dyDescent="0.3">
      <c r="A811" t="s">
        <v>36</v>
      </c>
      <c r="B811">
        <v>20</v>
      </c>
      <c r="C811">
        <v>2435</v>
      </c>
      <c r="D811" cm="1">
        <f t="array" ref="D811">IF(A811="USD",B811,IF(A811="EUR",B811*1.2,IF(A811="GBP",B811*1.39,IF(A811="AUD",B811*0.78,IF(A811="CAD",B811*0.79,Error)))))</f>
        <v>20</v>
      </c>
      <c r="E811">
        <v>167.86583333333334</v>
      </c>
    </row>
    <row r="812" spans="1:5" x14ac:dyDescent="0.3">
      <c r="A812" t="s">
        <v>36</v>
      </c>
      <c r="B812">
        <v>431</v>
      </c>
      <c r="C812">
        <v>34989</v>
      </c>
      <c r="D812" cm="1">
        <f t="array" ref="D812">IF(A812="USD",B812,IF(A812="EUR",B812*1.2,IF(A812="GBP",B812*1.39,IF(A812="AUD",B812*0.78,IF(A812="CAD",B812*0.79,Error)))))</f>
        <v>431</v>
      </c>
      <c r="E812">
        <v>114.485</v>
      </c>
    </row>
    <row r="813" spans="1:5" x14ac:dyDescent="0.3">
      <c r="A813" t="s">
        <v>36</v>
      </c>
      <c r="B813">
        <v>1309</v>
      </c>
      <c r="C813">
        <v>84626</v>
      </c>
      <c r="D813" cm="1">
        <f t="array" ref="D813">IF(A813="USD",B813,IF(A813="EUR",B813*1.2,IF(A813="GBP",B813*1.39,IF(A813="AUD",B813*0.78,IF(A813="CAD",B813*0.79,Error)))))</f>
        <v>1309</v>
      </c>
      <c r="E813">
        <v>584.50555555555559</v>
      </c>
    </row>
    <row r="814" spans="1:5" x14ac:dyDescent="0.3">
      <c r="A814" t="s">
        <v>113</v>
      </c>
      <c r="B814">
        <v>31</v>
      </c>
      <c r="C814">
        <v>35123</v>
      </c>
      <c r="D814" cm="1">
        <f t="array" ref="D814">IF(A814="USD",B814,IF(A814="EUR",B814*1.2,IF(A814="GBP",B814*1.39,IF(A814="AUD",B814*0.78,IF(A814="CAD",B814*0.79,Error)))))</f>
        <v>43.089999999999996</v>
      </c>
      <c r="E814">
        <v>719.66388888888889</v>
      </c>
    </row>
    <row r="815" spans="1:5" x14ac:dyDescent="0.3">
      <c r="A815" t="s">
        <v>36</v>
      </c>
      <c r="B815">
        <v>303</v>
      </c>
      <c r="C815">
        <v>39712</v>
      </c>
      <c r="D815" cm="1">
        <f t="array" ref="D815">IF(A815="USD",B815,IF(A815="EUR",B815*1.2,IF(A815="GBP",B815*1.39,IF(A815="AUD",B815*0.78,IF(A815="CAD",B815*0.79,Error)))))</f>
        <v>303</v>
      </c>
      <c r="E815">
        <v>12.25</v>
      </c>
    </row>
    <row r="816" spans="1:5" x14ac:dyDescent="0.3">
      <c r="A816" t="s">
        <v>36</v>
      </c>
      <c r="B816">
        <v>424</v>
      </c>
      <c r="C816">
        <v>51148</v>
      </c>
      <c r="D816" cm="1">
        <f t="array" ref="D816">IF(A816="USD",B816,IF(A816="EUR",B816*1.2,IF(A816="GBP",B816*1.39,IF(A816="AUD",B816*0.78,IF(A816="CAD",B816*0.79,Error)))))</f>
        <v>424</v>
      </c>
      <c r="E816">
        <v>968.78527777777776</v>
      </c>
    </row>
    <row r="817" spans="1:5" x14ac:dyDescent="0.3">
      <c r="A817" t="s">
        <v>36</v>
      </c>
      <c r="B817">
        <v>21</v>
      </c>
      <c r="C817">
        <v>6475</v>
      </c>
      <c r="D817" cm="1">
        <f t="array" ref="D817">IF(A817="USD",B817,IF(A817="EUR",B817*1.2,IF(A817="GBP",B817*1.39,IF(A817="AUD",B817*0.78,IF(A817="CAD",B817*0.79,Error)))))</f>
        <v>21</v>
      </c>
      <c r="E817">
        <v>882.98833333333334</v>
      </c>
    </row>
    <row r="818" spans="1:5" x14ac:dyDescent="0.3">
      <c r="A818" t="s">
        <v>36</v>
      </c>
      <c r="B818">
        <v>20</v>
      </c>
      <c r="C818">
        <v>16738</v>
      </c>
      <c r="D818" cm="1">
        <f t="array" ref="D818">IF(A818="USD",B818,IF(A818="EUR",B818*1.2,IF(A818="GBP",B818*1.39,IF(A818="AUD",B818*0.78,IF(A818="CAD",B818*0.79,Error)))))</f>
        <v>20</v>
      </c>
      <c r="E818">
        <v>306.41666666666669</v>
      </c>
    </row>
    <row r="819" spans="1:5" x14ac:dyDescent="0.3">
      <c r="A819" t="s">
        <v>36</v>
      </c>
      <c r="B819">
        <v>1157</v>
      </c>
      <c r="C819">
        <v>121197</v>
      </c>
      <c r="D819" cm="1">
        <f t="array" ref="D819">IF(A819="USD",B819,IF(A819="EUR",B819*1.2,IF(A819="GBP",B819*1.39,IF(A819="AUD",B819*0.78,IF(A819="CAD",B819*0.79,Error)))))</f>
        <v>1157</v>
      </c>
      <c r="E819">
        <v>392.83222222222224</v>
      </c>
    </row>
    <row r="820" spans="1:5" x14ac:dyDescent="0.3">
      <c r="A820" t="s">
        <v>36</v>
      </c>
      <c r="B820">
        <v>32</v>
      </c>
      <c r="C820">
        <v>4389</v>
      </c>
      <c r="D820" cm="1">
        <f t="array" ref="D820">IF(A820="USD",B820,IF(A820="EUR",B820*1.2,IF(A820="GBP",B820*1.39,IF(A820="AUD",B820*0.78,IF(A820="CAD",B820*0.79,Error)))))</f>
        <v>32</v>
      </c>
      <c r="E820">
        <v>856.9997222222222</v>
      </c>
    </row>
    <row r="821" spans="1:5" x14ac:dyDescent="0.3">
      <c r="A821" t="s">
        <v>36</v>
      </c>
      <c r="B821">
        <v>1745</v>
      </c>
      <c r="C821">
        <v>261750</v>
      </c>
      <c r="D821" cm="1">
        <f t="array" ref="D821">IF(A821="USD",B821,IF(A821="EUR",B821*1.2,IF(A821="GBP",B821*1.39,IF(A821="AUD",B821*0.78,IF(A821="CAD",B821*0.79,Error)))))</f>
        <v>1745</v>
      </c>
      <c r="E821">
        <v>706.28416666666669</v>
      </c>
    </row>
    <row r="822" spans="1:5" x14ac:dyDescent="0.3">
      <c r="A822" t="s">
        <v>36</v>
      </c>
      <c r="B822">
        <v>34</v>
      </c>
      <c r="C822">
        <v>3090</v>
      </c>
      <c r="D822" cm="1">
        <f t="array" ref="D822">IF(A822="USD",B822,IF(A822="EUR",B822*1.2,IF(A822="GBP",B822*1.39,IF(A822="AUD",B822*0.78,IF(A822="CAD",B822*0.79,Error)))))</f>
        <v>34</v>
      </c>
      <c r="E822">
        <v>1394.3708333333334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PoliticalAds</vt:lpstr>
      <vt:lpstr>Campaign_Length</vt:lpstr>
      <vt:lpstr>Regression</vt:lpstr>
      <vt:lpstr>Final_Data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Mclane</dc:creator>
  <cp:lastModifiedBy>Clayton Mclane</cp:lastModifiedBy>
  <dcterms:created xsi:type="dcterms:W3CDTF">2021-03-04T12:33:34Z</dcterms:created>
  <dcterms:modified xsi:type="dcterms:W3CDTF">2021-03-04T12:56:40Z</dcterms:modified>
</cp:coreProperties>
</file>