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webextensions/webextension1.xml" ContentType="application/vnd.ms-office.webextension+xml"/>
  <Override PartName="/xl/drawings/drawing2.xml" ContentType="application/vnd.openxmlformats-officedocument.drawing+xml"/>
  <Override PartName="/xl/tables/table9.xml" ContentType="application/vnd.openxmlformats-officedocument.spreadsheetml.table+xml"/>
  <Override PartName="/xl/webextensions/webextension2.xml" ContentType="application/vnd.ms-office.webextensi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18E505A5-8C9B-4C46-83FC-315E7DD8C610}" xr6:coauthVersionLast="47" xr6:coauthVersionMax="47" xr10:uidLastSave="{00000000-0000-0000-0000-000000000000}"/>
  <bookViews>
    <workbookView xWindow="29235" yWindow="390" windowWidth="27645" windowHeight="14685" activeTab="1" xr2:uid="{4587A254-3861-48D2-8510-47F2D6F3D14C}"/>
  </bookViews>
  <sheets>
    <sheet name="Settings" sheetId="1" r:id="rId1"/>
    <sheet name="TasksGantt" sheetId="2" r:id="rId2"/>
    <sheet name="TasksSummary" sheetId="6" r:id="rId3"/>
    <sheet name="WBS-Wide" sheetId="3" r:id="rId4"/>
    <sheet name="WBS-Tall" sheetId="4" r:id="rId5"/>
    <sheet name="Education" sheetId="5" r:id="rId6"/>
  </sheets>
  <externalReferences>
    <externalReference r:id="rId7"/>
  </externalReferences>
  <definedNames>
    <definedName name="_xlnm._FilterDatabase" localSheetId="3" hidden="1">'WBS-Wide'!$U$1:$Z$12</definedName>
    <definedName name="AEndDate" localSheetId="1">TasksGantt!$T1</definedName>
    <definedName name="Assigneedd">AssigneeTable[Assignee]</definedName>
    <definedName name="AStartDate" localSheetId="1">TasksGantt!$S1</definedName>
    <definedName name="d.id" localSheetId="1">[1]TaskPlanning!$L1</definedName>
    <definedName name="date" localSheetId="1">TasksGantt!A$17</definedName>
    <definedName name="DIDcol">TaskTable[Dependency
ID]</definedName>
    <definedName name="DIDdd">TaskTable[Dependency
ID]</definedName>
    <definedName name="DIDrow" localSheetId="1">TasksGantt!$L1</definedName>
    <definedName name="DLagdd">TaskTable[Dependency
Lag Days]</definedName>
    <definedName name="DLagrow" localSheetId="1">TasksGantt!$N1</definedName>
    <definedName name="DTypeCol">TaskTable[Dependency
Type]</definedName>
    <definedName name="DTypeRow" localSheetId="1">TasksGantt!$M1</definedName>
    <definedName name="DueDate" localSheetId="1">TasksGantt!$G1</definedName>
    <definedName name="ff_calculation" localSheetId="1">WORKDAY([0]!LookupPlanEnd,TasksGantt!DLagrow,Holidaysdd)</definedName>
    <definedName name="fs_calculation" localSheetId="1">WORKDAY([0]!LookupPlanEnd,1+TasksGantt!DLagrow,Holidaysdd)</definedName>
    <definedName name="Holidaysdd">HolidaysTable[Holidays]</definedName>
    <definedName name="IDcol">TaskTable[ID]</definedName>
    <definedName name="IDdd">TaskTable[ID]</definedName>
    <definedName name="IDrow" localSheetId="1">TasksGantt!$B1</definedName>
    <definedName name="indEnd" localSheetId="1">[1]TaskPlanning!$K1</definedName>
    <definedName name="IndEndDate" localSheetId="1">TasksGantt!$K1</definedName>
    <definedName name="indStart" localSheetId="1">[1]TaskPlanning!$J1</definedName>
    <definedName name="IndStartDate" localSheetId="1">TasksGantt!$J1</definedName>
    <definedName name="item_in_plan" localSheetId="1">AND(TasksGantt!date&gt;=TasksGantt!PStartrow, TasksGantt!date&lt;=TasksGantt!PEndrow)</definedName>
    <definedName name="LookupPlanEnd">_xlfn.XLOOKUP(TasksGantt!DIDrow,IDcol,PEndcol)</definedName>
    <definedName name="LookupPlanStart" localSheetId="1">_xlfn.XLOOKUP(TasksGantt!DIDrow,IDcol,PStartcol)</definedName>
    <definedName name="NextIddd">NextIdTable[NextID]</definedName>
    <definedName name="PEndcol">TaskTable[Planned
End]</definedName>
    <definedName name="PEndrow" localSheetId="1">TasksGantt!$R1</definedName>
    <definedName name="percent_calculation" localSheetId="1">TasksGantt!date&lt;=TasksGantt!PStartrow+(TasksGantt!PEndrow-TasksGantt!PStartrow)*TasksGantt!PercentRow</definedName>
    <definedName name="PercentCol" localSheetId="1">TaskTable[Percent
Complete]</definedName>
    <definedName name="PercentRow" localSheetId="1">TasksGantt!$I1</definedName>
    <definedName name="plan_end_calculation" localSheetId="1">WORKDAY(TasksGantt!PStartrow,TasksGantt!Planned_Workdays_row-1,Holidaysdd)</definedName>
    <definedName name="plan_start_calculation" localSheetId="1">WORKDAY(TasksGantt!PEndrow,(-1)*TasksGantt!Planned_Workdays_row+1,Holidaysdd)</definedName>
    <definedName name="Planned_Workdays_row" localSheetId="1">MAX(TasksGantt!$O1,1)</definedName>
    <definedName name="PlannedEnd" localSheetId="1">TasksGantt!$R1</definedName>
    <definedName name="PlanWorkdaysdd">TaskTable[Planned
Workdays]</definedName>
    <definedName name="PStartcol">TaskTable[Planned
Start]</definedName>
    <definedName name="PStartrow" localSheetId="1">TasksGantt!$Q1</definedName>
    <definedName name="sf_calculation">WORKDAY(TasksGantt!LookupPlanStart,(-1)+TasksGantt!DLagrow,Holidaysdd)</definedName>
    <definedName name="ss_calculation">WORKDAY(TasksGantt!LookupPlanStart,TasksGantt!DLagrow,Holidaysdd)</definedName>
    <definedName name="Statusdd">StatusTable[Status]</definedName>
    <definedName name="StatusRow" localSheetId="1">TasksGantt!$H1</definedName>
    <definedName name="TaskGroupdd">TaskGroupTable[TaskGroup]</definedName>
  </definedNames>
  <calcPr calcId="191029"/>
  <pivotCaches>
    <pivotCache cacheId="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0" i="2" l="1" a="1"/>
  <c r="P20" i="2" s="1"/>
  <c r="P21" i="2" a="1"/>
  <c r="P21" i="2" s="1"/>
  <c r="P22" i="2" a="1"/>
  <c r="P22" i="2" s="1"/>
  <c r="P23" i="2" a="1"/>
  <c r="P23" i="2" s="1"/>
  <c r="P24" i="2" a="1"/>
  <c r="P24" i="2" s="1"/>
  <c r="P25" i="2" a="1"/>
  <c r="P25" i="2" s="1"/>
  <c r="P26" i="2" a="1"/>
  <c r="P26" i="2" s="1"/>
  <c r="P27" i="2" a="1"/>
  <c r="P27" i="2" s="1"/>
  <c r="P28" i="2" a="1"/>
  <c r="P28" i="2" s="1"/>
  <c r="P29" i="2" a="1"/>
  <c r="P29" i="2" s="1"/>
  <c r="J27" i="2"/>
  <c r="Q27" i="2" l="1" a="1"/>
  <c r="Q27" i="2" s="1"/>
  <c r="J5" i="2" a="1"/>
  <c r="J5" i="2" s="1"/>
  <c r="J4" i="2"/>
  <c r="G5" i="2"/>
  <c r="G6" i="2"/>
  <c r="G4" i="2"/>
  <c r="G10" i="2"/>
  <c r="G8" i="2"/>
  <c r="J8" i="2" a="1"/>
  <c r="J8" i="2" s="1"/>
  <c r="K23" i="2"/>
  <c r="J20" i="2"/>
  <c r="Q20" i="2" s="1" a="1"/>
  <c r="Q20" i="2" s="1"/>
  <c r="B3" i="1"/>
  <c r="D16" i="2"/>
  <c r="W3" i="3"/>
  <c r="W8" i="3"/>
  <c r="W2" i="3"/>
  <c r="R20" i="2" l="1" a="1"/>
  <c r="R20" i="2" s="1"/>
  <c r="R27" i="2" a="1"/>
  <c r="R27" i="2" s="1"/>
  <c r="R23" i="2" a="1"/>
  <c r="R23" i="2" s="1"/>
  <c r="J6" i="2"/>
  <c r="J10" i="2"/>
  <c r="Q23" i="2" l="1" a="1"/>
  <c r="Q23" i="2" s="1"/>
  <c r="U23" i="2" s="1"/>
  <c r="Q28" i="2" a="1"/>
  <c r="Q28" i="2" s="1"/>
  <c r="U27" i="2"/>
  <c r="Q21" i="2" a="1"/>
  <c r="Q21" i="2" s="1"/>
  <c r="U20" i="2"/>
  <c r="R24" i="2" l="1" a="1"/>
  <c r="R24" i="2" s="1"/>
  <c r="Q24" i="2" s="1" a="1"/>
  <c r="Q24" i="2" s="1"/>
  <c r="R25" i="2" s="1" a="1"/>
  <c r="R25" i="2" s="1"/>
  <c r="R21" i="2" a="1"/>
  <c r="R21" i="2" s="1"/>
  <c r="R28" i="2" a="1"/>
  <c r="R28" i="2" s="1"/>
  <c r="Q25" i="2" l="1" a="1"/>
  <c r="Q25" i="2" s="1"/>
  <c r="R26" i="2" s="1" a="1"/>
  <c r="R26" i="2" s="1"/>
  <c r="Q22" i="2" a="1"/>
  <c r="Q22" i="2" s="1"/>
  <c r="U21" i="2"/>
  <c r="Q29" i="2" a="1"/>
  <c r="Q29" i="2" s="1"/>
  <c r="U28" i="2"/>
  <c r="U24" i="2"/>
  <c r="U25" i="2"/>
  <c r="Q26" i="2" l="1" a="1"/>
  <c r="Q26" i="2" s="1"/>
  <c r="S26" i="2" s="1"/>
  <c r="U26" i="2" s="1"/>
  <c r="T26" i="2"/>
  <c r="R29" i="2" a="1"/>
  <c r="R29" i="2" s="1"/>
  <c r="R22" i="2" a="1"/>
  <c r="R22" i="2" s="1"/>
  <c r="D6" i="2" l="1"/>
  <c r="W17" i="2" s="1"/>
  <c r="D5" i="2"/>
  <c r="D9" i="2" s="1"/>
  <c r="D4" i="2"/>
  <c r="D8" i="2" s="1"/>
  <c r="U22" i="2"/>
  <c r="U29" i="2"/>
  <c r="D7" i="2"/>
  <c r="D10" i="2" s="1"/>
  <c r="D11" i="2" l="1"/>
  <c r="X17" i="2"/>
  <c r="W19" i="2"/>
  <c r="X19" i="2" l="1"/>
  <c r="Y17" i="2"/>
  <c r="Y19" i="2" l="1"/>
  <c r="Z17" i="2"/>
  <c r="AA17" i="2" l="1"/>
  <c r="Z19" i="2"/>
  <c r="AA19" i="2" l="1"/>
  <c r="AB17" i="2"/>
  <c r="AC17" i="2" l="1"/>
  <c r="AB19" i="2"/>
  <c r="AD17" i="2" l="1"/>
  <c r="AC19" i="2"/>
  <c r="AE17" i="2" l="1"/>
  <c r="AD19" i="2"/>
  <c r="AF17" i="2" l="1"/>
  <c r="AE19" i="2"/>
  <c r="AF19" i="2" l="1"/>
  <c r="AG17" i="2"/>
  <c r="AG19" i="2" l="1"/>
  <c r="AH17" i="2"/>
  <c r="AI17" i="2" l="1"/>
  <c r="AH19" i="2"/>
  <c r="AJ17" i="2" l="1"/>
  <c r="AI19" i="2"/>
  <c r="AK17" i="2" l="1"/>
  <c r="AJ19" i="2"/>
  <c r="AL17" i="2" l="1"/>
  <c r="AK19" i="2"/>
  <c r="AL19" i="2" l="1"/>
  <c r="AM17" i="2"/>
  <c r="AM19" i="2" l="1"/>
  <c r="AN17" i="2"/>
  <c r="AO17" i="2" l="1"/>
  <c r="AN19" i="2"/>
  <c r="AP17" i="2" l="1"/>
  <c r="AO19" i="2"/>
  <c r="AQ17" i="2" l="1"/>
  <c r="AP19" i="2"/>
  <c r="AR17" i="2" l="1"/>
  <c r="AQ19" i="2"/>
  <c r="AS17" i="2" l="1"/>
  <c r="AR19" i="2"/>
  <c r="AT17" i="2" l="1"/>
  <c r="AS19" i="2"/>
  <c r="AU17" i="2" l="1"/>
  <c r="AT19" i="2"/>
  <c r="AU19" i="2" l="1"/>
  <c r="AV17" i="2"/>
  <c r="AW17" i="2" l="1"/>
  <c r="AV19" i="2"/>
  <c r="AW19" i="2" l="1"/>
  <c r="AX17" i="2"/>
  <c r="AY17" i="2" l="1"/>
  <c r="AX19" i="2"/>
  <c r="AZ17" i="2" l="1"/>
  <c r="AY19" i="2"/>
  <c r="BA17" i="2" l="1"/>
  <c r="AZ19" i="2"/>
  <c r="BB17" i="2" l="1"/>
  <c r="BA19" i="2"/>
  <c r="BC17" i="2" l="1"/>
  <c r="BB19" i="2"/>
  <c r="BD17" i="2" l="1"/>
  <c r="BC19" i="2"/>
  <c r="BD19" i="2" l="1"/>
  <c r="BE17" i="2"/>
  <c r="BF17" i="2" l="1"/>
  <c r="BE19" i="2"/>
  <c r="BG17" i="2" l="1"/>
  <c r="BF19" i="2"/>
  <c r="BH17" i="2" l="1"/>
  <c r="BG19" i="2"/>
  <c r="BI17" i="2" l="1"/>
  <c r="BH19" i="2"/>
  <c r="BJ17" i="2" l="1"/>
  <c r="BI19" i="2"/>
  <c r="BK17" i="2" l="1"/>
  <c r="BJ19" i="2"/>
  <c r="BL17" i="2" l="1"/>
  <c r="BK19" i="2"/>
  <c r="BL19" i="2" l="1"/>
  <c r="BM17" i="2"/>
  <c r="BM19" i="2" l="1"/>
  <c r="BN17" i="2"/>
  <c r="BO17" i="2" l="1"/>
  <c r="BN19" i="2"/>
  <c r="BP17" i="2" l="1"/>
  <c r="BO19" i="2"/>
  <c r="BQ17" i="2" l="1"/>
  <c r="BP19" i="2"/>
  <c r="BR17" i="2" l="1"/>
  <c r="BQ19" i="2"/>
  <c r="BS17" i="2" l="1"/>
  <c r="BR19" i="2"/>
  <c r="BT17" i="2" l="1"/>
  <c r="BS19" i="2"/>
  <c r="BT19" i="2" l="1"/>
  <c r="BU17" i="2"/>
  <c r="BU19" i="2" l="1"/>
  <c r="BV17" i="2"/>
  <c r="BW17" i="2" l="1"/>
  <c r="BV19" i="2"/>
  <c r="BX17" i="2" l="1"/>
  <c r="BW19" i="2"/>
  <c r="BY17" i="2" l="1"/>
  <c r="BX19" i="2"/>
  <c r="BZ17" i="2" l="1"/>
  <c r="BY19" i="2"/>
  <c r="CA17" i="2" l="1"/>
  <c r="BZ19" i="2"/>
  <c r="CB17" i="2" l="1"/>
  <c r="CA19" i="2"/>
  <c r="CC17" i="2" l="1"/>
  <c r="CB19" i="2"/>
  <c r="CC19" i="2" l="1"/>
  <c r="CD17" i="2"/>
  <c r="CE17" i="2" l="1"/>
  <c r="CD19" i="2"/>
  <c r="CF17" i="2" l="1"/>
  <c r="CE19" i="2"/>
  <c r="CG17" i="2" l="1"/>
  <c r="CF19" i="2"/>
  <c r="CH17" i="2" l="1"/>
  <c r="CG19" i="2"/>
  <c r="CI17" i="2" l="1"/>
  <c r="CH19" i="2"/>
  <c r="CJ17" i="2" l="1"/>
  <c r="CI19" i="2"/>
  <c r="CJ19" i="2" l="1"/>
  <c r="CK17" i="2"/>
  <c r="CK19" i="2" l="1"/>
  <c r="CL17" i="2"/>
  <c r="CM17" i="2" l="1"/>
  <c r="CL19" i="2"/>
  <c r="CN17" i="2" l="1"/>
  <c r="CM19" i="2"/>
  <c r="CO17" i="2" l="1"/>
  <c r="CN19" i="2"/>
  <c r="CO19" i="2" l="1"/>
  <c r="CP17" i="2"/>
  <c r="CP19" i="2" l="1"/>
  <c r="CQ17" i="2"/>
  <c r="CR17" i="2" l="1"/>
  <c r="CQ19" i="2"/>
  <c r="CR19" i="2" l="1"/>
  <c r="CS17" i="2"/>
  <c r="CS19" i="2" l="1"/>
  <c r="CT17" i="2"/>
  <c r="CT19" i="2" l="1"/>
  <c r="CU17" i="2"/>
  <c r="CU19" i="2" l="1"/>
  <c r="CV17" i="2"/>
  <c r="CW17" i="2" l="1"/>
  <c r="CV19" i="2"/>
  <c r="CW19" i="2" l="1"/>
  <c r="CX17" i="2"/>
  <c r="CX19" i="2" l="1"/>
  <c r="CY17" i="2"/>
  <c r="CZ17" i="2" l="1"/>
  <c r="CY19" i="2"/>
  <c r="DA17" i="2" l="1"/>
  <c r="CZ19" i="2"/>
  <c r="DA19" i="2" l="1"/>
  <c r="DB17" i="2"/>
  <c r="DC17" i="2" l="1"/>
  <c r="DB19" i="2"/>
  <c r="DD17" i="2" l="1"/>
  <c r="DC19" i="2"/>
  <c r="DE17" i="2" l="1"/>
  <c r="DD19" i="2"/>
  <c r="DF17" i="2" l="1"/>
  <c r="DE19" i="2"/>
  <c r="DG17" i="2" l="1"/>
  <c r="DF19" i="2"/>
  <c r="DH17" i="2" l="1"/>
  <c r="DG19" i="2"/>
  <c r="DH19" i="2" l="1"/>
  <c r="DI17" i="2"/>
  <c r="DI19" i="2" l="1"/>
  <c r="DJ17" i="2"/>
  <c r="DK17" i="2" l="1"/>
  <c r="DJ19" i="2"/>
  <c r="DL17" i="2" l="1"/>
  <c r="DK19" i="2"/>
  <c r="DM17" i="2" l="1"/>
  <c r="DL19" i="2"/>
  <c r="DM19" i="2" l="1"/>
  <c r="DN17" i="2"/>
  <c r="DO17" i="2" l="1"/>
  <c r="DN19" i="2"/>
  <c r="DP17" i="2" l="1"/>
  <c r="DO19" i="2"/>
  <c r="DP19" i="2" l="1"/>
  <c r="DQ17" i="2"/>
  <c r="DR17" i="2" l="1"/>
  <c r="DQ19" i="2"/>
  <c r="DS17" i="2" l="1"/>
  <c r="DR19" i="2"/>
  <c r="DT17" i="2" l="1"/>
  <c r="DS19" i="2"/>
  <c r="DT19" i="2" l="1"/>
  <c r="DU17" i="2"/>
  <c r="DU19" i="2" l="1"/>
  <c r="DV17" i="2"/>
  <c r="DW17" i="2" l="1"/>
  <c r="DV19" i="2"/>
  <c r="DW19" i="2" l="1"/>
  <c r="DX17" i="2"/>
  <c r="DX19" i="2" l="1"/>
  <c r="DY17" i="2"/>
  <c r="DY19" i="2" l="1"/>
  <c r="DZ17" i="2"/>
  <c r="EA17" i="2" l="1"/>
  <c r="DZ19" i="2"/>
  <c r="EB17" i="2" l="1"/>
  <c r="EA19" i="2"/>
  <c r="EB19" i="2" l="1"/>
  <c r="EC17" i="2"/>
  <c r="EC19" i="2" l="1"/>
  <c r="ED17" i="2"/>
  <c r="EE17" i="2" l="1"/>
  <c r="ED19" i="2"/>
  <c r="EF17" i="2" l="1"/>
  <c r="EE19" i="2"/>
  <c r="EF19" i="2" l="1"/>
  <c r="EG17" i="2"/>
  <c r="EG19" i="2" l="1"/>
  <c r="EH17" i="2"/>
  <c r="EI17" i="2" l="1"/>
  <c r="EH19" i="2"/>
  <c r="EI19" i="2" l="1"/>
  <c r="EJ17" i="2"/>
  <c r="EK17" i="2" l="1"/>
  <c r="EJ19" i="2"/>
  <c r="EL17" i="2" l="1"/>
  <c r="EK19" i="2"/>
  <c r="EL19" i="2" l="1"/>
  <c r="EM17" i="2"/>
  <c r="EN17" i="2" l="1"/>
  <c r="EM19" i="2"/>
  <c r="EO17" i="2" l="1"/>
  <c r="EN19" i="2"/>
  <c r="EO19" i="2" l="1"/>
  <c r="EP17" i="2"/>
  <c r="EQ17" i="2" l="1"/>
  <c r="EP19" i="2"/>
  <c r="ER17" i="2" l="1"/>
  <c r="EQ19" i="2"/>
  <c r="ES17" i="2" l="1"/>
  <c r="ER19" i="2"/>
  <c r="ET17" i="2" l="1"/>
  <c r="ES19" i="2"/>
  <c r="EU17" i="2" l="1"/>
  <c r="ET19" i="2"/>
  <c r="EV17" i="2" l="1"/>
  <c r="EU19" i="2"/>
  <c r="EW17" i="2" l="1"/>
  <c r="EV19" i="2"/>
  <c r="EW19" i="2" l="1"/>
  <c r="EX17" i="2"/>
  <c r="EY17" i="2" l="1"/>
  <c r="EX19" i="2"/>
  <c r="EZ17" i="2" l="1"/>
  <c r="EY19" i="2"/>
  <c r="FA17" i="2" l="1"/>
  <c r="EZ19" i="2"/>
  <c r="FB17" i="2" l="1"/>
  <c r="FA19" i="2"/>
  <c r="FC17" i="2" l="1"/>
  <c r="FB19" i="2"/>
  <c r="FC19" i="2" l="1"/>
  <c r="FD17" i="2"/>
  <c r="FD19" i="2" l="1"/>
  <c r="FE17" i="2"/>
  <c r="FF17" i="2" l="1"/>
  <c r="FE19" i="2"/>
  <c r="FG17" i="2" l="1"/>
  <c r="FF19" i="2"/>
  <c r="FH17" i="2" l="1"/>
  <c r="FG19" i="2"/>
  <c r="FI17" i="2" l="1"/>
  <c r="FH19" i="2"/>
  <c r="FJ17" i="2" l="1"/>
  <c r="FI19" i="2"/>
  <c r="FK17" i="2" l="1"/>
  <c r="FJ19" i="2"/>
  <c r="FL17" i="2" l="1"/>
  <c r="FK19" i="2"/>
  <c r="FM17" i="2" l="1"/>
  <c r="FL19" i="2"/>
  <c r="FN17" i="2" l="1"/>
  <c r="FM19" i="2"/>
  <c r="FO17" i="2" l="1"/>
  <c r="FN19" i="2"/>
  <c r="FP17" i="2" l="1"/>
  <c r="FO19" i="2"/>
  <c r="FQ17" i="2" l="1"/>
  <c r="FP19" i="2"/>
  <c r="FR17" i="2" l="1"/>
  <c r="FQ19" i="2"/>
  <c r="FS17" i="2" l="1"/>
  <c r="FR19" i="2"/>
  <c r="FT17" i="2" l="1"/>
  <c r="FS19" i="2"/>
  <c r="FU17" i="2" l="1"/>
  <c r="FT19" i="2"/>
  <c r="FU19" i="2" l="1"/>
  <c r="FV17" i="2"/>
  <c r="FW17" i="2" l="1"/>
  <c r="FV19" i="2"/>
  <c r="FX17" i="2" l="1"/>
  <c r="FW19" i="2"/>
  <c r="FY17" i="2" l="1"/>
  <c r="FX19" i="2"/>
  <c r="FZ17" i="2" l="1"/>
  <c r="FY19" i="2"/>
  <c r="GA17" i="2" l="1"/>
  <c r="FZ19" i="2"/>
  <c r="GB17" i="2" l="1"/>
  <c r="GA19" i="2"/>
  <c r="GB19" i="2" l="1"/>
  <c r="GC17" i="2"/>
  <c r="GD17" i="2" l="1"/>
  <c r="GC19" i="2"/>
  <c r="GE17" i="2" l="1"/>
  <c r="GD19" i="2"/>
  <c r="GF17" i="2" l="1"/>
  <c r="GE19" i="2"/>
  <c r="GG17" i="2" l="1"/>
  <c r="GF19" i="2"/>
  <c r="GH17" i="2" l="1"/>
  <c r="GG19" i="2"/>
  <c r="GI17" i="2" l="1"/>
  <c r="GH19" i="2"/>
  <c r="GJ17" i="2" l="1"/>
  <c r="GI19" i="2"/>
  <c r="GJ19" i="2" l="1"/>
  <c r="GK17" i="2"/>
  <c r="GK19" i="2" l="1"/>
  <c r="GL17" i="2"/>
  <c r="GM17" i="2" l="1"/>
  <c r="GL19" i="2"/>
  <c r="GN17" i="2" l="1"/>
  <c r="GM19" i="2"/>
  <c r="GO17" i="2" l="1"/>
  <c r="GN19" i="2"/>
  <c r="GP17" i="2" l="1"/>
  <c r="GO19" i="2"/>
  <c r="GQ17" i="2" l="1"/>
  <c r="GP19" i="2"/>
  <c r="GQ19" i="2" l="1"/>
  <c r="GR17" i="2"/>
  <c r="GR19" i="2" l="1"/>
  <c r="GS17" i="2"/>
  <c r="GT17" i="2" l="1"/>
  <c r="GS19" i="2"/>
  <c r="GU17" i="2" l="1"/>
  <c r="GT19" i="2"/>
  <c r="GV17" i="2" l="1"/>
  <c r="GU19" i="2"/>
  <c r="GW17" i="2" l="1"/>
  <c r="GV19" i="2"/>
  <c r="GX17" i="2" l="1"/>
  <c r="GW19" i="2"/>
  <c r="GY17" i="2" l="1"/>
  <c r="GX19" i="2"/>
  <c r="GZ17" i="2" l="1"/>
  <c r="GY19" i="2"/>
  <c r="GZ19" i="2" l="1"/>
  <c r="HA17" i="2"/>
  <c r="HB17" i="2" l="1"/>
  <c r="HA19" i="2"/>
  <c r="HC17" i="2" l="1"/>
  <c r="HB19" i="2"/>
  <c r="HD17" i="2" l="1"/>
  <c r="HC19" i="2"/>
  <c r="HE17" i="2" l="1"/>
  <c r="HD19" i="2"/>
  <c r="HF17" i="2" l="1"/>
  <c r="HE19" i="2"/>
  <c r="HG17" i="2" l="1"/>
  <c r="HF19" i="2"/>
  <c r="HH17" i="2" l="1"/>
  <c r="HG19" i="2"/>
  <c r="HH19" i="2" l="1"/>
  <c r="HI17" i="2"/>
  <c r="HJ17" i="2" l="1"/>
  <c r="HI19" i="2"/>
  <c r="HK17" i="2" l="1"/>
  <c r="HJ19" i="2"/>
  <c r="HL17" i="2" l="1"/>
  <c r="HK19" i="2"/>
  <c r="HM17" i="2" l="1"/>
  <c r="HL19" i="2"/>
  <c r="HN17" i="2" l="1"/>
  <c r="HM19" i="2"/>
  <c r="HO17" i="2" l="1"/>
  <c r="HN19" i="2"/>
  <c r="HO19" i="2" l="1"/>
  <c r="HP17" i="2"/>
  <c r="HP19" i="2" l="1"/>
  <c r="HQ17" i="2"/>
  <c r="HQ19" i="2" l="1"/>
  <c r="HR17" i="2"/>
  <c r="HS17" i="2" l="1"/>
  <c r="HR19" i="2"/>
  <c r="HT17" i="2" l="1"/>
  <c r="HS19" i="2"/>
  <c r="HT19" i="2" l="1"/>
  <c r="HU17" i="2"/>
  <c r="HV17" i="2" l="1"/>
  <c r="HU19" i="2"/>
  <c r="HW17" i="2" l="1"/>
  <c r="HV19" i="2"/>
  <c r="HX17" i="2" l="1"/>
  <c r="HW19" i="2"/>
  <c r="HX19" i="2" l="1"/>
  <c r="HY17" i="2"/>
  <c r="HZ17" i="2" l="1"/>
  <c r="HY19" i="2"/>
  <c r="IA17" i="2" l="1"/>
  <c r="HZ19" i="2"/>
  <c r="IB17" i="2" l="1"/>
  <c r="IA19" i="2"/>
  <c r="IC17" i="2" l="1"/>
  <c r="IB19" i="2"/>
  <c r="IC19" i="2" l="1"/>
  <c r="ID17" i="2"/>
  <c r="IE17" i="2" l="1"/>
  <c r="ID19" i="2"/>
  <c r="IF17" i="2" l="1"/>
  <c r="IE19" i="2"/>
  <c r="IF19" i="2" l="1"/>
  <c r="IG17" i="2"/>
  <c r="IG19" i="2" l="1"/>
  <c r="IH17" i="2"/>
  <c r="II17" i="2" l="1"/>
  <c r="IH19" i="2"/>
  <c r="IJ17" i="2" l="1"/>
  <c r="II19" i="2"/>
  <c r="IK17" i="2" l="1"/>
  <c r="IJ19" i="2"/>
  <c r="IL17" i="2" l="1"/>
  <c r="IK19" i="2"/>
  <c r="IL19" i="2" l="1"/>
  <c r="IM17" i="2"/>
  <c r="IN17" i="2" l="1"/>
  <c r="IM19" i="2"/>
  <c r="IN19" i="2" l="1"/>
  <c r="IO17" i="2"/>
  <c r="IP17" i="2" l="1"/>
  <c r="IO19" i="2"/>
  <c r="IQ17" i="2" l="1"/>
  <c r="IP19" i="2"/>
  <c r="IQ19" i="2" l="1"/>
  <c r="IR17" i="2"/>
  <c r="IS17" i="2" l="1"/>
  <c r="IR19" i="2"/>
  <c r="IT17" i="2" l="1"/>
  <c r="IS19" i="2"/>
  <c r="IU17" i="2" l="1"/>
  <c r="IT19" i="2"/>
  <c r="IV17" i="2" l="1"/>
  <c r="IU19" i="2"/>
  <c r="IW17" i="2" l="1"/>
  <c r="IV19" i="2"/>
  <c r="IW19" i="2" l="1"/>
  <c r="IX17" i="2"/>
  <c r="IY17" i="2" l="1"/>
  <c r="IX19" i="2"/>
  <c r="IZ17" i="2" l="1"/>
  <c r="IY19" i="2"/>
  <c r="JA17" i="2" l="1"/>
  <c r="IZ19" i="2"/>
  <c r="JB17" i="2" l="1"/>
  <c r="JA19" i="2"/>
  <c r="JC17" i="2" l="1"/>
  <c r="JB19" i="2"/>
  <c r="JC19" i="2" l="1"/>
  <c r="JD17" i="2"/>
  <c r="JD19" i="2" l="1"/>
  <c r="JE17" i="2"/>
  <c r="JF17" i="2" l="1"/>
  <c r="JE19" i="2"/>
  <c r="JG17" i="2" l="1"/>
  <c r="JF19" i="2"/>
  <c r="JH17" i="2" l="1"/>
  <c r="JG19" i="2"/>
  <c r="JI17" i="2" l="1"/>
  <c r="JH19" i="2"/>
  <c r="JJ17" i="2" l="1"/>
  <c r="JI19" i="2"/>
  <c r="JK17" i="2" l="1"/>
  <c r="JJ19" i="2"/>
  <c r="JL17" i="2" l="1"/>
  <c r="JK19" i="2"/>
  <c r="JL19" i="2" l="1"/>
  <c r="JM17" i="2"/>
  <c r="JN17" i="2" l="1"/>
  <c r="JM19" i="2"/>
  <c r="JO17" i="2" l="1"/>
  <c r="JN19" i="2"/>
  <c r="JP17" i="2" l="1"/>
  <c r="JO19" i="2"/>
  <c r="JQ17" i="2" l="1"/>
  <c r="JP19" i="2"/>
  <c r="JR17" i="2" l="1"/>
  <c r="JQ19" i="2"/>
  <c r="JS17" i="2" l="1"/>
  <c r="JR19" i="2"/>
  <c r="JT17" i="2" l="1"/>
  <c r="JS19" i="2"/>
  <c r="JT19" i="2" l="1"/>
  <c r="JU17" i="2"/>
  <c r="JV17" i="2" l="1"/>
  <c r="JU19" i="2"/>
  <c r="JW17" i="2" l="1"/>
  <c r="JV19" i="2"/>
  <c r="JX17" i="2" l="1"/>
  <c r="JW19" i="2"/>
  <c r="JY17" i="2" l="1"/>
  <c r="JX19" i="2"/>
  <c r="JZ17" i="2" l="1"/>
  <c r="JY19" i="2"/>
  <c r="KA17" i="2" l="1"/>
  <c r="JZ19" i="2"/>
  <c r="KA19" i="2" l="1"/>
  <c r="KB17" i="2"/>
  <c r="KB19" i="2" l="1"/>
  <c r="KC17" i="2"/>
  <c r="KC19" i="2" l="1"/>
  <c r="KD17" i="2"/>
  <c r="KE17" i="2" l="1"/>
  <c r="KD19" i="2"/>
  <c r="KF17" i="2" l="1"/>
  <c r="KE19" i="2"/>
  <c r="KG17" i="2" l="1"/>
  <c r="KF19" i="2"/>
  <c r="KH17" i="2" l="1"/>
  <c r="KG19" i="2"/>
  <c r="KI17" i="2" l="1"/>
  <c r="KH19" i="2"/>
  <c r="KJ17" i="2" l="1"/>
  <c r="KI19" i="2"/>
  <c r="KJ19" i="2" l="1"/>
  <c r="KK17" i="2"/>
  <c r="KL17" i="2" l="1"/>
  <c r="KK19" i="2"/>
  <c r="KM17" i="2" l="1"/>
  <c r="KL19" i="2"/>
  <c r="KN17" i="2" l="1"/>
  <c r="KM19" i="2"/>
  <c r="KO17" i="2" l="1"/>
  <c r="KN19" i="2"/>
  <c r="KP17" i="2" l="1"/>
  <c r="KO19" i="2"/>
  <c r="KQ17" i="2" l="1"/>
  <c r="KP19" i="2"/>
  <c r="KR17" i="2" l="1"/>
  <c r="KQ19" i="2"/>
  <c r="KR19" i="2" l="1"/>
  <c r="KS17" i="2"/>
  <c r="KS19" i="2" l="1"/>
  <c r="KT17" i="2"/>
  <c r="KU17" i="2" l="1"/>
  <c r="KT19" i="2"/>
  <c r="KV17" i="2" l="1"/>
  <c r="KU19" i="2"/>
  <c r="KW17" i="2" l="1"/>
  <c r="KV19" i="2"/>
  <c r="KW19" i="2" l="1"/>
  <c r="KX17" i="2"/>
  <c r="KX19" i="2" l="1"/>
  <c r="KY17" i="2"/>
  <c r="KZ17" i="2" l="1"/>
  <c r="KY19" i="2"/>
  <c r="KZ19" i="2" l="1"/>
  <c r="LA17" i="2"/>
  <c r="LB17" i="2" l="1"/>
  <c r="LA19" i="2"/>
  <c r="LC17" i="2" l="1"/>
  <c r="LB19" i="2"/>
  <c r="LC19" i="2" l="1"/>
  <c r="LD17" i="2"/>
  <c r="LE17" i="2" l="1"/>
  <c r="LD19" i="2"/>
  <c r="LF17" i="2" l="1"/>
  <c r="LE19" i="2"/>
  <c r="LG17" i="2" l="1"/>
  <c r="LF19" i="2"/>
  <c r="LH17" i="2" l="1"/>
  <c r="LG19" i="2"/>
  <c r="LI17" i="2" l="1"/>
  <c r="LH19" i="2"/>
  <c r="LI19" i="2" l="1"/>
  <c r="LJ17" i="2"/>
  <c r="LK17" i="2" l="1"/>
  <c r="LJ19" i="2"/>
  <c r="LL17" i="2" l="1"/>
  <c r="LK19" i="2"/>
  <c r="LM17" i="2" l="1"/>
  <c r="LL19" i="2"/>
  <c r="LN17" i="2" l="1"/>
  <c r="LM19" i="2"/>
  <c r="LO17" i="2" l="1"/>
  <c r="LN19" i="2"/>
  <c r="LO19" i="2" l="1"/>
  <c r="LP17" i="2"/>
  <c r="LP19" i="2" l="1"/>
  <c r="LQ17" i="2"/>
  <c r="LR17" i="2" l="1"/>
  <c r="LQ19" i="2"/>
  <c r="LS17" i="2" l="1"/>
  <c r="LR19" i="2"/>
  <c r="LT17" i="2" l="1"/>
  <c r="LS19" i="2"/>
  <c r="LU17" i="2" l="1"/>
  <c r="LT19" i="2"/>
  <c r="LV17" i="2" l="1"/>
  <c r="LU19" i="2"/>
  <c r="LW17" i="2" l="1"/>
  <c r="LV19" i="2"/>
  <c r="LX17" i="2" l="1"/>
  <c r="LW19" i="2"/>
  <c r="LX19" i="2" l="1"/>
  <c r="LY17" i="2"/>
  <c r="LZ17" i="2" l="1"/>
  <c r="LY19" i="2"/>
  <c r="MA17" i="2" l="1"/>
  <c r="LZ19" i="2"/>
  <c r="MB17" i="2" l="1"/>
  <c r="MA19" i="2"/>
  <c r="MC17" i="2" l="1"/>
  <c r="MB19" i="2"/>
  <c r="MD17" i="2" l="1"/>
  <c r="MC19" i="2"/>
  <c r="ME17" i="2" l="1"/>
  <c r="MD19" i="2"/>
  <c r="ME19" i="2" l="1"/>
  <c r="MF17" i="2"/>
  <c r="MF19" i="2" l="1"/>
  <c r="MG17" i="2"/>
  <c r="MH17" i="2" l="1"/>
  <c r="MG19" i="2"/>
  <c r="MI17" i="2" l="1"/>
  <c r="MH19" i="2"/>
  <c r="MJ17" i="2" l="1"/>
  <c r="MI19" i="2"/>
  <c r="MK17" i="2" l="1"/>
  <c r="MJ19" i="2"/>
  <c r="ML17" i="2" l="1"/>
  <c r="MK19" i="2"/>
  <c r="MM17" i="2" l="1"/>
  <c r="ML19" i="2"/>
  <c r="MM19" i="2" l="1"/>
  <c r="MN17" i="2"/>
  <c r="MN19" i="2" l="1"/>
  <c r="MO17" i="2"/>
  <c r="MO19" i="2" l="1"/>
  <c r="MP17" i="2"/>
  <c r="MQ17" i="2" l="1"/>
  <c r="MP19" i="2"/>
  <c r="MR17" i="2" l="1"/>
  <c r="MQ19" i="2"/>
  <c r="MS17" i="2" l="1"/>
  <c r="MR19" i="2"/>
  <c r="MT17" i="2" l="1"/>
  <c r="MS19" i="2"/>
  <c r="MT19" i="2" l="1"/>
  <c r="MU17" i="2"/>
  <c r="MV17" i="2" l="1"/>
  <c r="MU19" i="2"/>
  <c r="MV19" i="2" l="1"/>
  <c r="MW17" i="2"/>
  <c r="MW19" i="2" l="1"/>
  <c r="MX17" i="2"/>
  <c r="MY17" i="2" l="1"/>
  <c r="MX19" i="2"/>
  <c r="MY19" i="2" l="1"/>
  <c r="MZ17" i="2"/>
  <c r="NA17" i="2" l="1"/>
  <c r="MZ19" i="2"/>
  <c r="NA19" i="2" l="1"/>
  <c r="NB17" i="2"/>
  <c r="NC17" i="2" l="1"/>
  <c r="NB19" i="2"/>
  <c r="ND17" i="2" l="1"/>
  <c r="NC19" i="2"/>
  <c r="NE17" i="2" l="1"/>
  <c r="ND19" i="2"/>
  <c r="NE19" i="2" l="1"/>
  <c r="NF17" i="2"/>
  <c r="NG17" i="2" l="1"/>
  <c r="NF19" i="2"/>
  <c r="NH17" i="2" l="1"/>
  <c r="NG19" i="2"/>
  <c r="NI17" i="2" l="1"/>
  <c r="NH19" i="2"/>
  <c r="NJ17" i="2" l="1"/>
  <c r="NI19" i="2"/>
  <c r="NJ19" i="2" l="1"/>
  <c r="NK17" i="2"/>
  <c r="NL17" i="2" l="1"/>
  <c r="NK19" i="2"/>
  <c r="NL19" i="2" l="1"/>
  <c r="NM17" i="2"/>
  <c r="NM19" i="2" l="1"/>
  <c r="NN17" i="2"/>
  <c r="NO17" i="2" l="1"/>
  <c r="NN19" i="2"/>
  <c r="NO19" i="2" l="1"/>
  <c r="NP17" i="2"/>
  <c r="NQ17" i="2" l="1"/>
  <c r="NP19" i="2"/>
  <c r="NR17" i="2" l="1"/>
  <c r="NQ19" i="2"/>
  <c r="NR19" i="2" l="1"/>
  <c r="NS17" i="2"/>
  <c r="NS19" i="2" l="1"/>
  <c r="NT17" i="2"/>
  <c r="NT19" i="2" l="1"/>
  <c r="NU17" i="2"/>
  <c r="NU19" i="2" l="1"/>
  <c r="NV17" i="2"/>
  <c r="NW17" i="2" l="1"/>
  <c r="NV19" i="2"/>
  <c r="NW19" i="2" l="1"/>
  <c r="NX17" i="2"/>
  <c r="NY17" i="2" l="1"/>
  <c r="NX19" i="2"/>
  <c r="NZ17" i="2" l="1"/>
  <c r="NY19" i="2"/>
  <c r="OA17" i="2" l="1"/>
  <c r="NZ19" i="2"/>
  <c r="OB17" i="2" l="1"/>
  <c r="OA19" i="2"/>
  <c r="OB19" i="2" l="1"/>
  <c r="OC17" i="2"/>
  <c r="OD17" i="2" l="1"/>
  <c r="OC19" i="2"/>
  <c r="OE17" i="2" l="1"/>
  <c r="OD19" i="2"/>
  <c r="OE19" i="2" l="1"/>
  <c r="OF17" i="2"/>
  <c r="OG17" i="2" l="1"/>
  <c r="OF19" i="2"/>
  <c r="OG19" i="2" l="1"/>
  <c r="OH17" i="2"/>
  <c r="OI17" i="2" l="1"/>
  <c r="OH19" i="2"/>
  <c r="OJ17" i="2" l="1"/>
  <c r="OI19" i="2"/>
  <c r="OJ19" i="2" l="1"/>
  <c r="OK17" i="2"/>
  <c r="OL17" i="2" l="1"/>
  <c r="OK19" i="2"/>
  <c r="OM17" i="2" l="1"/>
  <c r="OL19" i="2"/>
  <c r="ON17" i="2" l="1"/>
  <c r="OM19" i="2"/>
  <c r="OO17" i="2" l="1"/>
  <c r="ON19" i="2"/>
  <c r="OO19" i="2" l="1"/>
  <c r="OP17" i="2"/>
  <c r="OQ17" i="2" l="1"/>
  <c r="OP19" i="2"/>
  <c r="OR17" i="2" l="1"/>
  <c r="OQ19" i="2"/>
  <c r="OR19" i="2" l="1"/>
  <c r="OS17" i="2"/>
  <c r="OS19" i="2" l="1"/>
  <c r="OT17" i="2"/>
  <c r="OU17" i="2" l="1"/>
  <c r="OT19" i="2"/>
  <c r="OV17" i="2" l="1"/>
  <c r="OU19" i="2"/>
  <c r="OW17" i="2" l="1"/>
  <c r="OV19" i="2"/>
  <c r="OW19" i="2" l="1"/>
  <c r="OX17" i="2"/>
  <c r="OX19" i="2" l="1"/>
  <c r="OY17" i="2"/>
  <c r="OZ17" i="2" l="1"/>
  <c r="OY19" i="2"/>
  <c r="OZ19" i="2" l="1"/>
  <c r="PA17" i="2"/>
  <c r="PA19" i="2" l="1"/>
  <c r="PB17" i="2"/>
  <c r="PC17" i="2" l="1"/>
  <c r="PB19" i="2"/>
  <c r="PC19" i="2" l="1"/>
  <c r="PD17" i="2"/>
  <c r="PE17" i="2" l="1"/>
  <c r="PD19" i="2"/>
  <c r="PF17" i="2" l="1"/>
  <c r="PF19" i="2" s="1"/>
  <c r="PE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05A1526A-4A8C-4356-AB9A-E88886F65AD4}">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40E23620-EC7F-425E-A4F0-DBFBDFCD669D}">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<sst xmlns="http://schemas.openxmlformats.org/spreadsheetml/2006/main" count="402" uniqueCount="195">
  <si>
    <t>Process Step ID</t>
  </si>
  <si>
    <t>Process Step Description</t>
  </si>
  <si>
    <t>Next Step ID</t>
  </si>
  <si>
    <t>Connector Label</t>
  </si>
  <si>
    <t>Shape Type</t>
  </si>
  <si>
    <t>Alt Text</t>
  </si>
  <si>
    <t>P100</t>
  </si>
  <si>
    <t>Parent process</t>
  </si>
  <si>
    <t>P200,P300,P400</t>
  </si>
  <si>
    <t>Process</t>
  </si>
  <si>
    <t>P200</t>
  </si>
  <si>
    <t>Level 1 process</t>
  </si>
  <si>
    <t>P500,P600</t>
  </si>
  <si>
    <t>P300</t>
  </si>
  <si>
    <t>P700,P800</t>
  </si>
  <si>
    <t>P400</t>
  </si>
  <si>
    <t>P900</t>
  </si>
  <si>
    <t>P500</t>
  </si>
  <si>
    <t>Level 2 process</t>
  </si>
  <si>
    <t>P600</t>
  </si>
  <si>
    <t>P700</t>
  </si>
  <si>
    <t>P800</t>
  </si>
  <si>
    <t>one,two,three</t>
  </si>
  <si>
    <t>1</t>
  </si>
  <si>
    <t>Level 3 process</t>
  </si>
  <si>
    <t>1,2,3,4</t>
  </si>
  <si>
    <t>Employee ID</t>
  </si>
  <si>
    <t>Name</t>
  </si>
  <si>
    <t>Title</t>
  </si>
  <si>
    <t>Manager ID</t>
  </si>
  <si>
    <t>Role Type</t>
  </si>
  <si>
    <t>ID1</t>
  </si>
  <si>
    <t>Bianca Toscano</t>
  </si>
  <si>
    <t>Director</t>
  </si>
  <si>
    <t>Executive</t>
  </si>
  <si>
    <t>ID2</t>
  </si>
  <si>
    <t>Aasa Andrejev</t>
  </si>
  <si>
    <t>Manager, Marketing</t>
  </si>
  <si>
    <t>Manager</t>
  </si>
  <si>
    <t>ID3</t>
  </si>
  <si>
    <t>Paul Lohmus</t>
  </si>
  <si>
    <t>Manager, Products</t>
  </si>
  <si>
    <t>ID4</t>
  </si>
  <si>
    <t>Sergio Udinese</t>
  </si>
  <si>
    <t>PR Coordinator</t>
  </si>
  <si>
    <t>Staff</t>
  </si>
  <si>
    <t>ID5</t>
  </si>
  <si>
    <t>Mattia Sabbatini</t>
  </si>
  <si>
    <t>Content Strategist</t>
  </si>
  <si>
    <t>Consultant</t>
  </si>
  <si>
    <t>ID6</t>
  </si>
  <si>
    <t>Mai Aare</t>
  </si>
  <si>
    <t>Engineering Lead</t>
  </si>
  <si>
    <t>ID7</t>
  </si>
  <si>
    <t>Aet Kangro</t>
  </si>
  <si>
    <t>Design Lead</t>
  </si>
  <si>
    <t>ID8</t>
  </si>
  <si>
    <t>Aili Mihhailov</t>
  </si>
  <si>
    <t>PR Specialist</t>
  </si>
  <si>
    <t>ID9</t>
  </si>
  <si>
    <t>Lemme Kangur</t>
  </si>
  <si>
    <t>PR Assistant</t>
  </si>
  <si>
    <t>Assistant</t>
  </si>
  <si>
    <t>ID10</t>
  </si>
  <si>
    <t>Alice Cattaneo</t>
  </si>
  <si>
    <t>Copywriter</t>
  </si>
  <si>
    <t>ID11</t>
  </si>
  <si>
    <t>Helbe Piip</t>
  </si>
  <si>
    <t>Software Engineer</t>
  </si>
  <si>
    <t>ID12</t>
  </si>
  <si>
    <t>Riccardo Buccho</t>
  </si>
  <si>
    <t>Intern</t>
  </si>
  <si>
    <t>ID13</t>
  </si>
  <si>
    <t>Jana Piip</t>
  </si>
  <si>
    <t>UX Designer</t>
  </si>
  <si>
    <t>ID14</t>
  </si>
  <si>
    <t>ID15</t>
  </si>
  <si>
    <t>ID16</t>
  </si>
  <si>
    <t>ID17</t>
  </si>
  <si>
    <t>ID18</t>
  </si>
  <si>
    <t>ID19</t>
  </si>
  <si>
    <t>ID20</t>
  </si>
  <si>
    <t>name</t>
  </si>
  <si>
    <t>title</t>
  </si>
  <si>
    <t>ID23</t>
  </si>
  <si>
    <t>ID21</t>
  </si>
  <si>
    <t>ID22</t>
  </si>
  <si>
    <t>ID24</t>
  </si>
  <si>
    <t>ID25</t>
  </si>
  <si>
    <t>ID26</t>
  </si>
  <si>
    <t>ID27</t>
  </si>
  <si>
    <t>ID28</t>
  </si>
  <si>
    <t>ID29</t>
  </si>
  <si>
    <t>ID30</t>
  </si>
  <si>
    <t>ID31</t>
  </si>
  <si>
    <t>ID</t>
  </si>
  <si>
    <t>Project Name</t>
  </si>
  <si>
    <t>Level 1 Item</t>
  </si>
  <si>
    <t>Level 2 Item</t>
  </si>
  <si>
    <t>1.1.1</t>
  </si>
  <si>
    <t>Level 3 Item</t>
  </si>
  <si>
    <t>1.2.1</t>
  </si>
  <si>
    <t>2.1.1</t>
  </si>
  <si>
    <t>2.2.1</t>
  </si>
  <si>
    <t>2.2</t>
  </si>
  <si>
    <t>2.1</t>
  </si>
  <si>
    <t>2</t>
  </si>
  <si>
    <t>1.2</t>
  </si>
  <si>
    <t>1.1</t>
  </si>
  <si>
    <t>0</t>
  </si>
  <si>
    <t>Status</t>
  </si>
  <si>
    <t>Assignee</t>
  </si>
  <si>
    <t>TaskGroup</t>
  </si>
  <si>
    <t>NextID</t>
  </si>
  <si>
    <t>Holidays</t>
  </si>
  <si>
    <t>Not Started</t>
  </si>
  <si>
    <t>In Progress - On Track</t>
  </si>
  <si>
    <t>In Progress - At Risk</t>
  </si>
  <si>
    <t>Blocked</t>
  </si>
  <si>
    <t>Completed</t>
  </si>
  <si>
    <t>me</t>
  </si>
  <si>
    <t>Ob1 - Objective 1</t>
  </si>
  <si>
    <t>Ob2 - Objective 2</t>
  </si>
  <si>
    <t>Ob3 - Objective 3</t>
  </si>
  <si>
    <t>Project</t>
  </si>
  <si>
    <t>Paper</t>
  </si>
  <si>
    <t>Presentation</t>
  </si>
  <si>
    <t>Forward Example</t>
  </si>
  <si>
    <t>Backward Example</t>
  </si>
  <si>
    <t>Notes</t>
  </si>
  <si>
    <t>Link</t>
  </si>
  <si>
    <t>Data validation with Excel tables</t>
  </si>
  <si>
    <t>https://www.youtube.com/watch?v=OosMHxiaVE8&amp;list=PLG9A6ovzPqX4uTMILULzW_MASdnH8j_1z&amp;index=17&amp;t=28s</t>
  </si>
  <si>
    <t>Project Summary Information</t>
  </si>
  <si>
    <t>Overall work days:</t>
  </si>
  <si>
    <t>Overall calendar days:</t>
  </si>
  <si>
    <t>Filtered work days:</t>
  </si>
  <si>
    <t>Filtered calendar days:</t>
  </si>
  <si>
    <t>Today:</t>
  </si>
  <si>
    <t>Planned work:</t>
  </si>
  <si>
    <t>Actual work:</t>
  </si>
  <si>
    <t>Task
Short Description</t>
  </si>
  <si>
    <t>Task
Notes</t>
  </si>
  <si>
    <t>Task
Group</t>
  </si>
  <si>
    <t>Due
Date</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</si>
  <si>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</si>
  <si>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</si>
  <si>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</si>
  <si>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</si>
  <si>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</si>
  <si>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</si>
  <si>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</si>
  <si>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</si>
  <si>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</si>
  <si>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</si>
  <si>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</si>
  <si>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</si>
  <si>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Date:</t>
  </si>
  <si>
    <t>Forward one</t>
  </si>
  <si>
    <t>Start from the beginning of the project.</t>
  </si>
  <si>
    <t>FS</t>
  </si>
  <si>
    <t>Forward two</t>
  </si>
  <si>
    <t>Forward three</t>
  </si>
  <si>
    <t>Backward one</t>
  </si>
  <si>
    <t>Start from the end of the project.</t>
  </si>
  <si>
    <t>Backward two</t>
  </si>
  <si>
    <t>SF</t>
  </si>
  <si>
    <t>Backward three</t>
  </si>
  <si>
    <t>Backward four</t>
  </si>
  <si>
    <t>Next ID #:</t>
  </si>
  <si>
    <t>Filtered beginning task work days:</t>
  </si>
  <si>
    <t>Filtered remaining task work days:</t>
  </si>
  <si>
    <t>Planned
Remaining</t>
  </si>
  <si>
    <t>Overall start date:</t>
  </si>
  <si>
    <t>Overall end date:</t>
  </si>
  <si>
    <t>Filtered start date:</t>
  </si>
  <si>
    <t>Filtered end date:</t>
  </si>
  <si>
    <t>Overall task count:</t>
  </si>
  <si>
    <t>Completed task count:</t>
  </si>
  <si>
    <t>Incomplete task count:</t>
  </si>
  <si>
    <t>Filtered task count:</t>
  </si>
  <si>
    <t>Filtered completed task count:</t>
  </si>
  <si>
    <t>Filtered incomplete task count:</t>
  </si>
  <si>
    <t>test1</t>
  </si>
  <si>
    <t>test2</t>
  </si>
  <si>
    <t>test3</t>
  </si>
  <si>
    <t>Grand Total</t>
  </si>
  <si>
    <t>Count</t>
  </si>
  <si>
    <t>Start</t>
  </si>
  <si>
    <t>End</t>
  </si>
  <si>
    <t>% Complete</t>
  </si>
  <si>
    <t>Days Left</t>
  </si>
  <si>
    <t>Project Phases</t>
  </si>
  <si>
    <t>Overall beginning task work days:</t>
  </si>
  <si>
    <t>Overall remaining task workdays: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</si>
</sst>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u/>
      <sz val="11"/>
      <color theme="10"/>
      <name val="Calibri"/>
      <family val="2"/>
      <scheme val="minor"/>
    </font>
    <font>
      <sz val="8"/>
      <name val="Calibri"/>
      <family val="2"/>
      <scheme val="minor"/>
    </font>
    <font>
      <b/>
      <sz val="16"/>
      <color theme="1"/>
      <name val="Calibri"/>
      <family val="2"/>
      <scheme val="minor"/>
    </font>
    <font>
      <b/>
      <sz val="9"/>
      <color theme="1"/>
      <name val="Calibri"/>
      <family val="2"/>
      <scheme val="minor"/>
    </font>
    <font>
      <sz val="8"/>
      <color theme="1"/>
      <name val="Lucida Console"/>
      <family val="3"/>
    </font>
    <font>
      <b/>
      <sz val="9"/>
      <color indexed="81"/>
      <name val="Tahoma"/>
      <family val="2"/>
    </font>
    <font>
      <sz val="9"/>
      <color indexed="81"/>
      <name val="Tahoma"/>
      <family val="2"/>
    </font>
    <font>
      <b/>
      <sz val="9"/>
      <name val="Calibri"/>
      <family val="2"/>
      <scheme val="minor"/>
    </font>
  </fonts>
  <fills count="7">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49" fontId="0" fillId="0" borderId="0" xfId="0" applyNumberFormat="1"/>
    <xf numFmtId="49" fontId="0" fillId="0" borderId="0" xfId="0" applyNumberFormat="1" applyFill="1"/>
    <xf numFmtId="49" fontId="0" fillId="0" borderId="0" xfId="0" quotePrefix="1" applyNumberFormat="1"/>
    <xf numFmtId="49" fontId="0" fillId="0" borderId="0" xfId="0" quotePrefix="1" applyNumberFormat="1" applyFill="1"/>
    <xf numFmtId="0" fontId="0" fillId="0" borderId="0" xfId="0" applyFill="1"/>
    <xf numFmtId="14" fontId="0" fillId="0" borderId="0" xfId="0" applyNumberFormat="1"/>
    <xf numFmtId="0" fontId="1" fillId="0" borderId="0" xfId="1"/>
    <xf numFmtId="0" fontId="3" fillId="0" borderId="0" xfId="0" applyFont="1"/>
    <xf numFmtId="0" fontId="4" fillId="5" borderId="0" xfId="0" applyFont="1" applyFill="1" applyAlignment="1">
      <alignment horizontal="center" vertical="center" wrapText="1"/>
    </xf>
    <xf numFmtId="0" fontId="5" fillId="5" borderId="0" xfId="0" applyFont="1" applyFill="1" applyAlignment="1">
      <alignment horizontal="center" vertical="center"/>
    </xf>
    <xf numFmtId="164" fontId="5" fillId="0" borderId="0" xfId="0" applyNumberFormat="1" applyFont="1" applyAlignment="1">
      <alignment horizontal="right" vertical="top"/>
    </xf>
    <xf numFmtId="164" fontId="5" fillId="0" borderId="0" xfId="0" applyNumberFormat="1" applyFont="1"/>
    <xf numFmtId="164" fontId="5" fillId="0" borderId="0" xfId="0" applyNumberFormat="1" applyFont="1" applyAlignment="1">
      <alignment textRotation="90"/>
    </xf>
    <xf numFmtId="0" fontId="0" fillId="0" borderId="0" xfId="0" applyAlignment="1">
      <alignment horizontal="center"/>
    </xf>
    <xf numFmtId="14" fontId="0" fillId="0" borderId="0" xfId="0" applyNumberFormat="1" applyAlignment="1">
      <alignment horizont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8" fillId="5" borderId="0" xfId="0" applyFont="1" applyFill="1" applyAlignment="1">
      <alignment horizontal="center" vertical="center"/>
    </xf>
    <xf numFmtId="0" fontId="8" fillId="5"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9" fontId="0" fillId="0" borderId="0" xfId="0" applyNumberFormat="1"/>
    <xf numFmtId="0" fontId="0" fillId="0" borderId="0" xfId="0" applyNumberFormat="1" applyAlignment="1">
      <alignment horizontal="center"/>
    </xf>
    <xf numFmtId="0" fontId="0" fillId="0" borderId="0" xfId="0" applyAlignment="1">
      <alignment horizontal="left"/>
    </xf>
    <xf numFmtId="0" fontId="0" fillId="0" borderId="0" xfId="0" applyAlignment="1">
      <alignment horizontal="left" indent="1"/>
    </xf>
    <xf numFmtId="0" fontId="0" fillId="0" borderId="0" xfId="0" pivotButton="1" applyAlignment="1">
      <alignment horizontal="center"/>
    </xf>
  </cellXfs>
  <cellStyles count="2">
    <cellStyle name="Hyperlink" xfId="1" builtinId="8"/>
    <cellStyle name="Normal" xfId="0" builtinId="0"/>
  </cellStyles>
  <dxfs count="70">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dxf>
    <dxf>
      <alignment horizontal="center"/>
    </dxf>
    <dxf>
      <alignment horizontal="center"/>
    </dxf>
    <dxf>
      <numFmt numFmtId="0" formatCode="General"/>
      <alignment horizontal="center" vertical="bottom"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numFmt numFmtId="30" formatCode="@"/>
    </dxf>
    <dxf>
      <numFmt numFmtId="30" formatCode="@"/>
      <fill>
        <patternFill patternType="none"/>
      </fill>
    </dxf>
    <dxf>
      <numFmt numFmtId="30" formatCode="@"/>
    </dxf>
    <dxf>
      <numFmt numFmtId="30" formatCode="@"/>
    </dxf>
    <dxf>
      <numFmt numFmtId="30" formatCode="@"/>
      <fill>
        <patternFill patternType="none"/>
      </fill>
    </dxf>
    <dxf>
      <numFmt numFmtId="30" formatCode="@"/>
    </dxf>
    <dxf>
      <numFmt numFmtId="30" formatCode="@"/>
    </dxf>
    <dxf>
      <numFmt numFmtId="30" formatCode="@"/>
    </dxf>
    <dxf>
      <numFmt numFmtId="30" formatCode="@"/>
    </dxf>
    <dxf>
      <numFmt numFmtId="30" formatCode="@"/>
    </dxf>
    <dxf>
      <numFmt numFmtId="30" formatCode="@"/>
      <fill>
        <patternFill patternType="none"/>
      </fill>
    </dxf>
    <dxf>
      <numFmt numFmtId="30" formatCode="@"/>
    </dxf>
    <dxf>
      <numFmt numFmtId="30" formatCode="@"/>
      <fill>
        <patternFill patternType="none"/>
      </fill>
    </dxf>
    <dxf>
      <numFmt numFmtId="30" formatCode="@"/>
    </dxf>
    <dxf>
      <numFmt numFmtId="30" formatCode="@"/>
    </dxf>
    <dxf>
      <numFmt numFmtId="30" formatCode="@"/>
    </dxf>
    <dxf>
      <numFmt numFmtId="30" formatCode="@"/>
    </dxf>
    <dxf>
      <numFmt numFmtId="30" formatCode="@"/>
    </dxf>
    <dxf>
      <numFmt numFmtId="30" formatCode="@"/>
      <fill>
        <patternFill patternType="none"/>
      </fill>
    </dxf>
    <dxf>
      <numFmt numFmtId="30" formatCode="@"/>
    </dxf>
    <dxf>
      <numFmt numFmtId="30" formatCode="@"/>
      <fill>
        <patternFill patternType="none"/>
      </fill>
    </dxf>
    <dxf>
      <numFmt numFmtId="30" formatCode="@"/>
    </dxf>
    <dxf>
      <numFmt numFmtId="30" formatCode="@"/>
    </dxf>
    <dxf>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2" tint="-9.9948118533890809E-2"/>
        </patternFill>
      </fill>
      <alignment horizontal="center" vertical="center" textRotation="0" wrapText="1" indent="0" justifyLastLine="0" shrinkToFit="0" readingOrder="0"/>
    </dxf>
    <dxf>
      <fill>
        <patternFill patternType="darkHorizontal">
          <fgColor rgb="FFFF66FF"/>
        </patternFill>
      </fill>
    </dxf>
    <dxf>
      <fill>
        <patternFill>
          <bgColor theme="0" tint="-0.24994659260841701"/>
        </patternFill>
      </fill>
    </dxf>
    <dxf>
      <fill>
        <patternFill>
          <bgColor rgb="FF00B0F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numFmt numFmtId="19" formatCode="m/d/yyyy"/>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microsoft.com/office/2011/relationships/webextension" Target="../webextensions/webextension2.xml"/></Relationships>
</file>

<file path=xl/drawings/drawing1.xml><?xml version="1.0" encoding="utf-8"?>
<xdr:wsDr xmlns:xdr="http://schemas.openxmlformats.org/drawingml/2006/spreadsheetDrawing" xmlns:a="http://schemas.openxmlformats.org/drawingml/2006/main">
  <xdr:twoCellAnchor>
    <xdr:from>
      <xdr:col>7</xdr:col>
      <xdr:colOff>188912</xdr:colOff>
      <xdr:row>0</xdr:row>
      <xdr:rowOff>122237</xdr:rowOff>
    </xdr:from>
    <xdr:to>
      <xdr:col>18</xdr:col>
      <xdr:colOff>455612</xdr:colOff>
      <xdr:row>24</xdr:row>
      <xdr:rowOff>46037</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F9163217-4153-45C5-9249-949BFD519E17}"/>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F9163217-4153-45C5-9249-949BFD519E17}"/>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277811</xdr:colOff>
      <xdr:row>0</xdr:row>
      <xdr:rowOff>87310</xdr:rowOff>
    </xdr:from>
    <xdr:to>
      <xdr:col>22</xdr:col>
      <xdr:colOff>590550</xdr:colOff>
      <xdr:row>51</xdr:row>
      <xdr:rowOff>6350</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902D8B61-77D0-47C0-B808-8A667A485395}"/>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902D8B61-77D0-47C0-B808-8A667A485395}"/>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askPlanningWithGanttChart_ForwardBackward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Planning"/>
      <sheetName val="Sheet3"/>
      <sheetName val="Sheet1"/>
      <sheetName val="Sheet2"/>
    </sheetNames>
    <sheetDataSet>
      <sheetData sheetId="0"/>
      <sheetData sheetId="1" refreshError="1"/>
      <sheetData sheetId="2" refreshError="1"/>
      <sheetData sheetId="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Macintosh" refreshedDate="45004.418807407405" createdVersion="7" refreshedVersion="7" minRefreshableVersion="3" recordCount="10" xr:uid="{BE9DCBDA-E9E9-4220-A9CF-9808F2986907}">
  <cacheSource type="worksheet">
    <worksheetSource name="TaskTable"/>
  </cacheSource>
  <cacheFields count="20">
    <cacheField name="ID" numFmtId="0">
      <sharedItems containsSemiMixedTypes="0" containsString="0" containsNumber="1" containsInteger="1" minValue="1" maxValue="10"/>
    </cacheField>
    <cacheField name="Task_x000a_Short Description" numFmtId="0">
      <sharedItems count="10">
        <s v="Forward one"/>
        <s v="Forward two"/>
        <s v="Forward three"/>
        <s v="Backward one"/>
        <s v="Backward two"/>
        <s v="Backward three"/>
        <s v="Backward four"/>
        <s v="test1"/>
        <s v="test2"/>
        <s v="test3"/>
      </sharedItems>
    </cacheField>
    <cacheField name="Task_x000a_Notes" numFmtId="0">
      <sharedItems containsBlank="1"/>
    </cacheField>
    <cacheField name="Task_x000a_Group" numFmtId="0">
      <sharedItems count="3">
        <s v="Forward Example"/>
        <s v="Backward Example"/>
        <s v="Paper"/>
      </sharedItems>
    </cacheField>
    <cacheField name="Assignee" numFmtId="0">
      <sharedItems containsNonDate="0" containsString="0" containsBlank="1"/>
    </cacheField>
    <cacheField name="Due_x000a_Date" numFmtId="0">
      <sharedItems containsNonDate="0" containsDate="1" containsString="0" containsBlank="1" minDate="2023-03-23T00:00:00" maxDate="2023-03-24T00:00:00"/>
    </cacheField>
    <cacheField name="Status" numFmtId="0">
      <sharedItems/>
    </cacheField>
    <cacheField name="Percent_x000a_Complete" numFmtId="9">
      <sharedItems containsString="0" containsBlank="1" containsNumber="1" minValue="0.3" maxValue="1"/>
    </cacheField>
    <cacheField name="Independent_x000a_Start Date" numFmtId="14">
      <sharedItems containsNonDate="0" containsDate="1" containsString="0" containsBlank="1" minDate="2023-03-19T00:00:00" maxDate="2023-03-20T00:00:00"/>
    </cacheField>
    <cacheField name="Independent_x000a_End Date" numFmtId="14">
      <sharedItems containsNonDate="0" containsDate="1" containsString="0" containsBlank="1" minDate="2023-03-19T00:00:00" maxDate="2023-03-20T00:00:00"/>
    </cacheField>
    <cacheField name="Dependency_x000a_ID" numFmtId="0">
      <sharedItems containsString="0" containsBlank="1" containsNumber="1" containsInteger="1" minValue="1" maxValue="9"/>
    </cacheField>
    <cacheField name="Dependency_x000a_Type" numFmtId="0">
      <sharedItems containsBlank="1"/>
    </cacheField>
    <cacheField name="Dependency_x000a_Lag Days" numFmtId="0">
      <sharedItems containsString="0" containsBlank="1" containsNumber="1" containsInteger="1" minValue="-1" maxValue="1"/>
    </cacheField>
    <cacheField name="Planned_x000a_Workdays" numFmtId="0">
      <sharedItems containsSemiMixedTypes="0" containsString="0" containsNumber="1" containsInteger="1" minValue="1" maxValue="5"/>
    </cacheField>
    <cacheField name="Planned_x000a_Remaining" numFmtId="0">
      <sharedItems containsSemiMixedTypes="0" containsString="0" containsNumber="1" minValue="0" maxValue="4"/>
    </cacheField>
    <cacheField name="Planned_x000a_Start" numFmtId="14">
      <sharedItems containsSemiMixedTypes="0" containsNonDate="0" containsDate="1" containsString="0" minDate="2023-02-21T00:00:00" maxDate="2023-03-28T00:00:00"/>
    </cacheField>
    <cacheField name="Planned_x000a_End" numFmtId="14">
      <sharedItems containsSemiMixedTypes="0" containsNonDate="0" containsDate="1" containsString="0" minDate="2023-02-27T00:00:00" maxDate="2023-03-31T00:00:00"/>
    </cacheField>
    <cacheField name="Actual_x000a_Start" numFmtId="14">
      <sharedItems containsNonDate="0" containsDate="1" containsString="0" containsBlank="1" minDate="2023-02-16T00:00:00" maxDate="2023-02-17T00:00:00"/>
    </cacheField>
    <cacheField name="Actual_x000a_End" numFmtId="14">
      <sharedItems containsNonDate="0" containsDate="1" containsString="0" containsBlank="1" minDate="2023-02-22T00:00:00" maxDate="2023-02-23T00:00:00"/>
    </cacheField>
    <cacheField name="Actual_x000a_Workdays" numFmtId="0">
      <sharedItems containsMixedTypes="1" containsNumber="1" containsInteger="1" minValue="5"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
    <x v="0"/>
    <s v="Start from the beginning of the project."/>
    <x v="0"/>
    <m/>
    <m/>
    <s v="Completed"/>
    <n v="1"/>
    <d v="2023-03-19T00:00:00"/>
    <m/>
    <m/>
    <m/>
    <m/>
    <n v="2"/>
    <n v="0"/>
    <d v="2023-03-19T00:00:00"/>
    <d v="2023-03-20T00:00:00"/>
    <m/>
    <m/>
    <s v=""/>
  </r>
  <r>
    <n v="2"/>
    <x v="1"/>
    <m/>
    <x v="0"/>
    <m/>
    <d v="2023-03-23T00:00:00"/>
    <s v="In Progress - At Risk"/>
    <n v="0.3"/>
    <m/>
    <m/>
    <n v="1"/>
    <s v="FS"/>
    <n v="1"/>
    <n v="3"/>
    <n v="2.1"/>
    <d v="2023-03-22T00:00:00"/>
    <d v="2023-03-24T00:00:00"/>
    <m/>
    <m/>
    <s v=""/>
  </r>
  <r>
    <n v="3"/>
    <x v="2"/>
    <m/>
    <x v="0"/>
    <m/>
    <m/>
    <s v="Not Started"/>
    <m/>
    <m/>
    <m/>
    <n v="2"/>
    <s v="FS"/>
    <m/>
    <n v="4"/>
    <n v="4"/>
    <d v="2023-03-27T00:00:00"/>
    <d v="2023-03-30T00:00:00"/>
    <m/>
    <m/>
    <s v=""/>
  </r>
  <r>
    <n v="4"/>
    <x v="3"/>
    <s v="Start from the end of the project."/>
    <x v="1"/>
    <m/>
    <m/>
    <s v="Not Started"/>
    <m/>
    <m/>
    <d v="2023-03-19T00:00:00"/>
    <m/>
    <m/>
    <m/>
    <n v="2"/>
    <n v="2"/>
    <d v="2023-03-17T00:00:00"/>
    <d v="2023-03-19T00:00:00"/>
    <m/>
    <m/>
    <s v=""/>
  </r>
  <r>
    <n v="5"/>
    <x v="4"/>
    <m/>
    <x v="1"/>
    <m/>
    <m/>
    <s v="Not Started"/>
    <m/>
    <m/>
    <m/>
    <n v="4"/>
    <s v="SF"/>
    <m/>
    <n v="3"/>
    <n v="3"/>
    <d v="2023-03-14T00:00:00"/>
    <d v="2023-03-16T00:00:00"/>
    <m/>
    <m/>
    <s v=""/>
  </r>
  <r>
    <n v="6"/>
    <x v="5"/>
    <m/>
    <x v="1"/>
    <m/>
    <m/>
    <s v="Blocked"/>
    <n v="0.5"/>
    <m/>
    <m/>
    <n v="5"/>
    <s v="SF"/>
    <m/>
    <n v="4"/>
    <n v="2"/>
    <d v="2023-03-01T00:00:00"/>
    <d v="2023-03-13T00:00:00"/>
    <m/>
    <m/>
    <s v=""/>
  </r>
  <r>
    <n v="7"/>
    <x v="6"/>
    <m/>
    <x v="1"/>
    <m/>
    <m/>
    <s v="Completed"/>
    <n v="1"/>
    <m/>
    <m/>
    <n v="6"/>
    <s v="SF"/>
    <n v="-1"/>
    <n v="5"/>
    <n v="0"/>
    <d v="2023-02-21T00:00:00"/>
    <d v="2023-02-27T00:00:00"/>
    <d v="2023-02-16T00:00:00"/>
    <d v="2023-02-22T00:00:00"/>
    <n v="5"/>
  </r>
  <r>
    <n v="8"/>
    <x v="7"/>
    <m/>
    <x v="2"/>
    <m/>
    <m/>
    <s v="Completed"/>
    <n v="1"/>
    <d v="2023-03-19T00:00:00"/>
    <m/>
    <m/>
    <m/>
    <m/>
    <n v="1"/>
    <n v="0"/>
    <d v="2023-03-19T00:00:00"/>
    <d v="2023-03-19T00:00:00"/>
    <m/>
    <m/>
    <s v=""/>
  </r>
  <r>
    <n v="9"/>
    <x v="8"/>
    <m/>
    <x v="2"/>
    <m/>
    <m/>
    <s v="In Progress - On Track"/>
    <n v="0.75"/>
    <m/>
    <m/>
    <n v="8"/>
    <m/>
    <m/>
    <n v="1"/>
    <n v="0.25"/>
    <d v="2023-03-20T00:00:00"/>
    <d v="2023-03-20T00:00:00"/>
    <m/>
    <m/>
    <s v=""/>
  </r>
  <r>
    <n v="10"/>
    <x v="9"/>
    <m/>
    <x v="2"/>
    <m/>
    <m/>
    <s v="Not Started"/>
    <m/>
    <m/>
    <m/>
    <n v="9"/>
    <m/>
    <m/>
    <n v="1"/>
    <n v="1"/>
    <d v="2023-03-21T00:00:00"/>
    <d v="2023-03-21T00:00:00"/>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6F6469-B99F-4B3C-942A-409F32109C83}"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ject Phases">
  <location ref="A3:F17" firstHeaderRow="0" firstDataRow="1" firstDataCol="1"/>
  <pivotFields count="20">
    <pivotField dataField="1" showAll="0"/>
    <pivotField axis="axisRow" showAll="0" sortType="ascending">
      <items count="11">
        <item x="6"/>
        <item x="3"/>
        <item x="5"/>
        <item x="4"/>
        <item x="0"/>
        <item x="2"/>
        <item x="1"/>
        <item x="7"/>
        <item x="8"/>
        <item x="9"/>
        <item t="default"/>
      </items>
      <autoSortScope>
        <pivotArea dataOnly="0" outline="0" fieldPosition="0">
          <references count="1">
            <reference field="4294967294" count="1" selected="0">
              <x v="1"/>
            </reference>
          </references>
        </pivotArea>
      </autoSortScope>
    </pivotField>
    <pivotField showAll="0"/>
    <pivotField axis="axisRow" showAll="0" sortType="ascending">
      <items count="4">
        <item x="1"/>
        <item x="0"/>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numFmtId="9" showAll="0"/>
    <pivotField showAll="0"/>
    <pivotField showAll="0"/>
    <pivotField showAll="0"/>
    <pivotField showAll="0"/>
    <pivotField showAll="0"/>
    <pivotField showAll="0"/>
    <pivotField dataField="1" showAll="0"/>
    <pivotField dataField="1" numFmtId="14" showAll="0"/>
    <pivotField dataField="1" numFmtId="14" showAll="0"/>
    <pivotField showAll="0"/>
    <pivotField showAll="0"/>
    <pivotField showAll="0"/>
  </pivotFields>
  <rowFields count="2">
    <field x="3"/>
    <field x="1"/>
  </rowFields>
  <rowItems count="14">
    <i>
      <x/>
    </i>
    <i r="1">
      <x/>
    </i>
    <i r="1">
      <x v="2"/>
    </i>
    <i r="1">
      <x v="3"/>
    </i>
    <i r="1">
      <x v="1"/>
    </i>
    <i>
      <x v="1"/>
    </i>
    <i r="1">
      <x v="4"/>
    </i>
    <i r="1">
      <x v="6"/>
    </i>
    <i r="1">
      <x v="5"/>
    </i>
    <i>
      <x v="2"/>
    </i>
    <i r="1">
      <x v="7"/>
    </i>
    <i r="1">
      <x v="8"/>
    </i>
    <i r="1">
      <x v="9"/>
    </i>
    <i t="grand">
      <x/>
    </i>
  </rowItems>
  <colFields count="1">
    <field x="-2"/>
  </colFields>
  <colItems count="5">
    <i>
      <x/>
    </i>
    <i i="1">
      <x v="1"/>
    </i>
    <i i="2">
      <x v="2"/>
    </i>
    <i i="3">
      <x v="3"/>
    </i>
    <i i="4">
      <x v="4"/>
    </i>
  </colItems>
  <dataFields count="5">
    <dataField name="Count" fld="0" subtotal="count" baseField="3" baseItem="0"/>
    <dataField name="Start" fld="15" subtotal="min" baseField="3" baseItem="0" numFmtId="14"/>
    <dataField name="End" fld="16" subtotal="max" baseField="3" baseItem="0" numFmtId="14"/>
    <dataField name="% Complete" fld="7" subtotal="average" baseField="3" baseItem="0" numFmtId="9"/>
    <dataField name="Days Left" fld="14" baseField="0" baseItem="0"/>
  </dataFields>
  <formats count="3">
    <format dxfId="11">
      <pivotArea field="3" type="button" dataOnly="0" labelOnly="1" outline="0" axis="axisRow" fieldPosition="0"/>
    </format>
    <format dxfId="10">
      <pivotArea dataOnly="0" labelOnly="1" outline="0" fieldPosition="0">
        <references count="1">
          <reference field="4294967294" count="5">
            <x v="0"/>
            <x v="1"/>
            <x v="2"/>
            <x v="3"/>
            <x v="4"/>
          </reference>
        </references>
      </pivotArea>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E7FB1A-7F48-4A50-A015-C35E9FEFD149}" name="StatusTable" displayName="StatusTable" ref="D2:D7" totalsRowShown="0">
  <autoFilter ref="D2:D7" xr:uid="{55E7FB1A-7F48-4A50-A015-C35E9FEFD149}"/>
  <tableColumns count="1">
    <tableColumn id="1" xr3:uid="{5AC5AE5D-E7F4-444F-8568-EE040CB4461A}"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4A95F2-5F2B-430B-A7DA-A9496AB15ECF}" name="AssigneeTable" displayName="AssigneeTable" ref="F2:F3" totalsRowShown="0">
  <autoFilter ref="F2:F3" xr:uid="{304A95F2-5F2B-430B-A7DA-A9496AB15ECF}"/>
  <tableColumns count="1">
    <tableColumn id="1" xr3:uid="{16685E35-D2C8-4568-BA1B-2EE00DA45082}"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3D4CF-EDA1-483D-AFA0-DC0AE7161580}" name="TaskGroupTable" displayName="TaskGroupTable" ref="H2:H10" totalsRowShown="0">
  <autoFilter ref="H2:H10" xr:uid="{9633D4CF-EDA1-483D-AFA0-DC0AE7161580}"/>
  <tableColumns count="1">
    <tableColumn id="1" xr3:uid="{0A571C5E-D784-4CCF-98B1-AC096DC5C9B8}"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ABDA80-BA2F-418F-BE30-09E50BE22D58}" name="HolidaysTable" displayName="HolidaysTable" ref="J2:J44" totalsRowShown="0">
  <autoFilter ref="J2:J44" xr:uid="{E7ABDA80-BA2F-418F-BE30-09E50BE22D58}"/>
  <tableColumns count="1">
    <tableColumn id="1" xr3:uid="{AA1A2095-60CC-41B3-9AA7-86AE33D4A7B2}" name="Holidays" dataDxfId="6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33FB4E-2E3F-4EC8-B2BB-DD2FD031CB09}" name="NextIdTable" displayName="NextIdTable" ref="B2:B3" totalsRowShown="0">
  <autoFilter ref="B2:B3" xr:uid="{6B33FB4E-2E3F-4EC8-B2BB-DD2FD031CB09}"/>
  <tableColumns count="1">
    <tableColumn id="1" xr3:uid="{A1547E69-FD10-4512-B41D-CAC165B5CAC8}" name="NextID">
      <calculatedColumnFormula>MAX(IDcol)+1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23F433-3C13-44C5-AA13-D17C633DD248}" name="TaskTable" displayName="TaskTable" ref="B19:U29" totalsRowShown="0" headerRowDxfId="50">
  <autoFilter ref="B19:U29" xr:uid="{0C23F433-3C13-44C5-AA13-D17C633DD248}"/>
  <tableColumns count="20">
    <tableColumn id="1" xr3:uid="{839E9A1A-B92A-4321-90D2-9613DF0DB1F6}" name="ID" dataDxfId="49"/>
    <tableColumn id="2" xr3:uid="{14DAB949-E635-4F49-9C11-AADD562D6A20}" name="Task_x000a_Short Description"/>
    <tableColumn id="3" xr3:uid="{7E30294B-3EAB-4E76-9BCE-6E39162D71D1}" name="Task_x000a_Notes"/>
    <tableColumn id="4" xr3:uid="{173EEB0B-948C-46FF-B464-5D4C8E186484}" name="Task_x000a_Group" dataDxfId="48"/>
    <tableColumn id="5" xr3:uid="{6C9F2011-8C53-4808-81AF-1E258B106201}" name="Assignee" dataDxfId="47"/>
    <tableColumn id="6" xr3:uid="{33D21354-17B3-46E7-90EB-D32B66F0AE98}" name="Due_x000a_Date" dataDxfId="46"/>
    <tableColumn id="7" xr3:uid="{6D4E0075-620F-4791-BCFC-C9862D844142}" name="Status" dataDxfId="45"/>
    <tableColumn id="8" xr3:uid="{374D11E1-65DE-4844-94D1-50BB8E5A9AC9}" name="Percent_x000a_Complete" dataDxfId="44"/>
    <tableColumn id="9" xr3:uid="{1390C4F0-1D48-4C85-B9EF-0F9C1DC03880}" name="Independent_x000a_Start Date" dataDxfId="43"/>
    <tableColumn id="10" xr3:uid="{4B64B87D-0359-4446-BD4D-7DAEC2143884}" name="Independent_x000a_End Date" dataDxfId="42"/>
    <tableColumn id="11" xr3:uid="{58FE221A-4781-4137-ABA9-9D87CE798198}" name="Dependency_x000a_ID" dataDxfId="41"/>
    <tableColumn id="12" xr3:uid="{630267F6-9D9D-43E6-9E23-A3DDC589EB6D}" name="Dependency_x000a_Type" dataDxfId="40"/>
    <tableColumn id="13" xr3:uid="{08387B7D-32B0-4961-9481-09B23E976B36}" name="Dependency_x000a_Lag Days" dataDxfId="39"/>
    <tableColumn id="14" xr3:uid="{93CFA64F-700C-4085-BE3E-4CD794E31D06}" name="Planned_x000a_Workdays" dataDxfId="38"/>
    <tableColumn id="20" xr3:uid="{BC00A197-7621-4A5B-A533-B6BD52D275CB}" name="Planned_x000a_Remaining" dataDxfId="5">
      <calculatedColumnFormula array="1">IF(AND(TaskTable[[#This Row],[Percent
Complete]]&lt;&gt;""),Planned_Workdays_row-Planned_Workdays_row*TaskTable[[#This Row],[Percent
Complete]],Planned_Workdays_row)</calculatedColumnFormula>
    </tableColumn>
    <tableColumn id="15" xr3:uid="{49A87DA4-0A65-45D5-8C41-3CA69155E6C3}" name="Planned_x000a_Start" dataDxfId="37">
      <calculatedColumnFormula array="1">IFERROR(IF(IndStartDate&lt;&gt;"",IndStartDate,IF(IndEndDate&lt;&gt;"",plan_start_calculation,IF(DIDrow&lt;&gt;"",IF(OR(DTypeRow="FS",DTypeRow=""),fs_calculation,IF(DTypeRow="SS",ss_calculation,plan_start_calculation)),""))),"")</calculatedColumnFormula>
    </tableColumn>
    <tableColumn id="16" xr3:uid="{8B4C853B-BA2A-4FD1-AD9F-3513E0774F3B}" name="Planned_x000a_End" dataDxfId="36">
      <calculatedColumnFormula array="1">IFERROR(IF(IndStartDate&lt;&gt;"",plan_end_calculation,IF(IndEndDate&lt;&gt;"", IndEndDate,IF(DIDrow&lt;&gt;"",
                                                                                                        IF(DTypeRow="SF",sf_calculation,
                                                                                                        IF(DTypeRow="FF",ff_calculation,
                                                                                                        plan_end_calculation)),""))),"")</calculatedColumnFormula>
    </tableColumn>
    <tableColumn id="17" xr3:uid="{6961967D-AA02-45D0-AA8C-686B5EA586CB}" name="Actual_x000a_Start" dataDxfId="1">
      <calculatedColumnFormula>TaskTable[[#This Row],[Planned
Start]]+2</calculatedColumnFormula>
    </tableColumn>
    <tableColumn id="18" xr3:uid="{2786E86A-6590-443D-97B4-8A5F94F5F489}" name="Actual_x000a_End" dataDxfId="0">
      <calculatedColumnFormula>TaskTable[[#This Row],[Planned
End]]+2</calculatedColumnFormula>
    </tableColumn>
    <tableColumn id="19" xr3:uid="{5352A32C-01AF-47E5-B559-6FF026F8A8A2}" name="Actual_x000a_Workdays" dataDxfId="35">
      <calculatedColumnFormula>IF(AND(TaskTable[[#This Row],[Actual
Start]]&lt;&gt;"",TaskTable[[#This Row],[Actual
End]]&lt;&gt;""),NETWORKDAYS(TaskTable[[#This Row],[Actual
Start]],TaskTable[[#This Row],[Actual
End]],Holidaysdd),"")</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A9DD2-82C1-47D8-9131-7F193BC39D05}" name="Table1" displayName="Table1" ref="A1:F10" totalsRowShown="0" headerRowDxfId="34" dataDxfId="33">
  <autoFilter ref="A1:F10" xr:uid="{AE7A9DD2-82C1-47D8-9131-7F193BC39D05}">
    <filterColumn colId="0" hiddenButton="1"/>
    <filterColumn colId="1" hiddenButton="1"/>
    <filterColumn colId="2" hiddenButton="1"/>
    <filterColumn colId="3" hiddenButton="1"/>
    <filterColumn colId="4" hiddenButton="1"/>
    <filterColumn colId="5" hiddenButton="1"/>
  </autoFilter>
  <tableColumns count="6">
    <tableColumn id="1" xr3:uid="{D236308C-05A4-4D2C-80D6-469A7EF1309C}" name="Process Step ID" dataDxfId="32"/>
    <tableColumn id="2" xr3:uid="{FFACF64D-4112-4BC0-8EE9-7C0A3F5B084D}" name="Process Step Description" dataDxfId="31"/>
    <tableColumn id="3" xr3:uid="{9B31DEC0-9C67-411D-9493-A3BF0EE2E9A4}" name="Next Step ID" dataDxfId="30"/>
    <tableColumn id="4" xr3:uid="{F7B15052-B7F7-4E32-AE9E-35EBD80B9671}" name="Connector Label" dataDxfId="29"/>
    <tableColumn id="5" xr3:uid="{8F194CAB-70E4-4506-B08F-EEE132CD790B}" name="Shape Type" dataDxfId="28"/>
    <tableColumn id="6" xr3:uid="{660D8E0A-4B1B-4D29-8DCB-95B0B2666003}" name="Alt Text" dataDxfId="2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440DA2-D830-4834-8F45-2A8D3218702B}" name="Table14" displayName="Table14" ref="A17:F30" totalsRowShown="0" headerRowDxfId="26" dataDxfId="25">
  <autoFilter ref="A17:F30" xr:uid="{91440DA2-D830-4834-8F45-2A8D3218702B}"/>
  <tableColumns count="6">
    <tableColumn id="1" xr3:uid="{970CB586-D5D2-4315-B694-96A531F8D019}" name="Process Step ID" dataDxfId="24"/>
    <tableColumn id="2" xr3:uid="{2A778437-084A-4917-B9EF-F4BAF52154CF}" name="Process Step Description" dataDxfId="23"/>
    <tableColumn id="3" xr3:uid="{B0BC082F-FB24-4060-A49A-83710DB86B05}" name="Next Step ID" dataDxfId="22"/>
    <tableColumn id="4" xr3:uid="{329FA196-1D9E-41DA-81DC-8CDA6B3E28D8}" name="Connector Label" dataDxfId="21"/>
    <tableColumn id="5" xr3:uid="{480DCB54-E487-4BEF-B1BA-448C1404C401}" name="Shape Type" dataDxfId="20"/>
    <tableColumn id="6" xr3:uid="{7B9B35A7-865A-403A-AAB2-EC0E8EDB9C88}" name="Alt Text" dataDxfId="1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B59455-DECF-44F0-A643-F94B5E013D77}" name="Table2" displayName="Table2" ref="A1:E32" totalsRowShown="0" headerRowDxfId="18" dataDxfId="17">
  <autoFilter ref="A1:E32" xr:uid="{88B59455-DECF-44F0-A643-F94B5E013D77}">
    <filterColumn colId="0" hiddenButton="1"/>
    <filterColumn colId="1" hiddenButton="1"/>
    <filterColumn colId="2" hiddenButton="1"/>
    <filterColumn colId="3" hiddenButton="1"/>
    <filterColumn colId="4" hiddenButton="1"/>
  </autoFilter>
  <tableColumns count="5">
    <tableColumn id="1" xr3:uid="{7AC250EC-1CFD-42DF-AB19-825D9E9FF136}" name="Employee ID" dataDxfId="16"/>
    <tableColumn id="2" xr3:uid="{3D3EFECF-02F8-4E6F-AEB9-DD48C452AB51}" name="Name" dataDxfId="15"/>
    <tableColumn id="3" xr3:uid="{A0DD7D27-1B59-416B-9B95-6990E525C711}" name="Title" dataDxfId="14"/>
    <tableColumn id="4" xr3:uid="{3D490C4E-02A9-44BC-9ABE-65255EFB0ABF}" name="Manager ID" dataDxfId="13"/>
    <tableColumn id="5" xr3:uid="{BFF41868-F789-4D07-BB89-991B68546DB9}" name="Role Type"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_rels/webextension2.xml.rels><?xml version="1.0" encoding="UTF-8" standalone="yes"?>
<Relationships xmlns="http://schemas.openxmlformats.org/package/2006/relationships"><Relationship Id="rId1" Type="http://schemas.openxmlformats.org/officeDocument/2006/relationships/image" Target="../media/image2.png"/></Relationships>
</file>

<file path=xl/webextensions/webextension1.xml><?xml version="1.0" encoding="utf-8"?>
<we:webextension xmlns:we="http://schemas.microsoft.com/office/webextensions/webextension/2010/11" id="{F9163217-4153-45C5-9249-949BFD519E17}">
  <we:reference id="wa104381973" version="1.0.0.4" store="en-US" storeType="OMEX"/>
  <we:alternateReferences>
    <we:reference id="wa104381973" version="1.0.0.4" store="wa104381973" storeType="OMEX"/>
  </we:alternateReferences>
  <we:properties>
    <we:property name="addinIntsanceKey" value="&quot;f628ed9d-9391-4f34-a58a-24e1e96fe684&quot;"/>
    <we:property name="fileInfo" value="{&quot;webURL&quot;:null,&quot;golocalReferenceFileWebURL&quot;:null,&quot;usesGolocalEndPoint&quot;:true}"/>
    <we:property name="tableName" value="&quot;Table1&quot;"/>
    <we:property name="tableValues" value="[[&quot;Process Step ID&quot;,&quot;Process Step Description&quot;,&quot;Next Step ID&quot;,&quot;Connector Label&quot;,&quot;Shape Type&quot;,&quot;Alt Text&quot;],[&quot;P100&quot;,&quot;Parent process&quot;,&quot;P200,P300,P400&quot;,&quot;one,two,three&quot;,&quot;Process&quot;,&quot;&quot;],[&quot;P200&quot;,&quot;Level 1 process&quot;,&quot;P500,P600&quot;,&quot;&quot;,&quot;Process&quot;,&quot;&quot;],[&quot;P300&quot;,&quot;Level 1 process&quot;,&quot;P700,P800&quot;,&quot;&quot;,&quot;Process&quot;,&quot;&quot;],[&quot;P400&quot;,&quot;Level 1 process&quot;,&quot;P900&quot;,&quot;&quot;,&quot;Process&quot;,&quot;&quot;],[&quot;P500&quot;,&quot;Level 2 process&quot;,&quot;&quot;,&quot;&quot;,&quot;Process&quot;,&quot;&quot;],[&quot;P600&quot;,&quot;Level 2 process&quot;,&quot;&quot;,&quot;&quot;,&quot;Process&quot;,&quot;&quot;],[&quot;P700&quot;,&quot;Level 2 process&quot;,&quot;&quot;,&quot;&quot;,&quot;Process&quot;,&quot;&quot;],[&quot;P800&quot;,&quot;Level 2 process&quot;,&quot;&quot;,&quot;&quot;,&quot;Process&quot;,&quot;&quot;],[&quot;P900&quot;,&quot;Level 2 process&quot;,&quot;&quot;,&quot;&quot;,&quot;Process&quot;,&quot;&quot;]]"/>
    <we:property name="DiagramType" value="&quot;BasicFlowchart&quot;"/>
    <we:property name="sourceDataType" value="0"/>
    <we:property name="templateID" value="&quot;TM34241424&quot;"/>
    <we:property name="DVSettings" value="{&quot;shapeBinding&quot;:{&quot;altTextColumn&quot;:&quot;Alt Text&quot;,&quot;indexColumn&quot;:&quot;Process Step ID&quot;,&quot;shapeLabelColumn&quot;:&quot;Process Step Description&quot;,&quot;shapeTypeColumn&quot;:&quot;Shape Type&quot;},&quot;connectorBinding&quot;:{&quot;connectorLabelColumn&quot;:&quot;Connector Label&quot;,&quot;delimiter&quot;:&quot;,&quot;,&quot;connectorDirection&quot;:&quot;ToTarget&quot;,&quot;targetIndexColumn&quot;:&quot;Next Step ID&quot;,&quot;sourceIndexColumn&quot;:&quot;Process Step ID&quot;,&quot;connectorBindingType&quot;:&quot;Column&quot;},&quot;layout&quot;:&quot;Hierarchy_TopToBottomCenter&quot;,&quot;masterSelector&quot;:{&quot;masterMappings&quot;:[{&quot;shapeType&quot;:&quot;Process&quot;,&quot;stencil&quot;:&quot;basflo_u.vssx&quot;,&quot;master&quot;:&quot;Process&quot;},{&quot;shapeType&quot;:&quot;Decision&quot;,&quot;stencil&quot;:&quot;basflo_u.vssx&quot;,&quot;master&quot;:&quot;Decision&quot;},{&quot;shapeType&quot;:&quot;Subprocess&quot;,&quot;stencil&quot;:&quot;basflo_u.vssx&quot;,&quot;master&quot;:&quot;Subprocess&quot;},{&quot;shapeType&quot;:&quot;Start&quot;,&quot;stencil&quot;:&quot;basflo_u.vssx&quot;,&quot;master&quot;:&quot;Start/End&quot;},{&quot;shapeType&quot;:&quot;End&quot;,&quot;stencil&quot;:&quot;basflo_u.vssx&quot;,&quot;master&quot;:&quot;Start/End&quot;},{&quot;shapeType&quot;:&quot;Document&quot;,&quot;stencil&quot;:&quot;basflo_u.vssx&quot;,&quot;master&quot;:&quot;Document&quot;},{&quot;shapeType&quot;:&quot;Data&quot;,&quot;stencil&quot;:&quot;basflo_u.vssx&quot;,&quot;master&quot;:&quot;Data&quot;},{&quot;shapeType&quot;:&quot;Database&quot;,&quot;stencil&quot;:&quot;basflo_u.vssx&quot;,&quot;master&quot;:&quot;Database&quot;},{&quot;shapeType&quot;:&quot;External Data&quot;,&quot;stencil&quot;:&quot;basflo_u.vssx&quot;,&quot;master&quot;:&quot;External Data&quot;},{&quot;shapeType&quot;:&quot;On-page reference&quot;,&quot;stencil&quot;:&quot;basflo_u.vssx&quot;,&quot;master&quot;:&quot;On-page reference&quot;},{&quot;shapeType&quot;:&quot;Off-page reference&quot;,&quot;stencil&quot;:&quot;basflo_u.vssx&quot;,&quot;master&quot;:&quot;Off-page reference&quot;},{&quot;shapeType&quot;:&quot;Custom 1&quot;,&quot;stencil&quot;:&quot;basflo_u.vssx&quot;,&quot;master&quot;:&quot;Custom 1&quot;},{&quot;shapeType&quot;:&quot;Custom 2&quot;,&quot;stencil&quot;:&quot;basflo_u.vssx&quot;,&quot;master&quot;:&quot;Custom 2&quot;},{&quot;shapeType&quot;:&quot;Custom 3&quot;,&quot;stencil&quot;:&quot;basflo_u.vssx&quot;,&quot;master&quot;:&quot;Custom 3&quot;},{&quot;shapeType&quot;:&quot;Custom 4&quot;,&quot;stencil&quot;:&quot;basflo_u.vssx&quot;,&quot;master&quot;:&quot;Custom 4&quot;}],&quot;defaultMaster&quot;:&quot;Process&quot;,&quot;defaultMasterStencil&quot;:&quot;basflo_u.vssx&quot;}}"/>
    <we:property name="containerID" value="&quot;1&quot;"/>
    <we:property name="tableAddress" value="&quot;'WBS-Wide'!A1:F10&quot;"/>
    <we:property name="pageID" value="&quot;0&quot;"/>
    <we:property name="imageCacheV2" value="&quot;data:image/png;base64,iVBORw0KGgoAAAANSUhEUgAAAosAAAE7CAYAAAC1yMv/AAAAAXNSR0IArs4c6QAAIABJREFUeF7tnXuoHdX1x3dbCRK1aNASSxCxlvhHa2MeRsV4I9EaQUt+VmlEoy3RoEUbJYpolJgaX5iHWltaMVGLJRFsY1CINgnmNkm1qK3YV6QWrbbgq0baIMGm8GONmdtzT85NZs+sdfaamc+BYr3uvfban++afb53nZlzPxN4QQACEIAABCAAAQhAYAQCn9nz8+NCCLOhBAEIQAACEIAABCAAgQ4CP87N4q3Tp09fNDAwAB0IQAACEIAABCAAAQiEwcHBsHnz5sVDZnHRokWLbr31VtBAAAIQgAAEIAABCEAgiC9cvHgxZpFagAAEIAABCEAAAhDYmwBmkaqAAAQgAAEIQAACEBiRAGaR4oAABCAAAQhAAAIQwCxSAxCAAAQgAAEIQAAC8QToLMYzYwYEIAABCEAAAhBoDQHMYmukZqMQgAAEIAABCEAgngBmMZ4ZMyAAAQhAAAIQgEBrCGAWWyM1G4UABCAAAQhAAALxBDCL8cyYAQEIQAACEIAABFpDALPYGqnZKATaR2D79u1hzZo17du4ox1fccUVYezYsY4yIhUIQCCWAGYxlhjjIQCB2hCQA07+pil/7z6NZDl7/oRsGv6sCgEtAphFLZLEgQAE3BHITQpmJY008E/DnVUhoE0As6hNlHgQgIAbApiVtF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gYVZ27doVxo8fH956661sfxMnTgxbtmwJo0ePdrdfbwlp8Pe2J/KBQBsJYBbbqDp7hkBLCGiYFTGLkyZNCps3bw5HHHFEWLBgQZgyZUqYPXu2GsXdu3eHSy65JNx3333ZGk15afBvCgv2AYE6E8As1lk9cocABPZJQMOsjGQWp06dmpnIHTt2ZDnMmjUrLF++PCxcuDBs27Yt60Cee+65Ye7cuUP/fe3ateGNN94YGiPdSpl3zDHHZHPltWjRopDn3T0272q+++67w9aRuGJi8xgSs/tnq1evzgzuqlWrhuUkP887p6NGjQobNmwIc+bMyTqp8u/SRT3xxBNLVZoG/1ILMwkCEFAlgFlUxUkwCEDAEwENs9L9MXRuxDr3mXcG58+fHy644ILw8ssvh507d4YlS5aElStXZkNvuummzBhK5/CUU04J69atywzlhRdeGK699trwwAMP7NVZFLM4MDCQxevsaopR7fz51q1bg6ydfzwuxlHWf++99zLTmL8kXndOY8aMycbmrCTWxo0bh/69ip4a/Kusz1wIQECHAGZRhyNRIAABhwQ0zEp3ZzHfphjE8847Lzz11FPZjw466KCwadOmcPPNN2dG8Le//W2YNm3aMCrSxROjN2/evGyM3PcoJvKcc84Z0Sx2jpWuoHT8Lr300mEx8p/n+827h51dSklEjGCvnD7++OOs25gb4Xx+L2McI7MG/5j1GAsBCNgQwCzacCUqBCDggICGWRnJLHZ24Do7i51mcdmyZcM6e4JEunu9zOKKFSvC9ddfP+wj3+6x+f2S3YZTculca6TOYve4bol6mU4xpznHWEk1+MeuyXgIQECfAGZRnykRIQABJwQ0zMpIZrHz42m5t+/kk08Od99991BnUbqGnfcR5vf/ycfJ3WZROniPP/54ds9h9z2L3fdF5vc9dsYQ3EXvWezO6aKLLgoPP/zwUHdU7rmUbmfeLRXDWvahGw3+TkqJNCDQagKYxVbLz+Yh0GwCdTcr3Z3FuqlVd/51402+ELAigFm0IktcCEAgOYG6mxXMYvISIgEIQCCE7FaUxYsXL/7MHhq3Llq0aFHZ+1MgCgEIQMATgbqbRU8sy+QC/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dAh88MEH4bvf/W54++23w1lnnaUTtM9RPvzww/DJJ5+EsWPH9nllneV++ctfhnHjxoX777+/tnvQIUEUCNSbAGax3vqRPQQgsIfArl27wubNm8Pg4GB45plnwptvvhkmTZoUjjvuuHD44YfXktM777wTfvazn4U5c+aEL3zhC7Xbw0cffRT+9re/ZbqIaTzjjDMy437qqaeGgw8+uHb7IWEItJUAZrGtyrNvCDSAwAsvvJAZkWeffTa88sorYcKECWHGjBmZKZk8eXI44IADar/LJ598Mlx99dVhw4YNmfGt6+ull14KGzduDJs2bQqim+gzMDAQZs6c2Rit6qoNeUNgfwQwi/sjxH+HAATcEHj99deHDIcYj6OPPjozhmIQm9yteuyxx8Ltt98ennvuuUZ8nCtd4K1bt2bGUXTcvn37kI6iZ51NsZuLhUQgoEgAs6gIk1AQgIAuAbnvMO9GyT/lNX369OyjTPlnXe/lK0Pp3nvvDStXrgzPP/984z7ClY+r5daB/BaC3bt3DzOPbdK5TG0wBwLWBDCL1oSJDwEIFCbQ677DTnPY9o7T9ddfn32Eu379+sYZxs4ikftNO80j9zsWvoQYCAETAphFE6wEhQAEihJow32HRVkUGXf55ZcH6cStXr26EfdkFtkz9zsWocQYCNgRwCzasSUyBCDQg0D3fYd0jeLKRD6ivfDCC7PO4sMPPxw3uQGjO+93lO6j1FN+3yr3OzZAYLbgkgBm0aUsJAWB5hDovu+Q+9GqayuG6cwzz8yeIl6xYkX1gDWOQH3VWDxSrw0BzGJtpCJRCNSDQPd9h3R+bHTbuXNnOPnkk8Oll14arrvuOptFahiVznUNRSNl9wQwi+4lIkEI+CfQed+h3F/Gd+j1RzP50u7TTz89LFiwIFx22WX9WbRmq1CbNROMdF0SwCy6lIWkIOCbAN0bP/rIdxTKR9LycfT555/vJzGHmdD1digKKdWCAGaxFjKRJATSEuC+sLT897f6P/7xj3DXXXeF733ve+HLX/7y/obz3/cQoK4pBQgUI4BZLMaJURBoFQE6MK2Sm83uIUDHnFKAQG8CmEUqAwIQCPKEcud32XHfIUUBgZB9AXr+t8c7rwn5ip6TTjqpNd9zSS1AALNIDUCgpQTkXrf8jVD+yfcdtrQQ2HYhAr267VdffXW44447hs1/4403wrx588K6devC6NGjC8VmEAS8E8AseleI/CCgTEBM4tlnn511Ezu/zJi/v6sMuk/hRMdLLrkk3HfffeGII47o06osI/c7vvrqq+G0004bxh+zSG00kQBmsYmqsqfGE5CvSlm+fHm2z1mzZoW1a9cGeZNauHBh2LZtW3jrrbeGfr5q1aowd+7cobEPPPBA+Pe//x3a/neWm1IknbWwaNGiTNspU6aE2bNnZ1+pc8ghhwQ56Ldu3Ro2btyY/ffu2mkKixT76OYv33t58cUXhz//+c9hx44d2XUovPNrc+LEidn12n1djvSzFHtiTQh0E8AsUhMQqBkBedOfP39+2LJlS/Yxl7xZiTmYOnVqOOWUU7KPv+QNSf4k3HnnnZcZhJUrV2a7vOmmm7I3rxNPPLFmuybdkQh0dxalPpYtW5b97WjR+r///W9WE0uWLAljxozJft5dO2IseZUj0M1ffmnrdR3ecMMN4eWXX866vzJG9Oi8Lr/61a9yrZaTgFl9IIBZ7ANkloCAJgHpSEjnUC5eeeX/Lh2NznulxBiKObj++uuHLS9mAXOgqUjaWN1mRe6tmzRpUlYXYhz/+c9/hpkzZ4Z77703+wJv+ffu2sn/Pe1O6rl6L7PYfR2KERQ98vsYRZdp06YN27DMefDBB7lW61kGjc8as9h4idlgkwjIX+x48cUXszce+dhKXp2dxV5mUT6Wzsc2iQV7+ZSAmBXpIssvBXnHWH5RkFr5+te/nj24JF0t+eJuuUdVuo7dtcMvD+WrqZt/9z2LokUvs9ipg6yed4S5VstrwUw7AphFO7ZEhkBlAvL3f+VNZNOmTdlHVPI9cL/+9a/DI4880vOexW6zKB9DPv7440NjR40alX0EycfQlaVxFSC/b07uWczvT5RuohgXqaH8Y1HRvdf9rq42U8NkOvn36vB3m8X8l7z83tH8uuy+Vn/0ox+Fb33rW+Hggw+uIRVSbhIBzGKT1GQvtSfQ6/sOJ0yYEGbMmJF1hfhut9pLzAYgUJjAtddeGx566KHAGVAYGQONCGAWjcASFgJFCXR/36F8hY10hcQgTp8+na5CUZCMg0ADCfT6dEHOBTkf5JzgWw0aKLrDLWEWHYpCSs0mIPeSdX4ZtjyQIIf+wMBA9k++77DZ+rM7CFQhwPlRhR5zyxLALJYlxzwIFCRAZ6AgKIb1jcBf/vKXcP/994drrrkmfOlLX+rbuiykT4BPJvSZEnFvAphFqgICygS471AZKOFMCDzxxBNB7onbsGEDH2WaEO5/UM6e/jNvy4qYxbYozT5NCfDbvSleghsRkIcnFi9enH0dE7c/GEFOGJZPNRLCb9jSmMWGCcp2+kNA7huSr7LJv9JGfqPnvsP+sGcVXQJLly7N/pKIfKXS4YcfrhucaK4I9LrfsfPvw8t3cvKCQC8CmEXqAgIFCOS/oT/77LOZSXzzzTezJ5V5IrEAPIa4JyAfR7/00kth/fr12dP38svPLbfcEu688073uZNgeQK9PhHpNI98v2N5tk2biVlsmqLsR4VAfu/PM888EwYHB8MLL7yQfdfZWWedlZnEU089NRxwwAEqaxEEAh4IzJkzJ3zwwQfZ346+/PLLg9zTKA/CHHvssR7SIwdjApx5xoBrHh6zWHMBSX9kAtINlP8VvRdLfsvu/GhZPpLht2wqrC0ExCz83//9X/aLkZhGef3gBz8IV111VVsQsM8OAr0+TZFfkuUXZjkXv/KVrxTiJbV04IEH8n2xhWj5HYRZ9KsNmVUgIPfmyBuf/Kks+XqQXq9e9x1y/04F6EytNQG5Hr7xjW9kD7vkL7kPVz6a5gWBsuel/GnSu+++Ozz33HOFf3GHtj8CmEV/mpBRRQLSITz33HOzv6Msfxt57dq1WUSt35Qrpsd0CLgjIEbg9NNPD3LtdL6kI7Rjx46sM8QLAp0Ein4S853vfCf7W/byCY8YRv7iTD3rCLNYT93IegQCW7duzTqK+cdoo0ePDgsWLMie9OS+Q8oGAr0JyC9WP/nJT8Jjjz0WxDh2vqSzKB1GXhAYicC+7neUWxk+/PDDbKo8MCP1JB9n86oXAcxivfQi230QkBvy5SZ9+fN5na/zzz8/XHTRRdl9NjzdRwlBYGQC8qYvD3XJV+k8/fTT2VPRcs+ivOHzgkBRAvmnOPKw1E9/+tNh0+TBQPm5nMu86kMAs6iglbTj16xZoxCJEGUJfO5znwvf//73sze37tdtt90Wbr755rKhmQeBSgTqej58/PHH4dVXXw1vv/12uOCCCyoxSD35iiuu4H65BCI88MAD4eqrr+658o033hhGjRqVICuWzAnEXBeYRYW6EYjy9SoDAwMK0QgRS0DYn3DCCeG0004Lv/nNb7Lvi5P/ffTRR1ko+aobuVeGFwRSEOB8SEH9f2vmZ7PowKu/BOSWoCeffDJb9NBDDw2TJ0/O/jd16tTwq1/9Kvzud7/jfbO/kgytFntdYBYVhMoPIQ4jBZglQozEXzo6Yhr/+Mc/8uXCJbgyRYcA54MOx7JR4F+WXPV58sXu48ePz76jtvurdtClOt8qEWL5Yxar0N4zNxa6wpKE6CAAf8rBMwHqM6068E/Lf6TV0SWtLrH8MYsKesVCV1iSEJhFaqAmBDgf0goF/7T8MYvN4I9ZVNCRw0gBYoUQ8K8Aj6nmBKhPc8T7XAD+afljFpvBH7OooCOHkQLECiHgXwEeU80JUJ/miDGLaRGXWp3rohQ2tUmx/DGLCuhjoSssSYgOAvCnHDwToD7TqgP/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717yV27doVJkyaFzZs3hyOOOKJyRvuKt2DBgmydLVu2hNGjR1dey0OAqvw97IEcmkugan1yPlSrjar8q63ObKvOItdFtdqKvS4wi9V4Z7Njoacwi7t37w7nnXdeOPHEE8Pg4GBYt24dZlFBe0JAYH8EOB/2R8j2v1flb5tde6NX1aUfZpH3zf/VJ2ZR4Vq1KPpVq1aFuXPnZtnNmjUrrF27Ntx0003Z/xfD98Ybb4QlS5aElStXhu6xq1evHrFTKfPmzZu3l1mUny9cuDBs27YtvPXWW2HixInh0UcfDXfccUf2M/l3yUE6k8uXLx+Wl/xL589l/Y8//nhY/vKz8ePHZ7FHjRqVdTaPP/74vX4me4t9VeUfux7jIRBDoGp99npT5HworkBV/sVXYmQMgaq6cF387720H++bmMWY6h5hrHbRdxpBWTI3iZ988klYtmzZkGmbMmVKmDp16pBpzMfOnDkzXHnllT0/1t6XWRwYGAgvv/xy9lG4mL/DDjssPPjgg0M/27p1a5g/f/7QR9gyRnIYN27cUF6SQ6/8x4wZE3bu3DnUhZVxEm/jxo3DflZGjqr8y6zJHAgUJVC1PrvfFDkfipL/dFxV/nGrMboogaq6cF3cWhR1z3Gx/DGLlXDrHEbdRS8matq0acMyk86cdBXl3sb169eHs88+OzODr7322l5jpeuwdOnSaLPY2XGUGGLk3n///aEupPxMOoN5keX/ftRRRw37+Uj5593GvFMqG8w7JJ0/i5Uktuhj4zMeAlUIVK1Pzoe5Q5+ulNGhKv8yazJn/wSq6sJ10d/rArO4/5re7wiLos87iN2LSzdPOnRHHnlkZtrEmHWP3de9HPvqLHaaxbyz2Hl/Y/daI3UWe+XUuY9u05mbxk4jul/oHQOq8o9Zi7EQiCVQtT57vSlyPhRXoSr/4isxMoZAVV24Lj5ttvTrfROzGFPdI4zVKPr8fj5ZQrpsxxxzzNC9gfk9fnJfghixGTNmZB8F5/cpdN4vKGM3bNiw18fQ+Y26Tz31VLaLzpjy72IipWu5Y8eO7L9LDnJvYvf9jUXvWXzxxReH5X/RRReFhx9+OIt90EEHZetJLvl9mfnPyjwNXpW/QgkQAgIjEqhan/KmyPnw6ZnB+dCcC43rYu97/T2/b2IWFa69qkWvkELlECN1HCsH7kOAJvDvAyaWSESgCfXJ+ZCoeBq8LNdFWnFj+WMWFfSKha6wpHoI3gzUkRIQAhkBzoe0hdAE/mkJ2qzeBF3a9L6JWVS4DppQ9AoYkoWAfzL0LFyAAPVZAJLhEPgbwq0QGl0qwFOYGssfs5gAusKShOggEFv0wINAPwlQn/2kvfda8E/Lf6TV0SWtLrH8MYsKesVCV1iSEJhFaqAmBDgf0goF/7T8MYvN4I9ZVNCRw0gBYoUQ8K8Aj6nmBKhPc8T7XAD+afljFpvBH7OooCOHkQLECiHgXwEeU80JUJ/miDGLaRGXWp3rohQ2tUmx/DGLCuhjoSssSYgOAvCnHDwToD7TqgP/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11hSULQWaQGakKA8yGtUPBPy595M3vpAAAZlUlEQVT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eBODg4GAYGBhSi9T/En/70p/Cf//wnfO1rX+v/4gor5uzzNwWFkISAgBoBzgc1lKUCcT6UwmY+qe7XxQcffBAOPPDAcPDBB5uzslgg9rrALCqosH379rBmzRqFSP0N8c4774RNmzaFd999N3z2s58Nhx12WDjzzDPDF7/4xf4morDaFVdcEcaOHasQiRAQ0CXA+aDLs0w0zocy1Gzn1PW6yKls3rw5+7/Tp0+3BWUYPea6wCwaCuE19N///vdwyy23hKeffjrccMMN4aqrrgoHHHBA+PGPfxxuv/32rPhvu+22cOyxx3rdAnlBAAJGBDgfjMAStlEE2nZ7A2axUeW778189NFH4e67785M4WWXXRYWLlwYDj300GGTZMy9994bli1bNjTm8MMPbxEltgqBdhLgfGin7uy6HAHM4qJFi7j3q1zxeJ21a9euzCAuXrw4zJo1KyxatCgcffTR+0xXPqKW7uOTTz4Z5s+fH6677rrs/gxeEIBAswhwPjRLT3bTHwKYRcxifyqtT6s89thjmUkUc3jPPfeECRMmRK0s95XceOON4YUXXgh33nlnuPjii7OPrHlBAAL1J8D5UH8N2UEaAphFzGKaylNeVW6+vfbaa7OoYhLPOOOMSitIPDGNO3fuzEzjOeecUykekyEAgXQEOB/SsWflZhDALGIWa13Jr7zySmbqpCMoHzd/+9vfVt3PE088kcUfN25cZkInT56sGp9gEICAHQHOBzu2RG4XAcwiZrGWFd/rCUarewx3797Nk9O1rBKSbisBzoe2Ks++rQhgFjGLVrVlErfIE4wmC4cQ8ien77vvvqyDKU9X8+S0FW3iQiCeAOdDPDNmQKAIAcwiZrFInSQfkz/BKN+LKPcPyvciykfDKV7y5LQ8RCMfUfPkdAoFWBMCwwlwPlARELAlgFnELNpWmEL0/AlG+dJsedgk9glnhRR6hnj99dfD9ddfz5PTVoCJC4ECBDgfCkBiCAQqEsAsYhYrlpDd9M4nGFesWOH2zwxt3bo1ewhGPgLjyWm7eiAyBDoJcD5QDxDoHwHMImaxf9VWcKX8CUbp3MkTzvJdh3V4yRd6S6eRJ6froBY51pUA50NdlSPvOhPALGIW3dRv5xOM8vCI/NFvqyecrTYtT04/9NBD2T2N/M1pK8rEbSMBzoc2qs6evRDALGIWk9di5xOMYhBvuOGGvf6Gc/IkIxOQL/NeunRp4MnpSHAMh0AXAc4HSgIC6QlgFjGLyarQ0xOMVhB4ctqKLHGbToDzoekKs786EcAsYhaT1KvXJxitYPDktBVZ4jaRAOcDf5O+iXVd5z1hFjGLfa3fujzBaAWFJ6etyBK3CQQ4H/hmhSbUcRP3gFnELPalruv6BKMVHJ6ctiJL3DoS4HwYrhrnQx2ruNk5YxYxi6YV3oQnGK0A8eS0FVni1oUA58PISnE+1KWK25EnZhGzaFLpTXyC0QRUCIEnp63IEtcrAc6H4spwPhRnxUg7AphFzKJqdbXhCUZVYB3BeHLaiixxvRDgfCivBOdDeXbMrE4As4hZrF5FeyK07QlGNXBdgXhy2ooscVMS4HzQoc/5oMORKHEEMIuYxbiK6TG67U8wVgY4QgCenLYiS9x+EuB8sKHN+WDDlai9CWAWMYulrw2eYCyNLmoiT0ZG4WKwEwKcD/0RgvOhP5zbvgpmEbMYfQ3kTzA+88wz2Z/mq+PfcI7edOIJ8mTkI488Em655Rb+5nRiLVh+3wQ4H/pfIZwP/WfethUxi5jFwjXf+QTjVVddFRYsWFD7v+FcePNOBsoDAnfddVf44Q9/GC6++OKwcOHCcPjhhzvJjjTaTIDzIb36nA/pNWhqBphFzOJ+a7v7CcY777wzjB07dr/zGGBHQJ6MvP3228OaNWvC/Pnzw3XXXRcOPPBAuwWJDIERCHA++CsNzgd/mtQ9I8wiZnGfNZw/wXjccccFMYlf+cpX6l7zjcpfnoy88cYbg9zsLvpIt/GAAw5o1B7ZjF8CnA9+tZHMOB986+M9uxdeeCFs3749S1PujZXXrFmzsn+KJzjppJO8b6F0fmKOFy9evPgzeyLcuqjlZvHpp58OM2fO3Mtg5E8wivG45557svvkePklIBe1mMYPPvggM43nnHPOXsmK1r1+7ndXZJaaAOdDagV01ud80OHYtijiA04//fSe237uueca7Qswix2yy2+dJ5xwQlixYkW47LLLsv/S+QTjbbfdFmbPnt2266PW+5Xf/sQ0ym0CYvInT56c7eeJJ54Ic+bMCc8//3yYMGFCrfdI8v0hwPnQH879XIXzoZ+0m7GWmEUxjZ0vaR6JWWzyC7O4R115em7atGlBfuMUYyEfYy5ZsiTkTzjLAyx8nFnPS6H7yUgpeukoypu/GEUxjNzfWE9t+5U150O/SPd/Hc6H/jOv84q9uotN7yqKXpjFPVUrX8Ei5jB/iXmQhyR4wrnOl/Xw3PMnI5ctW5b9/en8JTpL15EXBEYiwPnQ/NrgfGi+xlo77OwutqGriFncUznSRRTx5TfM/PX5z38+/PWvf+VrWLSuLidx5OtMxo8fH957771hGbXhN0MnEtQuDc6H2klWOmHOh9LoWjWxs7vYlveO1ncW5XCQ+xTffPPNvYr9mmuuye5f5NUcAnsKfq8NjRs3Lvz+97/nezKbI7XKTjgfVDDWJgjnQ22kSp5o/qBL0+9VzEFXMovyCLl8r12dXz//+c/DH/7wh71MgnQW5R7FCy64wPX9bPLXYrx8x6P3epDO8eOPPx4++eST8K9//WtY2YopkK9B+uY3v1nncs7+ehD1oCch54MeS84HPZZlI3E+lCW397y8wXT00UfrBe1zpJh6qGQWZfLg4GAYGBjo8xZZTgjk7PMvB01NhXpIqwD1kJa/t9WpB2+KpM2HekjL39vqsfVQ2SwKAC9mxZsY1vl4+wZ5b/lY8/cW3xt/b/l408s6H2/8veVjzd9bfG/8veXjTS/rfGL5YxatFTGMHyu2YSpZaG/5WO/XW3xv/L3l400v63y88feWjzV/b/G98feWjze9rPOJ5Y9ZtFbEMH6s2IapYBat4RaITz0UgNSiIdRDi8QusFXqoQCkFg2JrQfMYo2LI1Zs6616y8d6v97ie+PvLR9velnn442/t3ys+XuL742/t3y86WWdTyx/zKK1IobxY8U2TIXOojXcAvGphwKQWjSEemiR2AW2Sj0UgNSiIbH1gFmscXHEim29VW/5WO/XW3xv/L3l400v63y88feWjzV/b/G98feWjze9rPOJ5Y9ZtFbEMH6s2Iap0Fm0hlsgPvVQAFKLhlAPLRK7wFaphwKQWjQkth4wizUujlixrbfqLR/r/XqL742/t3y86WWdjzf+3vKx5u8tvjf+3vLxppd1PrH8MYvWihjGjxXbMBU6i9ZwC8SnHgpAatEQ6qFFYhfYKvVQAFKLhsTWA2axxsURK7b1Vr3lY71fb/G98feWjze9rPPxxt9bPtb8vcX3xt9bPt70ss4nlj9m0VoRw/ixYhumQmfRGm6B+NRDAUgtGkI9tEjsAlulHgpAatGQ2HrALNa4OGLFtt6qt3ys9+stvjf+3vLxppd1Pt74e8vHmr+3+N74e8vHm17W+cTyxyxaK2IYP1Zsw1ToLFrDLRCfeigAqUVDqIcWiV1gq9RDAUgtGhJbD5jFGhdHrNjWW/WWj/V+vcX3xt9bPt70ss7HG39v+Vjz9xbfG39v+XjTyzqfWP6YRWtFDOPHim2YCp1Fa7gF4lMPBSC1aAj10CKxC2yVeigAqUVDYusBs1jj4ogV23qr3vKx3q+3+N74e8vHm17W+Xjj7y0fa/7e4nvj7y0fb3pZ5xPLH7NorYhh/FixDVOhs2gNt0B86qEApBYNoR5aJHaBrVIPBSC1aEhsPWAWa1wcsWJbb9VbPtb79RbfG39v+XjTyzofb/y95WPN31t8b/y95eNNL+t8YvljFq0VMYwfK7ZhKnQWreEWiE89FIDUoiHUQ4vELrBV6qEApBYNia0HzGKNiyNWbOutesvHer/e4nvj7y0fb3pZ5+ONv7d8rPl7i++Nv7d8vOllnU8sf8yitSKG8WPFNkyFzqI13ALxqYcCkFo0hHpokdgFtko9FIDUoiGx9YBZrHFxxIptvVVv+Vjv11t8b/y95eNNL+t8vPH3lo81f2/xvfH3lo83vazzieWPWbRWxDB+rNiGqdBZtIZbID71UABSi4ZQDy0Su8BWqYcCkFo0JLYeMIs1Lo5Ysa236i0f6/16i++Nv7d8vOllnY83/t7ysebvLb43/t7y8aaXdT6x/DGL1ooYxo8V2zAVOovWcAvEpx4KQGrREOqhRWIX2Cr1UABSi4bE1gNmscbFESu29Va95WO9X2/xvfH3lo83vazz8cbfWz7W/L3F98bfWz7e9LLOJ5Y/ZtFaEcP4sWIbpkJn0RpugfjUQwFILRpCPbRI7AJbpR4KQGrRkNh6wCzWuDhixbbeqrd8rPfrLb43/t7y8aaXdT7e+HvLx5q/t/je+HvLx5te1vnE8scsWitiGD9WbMNU6Cxawy0Qn3ooAKlFQ6iHFoldYKvUQwFILRoSWw+YxRoXR6zY1lv1lo/1fr3F98bfWz7e9LLOxxt/b/lY8/cW3xt/b/l408s6n1j+mEVrRQzjx4ptmAqdRWu4BeJTDwUgtWgI9dAisQtslXooAKlFQ2LrIalZ3LVrV5g0aVLYvHlzOOKIIyrLNFK8BQsWhOXLl4dRo0aFLVu2hBNPPLHyWh4CxIptnXPVfKiHagpV5V9t9b1nV82HeqimSFX+1VanHrT5VY1HPeybIP5h33wabxbfeOON8Itf/CKIYdy6dWuYP39+ZhhHjx5d9dpLPp+LP/7ipx76V7ZV67MfZpF6oB46mxXUA/VAPfSuAXdmcdWqVWHu3LlZtrNmzQpr164NN910U/b/pSMoF/OSJUvCypUrQ/fY1atX77NT2Tk3xyE/W7hwYdi2bVt46623wsSJE8Ojjz4a7rjjjuxn8u+SQ96d7MxL/n/nz2X9jz/+eFj+8rPx48dnsfPO5vHHH7/Xz8p0O6u+GWsfC1Xz6WUOqIfiKlXlX3ylYiOr5kM9/O/M4HwIgXqgHjpPHuqhv/Xgyix2m7ncJH7yySdh2bJlQ6ZtypQpYerUqUOmUQpIxs6cOTNceeWVI36sLcZO5s6ePXuo5mTNgYGB8PLLL2cfhcuYww47LDz44INDP+vuSOZxxo0bN5SXBOyV/5gxY8LOnTtD/sYp4yTexo0bh/2s2Nvv8FFV34zLrLmvOVXz6b74qYc4haryj1tt/6Or5kM93Lp/yPsYUZV/pcV7TK6aD/VAPezLLPJ+EXfFxl6PrsyimKhp06YN27F05qSrKPc2rl+/Ppx99tmZGXzttdf2GitdqKVLl/Y0i/LfpLvXadpygzdv3rywbt267KNpGSdG7v333x/2s865eayjjjpqWMyR8s+7jXmnVNbNO2adP4uTOgztpXtPsXG0xscWX/e63W8G1EOcMlX5x622/9FV86Ee5g59urJ/2nuPqMq/zJr9/GWS8yFOIeoB/9BZMbH14M4s5h3E7stAunnSoTvyyCMzkyQHRffYfd2gesghh/Ts5MlvI51mMe8sDg4ODpnF7rVG6iz2yqlzH70M60gmtsgxECt2kZhVxlTNp5c5oB6KK1KVf/GVio2smg/18Okvlb1+yS2iQFX+RdaIGVM1H+qBethXZ3Ff77/4h+q/TCY3i/n9fLIV6bIdc8wx2ZPL8up8elkKYcaMGcOeZu68X1DGbtiwYa+Pobt/++x+IlrMonQtd+zYka0pOcj6nQZSfl70nsUXX3xxWP4XXXRRePjhh7PYBx10UPZR9VNPPTV0X2P+szJPg1c9fGMO+iJjq+YjbwbUw6c1Qj18eo8a9UA95GcP9fC/9xDOB86HTk/Rj3pIahaLGBDrMd2dRev1NONXNWeauUgsb/mU2R/1UIZa7znUgx7LMpG88feWTxmmnA9lqHE+6FHTixR7PWIWuz6G1pPCPlKs2NYZecunzH55MyhDjTcDPWp6kbxdj97yKUOa86EMNc4HPWp6kWKvx9abRT30/Y8UK7Z1ht7ysd6vt/je+HvLx5te1vl44+8tH2v+3uJ74+8tH296WecTyx+zaK2IYfxYsQ1TyUJ7y8d6v97ie+PvLR9velnn442/t3ys+XuL742/t3y86WWdTyx/zKK1IobxY8U2TAWzaA23QHzqoQCkFg2hHlokdoGtUg8FILVoSGw9YBZrXByxYltv1Vs+1vv1Ft8bf2/5eNPLOh9v/L3lY83fW3xv/L3l400v63xi+WMWrRUxjB8rtmEqdBat4RaITz0UgNSiIdRDi8QusFXqoQCkFg2JrQfMYo2LI1Zs6616y8d6v97ie+PvLR9velnn442/t3ys+XuL742/t3y86WWdTyx/zKK1IobxY8U2TIXOojXcAvGphwKQWjSEemiR2AW2Sj0UgNSiIbH1gFmscXHEim29VW/5WO/XW3xv/L3l400v63y88feWjzV/b/G98feWjze9rPOJ5Y9ZtFbEMH6s2Iap0Fm0hlsgPvVQAFKLhlAPLRK7wFaphwKQWjQkth4wizUujlixrbfqLR/r/XqL742/t3y86WWdjzf+3vKx5u8tvjf+3vLxppd1PrH8MYvWihjGjxXbMBU6i9ZwC8SnHgpAatEQ6qFFYhfYKvVQAFKLhsTWA2axxsURK7b1Vr3lY71fb/G98feWjze9rPPxxt9bPtb8vcX3xt9bPt70ss4nlj9m0VoRw/ixYhumQmfRGm6B+NRDAUgtGkI9tEjsAlulHgpAatGQ2HrALNa4OGLFtt6qt3ys9+stvjf+3vLxppd1Pt74e8vHmr+3+N74e8vHm17W+cTyxyxaK2IYP1Zsw1ToLFrDLRCfeigAqUVDqIcWiV1gq9RDAUgtGhJbD5jFGhdHrNjWW/WWj/V+vcX3xt9bPt70ss7HG39v+Vjz9xbfG39v+XjTyzqfWP6YRWtFDOPHim2YCp1Fa7gF4lMPBSC1aAj10CKxC2yVeigAqUVDYusBs1jj4ogV23qr3vKx3q+3+N74e8vHm17W+Xjj7y0fa/7e4nvj7y0fb3pZ5xPLH7NorYhh/FixDVOhs2gNt0B86qEApBYNoR5aJHaBrVIPBSC1aEhsPWAWa1wcsWJbb9VbPtb79RbfG39v+XjTyzofb/y95WPN31t8b/y95eNNL+t8YvljFq0VMYwfK7ZhKnQWreEWiE89FIDUoiHUQ4vELrBV6qEApBYNia0HzGKNiyNWbOutesvHer/e4nvj7y0fb3pZ5+ONv7d8rPl7i++Nv7d8vOllnU8sf8yitSKG8WPFNkyFzqI13ALxqYcCkFo0hHpokdgFtko9FIDUoiGx9YBZrHFxxIptvVVv+Vjv11t8b/y95eNNL+t8vPH3lo81f2/xvfH3lo83vazzieWPWbRWxDB+rNiGqdBZtIZbID71UABSi4ZQDy0Su8BWqYcCkFo0JLYeMIs1Lo5Ysa236i0f6/16i++Nv7d8vOllnY83/t7ysebvLb43/t7y8aaXdT6x/DGL1ooYxo8V2zAVOovWcAvEpx4KQGrREOqhRWIX2Cr1UABSi4bE1gNmscbFESu29Va95WO9X2/xvfH3lo83vazz8cbfWz7W/L3F98bfWz7e9LLOJ5Y/ZtFaEcP4sWIbpkJn0RpugfjUQwFILRpCPbRI7AJbpR4KQGrRkNh6wCzWuDhixbbeqrd8rPfrLb43/t7y8aaXdT7e+HvLx5q/t/je+HvLx5te1vnE8q9sFgcHB8PAwID1vojfg0DOPhc9NSTJg3pIpwL1kI69x5WpB4+qpMuJekjH3uPKsfVQySxu3749rFmzxiOH1uR0xRVXhLFjx7rYL/WQXgbqIb0GnjKgHjypkT4X6iG9Bp4yiKmHSmbR06bJBQIQgAAEIAABCEBAnwBmUZ8pESEAAQhAAAIQgEBjCGAWGyMlG4EABCAAAQhAAAL6BDCL+kyJCAEIQAACEIAABBpDALPYGCnZCAQgAAEIQAACENAngFnUZ0pECEAAAhCAAAQg0BgCmMXGSMlGIAABCEAAAhCAgD4BzKI+UyJCAAIQgAAEIACBxhDALDZGSjYCAQhAAAIQgAAE9AlgFvWZEhECEIAABCAAAQg0hsBeZnH69OmL+FvPjdGXjUAAAhCAAAQgAIFKBORvSW/evHnxZ/ZEOS6EMLtSRCZDAAIQgAAEIAABCDSNwI//H+1v5Gm70BxMAAAAAElFTkSuQmCC&quot;"/>
    <we:property name="bootBundle" value="null"/>
    <we:property name="docJsonCUnit" value="{&quot;data&quot;:&quot;N4Igwg9gdgLgprAanATgZwJbRALhARhABoQARCAWwCU40AHaNOXAbXwCYBmIzgFiIBsADiL4xRAJwSiAdm5iADKIXtR4vj1UBWEZ1UduGofoX41I-Aq1rrl2+MWz5CpRr1Edmnvy3WNvfncjfkszS2kxExEJGTUBZTM5ZVdA7V1VDQF4gWshbhklGXiZaQlc6154sQt8WxdRdhSiAK8jJTs1dssE5KI8uJ7HKWU6kSThG28vTyD+XmktJV8PeK14+Y8KkS0zf1SpoXarTpPQ3v6xKtMT4Y7LGr99mYz+CWjYsTqotTMytVi9q1+DIwvgQsdLEoBBFujFJBYFAiwvU3GkvJZVHD7pMzi1Zn19PgPojBmDBDClHC3sokb1UR50gMxCEiT08S8+vJYR8OJyBlj8Fddk9GVofNwtLENtL9hoQTT-j0LoLJDyhVN3M8PFLZfxDqrlM4zFk1ODfsSedZoTdYtTsWdIRq0e4MQb7bU2brBBZ2KDKcSIsdhvLmSNetahraEbTHfStZdTYrcV6CrJiaCqmSOsM44zXViSZ9PUC+QmHbDA6M06T4gX-fyASKvBIwlwpuNdE38dSBV8FWJfvZGw1rBJuOyphMB5IYQHSV14hdrmWVXdupYuY9pnm25lRzCrvZafqC0anHSuxzeJ2R80U7bLUzl1mPbnm63DMDuBM3-jFlMJzlLkF1JFl62xGR3mUQNhW3EsTVTdwJgFWsAVUIRDxxVkCwRWx2BMUFAhCdgKn2Ax22-G9NUZDQtCvFNgKfQibQVSC3QUGCnQZEt9VDadbmfewtw4Uj0V3L9vS4rVaM-O8SySRwy2fMD2LGKDwh6X8OQEHlHxXZFpHcDYNBEuSXXE88f0vKYxQAhjTlXZSWIg9SOM06zMl0rDMwM6YmlMidyKAyStJsrdAIkxTHOYyNWNczjQs8pMPX06DplggKyIsjspJonx4kBfEFPXaLE1ilz2ISjz+B05L7B8tLNQ5TKxNknLEp8YcIvPKL1T47k4sq9y4PxZC1QNEySLM-Rsso3KS2lG9uuKkDyxUnDZHi4bqPg9SVSpPa6gyqbAtmkLquaaRjLmezetA5ySTYgsqpG7TaQEoSw2nRxJtE8y2rmjrLo8JplsYpSYoGirnu2503p+Gckzc8sQN+6aGgB87XoAhZYLBhy+pfcDHq2s4geVVCyv21ReFiCN1xRYi-pmzGrOx-wFno+TwdK-ribUoayYuiNGiYqn+a8MaGymFr-oorGdvxDYtFk-G7rWh6BZhoX2eBQMTBp+xMWJM8XSzZcVHulHEZ12WWfltnFavBYiPR4L1ac8qScF64gZKE5eCN9jTcJM1lAIsrn0pF67Yxh2qLhnHNjs7mCatqHve132LuVKM1FDhGBNBT60dO1mE+4pWFgKm7U49yGJaeucdadycfT9H392bGEO8U65blXBwyTRsc3b1Lkql9ftBPm9wWzj4LHcT-wltukrCfW4kteb7Pdc2hH3AphpkVpUusvL2fnZToqeY3zX96z2DW+CQZRYTdx-b79uZZO8-48vmyoM16rU9hnbeaUW7L2BDUXuu9Y5BQkkvSuHIdjXw5CtMWfNVIPx3k-KB+9vrm1KFvH+zMF6IIrtJHwXMb5pw1l7cBGlIHIPbKCYkdQjjHTIQgyylC8oeFdmrde6dG6k13s-PU4Iw5MLgb-Vq-8gbLEKug2+IjsFNwgeI-BqZ3SgkMqoNihDwTEIVGfeRi8+EljWGg+W9dxbqLEXglhSVCFdE4TbQezER7ji9CeE2pItyt3njw9qF1rw2PdsI+hYCcGaKcVQvoxMzyB2Bsog44J6rT3ifwtJmQYwegHhk-OT57AdyBt4se5IGggIbtgqWCY4S1VcacfuB4vpDy6IExO89R6xyMBPY+WTJihWCWdJBCTwm5MilE0BoifbZPkjArwR8OAn2Gt1KcEIUq8mxFiKeGiZELKKksw+AzVlDKmbISm5yNYyHTGlO0oC6hFMiAAkJ1yp63PuRpR5XjrI8IwgAtwTNbzLQagJWIS4MwlJaZuN52VwWBkhew3oSlXatwBTXbG4S+nAkRcoWIMgI53AUM4FkWKMUWUBaFHFciir4ssISnkoJjyWLlkYClidaVkLlAyhQTKEbVCVIZf5VLOUsO5ZUoohckWCE+q8s4A9xXxjFQAyVYKZUEskg6Qsz51ShUxWqn0PK8WasZYIPqpL2lNEpbJal1l1Upj5XTCkF5saGppcaqVzqCSCv2uNZhKq7XKsZI6+SPqhDSLfiqCM9Q1whvMXqBNRkvUav4rKnRQ9jFuhVAa1VnrQVOrNfy2QkM2HFLzcGo1hbw3FshWee0rSBiVoOMmmmqai3pq1ZmlkvkQwvnLa8zNMU3IoXhVWgtuKrl1t9eWb4VIXq2tbdW0yU7+29uSuhLoG6FWgMwuWLpLCAUNt1b8NpdzBVxq0Ue-NDqIh0vhmuIOuyPj7OZai69Qbl2hX-GuuFkbX4gVjUcTJAGBTggbbm0VE7-mDxZN8h9bc-UgQvYQ2kTSFAvN1du+c47v3-MthtIsDopprv3QzRIXQR0mPftB9s5H3FCG+RCK1lhyV4Y5dWyozQRCLQ8DTF2AihO2REz4MTwnxPLDI9anoTSHCFizRxpNQLAhbB4+p8JmmbzSbXIx8Cg874-To5xml96TWzqHjyI4IHYVKb6G29TU76bWblVTHd+BpBLjwhHFtJnrK-sQ5kS1zh7BQnsCydzIr3W3uxR2+CrrHQ5Dc36qLS6-OxZrfSmTZxaoCg5Gl5Tk7As1WCzJpL-VIulghPhWGN6YPYwC+Z6VunZPvt0YmADoYBSdLs-ajLTm2vIx2ZZlpShOufJ2Z+nc9XW6SrXTZxtYwqORxo1B6LbUFu6qW366RrGGY2sTh6i6nA+yujO5bc7zViuyE29GC1WqNyjd6w5twamtMad49p67OiWN3b8UyXmRNntqrM5UpcrxiTLbENIYdkdkTg0Zut-De8TsfbR+9sx+JwfsShx5xJObMyGe6L5wrDq4tFVu6xXHu2EdjYizmnrJP7Mru+5T7EJpzWPb7nTxM3XhnGdJ-1672O6wpZuztwYe2XOdbJHzosTO+uzfJxyEXkOxfjdBD5gXzOivmdV6ioeMP9bhxxHqvobL7bpaV5llXZKcdi8-hdi7KUzdCFS4dmL1up368dIQzz3BhhEeuKmBdAO-lI6t1y0H3UfdxsN-d90PJ0Ue5m1y5XBw7d5aVJntXfuquVYVw5ubwuo1AauEsiF4ujEPPGkz5rFtCTFAfJHELJxC8s71yYOoduEwXvA4aGT7fddg-cwY5vfFWNbIO3V5HXvrsc6HoTy9MPx-m1b0ZiPgu5966J5hQPJDyu6u7237Xiuo82-SYBgYHOS1c-28D8pb3Pvo6+3r0v1-cJw48eRspp+i-p5fhIzLweyl3OHpzl1fD-w7wvzlBRSLBzG10MXEH9keWKGNie0bWLgfwI3QPdCOhgOBC7w-TME62XGjQcyO3dUIxIWIzIKazWTEHuQ12KUDWm1nzTwINkFKAREXGIk11qy-UjwlQAJqhqFHy4JOH+y52uH6H3wuSgNM1vCcxhHyVWkgM3z6CkSVHf1ow0LP2EM4PplUI-z9TzkwMEBoKDFlSHzJ0MJUNwwTCnAHQrQUNsNXWF0JEsOYnXS+kRwK3N1LUjg4VLF5FDxa0exsKFz1xhxHWCOVHQI+ls0iO3zBzGFiN6E-nNmPxa2SI4O9xiKCIyJhCw3X2J1cKiM4OlT2VBEHTW38J90m0oy+jfgtihEG3cVyIMO9xzxYJkMJFqPVBWU+VPWwIqI2Ta26Hr1CyVH6OSnVBFlRnKJSO9ySR6CqNfRqLmN61mMYLFiGIYKm0TR1zcO+wYzWPgwgV5Dk2RA6KWPPx0yn20IRiQJuKVAt3IWOIy242ViWHkFOOyxkI3ReOIL6HdxnyEK1E03WAWF+MqKWV90BOePhKvRIPeMoOt243-BVjhMvUYyBORMYzBMEK3w4MxNhKcyPAcNZDOC8waAjiEDRM91JNWDMGWGxIpPMCpKYPXxqxpKJLYIhNDV4xZOTnZP+PCMROnCmJaVRNGIxOhJBg8D+KazOJpKBNVJkP5KOP0MhOFOBixOVO9QBJIJ2OpNKgWObTuK6NI2Fxw3CJVF4mcN3Uhn3RngV1WLOHr2REb2rH72kOmM6N1OaFWHJNtODhmN8J7xVD7yTwHxyKtKDLJKVM4KkMnxIPEJjJb0HwTKFODMVLFL1w9OuAX2hVSg0kzIn1KOn2JM+PlPzMNJj302JTJBkDqGmNjBzK8A2HcL10HSsK1X2KGXl1Pz7K7nNUHPMOlL7mNEG3hOHk7KMiumf291HJthLQnJGJ+yrHZ1nIl0DNDSXMc2F1XMrw3OPB6N93j2uP7EU33K7MPLDSxxPNlTPLWNxyA13OrzvMXLRxXKRjHPXLOWGNpCnIo19IDSyOqTlPP3ez-N2OzBfKAoOKaJJTuwrLg2aOrIFJJIlQfJEL6GfIHKQqGVjQNh6CVXAoBxeVFm-IE1-OPP-LXPrSZGArfOQwGHQszGoqwu1KLzwpTMIvHOIvMOYOdOgutN7MYtPOEpGMBT9KDADS2V-z0P-yUO+2YlFxJV7mjOpxr0tI0NAvcR8M0pY20uyE-1DFoqPJVONMCK61z1MrTnKwZmcFPgXLosxIlDUzZNiBE1ZKWB8GsElH421EqLZ0eg0ocvwLuk2XC3EqDPm18LQsio-WiuEWcqOFcoEOwtrJgtWC8vUx8uE38uEyCt8u0FfRsolMSBSoRLSqA1dQOiHL8JT3YKPWoJvOitZyStYlqqvXquv0arMJGI7JUreQ6rwNfk7z9WuVKmMqiqpMXDgMcnHmUAh16KOUtxwvjAwvgroLB3lWDzLU3TstlwWutl0PqIoImoUy6rwnMxvxZUlxEEdPEOiVdKwJbSnVQRSQmGMBmoJ3aQ7ler9WbPYy0v5yR2UJN3OzPQGBBsITBphQPV62cG+X2kDBqiGvhGap4vZW2rzBuoeCmpTJ7wtmhVIN204gRqHiRqUjSsPRrOvPa1DFkMxsl04gwQRNbDxq2tyoksqVIphqbQTDZrWo5rWNpyvyssfO0gmLcXIraWrzFrYwls9KlqAPitzMSuaVFoD3Zp1U5o1rIN5o+J1O1pL3FsNslowJNq1q7PwrktjOzEUtKROGZoU28ONp5vtpTRTNmqKTHTXGBpkpAu9qgplvwtjW4OevaWeTiTTi5pRIjvcussMOJHWvsu-3ulfJRpGQ-HbHfP0qupUwsOwWzDELDExzlsvTnOT3BIJpLFR3exbuf2rozxYuQt9vbVJuaK1zGoLW+ME1Ewk1HpHvHsk0CvTtrolxl0zpKkZpyvNodsqO4AZOgNHkbJzUzr23npMFWrLFYrzuslGTalNOotUEPwstAJluj3snXuH03s7UeM9L6s2zMpCIagVXUKCQLpcXkzru7o1FOydzIsu1IUFs-MUznoZ0hpLuHy3sITbORo6SAdlvlgfpONHB8XknCrSN53OqjnhrOVprge6T-pqigfD3geOxAbAdAZN3bv-oYOgfAKszIYbv5oSrDKQfaR-xPwHqwalTXveMlSfp4gvMaI4a1B6QbL-gsVLuumEboVmQcXmVLtIJ9vfgMQS0LCnkuViqwnnQ2NiUOQ0Z0NzR0ZaW-kuU0agr1s7qGQUhaucR8DxmfvbJkNDpttGokQ8HcdwZ6uxFzuD2cFNtogCay2qqr0Ux+Vr0QI1JIOY2yMw2LtarlFNoBXrq1Ea0qMSbLu+k9sTDr0yapWydFHaBtKqpfpkP0yX2iVKY2163Kb8jUumsIXYbqqSMQMacvx-UqfusFt0bC2Szz1pI4H7poYawGcFtKxa2cvpzz0jrsKewWapj0TQfwsMtaxzXy3SeBF6Zfn6badmclyrNcwq3Vx5Mmf2a4Yqbydso9sAZgYgMXqOMQlPxac1BmZ7KlTwZieo0BpKaCcel0p1SluBYVy+e0B+e6tQoVBv38W5zsw+b0OhcVN+eWn+akIMzUUhc+YAVye6PFs0vj1hwn3hye3xbRcJdhb1wvLjw2ZxfqdUepfqPRaJbhd+ypwl3Baexec6Z-tudRfZdpZOaxZBZEERbjPvwFYcjefxvFyhbFcxd8QZdxxhzBYtilrlaigVb5pFduYA2OdVYkZJdz3j1EqkbZaNY5bpbB3VYd2NzOxdwpsZKaeVZNaqYdfNYNw2cdzAddfhq1MVcNc4eNf83tZj0dbGf1vLuD3rAoq-J6eaZVe9ejd9cvI2ZvxqFjJtfDbtfFbVczakdjw1fzzF2WdNaxwseyHLxnXJaISBYSclx9PQog2zMEbGN8SIOkPY3bbjMeKrctsRsosrM7amZSI2S-txcKZX23sHYDNTvQc43erDDkPZ23JY0YmHbfyv0cKuCRfvystexfzPaYckX3ZjQsvNjhvpvYt3ZHyvbrZAJ1bYflc2aLfkjft8I-sbezTHWBfhYgh-YhpipvfRZCUOcva9cGYleA4ioIdSsWouZcvkIMug80LTbg5TH+fmuQ4upjWxseRjBcZrLDZrIjemZOZWIXdPCQ93QPtXCPrdJPoodkHPr7ouaPxlcw+Xr9r-QCMfpwax0kebP1ckF+DkfecBgun-EuS5sB03kGkflLuBOnIiVELjt6PUn2UcTU7nNuKfc1occPq7ucfCbcc0+nWiZCcSDCdLtQQU+xe8fVrdT8ac9riiZqZQtidHXiYMvyaY0lxSfY3zco8LerfQXyaeb3JTc9cja-e888ZILqcwSB0fZj1NM6f6u6Yw9Tdg5WeRbWf6iZeueyt4uw9Ob5fmbitK7UBDb5v457uhuK7q6dLx0y48ZlLLqz3C6Xsi-Ta9EesXfdva8q3Gd5MOMVea4xfFJ84KYAdnvfb1ZRb48G8GZ1u5Ygi1dWwoOyjw61cpeRf6+1I27CslYT1v1AN8eFfW6q6263ZerS4hnsS67NdVtJf9aO94-c7u4K8S6i47s+4taZZe6U4Ef8Io4G4e65ae4Ba-zv2lxW4XrW4B+o6B4ycu+laR7AIY9R9O5m-O+JZB79Ya4R4pd+8dF1YJ-i4JcK5J9Sa+-J6tZuc4eh7O9h-pczcZfJ4DZhqDdFvdcLvR9bk5e59J6zb5+dedzSsXEa4+I56J6559cl95+hz5A3c3MTaVtvLp5pYZ+FxjavPrfgvnPy4S4x6G4+6Z55HpON7K6tvj0fbXVA8crun-b0suv+4Q-wazq6cI-MvaUg4O9F8TnF7+cu-w4D6IccM8aytYPefu8N+qZS9Op3vfqcuI7ux1T4+utwNupJvg+28Q-99y8D6qVihI8lzz-GoL+JpIxw54kEsAscfMOHL0Jb+YrM6cZi6oeKeXf4rgupP7KErb+1+x-78ssH-oskr2oAu7+Y67rLbF1i+Ta7dmyH4Yvn6Ys-sGUnKLscKn-N8nZguXO35H4X735uU3Pyc4sKI4Fr8UNgov5RWkvH5Arw9Xy4swrQa37n8v6787OlfBhoqnPTf8H+NFZdo7S77X8WOvnP9hAInx4Qn+d6WfmDlgHADWeFXGbqpWH5v9EKH-JUAHXXau0H2qdCPhm0l5SMO+v9SQNJ1Dayc94nnZRnYiwQbQDkyMabugkAZxNTEXnR9FsmfQkhqipjLgZtXbC8D-O-A4znbVM5L8nGDnRRIIm64adgBFnRzioMCa+84B5nJQXJy0E1tn2V3CvBml27NtAurbDiqvg7bxkN+zJQqhKCcHJlsSrg5wW4JcHuCvBKZXtpPn7Y2DRuG+U-gYW+LbBvBHgiIeEKiGeCUyGZAIf6Uh5GtVKoQmIZENSHRC0hHgpzDO3qbyZ528lc5ssxSGZCMhpQ9IcmW9y7512NGEkFfUjKJDw2fFWIcYJx43cyOS9F7KpjPat0IGMeWttqi2Rhwk2SlBoZRzwEjs5BMaQ9lT3qA09Gc0ApLrbhLbicAEsjC-CEiYEecaEKiFRrUg4H6c-Yq5bmtZ0MbEZJsunRIAcIuj9o4CydWxv0PUH6DmBkTaLrZUeF-dXG-jazluWngvVXOoTD4QkhYFpoFunvPgd73Z5Bdkmg7MLgsIeJp81+evewZ8NRxSZLYaI7QH2AvY2cFuzLdLipCspYlWw7TEbMiwlKyQoeyfQHtb1GjDNUOizS1uV0T64Cqu07M5mVnG6Vs4R8+OkSVw64K90SeRebgiNXx7N2eVIq3k31GhzNHifIibkyO4Fm0HMuTEESKJnrK0Ue8wi3vT2pGbc4evwink20A4psdBYI7VlS316isU+kfHQa0IhaWjbWKvYvvDzxGvcsE73UTjz3LZmjjux7B0QWydHFs1e5bV0RDyCH-dLeYvKNrhyj4-dce1PTUdIxypK8muxPfUYtiu5Htke+PLUZSLD4sJKBQY23mTw14+iZhPOf3rT21EG9dRvdYMerj4IbU0ekY8PtGJt4Z8nWwtQkHLyE7+iIugY9sfbjzz88XWPYt3M2J1GSi6xxYqXhrzFpB4miYRTxAP2rFWjaxjPDsXnhzbJQQ+HrScVGMWHA8ZxpbB3izyjIbMXe6lBjuX1j46VeW0giEeRzw5u8BqjhCDhOJrFTjHuBo6PjeI-oZVB2blVcY6OtGqieuv4zPjFWz640gG+YGgoL3TFbZ0+Q493ulWgnt92hlXA1ETVNzEjmhJnKYTeTvYlozRe3FFpajbbxDJ8S7ZEYmXWBhDyhJQxiWUO9y+CoyTeBdgkPDGNCuM9E5ifxKYlMTvccQzidRNGEdDoCbIwhLkL7RUTCh3InfOnD3w1CpWW7bImUVon3NhJLQ6YfGMwksjH83Q5-JMhBR9CWh74sASg2UrBDuGe7AiS+05xtCKxZ1D9peKazLUu4deJZCgR4IcdYGCJfJBJ0FHtV6+uEyor4LxLGCrKcEzqkXxTAsMmCjYsSh6PQQx1LAvBfftawUmC1K6o7TImNiLIkE42C4v-oeN5RugJsAxVGssLYp3AWirxD2kZxskW0Jex4+ktlz2L-CJBwU2yZA3YrbMaSHU17haUfESTh8A2EtutWGHMRgBtA8hor0P51EkhpdXLJYVHC5Tjg2IxEdQ2WmGSehOKBhtiOAGE9UxA4z0XVLZ5jDeJ+pUMg9WP6XtKxuY3aUI3xiYMKi4jc6W1ICSrCpO6wsZO8VoiGCdhbAoHPsPUbkwtC1tHWBshvbCCLhYgxdPgkppq1d4Zk+yboMUGAj+EJko0rZy6k9R9JV4VeNoJL5-CiBbnW7p8JxlgSNOpEiwVDyhEhcYRaTcUfmJyZtjkuPXbaSuLzEtiCxHM14bZ3B5E5MOKYs2mmJJG1EXM5Ij8WuK-E8jVmnI2Nlx2ZFNdlRMzKSeaNq6jNne2UjZLyKVm6zNJK9eEVzNFGyyQJ64+fDKOmJyirmKsxUT1K0nCizZ6o1hjmKTFJ82ZzsvUU1kO73iyJQHUmYaJpwWjgJAY0CTGNtG6SnJFsiOVbL9mXdQxIsuOf2MjmDjmepYuMbHJOniyzpSw+sWM2Fl4s+xMPdORTljH3jfR2Yx6Z7NDYSiDxmPA5tjxjlvsPZc01mXzPZllSD6M49XnjjLF6TnJ89J6Z3P3Gtie5FbTOXjmwGqyFp3s1pk3Knmg9peXYsKUL1TllyE5qvPud6Jl7diawoJTeZz3LkFzd59srXp-wNBJskRvM8efzMnkr8txpvM0ruJF5dyfZ04vetni9H2zVaSzbKa72vGQThEdM40fl1NEviUOpwk-hGPvndyl5PwjMRBN-ZOV4+6HO+Z+Mbk0j0Ez44BagqgksRq+ufY+cr2tHZDSQpHZ7usybH9QPqdc+2K11AEi0HSdpUhmuzA5CsZ8+A6oURXJmsdO+UlQgT30nJ983ZO0nic-3P4ACCBfCkRRP1tH3TSpL-GRbwrH7yLzyv8rcUotvroCY8mA-GY2w-LiKeZz07FP-wwFCK5FCg0RbZXv7ICU6xsn8iossU793+Gi2qcHPsWQVH+yi6Ra4sAHuKbFIxIWrDWzreLuKfitOvoqsXqLglV83WtGSQE+KoBTijyv4piVuLhF8Sp4jciylpLolviAxfwpIIkCXaVk8SVhKEYbjJcFNSGRbGppsL+CHC1CUFIsjczWacbf+Q0p8b35NahI8UC4NZIzQHq+8xWsQzXJU1el0su2gMtSHDLp6iS9xDfJmldLUmUMgEWSNmUUDBlrghZTrVQYOMBIUyimX0u2UFKRM7g-ZRMJOWbKzlPtOZREOuWKT5Ko4Mgc0g6Utlw6vix5VcpCqVDRJbyipY4HeFbKHlOy+Zf8oVk-IqF2nbpZxA97fLUlzU6YLsolDPLFlx4qaUrScizSuFMjdjkYpZlXSgYq06eOtMKJbSdFpck+dvKoE5K55UHBed80fkKjupTJEIQqQnpj1J6PKvlVJnnxKK5hDCpUZJPvqiMvUH03BVHygUV8Vk7C-FYyFPqThqV4ctOXSuG5CrExHcp8cyphaPzccyDe9s0lzlZN85GDCVX9NkifK35WPD+YvJwUqqTFrNbVYqq9n2qWVS8x0lgXjRA1Kl9cvVXNylE7C3pm-K1U6sKaANTVZTc1cwyIkdZXVbSvcVgonlerDVfDP1dxN1Uer9ViCkRqyPkaUNnVsCseSmoflLybVWHWuTquTENzU1jqtoH6iNWOQ3aWa2tYGsLGpxQ14fPCWXAjVLd1+mCuWdguDX9qWGM0xNaQtOmnyDg6a31cHX9UGs615ahtRJG7UFiRl6MHhJWujV2oJZfUyNct3bluqA1OaoNSmTnVbJ+Gba91fAs-mCd11OTBgXzR3U0qyFGq+CFquPVJr35d6h1aOsbW8N51Iwm9aer-WerV154R9aKFMmFrFu460xaWuHX1qANRaw9RqO-VTq85M6wDUPGbXXqNJQ6y2fLKaz5qf0o67daqqI3xySNB6gde7OrUnql1HagWbOqbUZqF1oG5jWes7W0JoN0wSeNwnaVUa4FZahBZBsrXCqa1t6sTfep4Z4aONIGwjaJuQ0rrUNUG94sFVMhSr6Mdi2VbeMXAkNmlTGyTh8VfVqqt5tG8YsWoekuTVuu6vph+qxyXrMknG5TUhuI0jrV6vY7tkcXM3Ub1VVmzVTZqrV2aqxAWyzV5to5Aar1ma9zdmvA25rINSQfjT+XgTCaQtDmo5k5prroaGNYW0eQltk3-qL17G4Da2vi3tqeNrG4KKlqS1CbrVImjzTRqi2CqQtUmkzUyuq0GqytsWtzaLOXXib1NKWzTb2rg3+aVNnmlDYsvo0TrMNWWmDjlrY0xbXNSmgbSxsnkjbCWm6vtXGpZolqitqmobTNoQ0ur5tb66dUttw0+q+ta2rDWapw1rrNNz6szU1sO1Ta1NJ2+NWdsY0-q7ViW89dFoU3lbyBFm2lUFq7WabYNfmt7VVoB28bcts2hNedrB3vqIdzm3ratoq3rbuteanzWLwo0Za8tEi97S1um0TTidyO37fdpjWPb8cK24FZVpk1Ha5NpG-HeH0E1bqidSO6fqjsu3o7Edp2skB1r+3NzcdkG71abix2g6It4O1rWzrq2hVtNInM+d-OPrYw1h6Wi+IonCjAJ8R98TgYjM+E-Y5y+iAhH5xUknDYZOnCqZcPBnXCjgpurwOpyNEkIFOEaSDCy3QXSbQ2EaW4SAltWN0BO4pcQJXiJRMy+2xKsaS9M7Sh6M0ExVlJ+x0xx7u0Ce4VEnpD3ES6Y8qKRhRRSm6au05qTZF3Ve757yphektCNy4lM6DJMe2tBXpdRhyUVweqqinvHKmlZq+qPWbHqz1VrJh2QQMAtiWmSK69UTNvSRPMHgLm9LXTPbvx8IdMXCBSldqagb1VYu6ee7vfXvH2EomlaUefaSN5BgKAu0+wpVvt73-U50CoMIo7I5W9SgF9XM3luhoViU6FBCzrVShPTvRwBuJHAWrJByGFrdu6eGahnkxNSzFXmoRLkH6HAYM1YGZ2mmSj1VL3Uu1EfmNt2jsVe8aenLBnRBZ2kiG0UnCbQTwnaT0ZoKwmTZCBkF7cRhip4R50oNY8dBZByzkJnd12LJ9x+4VozJ1ShdEDter4nxPCSoIhDrJEQ18OENiHRD4hqQ2gc5kacJtI+lHE-iMm9DVBYFZOSXL53YarteoIaWcvQULasOdO5zOGENmO8Lpv+0VYV01nHdZRph8nmXqxqKydZF4zfbIbApkrXkBhqjvLuq5azbDzhs8Q7PZWp5PtNM9w1+up1eH91a6DyYjC8nPE0pCgNAv5KvSBTYJhBhCU1gim5L+96R0KUQcqIJTclE2S6dHt81FREjGUvJaUaQNTthuuU0hvlPxz0caSxUrwqVMQX+zq84I4fbqtNHZz7Rmhh7doarzBy7RTe8A-glRxnBbIMxsOLZGxFIKkJ6hhpjTr3Wxre5m4slgMYmPNbAtPhqgefKLmA03RGXC7VoYF0i9+jVc8saFpHkiqut8Omrc3Ojmvt+Wk6qIxseXkliB5Ox5FiLrWOObLj-SLRZaySn5LZdaOg40WK2P+sxlBRjeZ8bp1PyyW8JwXg6QFGh9xd6mlE470vlsUlxM7QPUqyeOsrQT2bF+Xm3OPDHgTmx3Zj-MLmMineLhpfV6hIO5Htxq+o-bwYNYUTrBok+SaybzKCGlgQVMU6KXFNslJT0piUysB8H1D-5SSgUxO0mOcrCqop2U1Kc1MymtTupznWjMaNySVTChusiKe1PmndTOpnU-qeG45Cw8e+o03YJP1Ql1TFpq026YtM2meIVQhCnUjUm-ddF7JrRoRMcmDGT9p7facZNfyyDgzQfNcEMJxXY6M9dkjk63PeMo7nTbJ6FfgGMIrhRdfesOHY18WjTajQo0ZZyQr5OFy0xC4smtN34OHK+OZ6BQ0f4JuSjSoghfSWZm5idPFKAmvvBpBINmGi7U0wp1JKXJm6NHcAaX0VHPDT70ixIUxWpwP95CTOdfGT7sxCErFp+3EIwkg8M8c7QkFKlZltToRmoz57aHedIZU37k1LOkrYz28wWGnZK9IesDGlBXQPzb5z8++a-O-nuybWynT9oK0PHb9LU5RorrEYq62NK5o9mrtSZ4qJOyquUJx3MN1CSUO7Gfg+stXK6d5cFz6mx3oHhqFGiiLFEIhqT2IwZqnUlfLR64rKVxMMuFecNt0IyLDe2kqMst17h4002+tfQDg1Jwo68fu3wgHonPcXe94e7g8zK7N-6EGPeufVgZkLC9BSJs2fWHoUskFMTu5sC2Jd37OVhBd7Xo2UbqNn7dLsK8sF3sXOqXZUVesSVxssOj7BZPF4w5TJJUOWC9PFi-YvhOM3m2qvUnS6eWgOD6M1DZ5rDxe5PSX7L5Rxy+JeOqP7RLcl9xRbC-08nIrxlsfeJd33llYrZpAxOwZSvPmW9uMjy82WMZrlgjvlsC-fo65296dHXOmi2u+kK5P94yzAz-sZWgX7yABxi6VfOQgHXi7VrSyVsgN97YzIAofRlIKGHzopKBhDA9UM78m0MOzbpVuzwPWTVT8YDI3dXwm5GmDmg74UFxoNYyrE9Bl48HN2vKD9rbBgOfTM4NvDoRkeiKwVZ7opDBDkh0Q6bLkOw7SzKIpQ5GZUP17cRxc1Y4GY8Kzm9DeXTM0V3vx2zlZ5hgaxVaGu2n2R2sy5gAssvlm2uARjXoSJ22qH3EHh3kEiZGM2XzmMNpk3DZ8vKWINqfV2YBeF0fHAF32WIwgQMreTKjfkuXKkcaup0Ypk1RvlKmyNqkopPNza3FO-Y3lEpmUmo3wbSupSca6UqtSUafMdXCrDFh-YftdSpkzw849oyDeG1dGLdN11mdce6Nay-RBSs88oZxnfiMx4xk7qea6HgMnbh0y89KsYNA3WW1J2nSMdxN88-j5t8M10L+sY5XbR42Eyzw9u1IQrBtkdNXLx6RGvb6xunUsbux23ZWDNoY97dpPfHZxvxm40PLuP+T39t5j7cdpqXTzPM4J6W9xtJNerTxpYtE2OKUti7a7Eu+uwPMbuHzxxRN7O77bnFtGnGOve07zshP87oTGcleRr05OvzAT2W3uz2daPknAjiplk5Da9XQGX5GV661Ptus6pKJypp0+tdzLFCyhgk0+84NYkKn1lSpya4fZNMODBD59gSU-ZIOGmD7Q7BYSfefvf2z7hhO02WTcgDtq9qA-g44J-tP2hJwuH0-2Q2hoXt2i61K-cQmGjW07LmE9o7eYX0MyKR06AxZJYUEaQHsty-OjNQfx3gLG5xBwLVa5NmK+FDs1d0vTLC30bQzCswZu1QjYazM5clfWdcPaR7ClZls4vrXvJaPkmxM3jubDv0nPSC2eqeGHaLK3BrqtmE1I5nOdnSox03h2OpODTmTSYN+YvOfysq2Z9OJ4pR4vV31FTH15xIGIrpvEnZufGZfQRViWt8zHCbSfieaX0WLMlgS7JZPGX7t3pA8h1y+Yr0VFLnHi-Px4PYwMxovrMts-qfqfLhOMZti6JhEt-562AlsiuJZE4P5R9klkSjJ946ycuOrHIA+hgZY4lB0UlhDpB6ot9PZP9+Ciw5TfYgoFPMLr-NRSU5yeyUq7CjhG0o+b5JOsBZShSozpqdUOALWK6+TitWXjmKHSFl4804kdU2a6QeClQ4uPO2OgGlt4O9GfpXdOgJo9i4+Pc+mPn4bKzjTAqR-PXPvztzv83c--N3T2tGd4RwruwtTQdNIJ6gSsPzqEWcLy0VfKtshiIXCVmw-BPJwEG2IZkewkhIbtYslYlWl9PaJTEPjkYhw8bM505AMaAGmLoguF3PKCyIvJIY6OEKi8Yvj4eOEze6LY0KkVsdU0Kd0uGRpKZWaBL4ehXQ6pS0vguJKES4SKUCYlfKEoDUxEKlAMTsSP56xD+do4tHg8xKeB4qeWdB6PKqwXyvlGTKvXQqQhpQ2yVWBBVcbg4y8kbjXkImHSzdu5i+aufVw-z2wJYKyR8BLB+X2wTEfmX1efTwQXQI107fRPy80Gb2S13Keuc2uxD9rxUoIeddYlXXKuLlwPfMJFC+JQh3yqyW1dBVdXIVTTAsAKp0Q5TTmSugKErC2YdbGCo+xa8KqslE3ycd7Dq9FLPWM31b7N0bytpx5-ciMEqSHltCcXENwTsNeveMHnWwkxMtw4xkOsuXsZA7t22deHfkGV41nUgqtsOdTHIXeSb6YUnaQ+l+tpdVgx2aeQ-TFeVwi22hqWfsQ0+vOinTzoO1GWpjv1889bYbcNIIKj4Ic2i-XY59KbSr4GEDpeTCJCnw3Mcg1aFTnO33jj0K73qHOMQ+u7T+ghLb6cXPHnUqfTkIE8aUl0HA5u6AWGPfm9T3Qu2zfcY5eKPjH4F959gy-kqP8LGu0FwrHBeqw9dpx5TtDFwQaNHdR7gRmraEE268Xe7vxrxBEHLUgEn66J9cgW6hgNBiiXj1jm2ym3NLy2x4orqetvnVg4bqzrqcFf5kgq7g0V0Jmi3SfJPMHvUsFWsRZuDS+pVV3KfFfbAy3YhnE-7qfB2P1ZeZPT0K9FJqewH4rz85K8-Nro5XPBx60Y7k+au1XpnsQ+W+WCVuU3db5PXDS4-TEZPPn6UPJ9FKKfJTynrEqp5cHqfZjVl+nVp8-YCuTP+qlz355M-jgzPmrpN4YW90jFo73D15NF7w8m4iMmRm0ZS95Dd2Rb+Rhr9Ji3feFmMiR4F426DiCXmLXyCWr8k7cXuqZ0Z8L0AM90oNMqIFl7XKGys1WaazSvdG-vzMwK4ZzFvq4OYg+sCPQRZ8gmNdgPz1bBZuAg2162tq3D323-97Wb6-TxVrCD2TyuAuL83iWf1FlwfKatUVFQN8+A4w+qMWGZQfHxJQJ-Q96hPvc3qF9YGA+78SF2Ei78WCxwrCKbEg4H6NBot3vbKQn7yWxMbfX12JdfcukG31lQUBIubEEoliQFm30i5j+aUu6lJzlsgmP-1J216QSbqfvo2nwIroFsWQIaHnrp0vHPF66vXkd0JmC3CfOHpO1yd8weBF42GTpT4T3JxeFXGJ3455X88JOH8O2HuHycDr--Fzlhq6GOs5XjbNhGjKeV7z21BsdnubPG7vV-qQqALB23EDG20hPCuGWvZJtvznHZHffWEk0xzB8a8tiLH-mpD-33E5+uIxlgwwWPwsGEiIS-skdt7rt5qX0v4a9S3yMy+f2svwarSuzJJrWW3L7OttcFRcvevQrmFFTzXgbR6WnKZl5fk-eIcw8OQOLw94XcX5Rml+wVji5v5X8Tmg-a-jb7P3csb99-i3moAf7IJL89R7lE-++wWOn8xHtOLNqHkUaFuA+AP5rzUJzqDP2MQzRTMPVb69++6rBrV2+x-aFPFCRS0hiQ-f7v+P+ZDKuPHwq7HZr5jTXbh+9sFv9vWH-f-p-3v9EFURz0c8MKq03FUJFDBP9FXUY3h4UFThQaoiFF91eJzvYny2seFepy6dGnNIwVxLHA5zWJbfLDyiUVRMJyyVrFfAOkd3HLZ10UzTDANH4sAm-k0VGTbNlicZLNAVoCOnTAIidsA2qUPcgnMb0hJDyEgMGcyAhp0YCCAuxXyd0nGfg4C6negO4DxAygNNEpAuqXGdBA10zoCr+YAVCUncGvzSdVA4gI1lSAnx3ICeApQOu8VA6rDUCDyDQIl1DqGaVNIYQK0AmJBWWz0ldfEewI6xHAkVQWdmcer3uRkPZmmEQBfDTiF9XHY0FI5cCEfhqAJff6yME1wMUS-8URUO1q1LVLLgdwOPfBCYRtkMmW+cdmIOhp8H+ARS11l0fwOg833Pn2lhomE9wmF+vB2ziCQ1URiuge2DIPt094bIMpJ5VC4j+8v8WeVkQGtUoPgkAgz+1v8gvZNxM9HfdNxcFHfaxHZM6g-dwaCLVMVnSDhxTIM+EOgzkn6AJgIIP58ePe6CAdbLDSRKDOMMoO397HO+h4hP3RIIECckFIKe1CWMwBWCyWNYISQNgoVC2CpWFnzB9BfYXRR9qsfumODlMU4Nfcd-Minq9LvXxCuDtnV2CwtttMHG8D8XRURMghsToLmgdgqoME8WyH1Hh9Q7Q1GBDyrC515tC+fmzRktka4ID9bg7zUV1xXFoNWC2gvxjeCmzD4JQ9ggvYNuRcfK+3BACfJ3ixRAQvwKGDyg0ENF9YpEkMhDV3aEMWDUgwlkXcdDVoKosLoRkLJltgr4KY9QglsiWQL9IMGiB5rdujxCBQs4KaE5goR0n98sO4I01CWSWT54Xg-hEVC+QZUP49VQsCjCDSnXUNVR8Q0qSzcjQzw3qDFjMjX8x1gWkOeD6QrIJRDNgtEJVCQgp0M79hfFwLThXQqtHdChzKEOQ9fQ9nQLEdQHiARDrQksFtDmQ9EKx9qg34NJAuQZal2w2ibyy58ig0jz5CnaKDwNCVpbySZ8WQ3YM7YvQwmx9CzQrbSkV4QuUPo8gYXMPDCHQyMPcRQwC0nJ8kYEcPqACbOZj84GaRYL1C6wkEPODtreYMDtJQ+4Of5mgzMN7CE6fsNDD3guaAkt+4c6jQ4NHIiyBD9QpcOVFI3YhzJCJQ1MIgsYSHsLpD5Q9oP3CmQw8IjgTKdBW0DYwu6HjDBgxcIJDAPR2mTCOwqkKaCvhJ4P9ZswoqC-CTw2b3GY7hXELdDLw4CKFDHHWd2NDF-QP07C-QkJyzdoIq0ODDjdeCII5TwrkCiD-IRDAXDE8QUPsdQI8UJTC8ItMPUCaQ7cJfC+w64TIiA+NDjgd1JaiIGCTgtCLyM0AsW3iC7w5iIgj-9WyCIjSxWCJf8sOaVAAjhIoCPvC6GEP2wczQrCO9CFgh8MgjgvQMJgiSIhJEzRCgXSiLhmwn717B9KGsIE8KfesMMlnbLB0YZtIsCL0iWIx8IDcjI4iNfC-GE0BsjsDDxzsjifYYL0iNI5yNciVw7CKSDcI6SMUJgqOSIHkFI9sEvolFJRhCjEwn0JAZvSc-36DZBVcJNCNQTyM01HXZ8KDC-I7RDSiQtCF3PD+QtSJTD8CLTWuBmo8zxwcmI8CNhDjmdH0UjOI3cO4iUPIplDAWBTKJEjGovKNyi97dcL71ConCMpCuoxLn-AkomHBSjkLQaMAYs3FSIvCGo7KM0i9o9qISD7wkqLFYfqHyPkiTI-hBNBK1DKJojUInaPCi9oyKIOjJIzqO+x8Ig8UIizo5KIuj4IZnxqjBIrnQTCxo3aMdB2SeoDBjYSZ6NmjYo+aLejWI+5nYjkfHcLMY-YQgO+0MPW6KBj7o501rc2w8kKj84ohaOo5ZIr6JWifo-EFu9PoQFGiRm1ZSlGjsYoqOECJI6GJuCm6Y6OOZDIjiIqiuIveGjp5bJKyq8XcbNAr4KkazWoFsVfXQQsd3JlSH9Agil0-xDzIpE2c7fdSLTcE-IzziNtItlWy8uVXlW5V9YvWMkxhtd6LLNCLLehgsZWOCyY4KAnn3mkQkFC3+DuObkLstZPIDxNiBaKXysiNOYYSTNJde0liDfnAFDNcGIuzyCpWSLlVWAVXeLws9RSJLyWAvTLHG09APK6CjiRMfKlLcSvCt2fwq3NkhvCGfQYXhiKQlSzmtg+I+STCpbeiPGEUzFmKLj8QfSLFVtSYOKaFMSBTxjiiqVwWFcnPQQ20ik4jCJTiCvfTyK9AvGOJC8JgqFRLj4zQuIJjtLeo1LiWvZhzRklbRyLctACF6I8j4otARrCm45YJDJ9SbQAlBJMXyiWApQXGDEN042YOFxe45cJy8049V2K89PUr1Hj9PR3xzc547eNkt0DSePnjXnYziXirwhuOZiYo1mLrj2Y2sV209Qd+MS4b4hzzZIu4sV3HBXPf13yJlFOLzZIEvWOJcFO41L0KozQmBQgT4rT+ILjv4oqMwjenZeKitbwmuOni2YjeIaxn-M2kgTqOaBJU9UhNL2cEJXJBMvidYzV1QTYSZWGM9B4jOIfjk4V+K-jGEoh3zi4qYhLmji43+JW90IkOLxijo2hLF4bwoOKAYlo1OJgSUvVwTYT1XRBN-NkEuNxCo9PflyfDdE3L3rINY2+ILIcpN+IITRod8WkSYY2RMXj5EhxJVx3ItcPrif0F7XUS+XOzzMSTEg+OEwj40KmVhJDc+ITiVcK+Kri7EsRI8SkML+NiSAEzxIrjyEiROl8qEtgJRxQEhrBQi7UcRLyoTEoKnQT247RNYScElMhSSP4xxPsSGzPBLLjNHQAj-iFEuJNJDskyh0Ji4Y6kMJ1Ck7hLZJw4-UkjjNXUpLbiyqTBPrdoiRJMkSOsIpIFoWPKRJqSV4h6VaSZkrJKATa400JUSOdOqJq9+nfDxjxlk0BwM8wkn4mwT9PPLwQSB49ONESiE+ZL8tZ45JPWTFbdxPLjDoqSKJixeSqkBiDgB5JnieIY5LrI9PXhP0Sbku+OHitXLqwSSGkpxKBTTYtxKbF3kteO8S8ksNXQZ-E5pL1B4U3Cjs9W4qFPKSWEkVyqS7kqRP+TXEp5KIScUx5MuD0k-+NqS0kj5Nei3nf-Vg9PY4c25syPRXjBdPhBYxlCvY1n0LDIoKdxDdbGcT0NtGXFrH2SYPfuIM8xkglImSO4xz2wTu40rSlTqU4+1TjQU-Lz09-PIeITcY473Cs80UDRP5ctEolLgSYhDhMMTvsTzyktT-HJPRTU4vVKESxgtHBziX4jL0i9JCclOcVUE+VNK9CU5L0qTVUyb2GBvUkFQ1SS3EFJMS+El32Ex04jV2ESBVB6nK953GRIGcK5RtCDhpUt9yJCG+famL4b2dCCjSXQUWze9-iTr0TBUMHpRG9+oeOiZTLBKtKE9uvfmJJ1gEomTd8MvdRTNxjVNDj19y9MK0ytAHRb2KRPfGAMUTktUdOq9IfFpTnDvvHVGStWrQpjAMM0-D339izB0ll9HOVX3L1qDDX1oNwXXdNOsXRbdMURj02AJ-FoAtHh99Y7W43GjIop6M7Dw-NM3tsHouPy7h4-ZODD8k5FP3dFdvQ43Dss5fOxzldo7EmpBgqR5EhitYpeznE-0s408cLuW9MR5Y5AE0q9XjUM3TME7BeOUcK7EOWRt07DMxITdPFL3LtJ7GeTIT6UzeNvcjjVE2NdvXKeMdTv-Qqm0BokyRzwyRxWXi7tS0w2EudXTXOOI88Mwt1ydVzQdRITQcD6zApx08iTusI9PwUMdavF0ymCw3fUkNj+VNTJTTcZBbn4DmdUu1Z0tMtPhWNPbRDMvs1HGZX0MsUnETVEtnNDMZt3JVf17jgSHyWUBkjTm0Y86fNdJ+89qehIW81IvoLaTCWNjLlB2bfzI0TN1cAJQlXxO8Qk8jbPoy8V9Nf8XQkRqcg2e9y0-ak0CpvOZ2LsDgPALMDg8NGP217fbsKZiVcXLMUC3HRRQ8ccY2wLkCtA-GT7s8cHTOoTnFINwyyglG2IQEnKVgK6SbA2QMydOnBQPgErM8CUsC+zGgNazOA+QOScFFLxVGyF-FxJazz1IpwGzps9DHhN8Hd-x-4DA8bKWzjA4p0GzzObc02zIBawM6s+s73E8DWabwKLAgg1wJkioLIwEuyiwvPHmd2OWsLoiMkhFLFDG01FJ2SQhUmJYsCXYWJyDr+F8Fd8Vwf71eSkUgpMAiPsqjJCclEz5J6TII5aMBykQotTPD6YuHICyGUyhM2Tms7ZK+SJ5VHMRCJBNaKQijOLHIUwwon+I6T8cpjOSC-snJkeCAc0nLU50ISiNgYto+qOxyXknSPbD14onI3Vyo4yMqjSIp2IVMjgzGNhzqcyuNSS8c3SN+yhcp9RFzfInmL8YJLWJhqx+IgMxhzVI3nORTOk2T2BQmcmDVVzzosXISRlQEsNEkuHboyjCWQRPyEjtog3JGDrEl1KTS3Up+NTdPQ2oPpyesmhOVzRQS0Itz1c-BCCCVIDWD5S9k+yKRgcc2hkejg-KGP9zjcmEORzAs83O+jLc-hBTseWU2z996gDBG5z3s2XM+zo-D9Jj9P0p3IKiU8nzxNyg86YAzCkYvqJRiHdFuTeNkWIvL1yXc0vPhzu3P3MVyio+vPTzuwknNWiT0g0SMzakLvJjzQouXKcjg-J9OijB8zzOHyWUzcMzyyY7PN+ic0fAnM0qchyL7zL3f5XRERknsD2dvslFKHy089fLQElo1nPHz7sa-R30qAlWOLzY87zNVjCI9WP4TNY5fIFylckfLvyWcrmNFyw8z4QCjwckiQKyhojGOdyec3vPjzFDNWIrd40lm0RzmUgjxkiaYB-PJj4YeSnRoD3IgNFjgtcWOmdJY9cxM1fArsLcsZYw9zliMXeWyPNcE7rMeNitamzrEXQxOyBMTnM+UxckC001Pj9PEZOEKTPEQvEKxCpXQAsVY2zJwzIdf-X+dfEfTB3ouQK2NWzOUugQ2FGMtOk9iQwZ8FH9SyHxVtiWEagu8l-mVAPBDxIngWeJ8mCwvgkIQxZARhscNGxP1809eW+wNQ2AScIVC2CRmsrCg4GuyqCt7N9TDk3xB4yEnRoK4xvstZISihkreJQSSk4qk1M445VIsTQ0rhJCt3Y9QMRTkpYAqkL4C3NL7i8U6OIVTNXCpOJT0i6ZMyLtC+-NpSt-RUQiT8i35KMAQi0N3NTg0iovgTfzNz3fcMiyzJoK6EuROhyCI8z3iKAk5hI6LLUjwWtSpXPosQyb4j3Pvivc7ONC8BMhvKaghi3IpGKmi8BO0LXY2VPxTA0xVPKKpinuISLdUwr1dSR4lYrHjfc2-IawHs1ZLeS8irTWlyWi84sOLkiyZNgSVU7YDOKaA51MuLPc64sKpViz1PuKxeflNCzYinYrg1CiydKqKZAwEsETgSqFO9ywvIAoaw7JGIpeKfk3YvhL2ksIpeSBisXgDC6inEu2LXioj1elCPZougRnicwta8xI0UMcKpSWwqZLLClkuOQnC88XsMebPwq5LrC6cCEAvC3N38RprLbNQN5TF7KCKGEvnPCK3Y7Qs0xoi54spK2MzFIuUzU1IolA9E-L2Vh-XM0zuKwcBUq2Ysi3rJVLhisNQNSxiigS1L7PC1N+KrUgxNmLES6-y5UBExNKWKQSwQzBLx4wWnzNZuTRJM9lPQQ18ptU65IuKUSi4OlFuEx+xKLM3VjIzjlYCqiExVUo0us1YUjo0xKDxHIohNz8AzzUSqUVoqDL7SyYsdLpi50vc85i6rIWKgSr0rRKbi5+L9KaSh4M2K8y3FOtK3i-BOMTf8mxP1TzPBstBLbivOOxTzij0ohSDUwcp9Lhy03OmAcC8ktVKrS0Yq7K9imL0doFS2VPFNlYXZVZIJQbQFENpywQ1TcOSHsrFd5UhMoDdivZMoK80ykcvuwAS8JKEDUE6hBcFD4-MhPjmy4LUzLv3eQt8S2y6uz3jPyxuPlLiSs0tRV-yoHyEKfk3QrAq0tFcqczGSgpTcKETDwpsLbKOwpFDC0lMA1DeS7G35LJS2azg8nC0UuvEKRIqJe8486UvjxXsuUp7L40vsquKpy7YF9L0yokuqKILXjAtKtipcqmS6S1ctq8SylIp+K0iropmKqy10tpzxVVlK4r2ytiOXKCi4srtKhKnRJ1LnPa5P1KbUiSvEzQ41AuEx0VFwX3KoI5isKpjy7MuJyZKgCsaKqSvioJKd47UvCTRKysrfMg3VisBSxyhNInKByx+MbKfcu8qSxxikQpDLtgMMtjSwUyMsTToy7SAnTm4qOL4xLk4TH3ix6MJMSjOYaem-KAMqSp-QQC+IIpKrS7QELL+kocw3K7PccoC9Jy7yqHKmy1yr41NNecpyrFy-MvkqbK1oswiTS4U3orFiyFIqrpyqqrvKSS8PkeKoc7isarYS4CrorwUsqq8qs4yqt8rqkl5P8q3cuMrQTpgkxPjdHg1KouLbyv+1jKzyvSrrdJXK8o2rjPLaoml0qkzLMqCxKEsoy0fDas3UYKmopmZ2Uhe2MKCVblIo9eU3XRB9D3YcP2DD03lNE8VccVMBZJU6TxarZUiMovKDqqCKOrUyv4q+FNPKLzaqb4-KskKNK-T18oA0r4tsSY8Y1JWpTUkqu+KVKhyqdLhkzSoFs5MwnwfLwqzyszjgvHyoxLW9CLyH0xsMGuKLlq0otLKsEkSo08vU5mqaS3SnhNCqdU0qv7Laa9TQAlpCdNIWzQikmWLT+Kg5OFC+bLCtlrxQ5xI7TFa4kPSzK0kxiG9raOtJfAG0q-MhFBvJyBrTfIfWqKz+3LtMZrMs8yxm8ZWfM1h9j-bew4NPM2Dw3TDvPty19WDPGQPSjrP8AvTc84JjPSVfb4RjsVsWLPbVkMyngLsH0xfKTzn09vMwy307xKrzK89Op-T3bE4zDEa9BnPUCyMn401YQMsM2vyeAFLwgzhqaDMEzyMzzHgyCRDKpJk4A-2xrlyHbLJ08kMsY1fTCM7DMkqJ7QuvwyaubutbqAy5IR9z5vOkyEzrqrMtakgMju3oym7HapYzeKwDKHE6Mr1zHEFSv134zwS3C1Xq8TS3UoDRM2+W0rgAq6xiyd7Y2ts57reTOt8FapTN4whAuigNj1M-lWG0YCqNW4K57XgqoNDMuuqe8YvSKoCKwbczIhtiMh5miYCbfGLzrP5C3yWsZCl5zAbEFZm0cyN-SUlyrGYoLL1h+Yqo3QbPMo0razfHPLNI8LHIZ0MV36uLnmKJs2rNtqlfcP1YKAGmrP6yuA9QsXtmA8niazoGs7KoamGqbPUEjsjhoDzFskrJyzSGjXzv45sn5RkDuG5bOYa+GvJ2zq2nSht2yRAkwLEChsnQK-Dv9Kp0Uaay6Rr2yVsuRqH99AqwMMDH5J7NlCZS5wOAaUra8pjxzGizA2YaK2iMQK+crxNLqfE2wjHy8CmWHfDcgvwp6DKeaEu7yECw-IEKvsuoqNrpa4qNnLnFXAu3yKY3xoLNu-daN5Z1CA-MorDc2vNq818rAu6i4m8AteDEm5GQ2VjQdbJr8O+dJs-yfywBJXyomnJpbKsqzfLRyycjHPxl38ufLLyaUmpoAL3GtFPD46q3qO5j+oveHD0Kc4aEqapSzJtqb1a+psyr-MQas8swC4Zo1yOc4pD5x2mrKLkLumqBsEbCci6pyYoSrMO8a1onXNx4Nm4GK2bGUyJpmab83Jv8wQ8rPIKac8lC21z-TM5uCaS80JtcaOowXP2bRQMkubyhm1vL3hrc370hyI8n4Mdz5wu6NdyBa1Eu6rjK3qo0xa3ATIvjq4rJoVrZm38v8wm8wZqWbgWjXM7s7a9ej4xzmhmLdqt6+Fumqeq2aqmDXBGYMwaZojFoucsWmqtZTOK0ArVzlm7RCJbXcb8wvzKuTZtTqT8xMusRz86aP5ydm1POmj+q3FJ6igGlvPEEVpSmGdrKs6gI+aP8yZrAyn6531Cp0CgfJ6bV825oaa78-l3ybuWiApVaM0chvX4JmmnPcbJgn-LQKosDAt+aISkaq8b4m-AvgNCClJttaPnQar0KxHJVoorOFEF13cGSy7gwqlanzPpK2S9CvwqqYQiuWgcK5kz5KkKgUuVruS4UpIqy+Mis8zQ2qUtMzqK2Uo1Le6xONAqlSjlvqrLSkarRbmqj4pKKjisoodLua9Ly0q3a00qVKtwmtuGqOypqvxLWaluKbasak4vLL-i-otgr9VXMssqoKvZMUqCapVOErVKpavUqrXF0uNLK26kOyrGU3BrkrRqmbgXaJirmpXbHK0mo3ajk9yoYqqWumpmqGau5oawBm4hz3abAzsoUrG29mubbOa+ysSi4aoxKRKJq0WuTTxgpFvWLEqmdsgrh4m0vmL-UpIqU9CakNL-bqy7StrKUS+soRbRSWarA7Uyiysg632htqKqr2zqvKrqWxFqw6-m6YGxKGq-toPamuFqvXKt2zTQBbd26jv3brK+6o4rbwJ6pqkPM16vZTmycfxbS2rBourbgZD0HzCwKOixHtDsNLJ3atHGRARVQFLpVQY-Yl3Gl0TVU-FKjF2sdrbb2EpyvlajABXli9AOxiow6PUv0sUKIm0ay6DyKOcGVZSDHdGu5tKcNq0Le-SRq+JcOueWEbXO+f3c6MSTzsVFUEPkKToRw5FVJIAuiQWqrTpdGSBgJAQkFcAMgRLtaAkuoIBS60u5Loy7UuzLvS6lYCLvlyfOwTrC65WvLqsM4S-oVi74u7Lqq6sumrpy66u6rvq64utvHq7auhrra7Wumrquq6UtH0lVx6kawP9FwATsp8WyeR0XTU2Ug08JXJAizLbikuVLg7FUgcsSqfqcxIWajO3TwESdE1YEGVlYMOIf8QqgspYdN0wmAXNgUtLzy9JMXcv2qgkqqsDajsybksq9Sbctfraa3eKEMlgadvjT9nIhqiKvq4grvyp6XU2u6n2wAmHq1myHKGB70HroOoy-SOBvZV0xMijl6C4WHljn3SlS66Yu47Ba6se9rux6OunLsOalIqo1yMEfZkqza6O1lNg6-KDBMnKlu9aqsTL25-i5Urky4uErDKvT1p63zYbgMdTjE7ocFhKy7tvaIhSTB7oRMPhMR6P6e7qB9HuoQokLhE85NRan6kXqhK2mzxtIK38-7otMge4zlB7XkeSg7hbgfRlV6eITxhHDzYOHql6bRJHt5iUeiujR6YzAbo3dcep3px6XejroJ6AMaVAO9eekKVJ76EmbrlbKespKC9yqIZRul1XNivYCRSUMqsShDTqHzIQ3ETCS85OzIG57Acb3rolhMYVwxqDKuDq27dKm7st6Je7WMHouVIZNEK5e8xJmDFeqpK+7ysqHrFj1egiIB7JTLXoNMcPbZCiDpECsEGRB6DwJh6J8c3rnllS7QSt7-Im3q1C7e0kNGtykZ3rx7Xe3Hvd7TUL3vytZOrjoWaN7BPAcBRYblxYxeXI3okiUHByS37CgO1IesHUvjMGT--Ot0NKFlAlPX6dJTfp9ovI4ds-bqexbtD75e+-pIcj+p-qM7ZUy7uj6lo4ekeCf-C5MDS+uzUNgRTe4EFG6ROvbysallFq2XFpOn3s5LrgBvtH9FOlDGU7gaFzTGdesLTuPaf23UrXaA3b8wj6QnVDs9Kuq0jsw7724Lp5SgRUizV6P6H6tuQ-qoEQBq-kgercgQaqLyHbA+8ZJbayyttu0i+atWq2TfPamsmqxa91JYq7ynfuCITUgKuEGT24morLz28SvJrJLM-uirrpIQz3L7-Q8tAGR6WxvVigu3mpkxbKxnsSKqe+DqXaia39p5qba8NPEGka2-0MHxDYwZM9xMMwdFJY21Dlm9Y3fovcy7w6wZwJfejurlqJBgnI1qC04g21rGnLr2G98kKFuWtmW01GbSRulIepd6gm9zfqZ0KFD4sASASxbZV9ZfscIgrX1XN94pXPyW9Z01bzDbqpMbssll00A3nzqlZBwd6vajzkDqDrP2sj8UEQOpc4BhkVK+EDGA3zoQ26xw1u9DfUc04cCmA82sI7MgzPAlr0gbwgb6G7Jq6Fv8-Ptd8jpXQxAa+4fNqiagPG1vy12+keugIV-J9D-yoeNm2waObHLlCHiG8iszaAho8KUHJSYno5L7C-wt8zecoJouVGW5zIVsgR5v3Cyuho7oCI6Zezs9rxBgQdsGyk44tbbT25wd-iQICNO6AYhzhr9pXzLUye69lHPq8HjKo8pESR2T2txqrgS2qYT2itQacGNBjSovboilDFP6b68-tdjdPAXrZ6QB6av09fB1Kp274aikZQx8ULEZZqP2zGvsGdOtEfbaMRjijFG3B2MvMHdWy5TENPBg8tJGTBnE2IggMNNI6GKE1eMP7BUUWBu9kIhHKT888w2wvq4spuuLrdjOpowc5XZ0fGbLR9nC7q0HEGPjqXIzOrOs-6l2J88fqR2gCdmjCChTl0MrxWbqyHS4eJKX0jvKHqYxmoas6He6ey3tz612vI4+TC-3gNBTSGxv8r+wAMLGAAgIc1CvPFpyzI77U4ce6TB4sYLHaxwAMQUEsxOnWGTReLPwUEAkwkniIxuAKbGYqfUc6bRQGmFTd5esvq1ShE2Dvd9kqdscgDBqJAJgkJSpNv+G9QTwP31aiAxF7Gv3X4cwqEh6hvazvugdL1AysobJ0c-W4+rdqhAowJUb9slhoqyxjLYbvqLxgSlEbwgnO37lAne8ZlTGGmRt4bDFfho-Hk4r8f0bZGshskCFG6QKUbhGowCPHDs+Ru0bwJ3RuUbEnUQIYD1GspvCUJGortOHHxghtMC6+w0RQwMJ07KEbnjPoHsbFm8nhuy-wzccGLEYlXDInAilzphaXG5DyPDzQciNm9k86ZskHWWyIt77OW0PItbCmpwLDCvM7CF15IcoEbtaDR-vPRauJ2IZ4mlg5-nNaCW8PIOz0OKSYHGKUiJqNy6841rmamE5SaVa-YVZp5dXRgos1b7Wztv-ypW3SZlap2qCMMmjdUyJMnQidhjJbYW8tquadJ7Ybsmai4HosagWoyYGjTmm+g1aOmo-NQG-hwUoVzDWx0d8nqQhZqOavW1KOEthugGPxKLJ6SfCbtm5ROw6SY-icebBJ55t5ZXmqr1CnZ8oVsQaDWmyZ8mPGrEqaa2c8mEOH2JgfHcnmJigRLG3Go1vimmOhqcfzQW3Yj16WQyPO3c2pr5qmbYpm5p6nCWXFoVbAppyZzyeYHsTGmMmyzMlbcpijsWzPWp5rrhUeUycGlIsuqGhasYjyaqnZJyae4m9J7FsoGe2vFq5aVJ43SWmu7MYFUQVpqpsWqxXEge6KDSlyrtd8yS8Zymkc91o7KzWgqa3ydpuCMVsCJ9+xokNJiKe7kiB5dvUG9OzQd6LzpmqcxarptlphLtpoqfkh0IXUfhoqR8WjemtWy5pimMZllqxneJu-P8mHG+6aCmRmgxCzG1sOGbCaH5RGccGvpsSrRma8uSdxG9m4GbYjEp5GMZmVm2dHldr7XkJXLPm1aYr9rJjaaFnX2gnsVaFpj7nwAbcoaYha1QqFqUQwpyqasnXWwAqVnOrTmMBb8WsWZ5b56qa31mLmvMf9ceiuKttdM+0NyddRSd7oVmgZh9qtLmOuaYtm1Z82eSgjhtDmsRSZyyarHPZzApNaCI2aaMAkpiGbE6esYluCrjpmXPGm1prqbim6pnMtE6-ZhmYDnE59eQxNQqMOaymFky-O8nMZ6ae6jbpvOYEmHp0yN5aKaO51LnNJzNK8mMhoUIUmpQjmNBnA5+uctnjdJueDYw+1ufhmAUwGajn9Jj6OT6Ap-2fhc+gYmdVpzksefZm9zf+2QHeBtyJ+bjZ72YnlPosGeabS6AcMkgJO74J1m-JRVAQiB8GA2kIuEGysym25sEKimyeimcVm95h+Vom65wqYbnipk8epjWPW3uCGKpu2fIrV+o2d6aYm87r6njmwgkvSMxABcOp1nCr1tnyWrObTqK8ivM4mLp+SepnFJxaIebwZvGazTIx+0c7yMLEBbQWppoPxcil8iBe6ns5-ed9m450WYLm1feHgj9C8ihbZnVYx9ITrI5t1o-nu5RKMcmF5yArCl98mWcfnx59KAiK35r2ejmxeXkdxnf5xusnz-RyYm4WpF8KbXmckF+NPy5TcVuwXKZioLwWe5-zDp6VFwefXnyC81CDrahVVR4Xxo3YeC9nWiVsznqFvpqX9Q3URaByn8qAsJRzh8PCcWvRl0boXqp9+cUWe1BycPnGp4WCtatUDDBO9Tx4Je0WDZ9BZQLXFvVpdaIlhRennolg+f7mf56xcui9ocEF9bJF6ktIKpnUTNxVKCxica0qsh1syXVR-YZgzUfZUZfrn67paNioFnQoWblCplzC196G8deGTCwlQdjHzEKYoXPJ-BfelbumVWnGoswzQ78vvabu50-uh6LCVtl3QOmjJNBBsNn5NG7XU7UGditpLdigRulaaFxPK0ivtQrMLtXmPnLwG+0ta3PG+ltlMDbkQYNsU6tsgv0DjsoMwqjatxmNpxJ426JgXH+oZNuwqeStNrwqM2giqXHzdEglza7NK1GjbNaksYYnpYospAqzln7t7bZK19riKZZ+jrmq8VpSYXLa2mjusrB2-Gs5nEOkmqZGtBhnsnaHqiCqH6526Dub8lKhDs6LGV9duZWKB2ZfMXBiiDo5WoOklbpW6R4gbUrvpsmpZXyZvcClXVBmVdXa5V5kZ3yGk4cGFWtOapppnH29lYaLbq+duVXv2pGYZGUZpld5mFV+2ad98+ncuJHNRvkdMqTZzUC-6X202YHa4So9ulXzV7mf07AGwzs6WCR4en0rXBHkaHKyRzTKiXLqw1ZuqJV99sI7xqkNb2qDBkxKdXBel1aEXg8uNZkivVsarWn3Bu1ayW1RtNYM8M17yizWY1nJmYWniqlbY68S71dxXWV6kNjm61vtobWTVpNcsyFqxVYRctV+atZrsOhxxK7aZv0o47zluDQQqgVpCvAXUKsFYW50V+IdBXxAZwqNlXC94ZXXkVpJ28LwyJdfcLCFnwOCLm1vtfNC+Jgldnaz4rtcLXGO6SspWO1oldo7aK20u07UR5GbBSrV2DxtWzp7NdaYxVo1YTWCOl9fpW+VxkYFXrVoVZ-Xq10UFnmhqwlc9Wn1-3qibBK3lamLLV8Da-XINqycxJuRowa1GfB1MsFHzBj4fsnClljvrXH1mlabWqaz4ulG31hkYnaBastYjXvB-kcI2Wl4UddXwO0dcpLG1gtZg6kRoQbNWuZklOQ7sNjwfTWjK51dHo-By-ryn0ej1Z-J8O2le7WmN3DZJHpN0waI3-BvpbNnyNh9YQ2qN-jZ1X+akzdlaa13NZhL2OwNvsnMN95kBWdBfdZQqmsbyXZL4Vxceim5QVNpXt02jdYRXPNuNtXWUVnwqc2GvVHKcacV1TedNKWgNf4y-prEjKi5uiN3eXc5lpNY7KN9Usi3gN31ZE21Vnmbs2K2mWhi3UZp2eDd-pperZIPZk8oA6kt5EZVW-V0TYeo9B3HKSgzq6rOHXa5tLYo3TZlGq5XGYnlYcGGVsDbIGINtyqK2+M-LcfHY+8rZUzKtoCtGgrh7qJy2ht9DZG2CtqKt9cJt2LZv6XZpaLdm5tqLqdU2tk+s2np2njbyr5t8npUHhNlbY-WMNwNdHLjE5jbw3NNgUY42LBrjZiWL1vDvzXD201eUrbtvUvu2yVt3Oe2NNzNZk3tNuTfnxFtqBOW3QN1bcdmHt+8tB31NitZMrId97YCHaoY7beW8pumfBH8y3rclWotsBpw3HVqTYh2tNrHbK9JR+bup6ZR9QdwTmtzxok3y1yncrXMdlxd27TqntaHXTt8PvvX4NpTeJ3E1m9ae20djnYx3qd7nc43-S+apZ2TkyXaDHXt9jdl2PtvqVx2sJ3TYU30tnrcu3n109ZxHdm5oGK3P1qbfi2HXCraCoqtgXb03n2vXaU3ftq7fF3l2M3eB2dt0XtdnbB23dTSFdzbaUztt36d23Et8N193Ndvnenrf13f0s2x1o0onWC1ezcjbHN4FYxWt14bI05QthwuzbV13Cs65E2yFcRXgSEUp3WxS1qdT3l14tscbS2rLaN22q4ddS3214XafriVsXc1LX1kQdlHEdzhI7aI5jrdj3eN69fb2QNtDbu21t5HeN3OR2neu2AdhHbH2kd7atPKxDJbpD6DPEZLRrU4qUcZacdyPb1W5lnMvO2idg3aQ31alDcG259oHfH2QdpjedmvdvbZ92TEkXtX2UyvKdg3Cd6lb42-t67dv9tAF8tcE3yrEg-KpDT-ZiSBk5Xd5Gqdt7fV3sd2HdpHHykbdkiod3boS2TPS7ooUJd6xOQOE+0PfdnH9wqhAOjt3fYbrsZ-zAJ2p6hKNF2gNuFqD38yS3e92kt8Pe-XxN9Uck2VdyA7V2dWuXeg3pgd1cd2W9xDdr2TNyfbXLAksrZQPZtm3bwPABlGqM2FtxeqEMV9vA9EKN90ZNz7F91HcwOxDq3YkOXXNNxTned09fGR1a9bf33w+XXe62Rd4-cEOoNrDb727dqjosP+D2Q5d269+atgPMklHbhb74xQ4O7lDq13RqR2+tozKiD86s+33AoXcvWDuyzpIPBi4Loc3g5CFbByi91zYTbZ1xHwC2kVul3XW3h-zdfmvN4itL3SK0SLQHMVsXAi3Cqt3Ym3Pp2Vcm24tkPev3bVsHfR2o1qA84ONd7g7xHD96lcy2Kj4ffh3R9y-YX3-2tTYp22DznZl22jkje7aB9niucPDd7lY736R-1ZK2J9otaaOpdlo44Pi1qY+pC+5-Teb39SZ3fmObDsbdB2nDsvolBXu5vtUzQ+7GvyXvF-9fjWhDHo+4HSd5g5cXIklwSuPZTQkbDW+u8zcHGZjutoIOT9yQdaqA98Gv5Wr9z3ewPRtmI7F5eDxw8OOBD3o6EPN6qQe8FajmE5m3kdgE-ArHjvNZRPXj7Lfq3cts9vN2Gjsnbi8rKi45M8AqH49DWWDvKYcODNp3eXrqNkk5u2L90gaGOxNiOeHaaTlnu+OU10tbQO7d2tbg3Ijo49BPYhs-cZ2LV+fZ73N2p7fOOhT+PoZPU1sU7CO21yU5+2mihPZ-Q7qhZueqxl16q0KjDqxC6gWBtODYHTajgf4RaomPCBqI6vgZ9S6duwcS9UN8drVSsvZNa3LGT9Y7GPpdyz1SnlBzk9n2Bjnk6VPloNkcpqND8NZe32DxA5p2w02uqsHER2raE2Iz709TPMvRGuDX-TzU9GOID8Y-Fr+xmRfbm1faIdaLkKsLajkmvEtOKOX5ncfbMda02tbSLa03A8X3mEAN1ra01IYlD8h8Bo8tpvPtKCHphmziHSXahTIfHH5B4RDrva-lP-mFz3obDqk5Fc6PTLrVJxbHLBTYaaWGFx1r2G-8zo0rl0xmc4YNSF-PPvTQliaOFp7550QNFOFoifywIo70ZlbsWDRefP3yjurtGrzgu1kKzNuMeTqExou3cPTYm4dY81-YVlQaAfRTYFn2T+SBCzyDigUhHIPMvhAUoA6c9vqLznsaWXoFcs90Wzs8+O8pFUxT3pP24l-bdHS+VFYwvZxqvmQD-a+C8LbCKi7KLm55iifE6qJ9PtfaCd+ibKOa9k6famjd7s9wXq5-frumB5theRDhJg8NEnwcweAknkLyhdOnDl9GciX7j7It8X0cy4k6Cs-BOkrUKmtJdAXVLvmZwX4L7uY3CoErS5aadLzYL0uzGDRqQGA41BZUvtd+hazmvF5nJgXkppKExyjLqhbBPGIn7MgX8d7y4Tnv554ZKHU5-XKEv+-ARd3mOj7jdiX+prkE1nwWiYhGnevVee+bgrhhc8uzcqxaku4Fr0gF5pZ8yZ0X-tr0907FT+VYrnO52bgsuz1+5rCviF9BHQhX-KWeiue89ObSPIh9y88XdNiU-InJLhec+GP0U3vSm4S6RcIu8Rh2Z+naD+o50Pkt-q8umxLhrB1Phr4paKvH+vnljOeQ79JcvYrqk-dSHPKNfrHzrq-pWvRLxhblbG9+mZGu-FzjIPk7avWeUujr947-22e7PsjLLj6nvIuIBkS-MuzFyy5umWr1RbkOIe2FeF0QIV65CXhLneZCuBd85MKvRrkyd36zJh+YquJpkxa7ngbpq+2KUbx68vo3m8qeiPx3XC-Qu39TEaM0WCAS-k7YCmkb8ZrlvhduXW-e5YAuTjjHQZ0Xl-+sUzqxuE-1WiHSjX3OMlnZbCX8ojAfRjsPUC6eXMdfAae3-j2zcAbhb9Vq2W3z8BmViiAjm5MvEGYHVu0kzPfZFWvNXQq+Xl8Q+QcVeOpVUJV4j+Hiz3kjtCvBWK9g9aIrhSvPfCLmL+25zbCjvNqbPtxqiur2Gl4k9cPyV8S4d2kTqypeP3imfaquu9mq41XCtltZRyujztb628GgbflPljik+GOTN3tYWOR98su73arzVZ7XtVzm-hhDbkG4P2IjvDsoOVN8M5jv31wY+jPbD4w65HizyNZMHWj7Y90239pS9mOQT6w7TvFj1VfJPgd7O+OvAzks+l2u7oUfaOf3Sq-P3Iz9VcFXi7kY4TPwd8Y5nviNtKpCP2tu3bIPuu7AqsPUTsu4OA1j8A47uCN5M+gPdNxE9ZOnDge5Pudblu8Cu7PC+9Y28+6+8mPp9ntcV3gU9+-w22Nr++7uDDnO-52wj8w-vvAKw7ZlP4L8E5Dv6pgk6s3H7oO7RO3D-3YHWtd4w9xPSNoa77uj9+PZs2q2uqOnWU93q5KP09k8cSPXvPI8C2ipKG-dvN1tdE8Lvb1FZOH1a2s+z2JLvHHKPUH468rdTrmsbrHhHu-3Hvn766f87q78VeeOh9vO9Tjw3TwZ0TJD2e8p7GW4Q75uf7gTczOOa7M9EH1D6g5WO6ju-ZwODtvytLvxHupIrv8b9FOTueL4+74eh75GtSKFH3A5UfbBtR-Pv27j+653v7vKb2Ow7qB6sqUHqO4+nnPRLd-8RHi67nvTjte41GNjzu62PZ7mA-dO6trk9OL9Hxo7D2pDlOd8P19-w7HHQH0+6XcrHvE6n8gTjstruOTrw7CfpdqJ7qeuDl+9iHFS6kIPv6ip46aqDT6jKqW+6l-VlL2U+c68zjwxqAJYHOy9HRpCtK27eq3OzCePtbHxGxk5++mZ5fM5nsp4YHFn02mH7vtrzoKrbw6fuOxIHg48gttrazqG7jhITpXTY6ezp2tJu+zQIt+nh-pLIoKRQYNxqR-FaubjRx598VWJzkJsbdPMqL+t2a4+MhSOegzul8Pnr+m36UcwQYJTg+4JOhr6ey-PBeTRsbDW7RDkU-89hXActhIq3RotMzY+ZOnOf2hofruvioBAead2-MsnPd0QVfsluFOlDiSAB4XAbluebgMafuEZ-o4Lu478gZif-7rx8AfP7uYCQO5dsm92fuhkhiGE7OkZ52tHO8Z6PWpn3zqWfOjqR8C6AZg1iRUNnu6-f2vLtZ+meNX8p5yYdno0Yd7jJ2zpamIiA54e61+45+6HTngl+yGLnsbqueTnoOblfYHqo9QOH-RLcFeSipR4QO391F6TJg0wkbS94tz+5gTb+umZGk0+357s9vXgz2Fd-Pc+P26yLtbfF604SXuJf2qrpYW66TsQw9mgB8JKDEuCjzt+6pb9lpj76T6Prb6Zb3XvB7u+85HPW6J-vrN7UjyR6zTR+1ScYLFYqunR6fhpmdNfeIjicX7p0CoY5G517p4P6Uxn-qeel51JhL6tjjosTeLkz+5KpHZxF6nedrr572u3-ed-v2AX+VKBeaej-s62wXjd8+fIX66TOvPXmvvMGAezN1L77e6EauiIXlF-0HhXVUYxedN0xJWqei6J+bz8X6AerAHXuAeGsJOil+QGqXstPSP0B607peK+Bl57hJCZ5b-dTlzTrsq0nzl6bu-zRp+es2dljf5efHkB+9Z+OhwjteYB4Tvr614Ml+0pwPokyJ8KH2l64EsBjihwGkP5l5Q-XlyjkIGOX6q6w-rnHD6kGRa0ztoHzO-BoDapUQF3115QBD14Rj5tsDpaFlVMFQQroqUCvdQ3NT80xQva0EIjeMbVzmBQB2qCU+ID78F3jTIbnNCRmBbYShdyLdgVhd+p3fUsizhT6rqTbhoAy297PmhUc-tkZz6jcmXLxhH8bZvQi5cGhl0jW9esLl1nfGb-ptK0ZXRIG3fOrnG2I9DXCQnXrnp4Nduld65L6eui5n13G3A9qxOlckWfz-xMn5gW6SSwtfN2OHh-EqSsfnCpt2q-2jNt2zoxMvHYl0Bnl8c18-GamQV9WGpX3tOFoMd3YXJ8jc-G8Z3T91N5tL7F2XdiicUJZfc66Jt1vP3TEZC+qYdlwnOcWJGlbIASL8+Lx7M24agvuFRIZv4sr9ZbagUo6VpN0xcY5U4lWZ6Qs2XhW3Z3UwjpAZCqcH3NaafcgFlBdCOwcPA3bIORhho5IfY1hxmuZa9Kx4cjdsDxqsSnmC6j2U29Rhk++4JD3qDLvvPGu+-SW76ecbMg5bsPPto54LrenwO+IsDBE4QjC2Qu08YubIKz-eLYR0-ARH8ahGskJwiyCb1BIv2H5TB4v2ESY3SMywalTSVzymHOmaqwc8efijkiq-gFwC8Fj0IGs-HfGvaIfduZfjrzbPkhvWoHPaCQG8V5ez9s5yGNYZDyHPczntMML+LKH1fiSXSFBW-X9Joduy4w5q4YtTf2qzepGhv5dO+05uWYSu6r-mZN3Gr9YjbSZBNcKCDMkTOutGMxqaYEA8b5UFC+tvkjBB-omkgzguTd6Neo8aHQBYn7xfsBeg+djydcFbjLjy-ivEbmyiapHX+oOW8yrLCD8ADEQ-J68VxA5UBYbRga5J5YmaMi6po-xq61fT91V+s-WHJBf5ipajh5l-Ersr+caert3+0n6rzoRlaVW2FRYmYQXRlSXB-IP-PPTFiVq5AI-pv-UvlX6P8VKooQAxT+vv1wr7+NLmBqmusbqeZH+Pfq5c7CJ-y5+R+ugdhiB+NOpDPn-sLxf+e-Um4oFX+8l9f8rat-uFR3+e-yQc4ei9qRs-ekxMh-nn9TLjjcGrnjdvfnWkSQMh4j4Oj8CoEi4Kwu+csLv99apu0sG-m-9X4M38w-vg88GorcHINv9kFn-9YhgACMjqU9Knln8Artddt5rlcc-or8fftiBAgnSIkIMi4MbvBxH-mgCq5i-97clgCo-mv8tnhWdEqoJxv-q59f-mXMNrOn9b7m9dQAXldc-nICGATADWil85BUgpdIaNX8I6rX9VrloAyYtJJlkC99naLzBwYjDgd2E-oH9LvRvpEWAdAYNEYQN8A7aiQprASL5tli+Aywh4BPMBS4TlhxNTSAl05-F0Abnhj9VeJgDZAO-8T-oIDo-odtIkF0AiAd38JAYTQpAfJsrXlP0xXqMM5fD58f6j1wehuC40gThdhvikDHONkCZhkn8P6AeNGzLmZr2PMMGLhhgFYssNmHBBdPoAd9yOEhdD7hk4GAXkoqpF9QoRp7VnThPgr4oTNRaHT8FbvhJ4RkL8wDsqlY-piNWfrV8+gdGQOfgv8MIiRkKhCKMFRpqhxRvLV26vz9xgcsCu0KsD1HnfU27iL8lgXHxbMKn8LHu88N3t9BTRrAN41oD9EzNE5CfuR9COOY8s5mb8eAII5envn550rglf3AQ5svDGJlWFt9-lknZFopYtfEGP82INaAAMMFx-YP9QAQas1w9Elh9QNaBD4GNgrGIiDPMATNLIM25i8uix5ekNdlRFc4vyl08-nBz4AvpXgcQoYdrdAX9ksjt9HaDxFC8rowbGE7dnNnt4ogT-9iAbEDqXvEDrZMjZHiKuMTqHbdyAe5lKpFsQklrgZfbiCttJPRw4loIspJGaQZJNo4h7KV8W-sv9VvsEDsAQIDBbtlMDWLK9diHADpvGbAGoKwCrBAKB4JIgCqsH4AfQACEYds187tEUI-gQSwAQc78v6jBR12qCCVpBlc2QIuBugU2xuMM89LyK89sQaylBRm6DyYHxdLGnmR1bN+ZFwNNcuroYZTWt5FvTDJFK3oSCpxPiUcQc6UQwcj0bjL6DvQdmhuMN890LPtdAwRvkyNlXMEfuiZ2LhrwiwNxhIwW0UQmnLMawumD8yHiCkwTh0+PKV05dNEtgjlOJ2fOLUcDK0MnOhT8p9qSlJgFSDSODSDpSkM9HQE0Z7QIb1yHs2dvNKIDk-uyDSvh7cMjiTYZMHyC4rAKDaHqMZv4Go4-oukNG0F+cyAbuC4DAPhpQcP8YyuI4O-OZFbFkICY-re4ggZH8yCDgC1rjJM+KmbUHIE8CpppAMpdHSRNIISBKvnjVD4GHBOAD6AFzDcD5bp-Z7QTSxHQVykaTOilXQYmDqLNmCvQTwN+4gWDJZpz9GwSdEQQShCc4PY1fQX8F+ClDMOKLMDdCLhCEovHEwcE0IsSPykd9j2DDSBTp1lCLRBwYMMTdo44NvNfIGLhxDhwaDYr5kURrGD30mQXWddpqyCxASuCHwWuDdwRuCWsFuCcrOKC09ltx9wQfpDwaxCVrEpDK9pbQpQed9bJltJMwGGN+pIqCHwcqDX-mqD+AR-94TtNpPYmB8nLnFoCpJeg-vs5cEIYPccfsqd4ztz8J4vclB1nPF69hSM+DpxCgrtc1Vrjdcumi4c97r3tW7m-cxgfPgnEqSsRwazR-ISycDjvxC1LlZDNQbilU7vydbknydooYlDhdAlC4oX5CcrnH80oeACNQaYdQjFU9GjhAM1jl5D4kj5DMys8l3kmVCRDldcgbu+DoliK9Hsmxd7rjw9OLtY0IrKWDeoSa5KwQND7gfWD3pohk7jqf8zLp78oAbZtNXvHNWrjLAk-lTEicLTEBGHDdIoRVCMoVVDNLsldYFgMJcoiaCbyEtRQziBDDrrICcobFD0oaEDMoQjNrLg2FjQWL4FMMkYdBuyMyrpjd0ltFDMSA1C6cmf99IfldZFoTdtLn+DaCKRDxsKyMKakWCQUCbdSQAYVBnp8DXIWd9k9gkdRIVw9JBA7dF1pjDPbrnsGHlpDnbnD8vbshM6YGXtzXvOC-blXsOLpNDwhoaNHtonc3ngE9DnjL1ZHidsooa-d+9kg9cSuzDWvpzCmngsDZodZCOZis8H7nzD3IUwdboQcCwjr3dmgbzDsoflC8oVzD97vq9KNtBUiHpx0eoRPUarJbd3wGbF13tCMbOoJCNIE69uhjK8qSJNCQutLRQ7l1soHt50zoLq9mYXbCDjn+81Xus9nYU3sAKjA8Y1Bj1ckmrDZEr2DH3p7VbXoB8zRpOFg4g8J-ARM99Yfc9v+pu9t+pMDbYae8n3tO8t3rDCd3qztkTnf55evt1XulyoxesmNU4QnCJRru8v+qmYS4aZs+eijVCRrso-9iH1bGnDVDPHi8oBvsErgZ7C5-NR82-PZCWvpIDIhox9AwMx9e8Kx8QVMh8fgQrgk7jy8+eg1DtYe-4gXNWkSCDD5GBjaE2wFiQfckl4wkiaAUkD0Ilohp9dPnKZtPs9Y9PhjtDPs7M4yiaBcmOZ9l4VYgqPOJD9dAwgj5qhCzeK5o8hJ1Ypvq59cXCYxLwZ29n4cPZeBnRQaXH596Hgw5AvvURgvrn56rGt8AyhF9LoQGCULjF8ivnF8M4Ql94Een56vtl8TXOhDk1hl8V6ll9h5qLR0Tvl9m4WGRYvg18i3PzD4khV8orsJld-hzDMvvV8aEVfIj6u2kwThJlOgdTc8gUDBuvgDZDMiN8JkIN8cgQgs+EaO4xvopoSAdskWPFgQV3IdE5vswZAERbdhEMX93gcjQXqkvQmyPsFm1J6NagUzYHMmAEjvsMQTvqjDsYclMLvu5l48Gj9DAd9DGPh-UHoo98hzl91XvlD526gCpJITEDSviYdcNEt85gcuEoIX2lxEUFCBfuD8hDpD9R-goUrxK5dsHjiRVOOWCh9MoDTrE7oLEaqDNbmW9tbpLCD-oHCIBiadXXv9JHOFT8iCjacyfl7QKfjJAZ3LmDhnkF90zvT8eGL6cX1kalYESTNiDm1dkEZz9GjgDCErGmdefgMl-joqMRgRgcZYfLsxfrQjTgVWdVatL8uQYP4GzlXCC2gr99Eabdznv2d04IbVK5uVIshg8CFkTr88hhN5u0i45e0ih9xzj+oTfuNA4QEoi8-CoisCFb9-wjb9Z4nb8TkZAiwvoCCXftNCrwR3MgYegCHmFSC1kAwUgNAECOATX9g-qtdQ-kv9zIS+DWwG+CDom1CBKsbFCAWyC3EdJD9-hI8tQaKpfoaFDaASFCaAe8jhqJ8ii-g59FOiXBy-kjBK-jUE5-n8jvEWP8eAc+CQgTKCxYfH92-pEDO-v+CFhjuCM-mEjyrsij0UR1CFoeP8eIVf8FgpkQZ-lX84WJwC-7gu5OCiv91QftCXYQBVyoWRZ6UZDDYUdH9TwcyiOwSyI2UZ1DjFpVCVkZijffqXVM0Lf9bgff8NAT0DI6iijRUaqCQUSJCqUZ-9qikuCu-oyi8YeQCgATIDXfmADAYfNDz-hijGAbACi-gYCkkUgCCgvec03kaitAeyinwWKjLIQ9CWYVKjAxgQCbUQyiGLkyjdNoa9urs6iFAbksI0ZqjPUXEjGzGg4-UYpQA0SP0SUU-9cbkCjeARZDXwRqivYRyC3VouCSoNEC7UVTCJQXbs-EiACU0fQC00ZaissB8jtUd1N4Afe51AYKjC0VwCqZm4DMjtow9+AgD+zNYCi8mYCnSBYCUaFYD3xmbc3PvYDWiCOinAbstUbKujrAcFxIwkb8zYGUgDEDzB-AVYii3mGjy0RKjK0aV8IgdMgJIcuD5UUTDmQf385RnHCZfJwi5OAUCM9moZhEVYgP0fYs-Gh1kCZKkDREaQYykabCRnsMDOkYMDNgf0DekRnNuhknDvvovEYYZ9C4zkxsAbg70nah0jQal0ihgaKMVgUqNWoXqNjgUMi0kUXDDvOe9CgO3DFCNQ4ygS5D-CEYRmzBUCSKKb4agT-E6gaODHMk0C2nlHtWgcKCbwR0DueCu4SXOzRioJahhJg8iQnjftFgQLC4Hn89pMfLsGksKjy5u2Dd7kU9K7qbFbISz5aPg5DarMiBnIdki2XkrCZMQEjydv0jFknMlfIS1C4MdxjsbhWjrHoii3XvsVKTu8dwBtCkmoZHsrMfDcbMdZi0UWqiQYXBU29rVDnMaRiXPu5iKQSVDWoYFDpUe783UcDDdNu39HMSIcNgcrDBYbG8CvsVCYUh5iqUqVCose1D20c8iDoTBtEgfPc7-s04rYTqDWQCmEXgeBCIEUpJ7kV8CbQQbcYIYEx-gXTDC2Mt1aIQZwqkJCDCUOiC1Qacg-JAiCoQGbp9QDCC0zhCCMQeMAsQR80mwWvDOsT+gCQSpiLRkR4lzKSDZUOSCwHqv5jfP2YhzHSDCgAyCLUXv9xkSyDZUWp170QmiKFDVxeQdOlYsbV5FUVENMpFVJRQQhwTwfCijBLpDvGu6jLsXKDbweLhr9GCiMAWejQUXZiKAXIsQkBVifwatcihmOjUoEaCpomdDxfPoCq6JaD2ASVj9Uah9r-LBDRWPBDNClnYkIQmCscGP9tZugN0IXTJfQQhiqIewFgwQRCQWmGCS2hUBJShswgyrLNpoZTiCIjRCY8HRDkwUtiIDGV0gwQTiVcETiPQbiBSceYJ8wRRCfkXziSwQTsx-uWC0qONDhJjWD+RFBFowcf89krNiOcZmD2cW2CMfInsoTF2CUwcbdmIZM4EzCAQUAllj6gdtiNsWpiJZmxNpwQdiG3vajdwYpw60fGiC9kkd1wTbJtHDdiIAfnw+rlyxVIU9j+wSXxXscdizJB9iTEXFjvsUZDmkE19LIheiQiEDjDsS6j0kQFjPwRDiJQhDCzsVS4yYEBDFNPsA7GDVjoRltJvgTpi7QS1iHQW1j+ceEdCce6C0ITCMxcR9CLYGWMT0Z2DP5vhDa8aGC+ocRDLAY7FN-Id4sIS3jYwd4Z8ypriacVaVucbrjCuEHCWIabjHJObjwsft8rcaujdsQO96QcJDHcQ2jlIXDFY0XKj60X5sPNrJCvcY4AFIVD8ncR8MhQWI4fsc9iQ8Q+ixIe9j-EN-DU0U1stiJS87wf9i7MeH8zUZSiCsUbcbIQs06cQHcWQndk-ynY0+oZtdxMU6Dk0U8i6Ea6jfcRu5-Mc9ZnoaSp9MR0BGEajiqAREjWEfJi4CSDilbmDcSljmF1oZMAAFr1513NlcpgQjdn8dHsztkdCfLlpx4cW9CYgovN6karQKCaDs2kXND4CeUhECV9tuHkQtwboIJToUwTyIc0jbIv5csCalj-oTgSYsdwT9nomiCCdtcs8UaopuLBdkMc3j7Ut9CEYeWAkYaG0nfkYj8jlKREKkdj-cS5scYWnwLsfOsCYT5s4ViYSKHsw8CjmTD2HCFtz8f7daYditDMSrDjMdFiEUf9krUS8VI7t2VGkWfdb1hSswgYSc5joljFMqscBkpwSRYU9D-CYPtFYV4SPIWhie7gHC2TpES3IUZjUiWZtSNq084-kE9isb4TepNx08gnrC54L9IkgUbDxXmvjegb24LYYRwrYeq8O4a395nowIPYY29I0RYY3YfK9Cunq8eYQatcIX7Cmbha8LejhYPapiNQ4W3CKPt2j+xBN0XXjRUX0Ui8LgWNgEMW28zgcXCKMZfMNCboNL3kIU--LnDJCnNjP+sHDgCNsTOOvz9qieRi04dv0A3lH1h6JJgQkqclMlkr10se0wAPjMTgPpR9dpl3CooNpje4XED+4bB8mPvS8R4diMx4WXi0PmETQDru8Z4eJ8AXLvkpPovDZPv2FV4TRD24nH1GitvDzzFvC94absD4YKN94ZW59PgfCX8mwcTPueor4e9UgRCdZfAffCYkE-i9zGL5tkF-R-4YqR34YAtP4YMgmSZdEWSS-DfICypAEaQi6vnMih0RD4gEfb9QaHVimhoy4RSesTGYgoNaXIPjNCWFkkvugj8Eaa50vjISDXBqTrZsS1CEdL13iT99JSegT3Ecjtd1nm5qETG4SMZEi0ER64yESJl5LnR8WgewiJlB19+vkrABESvp90h6TikaSTnOOuc30XvBuEd00JvjZdOSVIiZvjIiOPgg4Tcot9ssKwpasXOkNCkax1EbchNEUOC8scNpkGnoj8-kr8qYFbC9IT5MUfuYj2aBOjkkfctxonYiBWleZO9EdNH3DCj98bASlCg-xqJrtCNkKXi1wP4ifCWD8zfGtMQka8jZzvfp3rm5dUKtEjEPJyQWJmYiNmIkjX9JWSGbg8tBWGBdlMfESwLEHCV6lngKiZuY3qhac-wHkiBUufMHcoBi9rGKkMIeF9KkQEkGfpGkqkXrgFSRQiYzmISi0SHFpCcLDorIjAdgXz9coS4MsMfmc+kXETtIARdYxpL81gXmk3seO45fnfj0ArMiviesjt3EeDbsbppVkUB84KSwjRLnr9tkd3xdkUb89fIcjpYLciZSQX4Lke2Tw+CXEbkeb82XPViDCdASyZr-iNkkOTh0YsZL-oX8Fgv79xCcSjNAf8jRLoCjyUUnjN8XRTdTleioUbvizsc2TpkWHjU8aD8-9KqjOUeqiE8dADJ-tijPPrijhkPii9qISi4CoX1OKaSiECaajX9Oaj+KSnjEiQscRAbWimyW7it8dpDcfsrcW0TATqCbgT5KcxSBYlP8OLoB9A-oOilMd0kJeBSjxUemjL0Q+DN-mZTXEWJSomvdi-Hk6i7KW2j7oR2jXhF2imAdf8XXqVi6YgOjtKc+SyUYDjv8b5SYqd0T3EV20RKcgwQqb38JKSUSisTtCjKZPNsqRmilAZnifUfOTc0WLB3KalTxScWjeKZlTw0ZVT-KeECY0UFS70YVT--uBTCsXOUIqbRTyqS8jEKYxSL-tyiWKX78WAfVTS9InUzzmlTdKfX8+KXOCBKW0TZTt1Tb0baiLKXYSFwXlNm0YJcboXX98saNSkKVqj4qQsFe0QDg3vg-8PKRKEp0U2EBsQWFKKQ4CTAc10pSYUxVCpYCPQI4DBsLYChyEYClgIE5IgunBXAduiPAfbUIiN4DndEeitiK1T9KT-izqZKiq0ZQDaEPlTUeicDQqQNS-8bGtZ4aO8Vln6SOIbRBf0f0MiaWMNXrg+chEcGSPOB+iCaQ3jrrHCNlvpeTQduhijYQRjPITqScqhMDWCXO9WabhjRCShi4YVz8uabu08MdsCBgaDscESyMtgSnodgcL8AKc+0iMYMieydmSzidfgX3kB8iXgBsaMShwSgQxiBHExjzCFUCVskmMioLmS68FxiIUcOSRHIN41IXmTJzN3DWhrGTR4U5CphnTCvyWH03ySET-yaLSkkmFjNsZ5ihDngCQsWNS5Cf7CG9hLC-oSIVFaUGtfad7TZkqzQiod5ClkjlikTr2Sw6XgTpjskSpCd+TciTbjGkvTCPDoXTkoRkTZMfICoqTQTEJhFCJ7nVDYiX7TE6YVDLMdljIsenS1aQ5S-KfZjvFvjTlOvPRawCJizkPX46bpJjGjtLSp4e8cx6XIdFMfNVIcaljX4gg8UiLZCuyXdpeHrAQuSPeFqsW8DTkcapigtaCkqbzc9gZHxWsR4SeCvvMO8YLiusRCCWfhIQYQWX8+QPCDcgMNjlkCiCb6U-T-qB71vwNNj1ca2Ca8RfSFsZz0ecbU5iQX2C1sWbisyRo8CoUCoFhnxD26bSEpweviv4MnjxKaYSTsZTE40eQjsacVTrwX4ZpiKfjQkST17CQHjHsSKDg8ZpDLCXuwI8eFcvsdyCbwW-i-sVAUAcXpTKKQZS1qcjT1MauTtQevS9QVNY13OoAkAYwSkYMwTnqZtIUcbbA96ejjOPn9CscY6IccXbE8cS6CBcVXNicY8FRcddZycbzS8FohCFGSNDF-nLic6FislcZVhmcTGDiwfGDf6bOd6IRHtUwVLiqcYozh0coy8yOvQycU3i9MaqTTGaDcdGcWi9GRrAICZMBDGWLgfqKrjNmmziJ8XYyAJpYzuwbzi28V5dImf-jJ5Dfje9NbjhkY3SoGbxCUsrAyOIvAz9sRvjWGcgzCGWzoMaZ99VaXdimHjQycGd7i6hvgyIhvkzZfsQybwTfiyGa4TJQY-jiydwDmdq-iIPu-iGGZ-iVQYjSsqQJTQcSYdwcVwyi-iRCAIbniKJrdoC8WBCIIexT5dvvTWXofSJWMfSJMYtoPGS2Cn4b75HGaBi3IOLinyZLjomQjFz6WWCiIYN1e8VDDpgS4yfnpRCZZhriwmUUUImYbi4matiQEWSCV8RbjRwcviF8UIc9sSl8GYIyDLKcTDE-q7iMGRw9SmS-irsbgyfcVBSi9pfjQAg0yHvDCyMjueDHsLySTUdHjihrHiTIYwyVqW1Tz0Z3TQcbkx2UoAT3CcRTuLjwdoemND+oZATqKVNCRqQ+TZCVnTLicgThYKgTjgGaSJbkf8ZKU5iE6fRTxqc-9eCaC9qWY-CFQsQSiwKQTCyVCThqeHM7SadT7KZJSfFnQTwrvnFhCYIyiZhozh8SYyOCQ3S+WeHTRiekSwYTZd10VEFTQTsTXGXsT2CSLTeWUy0GKQKyFCYayNGGMyc8Wg11CeayvoRAxtCfoUE6HoSUYbji0YUYSZ1ntTqYVYTrHK280-igySYdYTr7KvZw2TUzI2dusnCZaTxSk0yBIfTiT6SPSJ7pPTYSUzCuiSjTpHq3sqDq0idWVMjQ6YNTYmsZTgTlHTsCWI9pYbHT2GQkTwicg8q2XPSUseXTXyQQDt2mXTs4cE8giVJjrWbsDnEarDBif3diiWuSMkbvUtyaojY4eXDrOrUSTYVvMaWKM9CmBVjmiZ0Tk4YJSVXiQ8WibmzOqa2UdXgq8BidSifYesYRiSKjh2Rpi2adc9SPmHD24ZdTRWAsSzeDHDKiQbCyMecTNaX6C48HAiS3pO8tiZrSVSRays4YKcvBuYk84c2CvaTOyz3u+y0gq90IOb+zkXiWzNUlIdHia+UTEg3CiSbtsIBtMTdatrSfiejTBoYgNnaS6TqmQuCB4d6ylOh4gmXtzcXafN83XkKzjdi6Z+kbPD0KPPChPCiSLPgyF0SbcVjPFvC4ajiS0cLVA+OftItPuhzBObxyDPuSTjPvdhL4cE12OVkDvhKohVjJRZlWQe49IJvMzdPL5CEjnoerHpxjoXJhVOWyT1ORektbAyZWIWKSJ0uAj1bHcjZSbT9TSfeTkNkqTJSf+z3WYl97SavJUvsnNtSf2yyaA6SMEQxkB2YB5itsQjCyKaSbScUybaRPEqETLIOWRv8J9t5zAjCV83HMwjRvNWy2vr25v0V6Stzr6S+vv6SnvkucRhuTTmDKGSxqeGTdKZIiOMW2S13LaD5CQmT-Yp9T2FI79fWWmSSPNWlMyTAyIGcloLaXRheMWKSoWqsyRWbyiZyeTw5yZRSFyTYiHvte5zzOSj6yb-DGycFTdqS2SeIL99rfohi0cSgwwuYOyfyVqhQPM5B+WUUURycdSUuWYSJyS0gkfgNz0YqUByyZYi9lhEZQegvSL2dXVaFMPSKELkiSfkOFCkdWlPSSgg6aTsyr4pLT29teTsRkz9aUdfT9pldCVufjN9mZ5TEOWZj2kXmc3TlBiefjUi17nWzAhoBJUaXIsLztWckWc7jQhjml5fsdjuubBTzaqr8hYlQTMxibVlfqhTkuehStkZtyDfpiyamKUMoaMVDyKcmSGud9IyWSlZ7dku5WeZZzCKY1zxlkijs-idToqQMynKVijWKRMQA-gtShURKEeKRlS+me1T1qSHTT9sJSeqTtTQWf1SsGY9CJ5tJTheeiy5WZXSNUHFSvUVdScUT9S76UgQ5wJ2dGqUGiuKX5imGf2wkafKyK2UPdTKdtT0GVjSiqRGyFWUMzbKfSyjeYyzHKVNTnKcj9p-pC0UAYtTmqZACS0T5SleWwyN2Rv88qerzPebaSteT7ySqe0S9edQCHeRyjqGfmTM0RKFdUTcAJGdtCUqXbydKTwTHeRxRneYHzXeaWy6UWgy98fNy8mftS7dsACjqa2iReXtCCWeLy5ib+DaqSNy5qaVBbea7pK+fITcWYrz8WR1TE+RoktqadiCqS3zMGRnyx2RsUyqS7yKqWLyQ+RLyZqVSxh+RZZDUWPylqVXzJ+cwza+d3zz2fgCa0R7zm+ZrzSATjT62aKBDqY8iA+Rfyg+b3zt+f3yocYPzDIf2iOKRXzj+XJxdAV5ZnqaoD8-K8Qp0aYC6ub6Iu+p9A-qUuimLCuiIBSDTbzpujkBSwTd0VFd90R9TFOMejY+atScWQFC26QJU+qjzAQWV7z0+XGyFWc+jYOZ7V0uV9zMubwiaaXJzAyYwZ6BWFBgMTtYfueN0IMdhiEediVmaeqlSoTzTQeV+yi2f2zLmWazrmdHzR6ndD5Rr3gekZBjOaRIKMMYoKkecHSUxkBTkUsaNViVrT+rDrTszLRinEYUCjBVWZfvJUCWMVtyVhoiT9vpxjHhhtS4HmwiC+W0D4aV1yG3EJijkQPTMEKGE+uUXS+elmyfaT2sVydkUInkWNInpdduQZg9VMckzH+VpMv9lLTi2f5z5gWi8+urncC6VDy4hTXQsHikT+-h8tHaf8Se4Xdo-Yi-RB4B7ST1o0dXMQVDe2YHSW6dZjraRtye+TPzBmengoieFz86S5i5BeZik6c3TU6a3SoHhnT5FgSz8CTnS22XnSpYTkSuhU3TmobUKvMfUKQIhXS3+ZnyOCnXc0iTWzo6Z0LKUmSkehR1hS6ZfyG+bqymWaNpR2YBTGsXcD02WsjtKLPS1UZvS2eaF9rObTsFmTRyksdIyAxLIzBeVoz28QAzO8dcIpWJXYWCdCCDEHfT+gA-T8cEiCn9GNjQRX1iP6d1jZICEzR8fczAyotip8USCZ8SbiWrOxD0me1yU6Z8z70W1zD6S3D7cDOC9GAqiH+fSSm+aJSl+d7yqBTvlIWRUz1bGfjAWY+j6zoHiSGfd5jwdjzOpuGQ0WSGiIWT9i6GXHi2FvnzAgQQLDhfl1soBnjuGXbUDQQfB+GQ3gc0KazhGRaDxmZyz4IMvSmsZjiK8XBCq8SWCNmVmCrzjmDzyeozRBQ0jv6dLj5sYRDwCQYzGceTxjOiziyZnCKQZgiKucTrishWAkbGeszzRdb168U4zG8VILCwZnDTRbYzPGTHzvGbiorRbn4nwr6CtWYGLtceYzPxo8zAGdVDDmaDCnmZ9pURZj9TOXD53mYvjILl8zwGfiKBIVky-mXCzyGagyxWRSK7+UxdwWb4YbDFCzKmbayhQmFSiGS4L6maQzEWaWLw8S0zPsVHiaGXyLOmfQyS-gniv8VPzgcfJThhfBUJRaMzzmcqLdgHnjgNNMzNILMybmX7tHhRODlmZXjzhXGCPRZzi68fqLVGTFk9mULSAxQ6LhFsczh0aGLmID3j50X3iXWYLTdic5yZsT-TdRbGKGIVcLz1OmKD1JmK3md8yC6ZSC8xXiKGhSsEixUSKAWUGzG0QUyU+bfyKBaQDqxdYZAhJMRoWR2LmRXUzr8W2L2RUhLaUpQzVoUKLZQTHjUGAKL0eWZDS0SwzCBWEdHqgATLRfxc-iWaRyWRsUwCVSzfGavSaKTKzsCSoK6AYsLV+UgSlWatCTIOWLcgJtCpWevyxyaLyE+YMyT3sKzuRUITFatEF1WcaK2CddCu+a-d22QsKDeWRLFCWItQaQjj3oX6LsIXMyMpmrjxBZezlkXazX9upK-FsoSgjGRDe8BLitCZ8tEYWRzflgLyzTgCt0YbbcU2WYSF1hYT3JS7co2QXhvJfGynHImyKYWit-JQDkmJaBTkhWsKchb7zNXirzDNoESIpT4jW2QEjuYdSiiiSMLOITESntijzCWf4882QBtlNjVDM2YkL6ocWzCWXLDvMUkSSdq7tVhUOy0pZytqpcHcc2fM0u2elKESTFLjhexldYVOzn2csTkgXoS7cQuz72dK8xnpbDNxdbD+lOuyHBdXS+iZT5FXlxLG2RYst2Wuzv2fsdvYUmj+usXjquWlLeuta8jYVhytft8Sv+crwH2TRK5Xn1K4OboKP2Xv1VpaK9Lpcf0dJUPj53kByDyiBzjiRziVuurSD2JXDLibf4UvNcS32fBz6Obp4a4chz-9qhzXiVUkguc+FPidhz9BbhyxOtRKFaIRyKGhigaXiCTB4WCSKOWx8qOePDoSewEBPgxz4SRO90EJJ8aPIEQZPrJz1gpxyqqtxzySap8z2BMBROejhhOXocCSSSST4RJywHBfCZmNSS9ySghmBnfDyZQ-DJJf2p9OWbcNipyStOVfov4Y-k9Od5AJZSjVhSYgi6XOTRvERZy6rPzzUyeGwYEXJK+aRcoHOaQinOahiIRuqSfOZqSsEYtVPpa5yG7PqS+WgHsjSdDLzYirLouWz9P4pFzGeY6S0+U09YuY24HSa7KCJZS8ovllDUuaQZ2BdO4fallyAMZ198EEVyhvtTSCuYoxvSTazHIP4j4yZSkoyRVzoIf7CauSULFwBRSPgdrLKOOmTTaq1zMRQWKcyboiBMa2ckhpKy+uaLLTEedzJlDd9W8brjVbuNyrbLWSC5KoDf+SUCESp1i5uZWLMpWqkfFCRSGWaqLThbMNiSj6htueVBduUlK0LqOTZWUdz6PDEj2kFmjSybOTLuUkiWCs84iMjEKu6aUTMkTx0epTuTzTgDIXygYxSftj4vlDlzQ5lCVuBa6cQVAu0Aea+8rycLg7OcvLtBveKTZRPccpWoL+BjhjczvLTRgTDyJ5SrT0eUB5cecUg-BZFNg2RMjIKaWLCeX2dieYsi2Rbtzvfsd9q0h2cBzrr9aeUVZz9KOc9kQ7UHabb8jkS8C+eSmSUaJzzhoWRTyFdALHuYXLtyaZpB-opKeRY0Kt+Sbys0WxTlxVpSABTIKVpGH9emWfz+mQnzppbJ4E-kLK+JZjTvZUxdSRc0LpWYRLcAWTyOJbFSLqaby1wsX8vPnijzdNbzcFTLz7qUOLhFU7zRFRvy1pejzmfmSLpFUUz0eU2LrKYoqlQcor2JapKa5dVSXKVWDjyaPyAOPbzZKQryRFfHyzFTlSAqcnyb+RWLoJXIrteWWz6tD9D9eewqO6U0K++XeydUTf8S+dnLD+d4rx+RHTQ0XizRxZ3TxFRky8OaErF+UPLUspErcadq8JCUvKXFfErOFeoqs0ddS6qcS480ZHzZeUYrgUefzqldSiJFfPzyRcUrwlSbs7FVXTj2S-yWJXEr3+QkrP+Ukrups5YUQPvyMCe29DFXkrjFTXzTFXXzFpRcoeldYrxAauD5FaRtn+TFcDuWMquCSDjElRorS6g0q1AYZd-+UfyBFYohgBQy4XJmUogaSOjp0Qwq78LALJgPAK52DbokBb0BHAaDTokODT3AY6E90TDSP4HDT+MX4qTFQEq1leYqr0aQLoUYPL+laUqV+TrzwKvjT2vtlziaVPRI5UwLE5Tro1zmwLmBR9VOBdZ1H5eBjBBXwL+adBikyUIL46WzTKRhqz+BfIKZgZDz66WxKB8QAr4eQkKOVeLS5aRzTkeYkLJBRLVJ8Otz5hZMSNafBzw4ZB1dabQ4JzgbS2HGYLBphYLuHP2TtEXt9ILnYLUCLPzXSc4K+MT9jq5bS92LIULfYlDg85QZiHHvsKEOUpK-pcWzC6cnTGob0K6hblisRRwrRJUtDm2Y4LgsesK7+m5ithdMKnVbMKXVRXK3VYErylTYEMpVPtksd4SClYIJ-VR8ykoWnT+hbGrBhU0LSNgljsiTaqSpeyrUhfFDthYmq+halCU1avFjJS1TeCRrtuOh4L+QF4K3RD4KoCYlLZBU7KBPlGqYOZo8c7hkLKzq1tohVaqFFbPCksKuKLVWvTHgRvT8cEXjNZVQrd6SuLS+Ysz1gS8L+xG8LnJUCDiYmeLF-uCC-hVCC+sbCD76cTdIRc-TfUNCC36ZNjP6XyB3GaEy4xW+413omL86uJ8XmV+L1sdmKahZbjcReXLAJXAzBpdkzEGYZTW+fAqyxeQLZFQMrSRXJDrsfWL55X7jqRSQsWRa2K2RdhgORc0IsJYITfFdtVaGf2LA5aZChFe0rVlaoqolWDjxRSMyrqfqDeGbOKTodJKFRWjclRc6z80XIcB1eXiK5Csz61SPi5WshDvhV6K9xQzSDxRdC9ZZoz5GYxq03FrjOPCSyPFQziIxXWC7RWFETxa+0x8cxqz1a+K9cWPZtGc+Kx+t6LuBYeKf5cLTxNWdlqcVJqkZAJqJoRGDlcYEy6WWJrbmU+LPRdJqrGVEz9cQ8dUxcdoPxWLE71WAyAJeKqMsbmLn1ROCCRaLgQJUgzl+eBrC5r0qZFWKrGxbBKkbLSKT8YhLQpSrUWxahLoNQiBQ8airL8PBrCCUcrrwX2KZ2F0zBxUsqMNTCqsNeGrOrMF1JxVdSnWaoT0QDw8pmcsgZmca8GsdRrmsbRqNxb4KmwUyM+NT-CtmQaLnGY9K3GY+KOYiuqvGaczbcf+CKNVZLWVUeKUETGKz1Qpr4RflNkRUxD4mcHjEmQ+rfxVtjXNXzlfmZ5qv1d5q2+RBKilf5rbFUFqaReUzQtSBq9WTJ0ylfEiUJeNAEWehLwtQ-iLwa0yJqUhqUtcZD7waRLhRTkqvNdlrYhRwViWZRLwwTQrz+l-NRoRWDhWeFLRNZAqJ9ur8cJR1KHWSgSVGLkBQufMrs+ZISvVWxLfMYhrUpdxKENbxLrdBKz60oJLKlYcqvVXnyexWpLIdcLBNJSITRaBTjcdWwrRhRsLjlWOKaim-sVoejqGCXKKtJcwTjZWprKdZFSfVSjz1pnTqWnmZLwYYVr6SJIL2dceL2peLYdCQ5KqwoOq6HvAskJBhKc9qGzHboyL78UKVfJVyIVdVjDDCUFtWHi4TNdYitGJU9yG1W+9s1Xdy-CesrZjglLYFRn0wFQndT1mJLWpQ1LAsQty7dRUKadZxLFWRbrK2ZGqksWPVvVVmrbdWiqynnsL1YZ6qTMa2qopbnT3dUHqa4fVLANisK0HvSrpASHrDNj2zjdbu8AhXHTmpfklHdYBtOnvMsJ2d1LTTpM8LpXQLBnoNL6iUuz5MCuzxpduyppXFLlhVOs69bdL8pZF0O+R38znvNKNMEeyNpfTSq+SnrCrBuTDYSHDr2V8ScOcdLoulezH2edLaBYDKrpZ-Llnq+zJVdsTRdcNrBCsI8jieX0PpQi8l9d9KLidByd9T+ybiT9L7iUhyx6M8SUyi4s3iU2rMma3C4ZTt4W9dMgkZbRYO3CgM+4Qx8MZWRzsBtjLXabjKpWfUQD9fp5yLslUp7on0Frj1UsSYTLdPIp5f9vqQw1s+U4DVesDPCCgmOWTKIeNJ8l4TSSV4TAl14UJhrQPgaGZT0JrQMzKW6KzKdPuzLs4qSTrEKfDKdpSTpOctL+ZTZArTlIqU5EpyeJVpw7flLKjGDLKeSXLK2AaS4oStG4AvlKKbOSKSC5WcjjBaGNB2EkwmVagiSESrLV9S0jFSWbK3OaAI-OZ7TTiTbK56u5z7ZXl9HZZnqJSSKTYdeaToUh7KfwsYaAqb7LulP7KLDYuJnSajK6ERKr5BNHLPuQBBk5cudiVfwjCVer58VVbV7hGIiF5pGTyuQojKueqL9WbnL9MQRSJ1cXrtSCXLvCGXK3NR1yq5W4K9VT1yZdf1y1wpvKhudvL5ybvL25c0saybHzpuWaRghbrzl0Eir-1U5iP3ImSO1XRRfESh8Atf3L-LKxibccqB1EdD8c+cPKHCcdzEflOSEqftoLuZNI9JSCTnmNj8JhR1KJiTRk8LOkaqZbSTXuUP5bTkUjsVSXMH5eeSn5diMX5dUi-ybUiP5bIbweZDMhtUob3jv-L8MSzTapZtyQFUnrRfv2lKjcWqTtYdFrdUCSfNSMiHjfjyUGcgrDpVTzsdQhScbpgqDEdgrtfli5NkdbUCFbbVsKVFdcKSzz6FVEb2edQquLlzy6FfhTxDTvSYjc+zWFVzrOlbTqP+Vwq5eVLzhjQWimqbUbJwOhriJR0qktXCqHwZIrClQvyttTsrjtYfKyjeibX+ZibN+aJLTlfUrzefOjXwGpSR+BpSoATud1qcsre8GSbc+UQLk1QJVgeVYq-1Y0awNetqq6X7zO+RibyTamralYXz3FQNC3KQYrCTT0zMtdPzlefLD7dWQLzKSUqfPIMqn0RmrFTcyblTSWqqmVkqC+W4r+jWdKqtXdTtTW0rSTZhqWTRSak+dfyaTTYq6TXFqctas9OdVabRTSJKw1ZkM6lTVSqgkPymlQ1StTfwqiTURK4+XqaxFQ3r4LtayXccabkVaabdlX5MHFWhr3FiorPTedS1TfUEZlT4D6kCPz4zTcrEzSSbkzbkqZ+fkqBKpsrpTbYrczQlN8zU9qalWybJlWcqe0T-yGydWaMlYALmBPcrm0I8qW5ZOj3qT9AZ0Y51vqVyagqIujvlcuje0luiUBVNFAVVOaMBctRQVQ+xD0Q5A8BQjT-FSmbwzTqq5DRtrfTdsq4UfSbCWfDDZ9e6SsVRTTSaW8Jw5Tiq8uUGTfDcwI6aQ8JyVYuzeBYArmVUhj4aAKq3dYHqlabJL0bmGcmNhpkYLdm8BadZK2VdlKhVaoLTjUoK17vU8whVIYGVXyrBfnSrlBdhbr8FoKfMToKHpdKrxVrKrdfPKrJhuBwjaSEpLBeagzaaTLkjQZQracGrPxqfUOzPbTDVUBMfxllkAytBNe+I8x-xkUUNXDhM1GjBM1Wo30EJr0SoJs+NSnA1klzVJaUOsV4xLShMJLXwFhLdfEVLZNk6smI1QJnBNtslI0GnleMDGr+NYJq054JspbjLUhNVGmpaSKGhMKKMY0xskZaZLYeM5LdHKjsk5b5spEjRLSSCCORtl13MULUCUbrHjZkLAhYKrrWfar81cLpdhV0q7jSnLDtYzlI6T7roif7qo9b6qqhenqVkgMJA1RoLKpXlbkdeDqlhXUbGpUFjI9eXTMraFbO1czrcra0a0zSlLDeW9qGTVnzjju8c66UhbIrXmqA1TsKk1UWrXVd2bTzeVLOpSCYq1Q0ga1UYCaWX6zLVesK0ajzrYrRPLp6VELwsWbqj5fMzp1eFo5GW1B8td4kbhZQrYTZOq1rdnK8xnOqYeAurJnh8LTxV8K-6T8LusdfSARf1i4QTuq0QXuqIRc9b36Yggv6epqlNpJrrrQ1gkRa6LlscAzMVHPiMRYkbsRfAR-xS+qnNR8T31cWL+wLky1tT+qZUX5q-TdeaAzQi4QtQhKDtbBqVIadrr8GhKYNQrq0kglrBRYTrquPdqsWY9qdTe6astcWbAzVJTFeNtbzlQRr7THDiWdWTrLGOaDXgTOK9lmqKZdGTsTrZzwzrfrCLrb1kmNb9bFNaxqfRWoyONZBaweV9aPKJpqJbdpqvtWmz-GXnhbRdGKFbV7SxtY6KJtQDaLNXJqeNeeri0Q4yWtb6LFDfibLNdkUlbSczVbUAT1bfHhjGWrjtbbiDTNeNqZNcqijbTEzrNZ-JbNdUsQbcxgwbY6qcRdAyobZFLCxbDaVtQjaqRXKbkbVsqpIQqidtdgzaxXSLqrLaa0ZTea4WQeDFhlhgYtTjadIV2LI8W8iMWSuBUtQOL48RlqabSebYVdhqFTe2AmbT2ihdYBDJmatoFxWTAlxQcyqNeta1xYLbleMLa0TdxqbbU6Ldxc1r9xYbYVNW6zUMdraiRFda7bVSyrxTPAOltDC7xVPaOdQUU7mSbblwgmLJtUbjptaAz58fmLX1ZpzQ7Wkzg7UBKo7Q7iY7ZQK47cCyszbcaSmbkdsdsfisbfSKM7Udr0bXuC8bUfxotUfawKfSaUWVagG5WTbcJZiz8JdizqbfWbXtXTb3tdErPtQxKsVj9rrwpSyAdYbq6YdGLqskjrS1THywobM80dYlrmoNIqsdQbUcdayjYlfjrGrTA7mreWyilgISCHf7TVWXtRmCddLrPJqyDJX-LkLc4rrTbA7PdfwSMjeHlSdWqyELYcarbfDqqlelaedWDqQHdQKGdawsF5hZLl7SLqbJR6y7JZLqzGD6yi5edaXJQGyyHmBLt8R5LkCG5s9HVZSfJcAjo2b5tY2bfbWSjrqgpUUcibd-NJrZtbprWCdAuX7ryrQ1bcfrFKDTZbqw9S2qEDgYbrVS2z7FQPrxYSlbZzviM3HclK-HWBb6bbw6gle08iThmzmDrNbTddqyMzY6iQnd2zfHTF5XHdHrwrXkS8zZk62pSTK67btLNyUXqZ9V9Kt0uXqhoGbCjYY0TbxKuynYTuyzzdYyFns0769d47uofBVm9RsT4nXCFhiX29wjTtKrXk4aHSAdLlfuPqplfMSp9WdKlifea99e+yF9Uq8j9XPrSLco7npQcSjBm9Kt9f47Bdqs7l9VBz9BlE8vXsWs73nQM6ORv0LiafqDurXCUOS8Sr9VDKAnVnjBOva9x9S07SXgKkASWeN39SRzP9eo7yOYy8cZXrcTlpIzjNjBQoDTpVbEqgakSeTKMDaiSFQjTLcDXYNzPCQbQBmi6NMGQaj4e6kqDX9EjPtzLTPlNA+ZRfLnKvJzdhBRY7Prpz+DXnBAoqjJNhdwaX0LwaqXYDQmqLS6jOUIaQESIaKkWIbbhaqD7hWAjbOXsbTZYV9pDW1qAOQbKVDbbKdDW6xPOcfLrDaobA2BvUHZVm8b9RjojDS25dbMESGfGYaC3LYa3ZW64DcM24EuXYbmvj86v5WM7CaY+bCue4ayaVa6k5d4bT0p4aREf4bgNGnK6SU4CCkNGS7wrIjSua2SFEYILx1ftbUTU1w4jS1ztvhOZ2MfARJPB8bDEVNb8jsXaq5lkaNeMNycIXd8y3tWSJuWjgpudnVbqUIcPvleaYuSPKvESOaPwZ2TJ5UUDp5TOhZ5VDBQNSyipUDD8SnvB5JyUKhpyU3KU3aI76bqMb95T2qPVZMaZ6s1zwpbMaHTrfC25d9V3uUJ5XDRzBcuakQ1jTZy0LSZStjYz9byWDhlnRQ6sjIha0nd0jULVSrzjaCbXBrBiIrakKiLfbroFdV4xkZ-aUfmEM3jTUyY3QCaVfmgqfjTJlkKV+CYVLkMFghhS6eTsjDfhCbssnhSsfDCa7hURT4TbQq7ErzzA3YB6nJVo7LTaMrQzaGra7VVTFKZLyytF3a3bK0qyzXWaRRUOL6rRIq1eZtrUbSSKbzb27gzTB6UdZQ7uHdOgcTXADOTUvbuTboqHkPoqXTQmbIHZh68ldh7AxpKbMzRUaZTfR8rHR7r67QcqqdaR6wzfB6IzaWbeUeHyL5l4qveLcqJ+dkqRxdA7yPU2aQ1fHbWzf6bnjbE6HYdB6lFYWauHbB7jeZGbW3dPrnTekrpPbWb8BS9rVtU1alPcfbqTSjaC3QXbZYZ2bP8VI6S7YkMHTfhrozWFw5lWIzrlcOaZPXabntfJ7LPVQ7rPReqWzffbuPQQzePTHr7HgJ6lTXp7xlaqb3PbvyTuN56VRQsrXTVXaoHcF7FPWx7mzT6a7PYnaHPUMr9lcxLtPXJTsTQZ7vUdGbe5Wk1y+TWaHqWOax0RcrwBX8rpzcThZzZeh5zTR7FzTYCflaub0BcaywaVuad0TuasBWCr9zVFBDzVCqVlbTbcvV068GgirCmfZ77HRp67zVU7LXS4a75c+bfap+baaQ67cgXt6WBb28yVbO6-zZSqALdSrDgbSr1BRPdKhdd7ZbUoMweY0cC4Zw6B8Rs7N3fBboyFyrn5QMlr9c86RdT97AeaArJHZoLiMZF7srfTSV9VRiiQaT4p5erAqLcD8nKEb570SbTmGoxaG7cxaoeKxbiBW0LkFVxaUjTw1dLS+M+5QJaUnNplNLc3FtLbuNCGnhM-0SktqeV6rfLTT7cJkNkFLQz639T5bqfUT6aGh5aHQpcsGGsz6efXuM6feI0wJoZaIJiWMyfTNk4AoRNiAlL73Ld91HLijKvLX50rLa5bApbZa1Jrk4jGnL6dshrs2bsaqUZYFazVcFayhW8dpYfd7wbVMKE1TFberVGj+rYl73VcQ8wnesCxhc2rfdXk7G6dUL5tUHS6rQt6rVbzqhhdnTSrbXS0rRVbnNfGqcxbVaD5aF6I7cJ6mrblLsnalbihG6l+2QrS7VV1bbfYzCg1bj6bPZnS+dUcLXfQBN3HdE6rfSHbuhd1aC1c6q8-dDa4PYn78icNbVqKNaMaOLRRMWrQQrRoacnuX7xhdFKFrb-cZ6b5CVreuTBqv2qe7TMbG7c8DR1VvSrOfoT6jXjKNRTVqtRZuKGNZda6OWCDfhVhwN1fuqgRfkAnrU-TkQfurxsVCKPrSeqOtWYzdbRZshWYxCPwf7aQfPZrD7Y5r4-RX6CkJDbz7W+rCRVfaCPRe6jTVx62zfSagNXWK37Q2LZuGabkJZFqztQTb87at7L2CTbyve0zkNeXbUNV2bT0RZ7r7eR7e1ROK8NZoqWbbDjZRYw6ZJc17W8EXiitSXjy3WC6pCX3bTpAPaz5UPaxbSPbNmXelzbTLaWCZxrh8fVrbbeeKdNYrjrRRrxNbS7bjNdRCGA2YzPbW6Lkxc4pxbUozhcSTi2NRParmf6Lhta7bXPDLiNGNwG-GbwG8cM7bgmYIGL-e7a9baIG2ndbaisbEy0xcbiMxYHadsbb7UmfOM1pstqv-cV6VPRF7ttU-akNXtrX7enaQA7KakbeAH9VZAHf7U-7QA6SLAHfkAbtSZLexXhKpzBA63Tdl70Awl7irQP9cNcOq4Ac3aJmVWDStaBDFxRVqHheP6aNdKo6NbSzV-fQGt7ULilNYaL5A7pLeFWmC8IXPauA93izmdeKLmRhiPvSNrxtZf6JNS6LCDlNrb1RYGkmVaruIWODLA0bs7Azkzv-ep6b0ZeaivdQ9KKpdi3A4UAwtfrrBQfDar8X4GjwYTbLtcTai7VQzpHTSKKbeA6qbdEGWPWmq2VvjS1A5RMhob9reLvbb3Cb4KMHdpUsHe-akrUjdloXI6-Fn5riHWkMquU57KCbp6hPfKbxJb4zRZSqySNedDWA3Lav2UJLudZw7CrdsGPdbUVaHfw6ICoI6mHavbpBa3KxHXjrw9V76DhYX7WysTqQWikHbxcI7VNWLqSnQCMvWQC7HJZo6Rbdo7kCMYTLHd4HrHUrrcYQsHncd5tzHbYT6Q+BLTHZr7rxkmzy9iyHSjuGDfBV37ZBun6c1Sltc9TI9i-XtyonZ76YnTw7LnQH7Q9dKGF5e0K+g6UauyJS1u-ViHqHbQSvdRU8cNZ4So9YAMe-R77HffEHTovXzlQ6H7kndqH5Q4E7qdfaG0hRS13XsB0ypY36inehymOUR74CqQ8MYe5tC9uQCUjsrrjHUCzGQ1kcY2d+quQwFKS9rY6fbjAHAdZ379XdmyrWR2y0gnHqpQzaHhJWqHxjf37qnm6H0ndMdPQ2zLvQyH7SQzrDHueG1S9RwiBpbU6pXtZ0Gnc51a9StK+na3rZNbNLO9YeyrQ7It92f0TWifVbhlUa8tpTnKRnX26Nvb1q3Om874ZRPq85KdLlyTu5qw4c6gZau7u9bvrCJCvrmg+vrAApvqRCtvrDPADKlw1dLADf979nZsTj9dc79BqDLz9QlVNXNX00ys86JnXe73neuzPnXZDjfWa7OQcCTS3nB82HAh92KKp18NP-qjWJPDXddPD5MTC7Aouga2OdfCKYki7qerspywhi7EoviSUkNQaROcfCyRjQaKSVJzeZTJyYI1fAlGPHbWDZS76CcRrEiHKj7-pMLNvOx5mXQOCu-pRHWyeq7OXWd5RDS7LkTX+5T5WbRdZWCGTRcK75DaK7LbSW7ovlobPXGoaF6tgjEhXFypXWJHuMsq78Rs86hDca7kw+V956MBDEInq7avlJGZ5Hq7A5RB9g5deqdRmlynXQN9GBRkDXzdO6qacsZzI3HKbTUpA3XVbppvlnKfXf3q-XaPKA3Q78IPVSGZuKG6hPAkaI3TojbBaQqi0MhTB3aEHi0Um68cO27KgyMaHDQedO5dO76-sUbc3a0b83ZMGtXRKT-XZkrS3aty-EZAqtmDPKByTtzErQZH63Z0aqjeOTV5c26mzIZ7YCoMayCtFHvw4uTUkbmG+PbtL8fqy5V2YwbaIAeSz5o6Ew4ZO7vXoRHfEL+aBXfO7+tj6dtjf9zdjWwGSnpuGOHRmagfaXCrvRcaQLXd6dQyKqE+MEqHsQ8bz3WMGv7a8bivbe75kagqaYugrfjZr9KeSdGgTe+78Fc0a5FOCaZZJCbETf+72I1AjgCctyCdKB7oTa9GqKXG6yvY4qdPdCHXPfabEPX788TQ1GMvUx7Aghh60AygHuw7KdcPRMHzsesHSnV8HWPUWaMA+ybM8dR6fVLR6refR633SZ6ejGZ6jzdCqa7VZ68vQrVLFZx7eqZSKb7QyG+PTZStPQDGKvRMrKPWHzXKYTH6vX56SYzN7hTR6b5vflabcTTGNedma7se2atOhCGQvS562mR6jkvckrEqTkGhzaZ7mPbDHnPUqG+-bZ6E7cjGBQ+kSpY4LGgY7LHFAaDHmbZ57xzbGb5qYx6GvQcG1Y1h6NY5tSCvdrG+qffzCPXmb9Y3EHWTYNasY8wC9+RbGqzVbGeY6rGgvbEHfg5k7ulY7HVPWja9o4SzSvYZr4AypLMY72b6lQOaZucrHiY417R0ZzaWvd4LgafSTD-eYDuvbjHevR7QAae3xnlf8rUBS4CRvZDSxzq1MJvVYrpvdXz+Y3N6PY16a1Se7ykY87GIlT-6aiut6Dw84bvujHKSVbiqzI8ZG-wL+j8uXa6CVS66uBWd772f+buVbu6gLTBi8LYe6vvY96XnrxGJ7qEKMLRdcaVeUGnpfzS79gRaFBdu7LvUxsn6rBaelteH945OdcLbd6J6Xs7eVYRbwfXlG9pcfrdBWRaDBRjYK3Qj71vNRb0qCj6Fhmj6pshj6h1ZqqUWDj7xTXj6YKTnbuLSZbgJnxbesNL6QKEEtGfcPK+st+NifbQ1X8vd91fZKbYw1r7Rlq+Ny2AL6U-Xo0EE7xaOvn+MRblz6ZpbJanCeoIxfQZaTGvr6CEygnezD+I9fS5b2E4r68Jsr6Nsqr6u9U5jMEzxbsE3z7dfeL7WEzwn97f5bymkULTfe7SV-Q6re-elbTQyfbK-dn6HQx46u2QMLbI7W6T+U8Hk-W0LVE46H1E6Fio-Y+qerYWqHfcp6nfYNbxxc7q2reH7MQ06Gs-dH7rEzX7oE-n6VTc77djsYm3fak6PE5ongk3b6bE2-GCdcDGhlXhIl6eQGpurSyX3SVA3xVctdreB6+XXP7xGUdaBbZqLscdqLgQTUHV1Zv6esTfTARUjiQRc9bD-a9bD1UpFj1f0BT1a0G9A1f7xJTf6gGXf625Q-7QbdFbrAxhJ3-bfrP-SMGHA3fa--Wp7ovZOAX7XMHsbQmGUfr4H8bf4Hw7YEGAHT4VgHVEnQHWXaHtR-ibY8HG4Y61GSHpP6B+TwzWbfgHgQ4jjFRdzb+tWQHnTcdackzIy8k9uLGtRAVpAyozZA4CwjRTxH5JS0HjbSoGu8Qg6qJXprKsPwHtAxvaTNTuKhA-rbOg4bbjnPJrGk3yTSg61rBIyh7IU58noU8b0rg4Jq-kwEytSsDqfPTZVN7W0HTZpPiDbdNoqg400TAzZqzA5+Keg3NqD5f0G3-Utq18R+r-mQp7u49HHf-bTGTTY-bD8c-aeQUAGPAwYniOQzGIKd-aYnHMnYtXtHggwiGRPZv0IgwqD9g1l7DgwMzHE+njsA+cqCQ0Rq0g23aytZkHhw-P6gI9hsqA3nIaAywq6AxprhAyxqx7c8mI6pPbUQ+wHqg+v7VA3UGJw9niitSvaiQ2vaSQzingU-cm2IgSnwU88y-LR0mg7V0mQ+eOC6U-OyGUyWKUY43ynY3TGYJS4GZg6nb9tcAG+U1QQs7UsH4WVAG-7Y2Kgg0smwozg6EA7sHIg7KnGzUKbG-gLHW49hqiWRRKfk99rgPRcGUHfLjEw+g72HW8t7g54HlqUYm8QwyEiHQJLyCQpL4vV0ayPeWnYnXRzGdfQ6gQ7zZCAw6QKdWQ6yo3KHQfT8GirbCG8pQriJU6UtXoUI7BtcSHFA8R6348pLIk0bH2+QLqbLgo6bxWoSUQwoHU3eWG7KOSGQ2rtR9CX9HMjvT6pk8GHmQ6GGmReGG11pGHEbdGHoVqTCiE3yHKYW+nVdQ470jVVaGbVnq145HTiw5mGnE9LD2rZ97UdfqGU7lmGv5aYnXE+YmYvXCG2402yVQ42r4M4ab6dZKHpTpmqgnTmGA9RhmK0wUTAocU6X2Tsme6SfLg3aZpFwwPHKeDDA6nZ7VGw-EmH0xNLzlK2Hd2V7aOwwS8u9Zs9sM0tLew3NKuw0hnAToM69niOH4Y-h4h9WuH6g7DLDpVM6+zTM7nXtPr5neOHn3suGhXeF0lM-dgNwxu7QHC9L4XoAd3pU-GFneuGjnbu9L42PQc3kAa83qFVf8v3GbM0DKbnbf0JksrAL9beHAKveHEhY+HCXtOGPnXCg3wwFaPw1B8vw6O7MBljKgXb-qQXVknw2IAbd4oUa0sw-UyM7NcwUr8xdCmga74PC6h3TmE4I4SkeOeLgkI7xlg7Fi7MXTi7OZeLhsIzzLbwMS7FGE+EFOApzVGGwamdew4DLPR5LkS-7qI7LLaI23peTShxlZaK7RSaAimuTy69rZ5HmFQChuI096xBcoaRXXfMxXQ+KJXSJGUvjJGPORJGvOX7KFXQLwlXXoaVXQpGQuRq72UyYmnkjq6qvq7LNI3tn+7GdmnSaa60KWu734zWGp434alzra6tvcsabIxPkE5e9mQycnL+ciVyXI4QlM5SEaks3FEIjem8fo-y7JsxU7fI+G6wE2sj6gdG7YE6NN61csnE3YNzk3TkaRuXkalLXFHCjdm7HEX3LCSomDhk5Yai3TUblI0qtSsRD6GYXfGgka0bBycmnsoxLrxHS9m4fj0aGYKdzMjTjnIo3jnL0-kKmo2MbNYzF68flMaB3UbrCs3+B3XdfKhUieSuES1nVjTT8KkWNG3eYu6bye-K7yfpnx5Qcat00cba2WVLFo1laTklu6JaQe7QLSjyNo+dmfE5jzRkYMmItVe7Do+jnLowTHTo4+6BvM+6cFW+61wh+693cIoHo57Kno19GkTby6LfkB7zg8qJno6z4APeknIPdSHmYwWbWY0l6TY9MrwYwimGDGh7WKTDGtk+rGhY3g1EY4V6dY0BmtdQqGWhf7ySPYumC-ZV6xPZoqcY6X9ndBX9GAZpTfkZl7i07qaGzfqbC88hsOPaynRYw-aFamAH4g-x7-oynnUUdg70qXLH083FM+URHypPenHNk8ebu86mb7YxH6LzSXmu4wBrXY-4n3Y6HH7E5KmFKTyj+c4rG0ldzGVY8vmyY6vnTzXH6mjUMm2U2LHh8xLG92TumWY5PmHg15TXFbPn9ky9SvPX7GD+Rfml83KnbY+jHe86ftwvZTnRg6MmNPb3rbg7fmZY7drjYyfnS6uWbJYGwDsU+3moYyAX883bHwC5INCw8t60o7rGDqWjHGzYgWwgyDGUC-2aavYOaA45fn6go9SAaKAKnlZahc468qlEXOievWuj-qf17SyGubiNc4DFmAIXRvYpp9DPXHcBa4Km46WmW4wfn5M-H8lvZBKwlUPnCQi-mf0H3Hh9W9nvs0+bTI2oJzI5TT6zo66jvcPGTvd0MRo46J2aWcayrQ964edrmzjl8dwhZha--LfGWHVBaOyTLTXU9anBgfp5d444WMVMvHvvWfHF49YWBBbLT745NHR6fAdr49EXelrfHbc0-n7cynCP46RaYfYDa4fb-GokIj74fYAnaLSb5VVS0aTLpG7PXZAn7BZTH2LbbTOLe0DCfRmwW-f3S2-YPTs-EmGl9j4W-C60WW-LKGNHvmMnC20XnC9aDFrSXch-dnrF6aP6tMSar-w4om-48onyhWtG3E-UktE0kL78-IW9E9iHg-VrCUM4dzMs2Yn1o+4mrE9X7c-d4m6-QNaj84qmE9WH7S-XOnM-XMXQkzn68rXMLn-UcWG-ccH1i+lb8M7asr3t0WPi9P5JhT77qU3Cl7fREnB03IXYQzEnR-XzbElOVjlUwwtUkx5GE85ykdU72nF-XkHatfRr2sV1qY+Wuqt-b1id-WUn9-VUhKk6iDqk9CKIQbCKdA7GK8UzHtr-W+K8hd0H0RYGmq-a-7Ftaviw03DbZwdAWBUx3ro03bn-7Z-bAA2nb3MAyKy87Cy00znbztWsGSC4Xbrtd2KVk8FqC0zKmNkzgWV80ymgSxLnK81tbIS3FNocZza8A4IWJqJOmzQbSQSA1aCp1ZDmpGdcnXhbcn8ccUHR7UwHx7S8mN4-6CTRUoH-M16n+EBeKvAr8nHbRswAUxc0nSycSXS-imOg12rDA97aig+SXBdF-hmA+xrVs9PbSS5aWvkxaLq02raNA5GKgmT6XYyw0mQUyIHzNUSn3RUotsy6YHZEwGnBg7sWGS2Hbek-+9L7QMmpkwPnU+QzmMUMnaNtpjaJk0mnio08aYC-caZkz-bVg9AHI07AHNg9hKYQ42XZSyfiogwqXr80qWa83XamY5j6kg1OKGgzzazYMBCAwRiCO7VkH4S58Grk0v7ckyv6OA6anJbeanpbVGX4U2iHEU2v7-g7LietSenGg9CNjyzanQU2GWvaQYG97TSWBwXSWrA8Gniy60bhg5+qQ4yiqWU4irH8yoW80g2Wxk9ym+S2DZWy5+Ho49nb7aaKWey+KWKGf2WENZOXCXIgH1k90yr87N7yY1Q6k-ScHUU7pqkHXCF6Jag6sVjcHm09rtW02zmRUVBmWWe0Fu0w+7Pg-vnyown6cK-gTO0wI7108iHydXsamKxcXKK5BWQEvFij0y9CBGVxXN026nt0zOmEda4n504bGkC4en2K58IryzzaXU+JWvCxoWOc98tzbkYVGM6YVXJQaJn0+YSeuIZXXboTCTKzY7-08FL2HvTGf04fMgdSomzQ0sz43DvGei+EKaK-IWI7gEnDi45XAk-aGHddBniM0aGucz5X5hXum7dsunWnSOzcM3W60M3473i74XPiwayMw4FXnHS8WXE3FWhHolXEq9VtUwxk9+HmDKr44VXSqDvdlrelHdQ7xqPK8atoqy1sbi-w9MqwlXfCzlXIi5FaiTVxDkk-FbGDcxWSvZKHKDvnrhi4XrKwwuHrM5t6v8Gxn6w+bDRpU0Tmwx07H9ZFWcy+06D2f2H189Zb3YTNW+M3NXhcjJmsg8M6PK21G3SaLQgs1OHKfOpmYeHOGuM-NJmM+5n59XrmEeoZndM5-G5o2qYzMx1iLM7s7f3oXCDnYs6gZYAbhq0Zn32Z5mHC4-5fruzVYDWvs8DgSLJww8Dnw7NXXw6MX3w89m4hmFJSOQC7v9fFmISex8F-QAa71qBG1TIxzxdebTYXVBHSJgi72gvJ8hHtp9sgFaB-pWp9gvChGqs5p8as5hGuZefDCXdXldirLmr4BpytY8RGVOMpzx0VdymurTBs0W6gqI2x4Bs6RHs4w0gaYI3o30s7Kxs2TQzOReSps2knI84nnvI4K6Zo+eaTSUbLHq-ZzJXdoats67gNDdbKpc3gi7Zc3M5I697+2YpGD6lTnREldmKIg9mgKzKH+3cl8A5YqC9Izxj9q9U7jC14aR43oWx452lWBT4aAc118gc+N8h5enKwc8EbR5aEb+bYzloc3dB486rWvIyG7pc8CA-I8jmUKajmgo7WgQozLnc02CCBc3VGpnBDHwy1WTdosTmMAUlHJDYsXa8VAXacxlG3I1lGgGWW76cwCXP3e1XzQ1eZ2jWVW9ChiGuq9znKoydy+jWdyBjc3KKyQTmtbmLnSM7kK9q-27J2bpXyPF1HBlFfK3uTfLhUoVzT4meS1c6NGd3Qu7guavGD6yu6bq6hn2fiZnrcybmgi797ALbDzLjVbLbike7X47lTto2ENdo+2X9oy7mkFW7m73V8aSHV7mW2D7nATQjXpWgHm7o-Ty1k49Hf3VCbw89NnYS3Cbo8xaEw8y9GI869T700464vSGblS74mvY0nHcTch6Ty9nnFlbnnzPbgWwC3cXAysXnOSwkXuS-+W1i1JXOc9g39EwJXBZt-nqCxqXG8059m8wSjW8-ybUAbzHpC3wDsK4LGKG7Z4O41vmY08ymP6w7reK9KWsTWzGqveJ7OYxsj6C8AXO89Xab85Km78+TmtY5HG2S7ZWl02QWe83JXKC2w3pqQrGjPUrHVGw+J-PfqzT+eOWcvUOn+M6ysiC6XnOQ-o7ok0Y218wunByyWb5YzQW-8+bHKzYAXfPQwX1GzEHtk6JmNlRHGnAyMn2S7AWvGwgWMY042KPYo2Uvcew0vZRrUPcQ3BTV3mJy7422w4SJIC4BW6yx-a6G89pEm1o2KC2WqZ8+w3f8z3K6C0TGbG2Z6mC3oCWC5Oa3qXnHOvV9TEeN58eCwgK7AQN62vTqX6rECrtzWIWkiBIWIVQaq+YzIXhGyk3tGwM6d8UoW+lc7WFkz3HqQhpXPqz7XQ68d7VhgHXfaw6cJ4x+bdmyYXDuhkW1CP-GkfTRaF9MAn6LSWgs6-TTDyxKkKVcBarC2cWbC-fWDHgX0XCyuHB6x4W1KxemW67jWKMy0kcLR+S-uSEWWVcUBTcwsXZBSk7n40cCIFS-WLXZXCv49cCAoxAnLaaUXlq11X8fVUXmeSz7xLYDT+LXwnjxmgnOfdgTRE5QnxE4PG6GrQmqWxQmbLdeMsBCGMyE+E6mW6VkyW+pb-xJT7y3pYrCEyy2QJqk5uExBNeE4wmzLcoEpE85axW0+MJW8L4HLVo0LLRL7pLeK2iE4Y0LAtK3vLYy3AdGm6Chcb6FE27TJi8KGgFR0W7ExombfdcXtE8sWNq4H7qm3mmJQ9VWs4WKGrjZH6LMfSXaq7H6yi95X5Gwqmyw4WzWjUWsEW5frfKKG3NXGG29PBG2rOJVaHKxa3PW3a3cW-Fag-UcG9888Xgq+PTbocG3w29m3I2zm2o2ytX-aZYnffTMLbi2xafW57Hji4Rm+1WCWyseNK9k6FDoS9KTojX-zDrc5HqtUiXl-XVrbU+eXL6euqsS7fScS65gKk+CKCS91ij1TCK7y7oHMy39aCk2XRqMTer-U5Smfxb8WFtWWXQ08BL7A9WWAK4PnSm3AqDG42XZg8hI1HCw3Ea++mINUKn1IXnbM0+s2xUzmmpSweneRdKmRy0Wncmxo38m3I26M1gHZyx56pRYRr0C5xW9S0jiOgIaW4dZOAa2xQG22fqmzVIanfAoUGTU1aXGAxGXbS5an7S5+zHS+mWkU9O3+NfhWeA8JrvS-dFfSz9aLGT6mgyxCnRbfB2Hy2xYw4JGW5A9GX17R6mzRVh2VbYmWHbcmWRNVraMO96m9yx7b8y8dpiU0tLSU37byU3Zql29e2dG3GrT7TYGhg-SmWS8SKnc7o3Ym9JCQK6hXD23gy201F74mx2Xlg7Mnuy2J2ePZp2sOHAH383dqn25MRRy+E35U34nIInlr1S7+DVU8VqlyyTMVy77BO7YQ2aoOB2D6bOqzS-OqLS1CmmOw8nYUxbbmgzPaz4T23vkwDrF7ccsVK0o6TM4R3uO-oHeO0J3Cy6J2Ag+J3C25J2ek+u3Kyz+X9Gx43HAw3Wpg5-l40-BLmy7ymT2yPnz2xAGdOxpD2xb2XDO0hX6HShWMbcOWzOy+2xFSWmhG5o3Hi6m2r026Wrsr8nCK4ad60-ozfk2RXuWQw1+K6KKWnQCHH8m8Ge04xW383bXAS013yqyOmXg9pchvazqILQtn0Oww2B63KHQWysWU24QNaK-5EkQ4B3by5azL65N2cQySnTu0jJ7O6pWD4+1qm-demtK-YCdKzMabbgZW6u05kjHe42THTGG3bvJ21dQmzLK3Y66u2g6pi8mtInTGru6yqWiMwhd4hUxsra68XhY2xXkq4k6fi9LDUe+lWDu+tGNQ2ni2RDD39qhG2ye3m2c29G22tNkKfZUJXoM2jSa6ck7-DnNaQfe6HCMwFWse2bmtw7D3Nizomy3f0Xvm7NVc28L3yeyL2kioU8V2yU8PQxmHeq5rDaSmUSvpMwq1hG5mRq6xnJXouyRpcuyxpfXLenQZmpMy1aCuhJmlq-gWgzb6Hde+bqom6olv6aeyE66OGF2ymZNMypnJndOHpnadXZnfOHfnJdWX2BcSVwyJm7peeG-2brXEOc9W6eq9Xdw1ZmdM7cSlo+bnI+yfqTdQmdfjjeH2ev5mm4Q+HR9ffrjhKFnJgOFnympFnn5n7dka7enUa4h8Es1F2223oRADavt9Uq2qC3gwdbBqF40MwxySqJW4a+1r1THuaYcs4G08s-sFoI1gaiszgaGdnVmrnDTW5gHTXCSWzLmZbJFxOXVnJOQ1mzPnhG++1XAQqK1nyXbZ9ea+wbK+Id5FOW7o5lQIa+s2LWmXaRGo3jzWmAbv3mDWq6XZQrWJszrLTSbDn0Gzf35SafWCC4bKFDUH3n+-rXRI4q60vjtm5XaxDzZebWR5kdn5I4kKba-GxC3fbXVI9aSna7u2So7giGETpGPa0Rzvvqi3MgaN9-a1+jA624aDvf9ntC9a7OBXO5AjQxC0jNIjvXdRy5EYIa2ye5Gm20G7a6z5GWyJnXrBfeAsfa1QjoyQ765YXW1OMXWJ61dzRubFGMllXXOCjXWyc-LlV2CU2QddTnauVY8x-WtyO64HmrBRD8io43Xr0-t3Urd0bh670aW3f0bao9wOd5XctRc926Wowj2xw+U7Bqzr3F+yggeowrnMQpvXms8v3Vc+YJ1jdH3j64gwH433mUyH82AfrakL6-NGLc-yr3m84ngFatGOhU6Hj3RL9s0jAr36wZ3L3XjzXc6kaieR7n4KTV2GxX8a0jS+7R0Ax7-c7dHYeRA3Z2CHnoG7HnKYMnW0G3OFBu1cj0DGB6YSynWle29l4C1U3km0w3RPf424pjwqs84s4cm6gW884qXHGw0PbW6ryYmwV3fuz6GYlbOmP27XmFG-XnzlZw2+mx-AW8zby04802g410PfywU3nG1NHN89Q21m14H921OXKmxTH6hyt3j8+Y3upvPnJPfMPA5GOWsK113pY4m34exyW9GyD2K0xaaRlfHH90-JWqC0cO58ykrIbuX2mm+cOLO6AXyCzcPzWwp2BhwhXPG7I2H2-X6cK97HqvYE2x0cE3QO0Q2O86+2ImwXnRG4Sximzu3--Rs3aqrsPrhz43Rh342f8wCjZqQAXER20PkR+128m90OVu4s2-yuI2NhzAO2y1EO9lXiODY1Pn20+8PQ+T+2Gm6nHrG38O1wq02QBROaJ0Z02OC8OlC403mvla-CVzfwXBvQCrQEGM3RCyDoqvtgKZzQ3GpC-Y3Lh++3IR2HHAxooW8PSt7Bh73HXu0839Czt6o5YPGBowddGvEYXTm0CJvzb25zCwGJLCxrm4M+vHbC8D7XW6EXuK5rWUe+ByPR5d2EMzYXMMZ6OnBxPcTw4i3Ai5bmj6zMX50+RjQh-7744Z-HUi+znaRNc3Mi1c3si0BggEyqrwh2qq2MZi2c69i3tVXSOiQfi2pC0uhVLdr6RqOt8OE56QKW5B8mfdz6sE7z66W7gn03S5aFffK2Xxuz72W5+Mhfa2ORfceMaE-ka3loOOxE22PRffpblW9InJfXK31W5K3Zslq21feOOWx5OPhx13QBE3oFRW9Jbux4uONfJ5bdx+r6WzkarkZQFbDW4UwzfdD2apdd3c1VcWSy-G3DB-07bMbd3aCiRnHQ2j3jjZcXMsVa24WyIPVhwVaOR4Yn7FU62Y++cXbh976ue4iioJ-+Oaq70Pxczg3K2z12A2+8c0vAn0vx5b7tiw+Pi2zH6E2yb2N81COMA46j6M7UXm5e36oZE0XQngWHMJ8+OlVgL2c7l3XgR+Xchi-dy26+P7B3fW3rro23R2M22rla22yB78DvO6dbfO58K7U37Aik3dbN1bv7BsY-S8SyO3X6WO2akxO36k3raHy5erd7a0nhOwHbaS5+WV20vjGS7YGZO9Hbcu4D2H81iO4m9sOVOwmn3A-yXP88yOrJ1p300yKmHhy-AjOxPmTO2A7C0-KX-h2Q3ju2KK1S9+2cAwcntS5t2ObfqXiA6Iz0vScLLk9kmtyzcmdy9XjKO-kjKeDR27S6CGdu+8mnS7Y1-S1jhTgx6BPSzaL+4linop6eX2gwh2sy4J2De8amJA-F3mSYF2WA0GOPk8PbgxReWcO+oHhNVoG0y0Cn7y8invrYGWi1AJnyO8HrfbSVo2k7loiy70G6JzVaMu9SCsu-0mcu65PxgxI2uS4Fq402UybJ6V27J+p3+U45P9o52XhU7p3Uu-p29p+Kmsc28PybaZ20tZXbfJ0sPImzsObO0FOVU9OLzk3OL0g853dgK53ebXEmZ1aFWoOzGoYO29ldyxVOzUzaWLU0airU0C2y62VPWmB1j-O1blLy492YuyI7oZ8NOn6kR34xSR3Bp7WJxpxGpJp1Sm+g3+LDJ9J3mSyZOlp1KbFO0nb1pxCzVO-MHBS4sHWS85Ojp-Mmth3l2xQu5P7p6hWWu9dPSbYSOVAZZ2HE08Xeu-lPqJSATSDsN2fGaRX6NbUPIkTd3Vi+mH8Hdtc5uwxX1RRCPyiyxXiJ0WH7u4iGAO6azXC-LbFu96awqxrOUm0n7FK3uZzu6aymp2rPQqzz2Hi6xX2e9rOrckjOmg7F38a+ggxSboS702rXaA-6zaQ4GyAe2GHFdZ+j4erHaoh2yG-JWCOYw8Fs91pD2pZwUGRQzRO8e50W7ZxDrMe0EcipfrmUw4ZL3lv8H6rTRnTi1nP8nQXTCe7h98Dm3E0w8sEZe4aHUq9TqTQzqG4J9lahrRz2siUFXMQ-XP7Q43OTkjbnS5xQbhTHaGcpdL3KqyWH3Z6jH6M+UTOI8r3NCw+bflhXrxupr3q9dr3Mc+b3bq-r3G9QtW+w9N2Bw+3rG+UJnJM5b3hI8Zqbe1Dm7eytjva8pm79apmXeydXOeGdXbnlykve39W9M36P1q1D6o+3R2AxVuHaxjuHc3u9XTw-721nU-1jw087-50OGA+x5nLw5ksniUn20OWzLj45ODL5872H9etXYa9E5vnSA30ZY1HMZfB9wSY5C-9QiWsazCTi57jXiZbRmmLZBH8s732V63HA5sZiTdKgzWiDRUAx+2hGJ+xhHp+-i6Wa1SSF+9QufM2S6QZLR5M4HzXsvikha3qK6zYLtg6aEQwbp6LW3PjRHSI8Iug4KQjxF5XGu+tHB1kIxHL+8IaWI9y62I6g2mFZxG5sxrW3k-rKgsWmUiq9EXVKstmEDE1PTF03DzF1fHLF6bW9SdK74aMbXjSXAP-+y4uCEZbWAx1YvtbBpGyqwBmSteYboB+IONs+7XbFp7XdVeOHUB37XPsy+bMBxHL3zUSrDmyZGZ4wQO-FkEao3U5HBJ6Dmubs3WV4yrXih6nWuI+nWy0Sb1-Ixqrix9UXgowWTsdewP72xdPrEXwPqFihG26NXWc3bXXDQlA5KZ7LdMo0JGOGWB3y3UyOwrYOkQPIVG55Se2gPA27+ik26R65oOZ+fssDB4hPh06qXjEVsGSyVwOoo60OOfU2PZKW0uEo0+ChB+t80u6IOLJ0t3D6wUvbG63Wcow0bZB+A2HmxMua3VMvcTjMv9jdYUec7Ej8G3ImnswKjMfvA1ll7PXfeaDhFMwa7F6zMb8IzZAR3eXXWQhvWlc2Eha3DvWHB3O7968VLra1bm0VxAMPBynOypW-20q4EP-B9LCAnaGOvm81Wn68i2to7jado+TPohzArr3XKbWBxcKEh2QSkhxgqLo7-WroyA3bJsrBDyGjB9fl+6Ged7oJzqGOi9NLKUZdEuVe8Qmh4w6PdCxgPUl+PHsB1ZHEl2+aYl86P5iQvGb6zyqT4zd6Ii2tHNDZ83sV05W3va6z1K5BmQx7C3Paaq6xaWEWIWxiume4-WPR-EXNhwBPNpckWfaOi2Yq1z0Mx5c3C-AAmcx7kWlrEsN5Bznc-V52NNZVnWa0tUuWLTi2CJwOmChpUXKxywOdLVOOhsqT7uW4Ja9zmOPtdhOOaWymuJLXeMGW7T2c18y3TLYeP+fXy3isvuOhW3paRWyuPhE4L71x7mvNx1E4pWywmZW3uOFx9WuXxtuP0JnWudvkIEq16WvqEw6EhE-2uM4hWoPO-fPuM1xPOof7Ax1YpRemZ7KLk1Y3Nyx23ty123OtbO2QxZeWskc5RCQDxFgLDdOZ7SFV4ZxGrOO+VOHy-L0ny36mQGa8z71cu3sw6LWBg1NOVlxY0N21WXjR643t83+WP67yXE02V2aVzBWg8S5OEw2dOOByBPLp15O5SxhWLh83H5mz0PMA76GZ15yikgGOq1F8ual15VqV13FO11wlON1-knxJwmWIu4TTFe8WRn0LnpYyHzgj1+evG8nVPD-uIH0Z3RuAy2CnSOzevgbbpOX10CuLW90m5p0yX314tOt21+vJGzvmeS+Mmj2wfpyu-IqgN6yLmZ6KmP62BvGl6Y3Vk7Ow9gz5OURwLPkJ9Z2v27eImJ-YyAQO+JxwpgXbl5jWcN7+pO2yiXu231Om3gvaSN9Ma9102ILYt8PSp2jPBaqeuewzRv+pyDOzNVVOPtdpP7-Sl2WZy6uaU8TOfmcZPN25+uVm7Sao47+uxN2p2qK3u22ZxFqDp5e2xQaBu72wm6mlzKWrpxXbeZ7qPUA35O-WyhP2a8hurlqpIsbPntsgyaWlJf9P1jIDOYZyyo4Z7lPrN8Ruc7FIx7N2JRHN-W9nNzVPL9epPe9bimrN4+XEu2NO-N+0mAt+WWJOxDaQt1+Wwtx+uo5+ZPay9iO9o3+vbJxBXAN8KXYKxmnjpxp3Tp+luNl3ludg9lvkA4sOHG8sO+Zzw7eicMynp1CXp-XouJDfxP2J1VvKA8JOhbaJOzy4Nv8jlfT-hdJPB20Nj5J-jgqk0pOiS59aPN4xuvN7slKS3W7cZy4h8Zw+vppzlbZpyGm+N9l3GUzSOcza7GhN6tOb2zFuwK-+vtp-FvfnVEPpN1BrZN+TOFNxlulN1luoN8+21N1SO322jvzt+VXCHvkKjfRePTVUa3MxzeO+2bROA9fePfx4+PrWzk6yvoU2fMcBPZPZ46vK8kLo1bz3onQE6orXl8LSX8Xwkyi3luysPVu9OWknUSugkwLuwMxjyZp3sX3C0sWk2-a3p8+FSwJx4cu58Ck5dzsWXdZNuwk14m+rcxOkJ912i-aPP-tQ2moe6UODJiimWO9cHpZ+RWz6762rO60TR00oTd1+RuD1-cZqN3t3BPTyyjJfZPA8kjd-g6HuF5srPPcwt2r00G0l0bsisMEvWI2jo7-Q-TPWQ0ZXM9r92I5xrqi9x8MWHnGG2HmTv45w+ndd-A9lo-KavHbGvPK+buYJ0+OA9cSuMe8PPCpeC7H4y63WJ6LC+9ylXNdz6qed+lae947PR95z3G97p5J95+P7WenO09fPvk50avCwx2aW5xrCW9yQ9vuxmJzK0yGvJfNuP08D3Cu0W0Q2TyGVsgBmQpSfv4Q-ZXpiwfKFFS3OrdZavnnUG2Ta8E6V95LuXye76M2-DuzZ9-uO97jXF964nK53d3Z963Pa53z2Qq1Lu-97CGqM+HcndahPA-fNbYQ3fdWYXnq5e56uk9gXu3JXfvQeyHOlt9I3y9y4Ucjpyn09oK3r91ZW696N36NW-vtd5iu21R82X8U9s5d7pvbZ+4vZ4rfXR863vCiRtUQS0Mqnh9rqUKIXvA52e3CD1Q8y9zCsbCRVuD8YGHi93+neQzQfQN-XuMG9j34d5bvmMvAv3K2vOnDq-vWe0Pv8wxhPc54j2oD+PvyMw3O0D5hmIq9NKC55nP3RxBON99PvO2dvuf942rDu4LucV5vvcR24fgDzbrPD1ofca2z1B5zUUMD1Kc597G2ca9LCQj2z3Nm2YfV91Efs53VWMObpsUoREfrNuCO3dxWGCfkNWYZYgunwyFmXw2Fm4axFmMF1IDC+0PDoyLgvdMX1rcl-jKY+432F9ycxcs4TXKF8TWOaz-Ah4hsAL4aSSksFm5iDb9YHyMwuB9KwvGa+wuz4QxI5+0S7uFyS6nuiv3+FwbpH8k0YRF65MxFwXANzZ7ApFy9AZF9yTerMsfXUKseC+CHAUMpIv9ejseNF-LWtFwy5WI2Nm7+z7PSl4-2X50tn+IytmbFy8fXa84vDazK6f+x-3Ns1-2DST4v9V8Fz1XUpGpBxTDgl7q7QlyYbwlwgPIl0gPdoSgPrIza6El-Kug68kuQ67gP7XekunwPZGsl8UWIc+X2dq-kvi3bSqil-ovGM4YvwV4jmJSMHaii55Ial3nW6l2wPMc+BvxdyLmxuQUbM3SHZBB50vhB-O3FJKCOhDktzesznca2yMvqrUzmCxyznFByFY3l2Zs5lxoPqo53Sllz3V0ey774KmyeRmlsuhcx269tIuSM3fFGSc32j+T5D7Uo242i554iac1IPxT-cvsh48uFB5MulB-3XY954OV5QnQ15d2Tvl+S8e4UiI2bvoO1T0-vFU6CvVdNLnOoyS7sSGvWFjeO7b5T9nBMEivGaSivz484O-Xa4O2-u4On+2omdQ+8fghycaYx6iv7Vz83EebqvCz6nPwFTcaJT+Bn7jW-X1t+EPqvPSuf1YyuUKZyvJWQA2m0syemV6+6VG-7mFgLyuUDZhTeLJA28h47UfUHpYHN20gJV9POWM8eNrRwYWeEaPG0TxwLg63aOsT9PHTC0bC1V6dWNVxsbg1mWfuaW83Yx6WeG55IL9Z4tncz8avz0xUHrlyC3jzyhb8z8mf8qw6vb4ySugh5m3mexeekWxWe7T3dW-2amObl-FhvVwDgsxxc2w19WY8x0GuGLYwP5IJ1zo16WPvWy7WPUVV3b6tWPiE2muex0r5Gx-pHeso2uS14gnh15Ja8E2uOC2wwmDx-heNLYWvmx8Re3Lehfo5cwnZx+2uTx52uh1zgnW1-RftW0WucL1y2aL0r7FW-yY21+xfKLxr6qD3heWL5q3+L6uPs19z7DfeeP5E+zurx0omTWxb6Zre+fOrThP9JyW2kx+iP4J8m3Ct5n9ke28WVL6AebW-Lv5i9YeXx6LuE94JX+9v4foeYEeP90+e3WyEmdd2ZeRd15iTGzU2zd2m3254Zf1975XPDyZe-xy5fAJ0mP3Lw63TJdW2fpxtb3hYkGdNyOr9QGOrKh8Uv1dOuWwjaZv-tOZuCg6iWt1xv7brd9vsSwNjykwf6FJweqgd6f66k+f6yS4NuNJ4SmQ5WfPb17Du9O-BPgt2u3kdwtPUd2dvn8xjvIt-h7yZytutp2tupk8TuotaTu0t1yKtT3Y3wg9TvWu7Tvb8x12y0VcPNZ-Q2yFwcARZ+9HRTxC6fdyRW6DwUGZZ6xL49ztOAvXPXhK-2F6K+nvVZ9ke3u9nvDCrnuvu-pWD99IfPJcZWHr+rqyD1GHEt8HPhL1Nkb99ZWXY5-aoe4pfbx4+eizxLuX9+4fjnVYfdzwT3Ib06HWq-sCbcxwf7i9we+673u9D9A9e9UkfiF2+eHL37sSezDfB-TT3024Y36e+OtsD8JwBq7kfPe79XjYfAzK9QvPkQDXqzB2tW9ewfOkxR0Smbxb3zL7EcenS2Hmb5zere1tXhw8SeWb6taUB4dWoa9fPI4b25o4ZU7JV-dWHpaeet4xzewF4AuoKDmeM+iH2vaaByTiZ9LZb+-PfpaTUfirre4+xnqc+on2RMJfq7w6n3As+n2r58gveb5Ehn9d7FX9Xsv7sZUe4syX30a-guNy8BHwb3u8TBti82+5IcktluVIXaZj-nv7fJkteV2+5aYWj1322jz32Oj5CvJoN0fAnOnEJgMp8g+Bi7UwBi6GaywvyDZP3cXWXQOF1MfWa7GDOj1O65z9zW1EB1mx00xwzCMNgN0NorIaLsftOXboJa5rMagBsfx9EXGZ3By7MxVy6BXcrXErxSfaB0YvMpyYuPj9rXX+94PFvX8ffOeJGH61avJHGbWvF8XMgB7j2-Fz-IwT4EuIT2pGB8Ddmyq3V8bDdCfEufYbASRsWkT8quLIz19-Pouekl7aPDvfaPnXb28Ml5N8iB45HCT-Ue5MySeac0UOR733K6BxnWkc1BeCa4FH4E52iOz7deKd+FGdT0MboZ-qfOT0TnuT+0veT6TmTly6vEFotuYT-JpST61WLSbaeVd53W+cqzmXl4UYRhxdnHCp8v15UXzYH-VGdl6qfbucPuRb1LnqTzLmk75fKZNdGe4V9KvsZOrEEzzFlHB9BPWb759Dz24O6kc8fLT3AsUZ9eebdXme-B26OJ94Ej93aI+fVf5fEx0-vT3c15Ih3tPaV-WfYhzXKsFcdHmV62fWV+dGKeRyvjH5S2aeSCaHl1hTv3VA2DkTA2UG3A2qhzPAvd59GyFbA3yT-duQrbtf2R5ZfWG-p6JhxnmCGy0r2h9MrOh6dvOZ8Fei8-0OxB5ZP3r0YPDZwXnQr6bu3PcSPRLloqVKfLgeTXoquY6E21G+puARz3mtL2IGQR-E-otyyP-W-pLxu4zudLz2b2Y0o2PFZqb+R8ajFPXNeSJWiOy24jepFfcOt20VuuWeQ6eh-U-cG40-T85Y3z8wU+Fh5hW4NwteFm-Be6675rGR8Qeqn52ybZx5fVd4zvDh9yPgp3CPObQiOjNwSbsC7dOon10-a-UKFCC91ejRwQfKM2yP5n-sO1d9s+d+agXSRwc-Sp0iPjn0U+Ct943Snw8U4n+cvTJ0HPMM7HGSp9E+ErScq8G5KLeRyUawn5SPupkKOHlfzX0k+gLxR8-ouCz3fpR40XBm3KPhm0N7NzZ03lR-rdJm3uaNR5CrBG-NedR5lujdyQL-n1g-Knzo-SNls2zw1oWrR9t7ZV0O4r75Xfybo-fVz++jSVWYW54xYXtz+GOAh583Xz6o-bz0bDDV75X4xyauoZzI-oebK+bV8o+Cz1hPO54D7r616P8LY6v1H-hOK4SmPZiQKfzm0YL9aaGu3xAGugovmOCi+5D6T3cNhWFAnHd+rPEL8lvc6zFmnaWzvxixzufVwDempWavrfRofX1wjuDd5pfun4s-ndw7Olr4XPH17Aff9xXO-Ve63TL-8XCH0RPTZycWHD4o+nD4kWg35a3nL0m-KV5s+Dt4Y2bL9GkjL3xW+dwHTcJ54n9i46-y22MPdL6-neu73SWXeNaxMaBm3F0veIMwZeuD3mH21fjfu1QAehh5piHQuYDqFPJfjW-QfZXb5fa39wMpwBNhiYPm4B4L3OiEe-vtUHO-O4B4gl347QpWJah56DewuVxKa5qjZZd33FosL7lq2tHzgXT-2nnvMp2ju5kb1LM7o3NslaLr9IOfXZxPbOw23bty4+krwdbHt0Se0ry3YMrw3usr4RuRmpJO8rwO2Cr7iWwRQDvR2xNjlJ8SXJ25Ve3NxSXmk1SWQV6NuJp+Nug08+uCZ5ofvy+1fAXxIe7h70uEw31fxN2uNaz3J2RS1tvAtztvEn-FqGu7luqX8lqjt+Z2vn3dOpu++PAp7FfJRWd4-22zaCA6RqubSB3Dn93ant5B2Xt-3a3t6GWPtylPb2NsyygxlPN41lPQd90V4y7Tj2p9WC2O11OCO6p+3bch+wd9evhH-VvFbUxu3X6lPkOxDPnu+K7sp5wHdGatfCpxrwDNaC-EP6NrBt1evht+vOjAymKr1Ul2Xy2xC3y6EmeN0jujJ6TPwtzc+o030-3cTQ8uU02XyP-yDfu0NeVg0kOxS5Xu4NYx+Xh5NfIG6puYNyc-tRwzvC3xLmNd52ekk5nj7O4uX88ZqnVy9qnMk3++9U5J-qA9J+KO7J-hpp6DwZz6DrP2tmQu-C8DPyteHU8pX+tU92P55JWGO1O2mt0NufN3A6MP3jOsP-SXgv3pPA-fh+I0xF-lp8s-VwTe+ruJtP4v9uDEvxtvgNyNfIe3tuBy4zuF8Kx+2u7NfqRx1fmPzYfTR6tf3HwNUJZ2GLtrw3u-H4Te638Hvpuynu-FhLUGrAfe7n8PK5Z-5OiFywtVZqnvTr4kPzrzHur326eU3whv01cdeSdbrOQQwreVP1D+sG9E7ZK2LvDrzI6Ef7zFLZyCHrZ8k+OrfteCd7DEwjgTsvv4LqXp86nkZ4bm5mZ6z3uznvfo+ofH03SG3r2ZPww1IeVv5kdP0xY72f0C-sYUofqDxD3uf-9eJ30pfA38-v05wYfavkFf1dwkewb0a-Yq2W+6e0AevLza2gj7I+4j0cK-D+r+k23L-CWYgfAnsge+qw5iaQ6If8D-IePcYofDHWGz+f0R+RDxGG+f9+n6P47-Pr1fxvr7QehQ+L-F7yu-h-YvrUb+3u9fzivgTzLuVf4hnhb9aHM92m-cD-7PdHeQeFD1XuS92BRD907+OQ-b-gM27+Y5-RxVD89+Wf2vvMSHufkj0GfiHqDfi31lngb2H-vD6Efn+mr-o-0LPlr185SN3nvH59Te55+xnMRpxmp1yz+eM0357bzE++O03qeb0reB-6VTub+zfV55H+hqQLfDvHkup-4PrL2Y72Cj8Fnjq5Le751Fe+Or9W5b0-1fe63uK4cZnpH-C2tncBzvzm9Xce0bf99b7f-pVOerq-LebnVeHx6L5nk+43DUjxDXfOkdXM+8Ufs+6Ufc++Ufos+XXQSRwXH-VPb0SzOr8uPmxrYv8tf2hdC69mOWRJRO9zBy6PWp4qkBf-JmUaa3HAEY8qkHzvNhcySRn7Al0uFwYNOY8rXAWPaFwKXXX7TrNZ3316HeBPJExAD28ZL1+XXnQW7x4NfY9aIzXfLOBqAOAAugCpOnN4OWsVs3GzAe94czuPO7cUTVHvJ49jF1PfU3sp7wEjPFd0zRLGLSNP+wOzb-tff0kjO7MDawBPXQ1KjmXfEAdTs23vd5cVIxzQPe9HsD+-Q3cDXTdrOE8kuSsfF7NL7zvvAMl4l129J+80lwxPFc9WXx+zcOsAjUyXd+8UaBIHcjcTN1t7RblKBwPPbx9hAIAfMpcXwQqXCNcYLyrHH+t6l1ZPRTdTbR--egC28xijc+9rrgOXexEi3mOXTd9-aBI-Q+8RTzHlaN8J5XbrZN9bH2IfWU8+63lPW3d1lw9PKqNuFXiArgC8bgYfRMYmHxH9B7kKb2XnBACSkSjPMd1uH2tHDSp+HxebdXNVXx8teA8RHzTPKlthgIOAaV8S-S8HQ-8ITiUfX8lgixYPOQdSVxISLepIrV1fAA9NHyl+Sj9EFW8lb3BlNRQFJnAyP0b3C0kxN01-ejd0x3+MTY0f42lwYqpTKStAU4CJi1AUGH4+IUwXFO0Su1a3COAeH01DWdsyPxz7SK88F3kwfTFe-wEvdmVmkzpEDlIKZHIMbeEwQNWYWoDx-SCtROgV51DQXVpQPnBAx4CUMGeAlLJ5FXZXIx8uz0SHapsUh3iHPED93yrmMBt7TzsfQVdjgWFXH1A1b3Ndc+cpV1nPQWVB3EV8Xl9mBCZA7l8cB2cAiml2QIAXVxdBXxdHYV8hHxt1bVd85TtXU4ZVgJFApT8HS3eTILFf7DlAjIRaAXe9Ge8td18OGQ41QKUOdUDVQMDHC1cBknfeD0wY7wNAyUw1Hg1fe88l3R2zK3YUDktAi0DrQPK2AVthVXWAwN835ylVP89Bl3ATKNd1-D8yBZ8xG2+wB19bEwucBHQSzSQvLgEKLWKBfIdHvwcCAbta02biPvpfdzRTMbshnzj3BONU31L-J2cbQnB-FldIf0b-NDQaljPvOpYkEzMHJa8GfyuvZGESlz0rPA8fuwDDa38k-0evUvduf2L2M-dnrzB7ZQ8RfzS-GmE4wJ9-X18CnWZZSA8Zf0PvQhEcHi1nSA8d9yOvcedm-xlvD-1Iaz0FO28R-07hL51fTxAbTdY3byAAtGsAQLL7L+9CF2dbVbo1UAlA2O8JPnjvW5AqFxJdciBaF0prODoV2iGPCtwMAMPharMOZSZrXADOF3oNCCNxZXYGDgCIV3aA0VIKByYjfu9tF0HvXRcv33-vdb55s2U-Ce9HHh4+WO4+PhXuC-spAOVAoYCTOhvaEDpyOk+PTxdvjz5A8aoKTmxOcQ59tiDvBQY5AP+PBQDAT3XvZe5SXVntYx5rdl0OTe9F7B0At4t0OhE+eQZkWh-eRMoIB30AqAcqIJSPEjpb2hpaa-oMs3paVao-jwiXcwCXbxh-KwD7AIy5dAcOX2sA6+81Fk5Aun0egNcA111CB0ahcHNY63E-Bb5lHAz8UWh7LiVaP+8fH3W8IVQu-BKaMkU95w0SUrwmFHKcbOgVaG-Ao2hh-2Q2EyC9W1Z3X-8OsH0g+vwx-CN7QkRbIOuVDhFrvgMg4ECJL1P2dyCZ-GSaHyD61wEqfyCmz1CjWICY+V6jRY0-lw5PFpdQoVSAruVgeGhfZKNY-XNPb9cYf0TrPIDA9zE-XKMigPJAkoCnTw6NaSt-m0ofdQdec1HrMGN160VzXgcMNEDPHt0NTzqvcm8Oo2bDahdIzyXONrMYXDIA2u9MvFcgGiRGAMZdZgCJa0Y8H6pOgNYGGM8bB2Vze-w+gOBqJM8FgPHHaF4v2l0eWUYxBjFAn1V9umZ6XspiOimqKk0VcEmAi5907no2TO4x7mmAun8BlxCFOCCaII4gsjp72jujT8kUnizOBu4GNjmAsMcvDw33daD6eg6qOsoaBh2goZcKV29NKlcaz0GvECkzgKgrBlcogPteP+sPgwJAnECIYJbPCwDOUTJAkyxErHsfYc9XXw9nbG1tIKCA+VUcXFbvKcDP-10Ah29XV0QCXiIJrBzGa-sXfw5-Fz5NW0WsS18Uv3ztGOonhQ5TRP8yTA+8ZMl1vjnZMSYbqV6CfOdUPyqg6wc3lWGwR2o4UBFXTpM6P2XWC+0+tVIDAmVvw1hXRXMnMg6uLkJTV0ztf-99fDJ8QMBD8knCcsJ-URlYbnw8921dO3Q9ASigvYINAGh3ItRtYLvwXWC5XkqCAsJ+YO0CfH9EcQ74Vv99Cz6GVE8RIKGGRVc-sGdg7XxALzzMX1cfYPKBW5twL2qBYNcf1kkyS3x+GxkyTNdCc34HZB9Dl31sU84c8zzEaOp5P1jqG84WbiiiScYEWA9GRq8E8gEHTODgmE-OL2tPj0VrYppnINS4IQCOI0pPDZYUkScgpGEgoK-OKFJTILvOcyDa4IToeuDjIPJGf5caPnnAxyDm5W8gpECCC38grAtFEVbgsxh24LcgzuCAoP7g6yC-IMngncVXlG8sJMxK1HHg975AVEXg-8Nh3EWrBpJMZWqpMQFhYl-DAeDSM1tfBoFkxBh+MscZ2x7cZMcj-DMECOCNhjlFbMYKxiv8aiCPXiyrRqtCxSHxA4JcxjYglytX4OEeDi0dagJ9QltSo0puDsZe8AFNH3g2xhAQmcZKhjnGTLtv6yJbOy0y41Jbbi9pxyjgwi9JL3oTai9SLxYvAtcs1zoTAVt6x1vvWjIWAgovDBNOWxEaFBCRx3LXUhCRE3IQki8u1wwvGccSwN8gnVsCEPTXHX1lx3EvYKCOW0wQq-cRLwAxHtdHLWPHIi82EMoQnltE6GEQjBCAwPd3Ebsa00QbDmIhrlWveMDyHz03PmDwfGITMKcN0xchV4dKd14PXH8GQiKaXddOfB1g6XUHt0GfFRDF-iNguFdU8w+-aWD4Q0BDYHJUQjkuU11FLgNNdZ9Y33YghCCuIMQNVFpjQIefLZ94f3NnG0JDENPmKwd1EM-g1sIif0PvE3dOR08bIJCcwhCQ+0IuH0VzAb8pYP+-H9cDOxGfTTciK1TAhJCZLg-CUJC1EIj5EWDAv3cQ1mdKYPe-QWct91yQhJp8kKVCT4IikIvmeWDrmUpcLr8okNF-GJCINyfRFWZ5plT3RJCGkOSQ-mDi9iIIcVoDUXaQ4wDKkOyQ8jR9EJDCOpC7QgGQroCUkJV6dJCJuwUGTpD2TyfRIa5KfxsuE+YkkMWQ22D8ZC93MpCMH3WQ7H8LQw2ubZDj5n6Qw8k+o1kQ58AbckniEhRpwgIyS2CzEMwJRhtpWjMFF3RDwX2Q2GYC32u-HYc-exB-XpDXg2uQqxDFczHCdWCJwn7MZ5DB6leQur00f2rzDKDD8xd3fnF4kNqQrCB6kKkFb8IoTxfGK7tJ73tnRa8DIlsPS5C9wjmQ5kJvnhxQ67NDkKjAth1anyd3ZhtOPwJuGpCmkWZLKLl18HNGY5DtL1OQia97FWDFUlCBojZQz2V4iC5yPtN0f2N3fxDCvx2HP7UV0wcQ7FDr5kewaZYy+URQlZ9dt0lQgFDh00EwdFDFIg96E8smTSRQ2qZXzloWUPwP8wOvXlC-gwrcFlCrjFa7avBLIl6jSsRpeRWQw1CbljXkGxCqkIMiLZD1uyNZWag98kcWcZDmlnTgjW5TUNJ-RPc+UIuQr1D2cl2Xb158ULijMW5bzjdQqZCoEmeDUH8ibijQjkkxUINQ7gEmonuQVqIVjSTAuH82VjW7FNDtLnhBJRQRon9Q2ND74KrQ3KIE0NRQ3uYZkPFyStRNogzQ8r0jUP2iYNCT2y9+eH9LQ3sQuWUfkKICG6IVUJZjNtDwlhNnAtD-E35QiNDSVH7Qst5aoi5QhPJQYgc4CGJkyFrQiN8tOhlQiSVlj0wvOlCEwIm7En9O0MWhNlYWN1lQ2bt0wJMfTMCan13Qg98dEI2fNSVueRPQ3Tkd4LMsJrxDaiqPWyUKUzo4XMDZnBJ9GXMjsgYKNZwmCiViKetOxweiWXZf8n1aVqRSIWTWexculj1iKFFCwIGWT9DLYhUca2J9xhlzSZYAISVQ36cen0-bK9M-gIHVBEDx3wTndlUhkhUOPTwpRk9OJdoPHiI6L6DPELkGGcoY22itLvcuN1RvDX8eUOorIxNy-2VcQTYdHkeg9Ccp3xEtZEpqBjow9Eo1ikcvHN9K32DfL1sgRyzfLJC60Nh9dN8CCztKNvtniTj6CzMgOSiSATDr4iEwmmo3Q1EwnepviyFAso1YJzl-c+CLd3Ywx4M1JS4wusEMPl4+KM4i7miPWCDtHkWgvjDGthf9AN8WMLt3ZjDCJz1HSCdb31sQrm9YM3TPfO47MKIgjxFvMNcTd6D9w0+gtDpvoPFqG3d1LzwnTQ8vQJOQ9VDdEIQPRX84dlJOQHZ7MPjuSACfVUv1a7psXiiwuNITOkYwj1tXoNkwlLDuULSw29Duq2swksoVMKSqb84NMIcLTN9p31gnDG8TMLzff6D-kPSwzDMPmgzOWjZKMIzuNzDlfz8w7N8PMJ8w+l0pMPwnX59zMNqwsK97Dkyw7ucr1jIw765UniEqajCKsLX3Sq1TMOqwyH0LMK-zTZCVsIt3NY5CsIDHGNJ43jCqIT5ysMTfZXd83zHQg4dSNkSPR-dpYRKwm7CPKhkGN0M7sMCvHrCcrlSfWJDchUPIazCm9y0eYbDB+072JnZ43ycvSTD7d2rfP0COsP8w91D+cVHA6Y1B3XYfFgxOH1+Q4pCegK2daaCXTlmgzVdwcMCOEbDDoLGw1M8Sz3ewyxJosIuguLCMzwkfNwcQsPAg3LDIINZQ06CFXyIuOnCRMPpqMTCVo0JXJzCIcKDSJY4KcKRg+YC7CyY2D7Dhai+woDo3UmuNIIZnV3gnXR8tH22A1WoGzy5DJs80hz5NLs5asMJAlBVLH0EgnyZEYL7JIPMUYKFXEc8G2GHSAogWy3PJYNFCJwiyY9sBYNn9B49j0FjoFX0XQJtfekDYlwdOF2C7ANZA1c5lzx5fLkC5fGGGBODwn1tGK9IyFgDsAND1bhdsH85Hzmzg7bdc4NjgtICpIOWMQuDbszYaYDI-zlAyWxEU8MSgpv9Z6jTOKpxwxhCGMPCUMjbkOqCNgKTqa7hK8MYfR09iEL9sKPCW6kaAhvCi8IQnWnt8fjfGPCDRxEUAtvC96n2zXvCCIImXRvD7syUjXSMET0cNF2RaZHAQy+pcRGvqX+VbQ2Ig+zMYizgtMOC4GnQQuHR2CmiVdfCc-BLwjQwJkIiuW2gLMnt1bdDmoxSJY+DHMgeGbVVw9DcyEltfCmpnYBCXGjMw3ZI10F9AixVULmAQmi4qbg4oWfCI8OQUDcZiYIGgFq9dgOTXZtckEOQTdhDb+CEtGhCG114Q93881xbXXBDo4PwQtVsGEIAxPscK13YCOhCsEPQI9sch-H7HACZqW1wvKhNGENrXLhCx12IIri9sEIkTThC2LxYQji94CMIQ0poQ-B3HPtdTGhQvDVtEBHYIthMzGk0-fDkD9FolJ+oq0y2vb38drwD3R0CjsLJ-XfdtUJ8aclCOYLPvGex+8VVKedC0ixRQtdCIAJAzOVDaoD8uIdDHsNh-Z7DC0KtQ8nIOUMpyCtC9Xyx-c1Cn0VkdYtCbLlGaTnJ1mhbQvKCg9xRwobtZCJOaEm4tFj0I3rCnsMefVkd3CKkfLXId1TrPUm5zCOSwxbC0nwgeBtCrclSuMFov8G1mY8k3kJVRK9CjV02g2jDtoK8QvnCDCL8ImopD1m0I4XFjyWjyVQimbhHQ-hYb0KWwsI5PUNsIzgdy8JjqWOQZ8mKI4-I84L6wurCn0XDQ6oi-YCAuWvCnsAaIsIiNi0JQ5MDn+mTQkFCS0I-ObOoU5F6I7wjeFljw1m4WiIqIi1Ci0JGI71DYXTu8VW5GiOj8QNC48PKIyIiLUKwzLQi+0PvBF-ICLxAw9YjA-ASgwGNLCI4wvlCbCKWI5VpDiKIPS19G+lOIvRZ4o1Twitt5MIIiCn8p0MR-Agp7oEqWLMDc7SQw6aRe4J-Q1dlI3ynWP9CyzXH6dZxmCj0HRB9SdH2McnQjl2+6Huxv6ib-KDDF71HGY4lZehxI44kCDgQfI9Qq8Ml-YM9EMMc3CwFJ2VQwvCYMcIaggEis9ww3a69mf2ivP2cLfwrA1sDL9y5-NkiDHTMdSOdOSO5DBAjK8E9-c-coVjsrKidOwPVPbsDA-zZhUHCDilJwyHCRcMqKKv8GUIVDPOdlq3sPAfds1wWg0dpycIVI8bClSKZ3Ww8eYPj1RTDZTgOgqHCFTggg4XcIsJtbZuc6-xQPYLCwIMbuVnDLSMqwogidMO+w5Yo72iyIp9Ejf0wPfvd9LxQ6TUi6NjNI-jD2sMEw7nCMiPow0Dom0QV-aUi2agowuUiR7nRGXUiBxzdI2XDvSmugr0jqBTGJfNlIjzewpzChPnggyMjEIKGVdI89TnMPKbCYD3-3YkiaijweVUiTf1JvLj9Bfzj-MQ8M-3LzR9N-u1bI-GFuSIr3BP8qwMoPbP9k2UrAmL83CXbA4jCJf08w1GMy-2D-KmM7SjJOKE4F9kNKBQYDfxRvef9QnWnI-0DTSPlI0e4r9lDI2N80iNiwnnDPSIMw+e5v9hbaQAZwyndyIEoTgPkOTNxdlAZaJMoYain7G8MJe0JnZ09AkOrnQcMKyIkVTcjEyOG2Xk44e3CdVMjhPiugugZMyItDCqV+DyNI9UjlL3DI2QZ9MIN2Tt8AyNgovTDecOPIi0MfSIyPV7DxyKZ9H3IP3luOOJ4gzijWMs4byPjKfao1qmgeY6om4T8qPB8CajiqBA0DPFUwzVwgXmvKF8j4d06rZFCLQ3CPGu5YvS-I-X9QiX8wbMiCpQ6eBsi1CNj-Fkj7rzrAl9Nj915IoHszK2i-aYNL935I6ywVD3koortU2SAJH18u32kGNMimKlAotCjHMOrIiUjVyOzhXsC+jmyw7k4wsKylJoCzsltIqN97SPMope5ajl3ImKoNTlFOPl5NNngwk7shwNOw4nI-dVCwrE4XKiXImjCDyIjI+Cjr0VcwU8j7SnPIoWoIygLI68iqag-KKNZQayW6AA5mKNSqVijA33Yo1QcFKw-I9G88yLGA5CiPSM4gsCiMsN1-ILDHQPsvbSjgKMyI-SjgXxjI9cjOD33I4TDQqNQohCirSI6rTICv7HZqSGpyKKjvSijnyMiFaidbyIYgy8pzM0v1Kg0XygyoicjinmRvE0dib2Z3c01TRyyRakjWoI-RcFChkLxwqaD7B0TPAYCHz3mgsKoeqIfIiGUnyKp6V+UXSLgPPzMwa1-eQKpZSMJScR8xAIXuUbC8tli2DzwYIIKoqqjCyLCovqodQJo2W6iURmDI0XCTcJegkGCK-ylw2KiZcOqo2nY-oOApOs8VcKBg2GjGzngQgx9-jVxA9IcGK2hg8x9UaO1wvBUbH3ygzUsvdCpAi3CuTD-wukCHe36lN2CbIF9wy0cZILvlUPCUlwpoiJgPYKtGcPCo6kvOLZlU4LVuY1CfRgWpTup4xi0RDuVHvl9GF0QM8MPvEMZB5FzwgWjY4J4BUfCZ5BFok91aiJTg1DIZ62mwtPDU7ETw2YRlaMrIsFca6h4GAvJh5BluWeUZaL+FWNcSoO1o-up57z7w4JFYMlUA-CD1AP7woTIzAMUIkkCnX13wirJE4N3sefC3qONDDLMVMjudVfD9YgKGNBCQMKOcFzdpEJ9JX+pxiIPwioDgUKlkM15b9zM2MRRwPFPwmAisfkBXe3Cix3K5OvAz4IOwi+CfQJjXebDD5xMcKAicAhHIYuiJAiDoiutZW04IpccOFiwIygYcCL4Q0giMCLZbOuj0UgbopSjWfXEQmKhW6PicURCaCMHjOi9mEO4Qgcd26OYIuXU0KEkQ1AimL34Qni9WCN7XCgiOCLAI2n0qEMkTBejeCK9UO79aUIoOcMD3SzEIl78JCOmo5HDE0NmrGbtjoRPmD24Amnk-SSY+iMPo8F83x0oGYwjHELsuLRdOIAMuBFDhh2KgiVCCRylQjT0SUO+It8JyUM0g1+jeL19gmND8gPeIjQiID17Q3TkaxyAkZ4jRlyPoj4irewCIvyQxmlE-dENXTwmwuTDIGJalFBj7CLB6ZVCP6I+Qr+jAcK6QrMjoiOKmLDCpcimI18d5ZyQbPBiXmmCI1pCvCKIYlQc9SOwYolCM8hQYgaZsIHSuVJpAPiSIjBjofxD-S6CaqIn7FFp7yO2IoHDqBXaI24i-YAtlAIhSWicIgKktQ3pwr6j6IJ4gsGspGLIY0fMHyEfonvCuMkBPJRinUKzQkVpJCiMWDtCmUPxxFBjxFlVaZAjNlngYuuJDzhLWNpZ80MMIryI9iJjo-OYxFgSWOxZt0LAY1pcONnAwnJZfCICQ6Y4e0L4dbQiylgc1MkB-iKLA+kjmEMnna247r3l1RsCHiKU7R-DZKNkPRh5MmN-TCytmwPjDVSiL90PWB-dsKK1ohHspyPKootdAyLJwgGidSJjfU5dlSPqoqpicKJ4wlzDF7hzOM1ss30APbyiGsJ-IhrZnqMMeZyiXVxtI3piGqP2g4e4BmO3I-8jFSJTIwqj0yL0otqimdwwossisKJq2IXD-qK3IpMiGmIp6eZjdKNE+BFVqkLGYlpiMExqYhMipmO2YqsjqmL2Yszo6IISBMqi7SIqo4KjmqLgo1qjwqMJZUsicyPLIozCEGPOosN8NPVrItvd6yN33NHCwzzyPCWDJwI9XLPszgx+XOoCTpzT2JcCD4NfAgCMJm3v+DcC4DlswlnDLKN57YzoPqNEYosj6BguvM0canTGrDXsGw0mrRp1pqy3gzp1Y1009DvUjIK3nZatLt0dhaliT6IHDfrcmHD8YJrp1Rzn6XljZ+n5YzLpBKKh6cTNOw00I1y8yO19hIZ18EG5Yjr15+jlYvli5WJlYnwEFWJVYgVjOulaleesYlzFvPGCCXhvnE6V3e3OrJkjoD1xYoXDYXgYo8zMPq3yw6NINukBrbbpt7mAOGnDI3lT6Y7oY3hy8WbZyLkU8SGpruj91YeCaw1PTfYk4LWTSV7pV3g+6Qt51ZgAxFp0BGiBQ6W5HllEXBmD0NxDjaNjia0nA2GjQ5wD-bJsPo07eADDu3mA7dc9Z-0x6eVi1WKLYwViewl1QomCV+kiVWjkZSNf6duJ3+iJGU4lG+37iKO9sXmIuUY4q+x6-L1doRhFiZ1sdEgF6byh3BGF6EBcN0KJUUzh-WM2dJA0bqJerYVwH-zeJWvohskjY7rIk2IBMONiU4PreRNjNXgqXehAmvDTYlZ0M2PWvALts2I2kR0dj5xyQYtjVWMLY6rph3k96crpdp3o-Kti4yPp2ZNJ22KnY0BcIsNxYiA5kqjDWNTDyLmAND-pO2K37Nhxd3gT6RVIdElBrMvop6ARbBZYh-AzeED4H3nL6VOJQ+2nYyGVVUjnYrugF2NIQpdjJ1BXY1RcbYHXYlB1XnUVgkMN+-3wmFKwkoEPYyfob-zJRM9jqOMvY0til+hvYlNMUGUfnbf8Z3kzPBaVmX0PDdZ0vaLLnS-pH-EmCYPZ2dkNvSjin5yPDXZjnMLf6S6j9KgbY4TiWON8Uejl-+gnKM5JgBml2VSoMrUjtZt5xb2nAyf9ofDnA+Gt0E1dvf50i+xY+ZFjISQIXH28ltgcozD4nSLo5P-pF2i2g15ijyIs6bm9WoJ5A62DBUg2onLlBTgJwo1FBH2OAh9iPTnOYuci5RhcHKnD8yIhoz6i3mIUGPaDAyn6YoLjC7jywlKYZgL6RAiip7k2OYB4knmegu6DfqJrY2pitmOC4u+txX0sPde5mjgSedLjt7nlwtHlnCMq7QGDdvwRov5jykOduTXDfc3T3DGigG3vdbs9S6mNw98lkYMpAsX5qQMKGQKxyIlhvTbRoWUxgyuDa62asd3DDXxAfDjjpzz0EWmj2XxZA4PCd0iZo4OpOXwvSBVVQwOAvUwVcx2YxfIsQ4MKLafCpMhJons4U6JQI+KDXiILw8aFIrhlkEKwz8M1o8qFL8JRYa-DfJFvwm7jax17nGSEPhkFsb4ZZMxko2oZARhzo0kpKiHfw+FU5zidHfkD1Vwu9OaCNSLaYrUi6mKQ6H0cdVzNAxe9Czjco4rj4njHiX5s2OJpRSZi4uK5eZ0ihv1pAoriUuMvuIB443l8ec1dNXxFfWHjxOKDIvLjFQPBbFV9QuKzVWe48KKJGDHjCKO1GHV9n630Io28DXyOlJX9DC0jwqPkYAnp9cWiS6krQ8W5JonefP7MkJCfOaYiuaNdQnmjhaMjo4GwOpj13EhN1cDlosIc2aLvSf84HuPiten0FePPwo+D6QNTGOfQTuLP8Dc1yxnHYSsYZrXqrVytuizxeD+DHTCfg7+CneIarEbi8Lng+K3jmNEgUH3jFVXfEbsYfxEAIl+NoaMS+aQkRxjxI0aiZHjm6fODqLggCZZZhaxw-OHd--g2-N0s4t3XGQPiP6CRoocdl6JL0Oscy6IbHM7jN8NYQtAjmL1oI2ujYCPITJgji+KIQ9vDCCJEtUej6+M6ybuia+J4Qvui8CNQQ0ERJ6PL46eim6PwIugih6MoIlvixEPstOeihEJ4ImRNq6LLXVej6COHoogjuGlYuWMCCKy3opaUN0L67Z7I02WUQz+iSyV+ZW7jLGPvo1+cBUIAYzFDQcm6CcSZuYLcQm+i3v3DfThjgfwfQo-tYGNA7fVDvzwgYh-irLkVnVG4ubXxgxxiqzzvouhioGMiY5Y8XJioiHdCLEJwwyZCkGOi+BhiJcn9FahjWGMwYzq8-rykI0NDuqzgE-aY7Xkmud5C2GKqwiIjpGItDHpD55lTQ7oxSphCIlhjL0MgE-5jEGJwYxB59GM2ud7iT8P-4qi9ABKB-f0IKGPVmNK54iIKIgRj36KoEvfj2GLQEqy87dlkYkgSS0KemLl0WBNISAgSdGMZjVcNoGPkXSQTILRnMKlCYXwCYyQjZBI2Q4Fct11P4jXJlBJldRTg9UKrzXdN43CxYgKiFrlIg7RjtBN0YuJ0vGIeuEtCVywHxN3i-kJoY+u4OmP8ol6i5iJ2I4HC+CX2I46FRmhPPadMkBOEYoQStBLOQ+QTJ0I6IgaISrhdYYwTk83CBWLicsOxY6wSIhKK-V9jN0ICE9q5TVxYEoS9hBMCfHQTj0MyE9u81AG4EyngEiL4E8UwNBNvojhjBiIMiPIiDjwAHVGcTBJfrV8x0IIE42E4lrkYOdQjP+IIiKoi5GJzgZqZB3gHwe+UTGPwE7+iNUKaYkRZv+MeuAwS+QOCoaoSVaI-4uoTlgmGI8QS7CLmE7xcFhOUYnwjsiLCY-xNFiPWEtTgFGPHEH8xFhPKY+-iVhPrQvBiThNc8HATkiOoExpi2BPrfTdduGNZ+FeYdhLl5DeYDOQuIgJ9HwTvQr4johLP4s4QsUPWo8JCD+M9lW+YEDHOEjJC1UImE-rDHhwyE0+j5F2ZmN4Q0oIspFgSKu2gEugSPomIE7xjU0Pp9TB8oJS++FgSdnCloo-igBIIWTgSSFl-Odmj6iMoE8xDBBMYpUojuaLcYnIiJ0P6Eo4TOiJrwrMQMiAZE3ATkBOZEl1Cg0LZE-YT10LEE-ESNux9QjfCTiNv4+P5eRlSEqwicfyXYvQTtEDGI-fDVjEmIkITxUOdQzYjZiNCYn+iLtzRLVUTLWnuI43i-ULcEvPCjTwpE9gSaJj-ooET-Il8Y6ApS+NlEy0TJaOUMVdDehLzLCJj-BKP7J0S6YGXMWMh-iIEE4hjnUOaIg0TJhKZ3BZQbGOiYx-1YmItEgEjRQQtiYEjnQgAxcKUm+JwdZxjWlmPOGjIMSO+bGDD-aKnoJ99eu0GWFoxhlnFoKWJ65QwwqlwqGIm3MecYALwUKBDk+PlUYzRJoQzEslEcombgsJQaoIuGA2i1plM4728S-3BImHQO+KFEvUSM4L1bAM968OFPDGtdU3AY9ISmOU9nKXULbiSY-PdmyMt-cQ9M-1l1DkjeyOHIhwlTK2yYh-CKD33E-Jjhf0KY0X81DyNYiw8ahOXIlMCewJ8o10D2qImw-ytbKONI9M0khIsopyiumKRw-UjmmMeYk0i8eOSEr8SAKO6YjJ1XxOgopTDAJM-ErwSQJJ-E50MmcIdI80jrOPiogYsCbzjXIZUVmOkeBntWrQQkyzjPBKGY78SLqLZ4m44OeNJ47x4foI09LiivmLWYsyjMWMdIlITCJL3IlUYSJL+OVg5UuO54+5jwJP9I2P1KqLR4h1ZOePYkrHjlsIeYuyinmL9Oe1Z8KLYksniq1moFQFjIKL9IxntUD34o9a4-xNEkm8T0HgYnAukEbxoEhADTaPSEzDi6yPBrGAChh3ZrffdUmMko5P8d2KkbcOcZD3ZDOQ9dxIUorkjG6I9-FSiLxLz-K8TeKKwY28SjKL5vOtpTKMT1ayiaHWMotUjuJNwkuiSkJIYk2CSoBMREkSS3xNx45nD6JOAk2ZifxNGYyUioKNCk+yjwpKOgncjGJI8Pdyikzgp4oj5yf1UkuKSREzOY4XDfyMY2UC0yJII+CY4ipIwEriTFJMFwv6i8JOWgrTC8pIEk6STCPgy4ziTjmP-EpYSrWKzPTqTyJK3uHTZmThKkiCT1JP9-CktbSNN-Wq9PwTMku7BU-x3EgtoNv3rAuSihyMckvkiByP5Df7iRSPN9QG8XQ3y+doTLBM6ErCDyII7TaX8HxPZeVqTEpJgk5KSMInd2aE4OhJm2c6Tlrj6LdZiWpKykwGiNtiWtTbEpe0HAtKSojnGYmLioJMco+6TkyIC5LbZDHgwg7Q43pO6Ent9xowSkiKSkpOJ7DQCjSROkkiCzpIf2cKiWk0l7WaiDhNyo66T7mGRk7KSZmMhki6jJ7i6kuqSepJyovqS1JPfEsGSrOMikh6SPEIAeVXYyuLGkj6TaJKWgu6SCJNYPeM4apI5kwqTaZKecNCS9JNufeai8qLKYsv18pM3uRJ5yuO5kmspypM2YyqS8q2CHIWSCpP8zRWSxZP7ffojqBSokgqVsJNaFWTDhfk1k+WTOZOh2HG8B-WS4qSSRpIVkrmTdZNKrAmCLtyFYo+5PyJ+YyU8QaIqzDGSPdhekzCCcZMOYzTRPmKEo3MiZZKF3Y6S-ZNOk16TA5OYPalNWqyekhcj-ZLhk2OSpqIGkpDAAZOpCOSTqMyqrYySG-1MklJilpLSYlaSKYIF-N38GwM2ktSinJI7oovRXJL2k+-dRSICkgjMfJPFYvyTiZL-WRCSyZObuK5j05M1QiaSMpMgk0mSajghknZimr17nOU5tSOmY7uSYymaLW-pVOJkOPJ4Y+JrY7fZtJKeErKiKHyJvImS+mKZk-CSs7lyk+Ps6Dnv2OvtbnRyeGQ58SKNE-uSmpMHkkQpb+j-2Rijv3hSqPbp2pN9vc2Tp7gdkq2SFMXruK1ZLZOQOC0CJNnQODQ5eyiwOGOTj5JrhfQ5qez1kzvC6pT73Y2SPx28vGGTk5PoOLJ5wqO9ki-p2ZK1k2TYedmjI2KTJpN7kp8TnDy0OJBTcDhPky6jKLmtk-MM55NIU1Gp8nlUOOwZt9mG48nYgFMIUo+TkFLAUp9ZWN3xkl2Smdzdk7eiPZN2w-eSlcNI2EOSEnW+Y-hSopJ0k+CS2KIYU8ijzWOT7K6iI4mDKQI4V5MGLLhTCWWzkpA8jJPr-NZ9NT0LkmcNr31yYzn8OyNLkh39ZdV5-dP9QqTWk6vdwe3PE+uS+HVKY9GT+52ZkiwSsZPK2YZjd3nQUi2SRZJ1kmQirpO3koeTBmL3k8RSOpNfktLivFMdkhYjGpJwkzKTeZJRkkeSe5PQzOWS35J-k1gSemKBksfdPJPYY87Ds4VpOJzMRMD4kySTTJUqY-qSLhMQo945VTkESXJTrjjNvLU4MJMvkqJSxJI0AyE4-yPmuFxTxDgHAo5i0lLDkw6TxQIxOeciWlNv2ToT2lKh0OpSTZIvVD8TwZP5k1mTG1XKUzTDLGXReApThJN8UkGTbPH8UqeSHMMGkx0MZlMBrci58lNIkwa4RlLgU78id5PMEuJSDKPStLZTXBGFOXZTWJLymDa5DSPw6OaSDXiWohjM3wNag8-sYVxbCOWDNqPEMbzim2F84obCvpJiUkMitcy1fb5trlJYOQTjBJKbKe6jx73EA6dpO5OHkyZTHySS4wWS7ZNqk0aSP5NugyFskKLp43Li1ZIJXFR9WeOYk6pTElKIoqGivzyq4wVNqV3hoyZFUFMGVJrjgGxMfVrjIHy1w3htBziyHMXD7ozNwwmjI4KnOUXii4JiXL2CxIKW4mmjljS5rDkClVwkg8VT0gRnw2+Cyhgp9UcTn-nOIvlcqLm4FO3D55GTg0OQU6hjw6Xjm4KFohPC+aJzg5ApxxNdAfVSEFh148aM5jkERD3woxgTENOiSlLl4tWjDVLtUokizeKqXTOjECGzomTCL1RBGUHjKTU-w5aAw+LAQuVSIFEgQ7-DQEJjQB0DrmJ4gnqoBElXeAHpV9nPk8ejeqBz4rPhYEN43IpiWLmFwTej5ELHWYisPd0vExdVnh0pUy4Tx0IVnRQS+a3Po-xor+MCaJS5pBOChS4jLMIiUmYTtLlzCIBiZRPuWQRiheUeE1LD4RNaI6gV7RIGE4ESQclLgpGFBEN14NmtGRNDEjeTsRK9Eg3EW1KNZF-j0GO7UpkSfxNqEstSckIXUx1khoXL4NDgYRMDGTkU+1PmIp9ERZgdEpGRYiMGmPhj7ckqEiATV1OikxlDj+LMOakSmkViE53B4hOLUyk1xlKcU05TZ1KuEsocK1I37UZoFYI7dN-iEnwqQ0tT3GN6mTASVBImuW9Tp1MCTZxSBlJAU1hTRRMNEpncJRIcE5YjhxGUdWG45RIyrGp54q094oAJvBMIE+QSVRP-owlomhJVAXDS3RInuT65IUlIuQGtFUn+uVDTIxP8rZPcKNPDyaYgvIOgYGG5J1IFE0ITxhNIYmwTIhMHUrkSBojQY7rcEhIBwxtTjsMKEm4jxNP7eWsSVHQfvAAjU1KTrGm5v6DbEnuiNiJmIicSu4JSRQ3isGIHE1K8l8PCw1bs1lwJI5IC1UU7EuNDl1Ks03sTHliHMEzT460cPJPc6onbEh3xhRK2IycSu3VdUvBTajwojdcDo6Iu3ciUn8MZ-Bki4cw8k1n8A507IoMNLJNVQ139TFIrkq389xMUonaTAM03EtsixfzHI7pSB3zvEzpSM51wU+KSEVICU46CglJGYlcjfJI-2duSWVFWUvpT1lMxvNijx5K-U3eTytNOYP6T5tUzkryigZNgUtucjlPq05pTGtNKUtV8QlNK4sJTMVOVEyJTRlImYwbT4uLZwprSSeLRU4WTtZPCU-nt3BKeotZSEuMJcW2TIVOpkjFSsFKdk-6SCZN8PLeTllIwfM2TltIwUoV4NfRjjA5T+tL4o3bT8PhW0zBTWBMkUzKjpFIhU57TrtJTOCBTnZMPwtb0eqx4oz2SABNQU5p5g5Pu06A8Nfzl-d7Tb6JNATrTOFIB0i7d1FON-TRTaSJMkqdZFpL0U9HcL3Skop69K5OKYvkiUtIckquTtpN11WOc3JL3o-P8RQyWqcJ4iNIbGARSm5w9VIpSGZJK0y6jQONSKZR5zBlUeZ+Sx5Pug3jCPBLakgBSDHkxkpDSA5NAUkqtjtNUUqrTW5INDPhSfVnZ04kZfXlr7VYpw3G2w1FS9tPtk5JTbtPfI+mTSpM99AR56Dh-gr3ihL0u0zXT0VPfkw7TP5JJwnLjAuKG2dpkVTmIUthS5FNFaBRSAjiK0zSdEdJC0qMSgdPl0xepadKQA3+DRHkZ0xnNDfz-Ex5Sz10bfF5TtM0lXNv86wzJYiasteymrRm9WWNfnAcNhD2WnBliaWLj+ZljMYAn-PB1Ubz4Uhjihb2q05h8yaP2lG28kFzOePVjJ9U0zOZ0+ni3-PW9d-1j7A-8OcMbVcO8z2EBeWmpn2LRLK51bM0j6OHja2Mk4i1ikRL70iBcTb3mU3JTkDk-Yi51T4jf-AjidWKskhQTEZV04so99ONeAgADsFyRYlcDAtOzxYLTks3Q+IFTEVPQg0O88PkTOTxTVtI-kjFUjI1rDUljhpXJYpPTKWJT0zeds9MChOljd51C6fedS9LH-M3sZ4PTY7-Tp-yPnKVjxciFQk-CinU1Y2PTtWI9XV3tb5wNY7v9otP1vQjS3uhveH14f3gfeJo80Xg1MYN4hEn88BCNl9gqrC4CAONz451tCpMXeY4lVOJXeMDkhWRHYn2sx2MA5AqtiqyDYywT83mu6Da5lkPWrKNipthgSKg07lMw0bDjcMAN6BGU+vxTY7diLel9Y0jizYNN8I9j+X0FvKqIZO0P4ujiR3mL0sps5TWY4pvSceIY5UgyE3nIMwWo7Bm31C-9A+244i-oO9J3hA95u9LheRrcfzx+lA-UkDOb7Xjlb3k50v14W9P+rePtdlNe6afSY+gb7OfT1OMhYj3CC9JX0-DDnb0g4DfT6bi30v9gajxRYlUcMcXRYnMpStK207l4zlJ44jxSklIm0q3T8aSgMvwz-9MJgwIyO-GCMio9DOLfQ88Ad9MiMol80WPM4rLDvpLK06E5CZVlSAsj8WPUYzvs9wIoXBO9KZUxw8iAFPhCofF0VPj7nStx+XCvA9CNxjxwA4u9kyGmPfjSOiVagg8ljOVYab8Cbjx0XQQD-wJ0gpWsXZWi45B0KINlcIwyJFRwglQD5AKHwo2tJ3w2zC2jh8KX0QLkTs1BPW2twBwyxB2t1IxPvC4ykIPi5c4yct1yMgVTY9ORPRbjevn9w2OV3DUnjD4y0BxfvXE8FILK5bJdP7x8Ak+c-AP6XMk9h70WMuUkEc3oHYB91VT3AsB9GTxMAtWUNIJfopUB7jxKXFW4ZClHgpVoV4PlmCiSZhmr8FuC+4LLgwyDP9I7ggkzV9IcgoXwvINJMvEy4rkpMmgyVllpMuuDD4JkAueDL8ln8ekzGYlCg8GDeuRiA6B90S1ofUut6Hx00s4jLuKKNPk90H20vdESsd26XS5dcHyUHF987lxLUsZdmc1j9Eh9nT3KAyR8j5k9PLZAN5WFM5JZ4HxSnKcTW8K7A+Xtf+3Rwth93wKxwlndPlI84uM98DN+U7NB-lOXdELiUeLWHE+tGcOyg9nCJKyNzSEMFo2p4kHSL+l8HcIsPTLvHclSFcMrPTXjlcK2AmlSdgLBHBlT2uPxA3XCYYM7PNGiOuO6mLrj3LEIVbSscKTDAzx9nH0CA8biYWMEIhE1kGzjzDEzqhxXU+DSERIfUuvMmhxD+TPM3O1twnxVPkMiffL8rvzrM0f8CCyobKL86wIx0gTSdRLQ09dSDhxhHM3llKQt5bht1KTZUxfNpn1g3OZs5n2GfIHj5q3KfAF8aVxj-B4S71OPUnoTTZ3HMzI0JPU8VM4c2nwWbDp8RTWXM71T71NW-fszbFMRE0kSnFWE0tISiRzqbVa5i+W+HL+9fhxPM4Z8zzLLTC8yTaKN4mstiROjMrESK0x3ncfMwX1HMx599zNNjPZ8zQTefLJtrUJZokL0fzNkLWkcVzILETEc6X0I-LcTlmLGE7sznhIafNJsXn19jeCzYX0+fOndURzwLAuiMLNpfICzEtPA0yiS8LP7Ulwij82gsgJtkoJbbYeDA42Q8BF9zY0lrcuN2vR8BTgtJRy4bTF9LiGxfHOM10QVHSGAlRxrjYhVoaRJfSQsyXy1HWZ9KX3wsl-DNq2WbQ0diC1vMwHTr9LDlTl8LRzxVBmiVV0sjT2DDLO9g7McgLz9gqyzzX0DgvbirXwO4z3D3VOyXEsdfJA0skqMKxzJfSIDy9K6BSHitz2h44nCoWwCLUUDCVKGkpV9fRweo74MlQJRU3Ktnzx+o5vcQrKlPcXDQVIjMuIso1IC0p0CBeOhrNMdQz3Ugh0h21Jz8BYysYN0g9rQcTKsg-PTB4I5MgC9nbBr8CyCuTLZM+UTqrPM-eyCEgOb9OvxWTL-02U4h4MDREeCSTM6syqzurOasq5oGrK6s9kzKTPeySCgCgiXgpRRuTNSgteDprI3ggYZU9ILpJ9C3cOT+feDwjLGsnRNXaLb462N5VMMyBfDhaWfguKoV8ILEuDDNtHDqcizjbF5o4C5+aK5Pa0T4mUnXDf8oPRnLHj8fQh4nerkZsx-fYzc5xNNLeKdzS0SnV4SwuxutL7dt-Qg-R60h2yKvGD9FJzg-YHcz-WanC9cqr3+tX1N5pNNgwEjXywW-NiiiZxAIkmd+NwI-Dczt2yws3q9YtzpnLLShS0Znaj8QN0O-Ma8IoJ8Eqndsv28nXL92P1OfR9TBlyu3d6yf2z4-Q5MRm3lFEENTkxE-WXjXMFiner8AbJ87IGygxWSnVr8RcXa-PMFUOxulWz8CDOVtJSsHPzY7fDtYWji7cHcEu0m-GaUXNxmKcb8qOza-Z5t0p0J-HqcgxXU-bDtV+Nw7WsEdPw1svT9zEkvXcxIjP0H-Bjc-BI4UslNkuw43XD9MqJxss+15pw81cL9dLOvM7ICCdOFIt4DgHG2-RSF4zIvbDGzb8VGvDmc7MVO-Ka8eZ0y-bykNNxgE+aTit3ffTJ9yvzenDVMMg2q-fNjKtzAA-6zcN0Bs-Dc7k3HxJrUwZ2NslDthv2Fzfjtl1Wyve1MbN0dTFQlhdVdnWKzNbMds9U4dbMrTT2zMbM43ALTmrz9s1q8A7Lm3IOyKZyFPEnTCdLglCOys+NVwoMCUtxexMncjv2QrNXck7MZs6Dd0tTy-VSyCvzY0+H8+1ThA-AZCMM53TSjA20MPct8i20Swqt9S23OfHSTILLFEgKcodI4oxIyElNmLfnc4cPwU8YTqLPChCDT2RK03E5jonVLfCbCAr1zfB7DdhIGIjdShp0OUuUMQHI33G3MEsNfIv31pMP-MrBj8hP+ErI9hZ34I0WdM2OFyfNTZEJ34-3d6UPjFfdCrGOI45ETK1LPQ740M921EzNCnXygcyDSxWKf4vmtNELEreWzWHX3U6v8oQ1k06QjFqJjEpH9EcVNsuhzTBMlfR8ylRPAo59SFWiXtf1iieOC7GAClxIpDUxCC610UmAzfr2jjPHTawMns9aTDxNT-GuTK9Drk8mzkWULU16zrxMys7yTy1OCkqUjztKF4+JTrSJl0nszMiRokpHT6uP0GGv8etKsc9KSr5Kmk4MdHPRwUgeSfHObk07S+pIj08dkTB1aAh+cqbznZGm955wf0xedk9LaAwaz2OIAMrz9VqxWsmcDppVz0+ljyTMZY2liOWJPYmhJwDNGdL3CMjNmJNRza9JteRYkG9OcM5+corJpY-f9DDNisr+cr+h-nXJTz-xk4vW8fqxqcq6V7-ygXVNZ64WQ4q29+2VKcwXiv-1LM7uC9OPhggzisFy-1YzjijJc0soyD9Mf47RMiZXAjGADu+wPA+ADqF2PAjEl-qM3hdYAaaz6Mq2x6a2JJSg1as2GM7EhRjLLvTHC2oMkA3gCr+34Ah-s-wOLMt6NoTLGzFYylmxBPae8mnIJQtSCvjzUAn48lAN2zeV1pIwBcwAcHFOAHdFczjLAHJUzd7xYgh4zM8L-7e4yYXInwuKCoFMMjAyyJIN+zdJjgERMsySCaRKDw0VSxhmxc4HNI63ddYgcvXW8Av6zCnNcjRUyxuNec249lEVCAh0YciSe48B88rJRMgqy0TKKsl5zGSKZoPSD+rLbgxqyJFR6smqyiTIooeqzAoOFcg9ThrPk6Vqy4WMlc6eCknKasxky7unKs6ZRXII14iazCrJcg0ViJ4M0yMKCVHMFMous23V1PY0y00MNPQWiOlzQfTICXEQqfW4yTSXBMmiiUryR9O7iq3SeXXutVFO1M+cTKgLMYPUy+cwsbbQdtlxbMhoC+xKCcjehLTLBYswcJjPmNHHCmkO+Uy7pnTPKRPes9qLEfEFS35R2NXXNvTP1kiHkfnO-HQMzTQKCsxYCsVNWgorie5154yBzwAxq4usDNgNccsWDGuL5M5s8DcKhg1MzMaNhg5tz2VNxozlSchwJovrjHHwKHA0B6XLC+e78CxAHc45EqzNXE0DSPJ0VEq4izGx2fVAtmzLIs-aySG1JjTsyILPQsnJg+zJDs7RzBzK3M2szmLOWEhDc2LI4bScyFzWnM4bM5h1afdVTaRxQs+Dc0LMvM0GSGRxvMoxzncU3MoRjhzMjEx+y0NKefbHSSyUPMlp9PzOvctXdhxQ4-KizQ3yeEkWNibP6fSWM8NOA8jByvfmPcqaY3zPreD8ygC3nM3ezFzLUsg9zjKPscomy6LLA0suSL5PvM34SzUNncoJ9GzO-5M2N4RwwLIWzpMhmfTDz97PUsjdyn+Vos5QtgLLULcWdiPM9EvczIXzLNV58aPIQsj59l3JZstdyznwOLC59MLPw8+l8ktKZ3EF9Xvz-M8RyyPNqXYJ8NSxTjdQTjzKA8nyZeLKIDKjyBLK6bN5V0XylHRS0sX0BpNgspLJUXFDJc40JfTwE640Us6ZsAuBUshjyuzOw8lJz0zQNHTuNhN1hEmTzbzVNHTFUfjJlXYVT3jOW4tc9VNMlUvFyuX15AjeRd6yFfQKydzx4Pfc8V41GAmoSghJx4iWSwW0vPQ+Ml4wBbGFsgzIL-cYD0vNPjQtzUrM0vZWkKVL54jpznQOm40SiLgJAvUBjtcE245H0LX1WIiC8HT0LHFyziizcslzIO8MsA2BNAEJ8s+hES4J1c8uDirJLM+VUBXJZMoVztrJFc2VyU+kn4tpBFXLpM6VyQoJm8uT9OAKCM4fxmIwqs9JybIJW8kjijlA6sybzlXOm87VzuXN1crPT8TJxMEZwgVB9dZeClvPYYq7z14OaQUFRtvLYotayWhg2s2Zzh4Sm8tWldrNbMuYF-5iOsz+cUj1OskiTzrIczS6yFaO4s1sYOFnVor84yRI9E-s9BMRm+YTF6i28FRx0EDIYPIw8yVzjkvoNhuLTkh1TdJIAsmkih31hY+ED0QOss8+yeJMvsmHCJMJvs2bDwiLQcsISj1PpsvRDYyLcU51t-LyQc7GyIsQd3RHCrzIIs1wiFMOK04BzedOytMByv7Lrcw7CH3KeEr9yD7Pzk-XTvD3gc3ysTD1+w8BzefPf439ToHLEzZ99nrKfZX2c3rMuFOK9XABn9LWVkr1q-ffT+Thq3S-A6t1Do0LsWvwxLYpN7rS3VYEUoPxGxF+kSrzhssq8SSzNspD9xv2qvVGySo3RshJksxTT4uHTfbKk7ULcwvwnsl9ypjkx3Ghss0wADUmzJk1q4qj9Nt2psjpDabONc0jShyzO-Ga8tG1vcpcymHNxyDmzDfN4-RF9Qp3tg7SUBbKinQTz3O3+AoScxbJEnCWzK7K01ALspbWU1DhyoLUVs1qcW7NEIpMtOp0xTDjsffLc-Xr8PPz7sjPStxUtLKWyzbUs-Dr967JA0nrc1Pxa-LfiV0y0-Tqcnkxc-VScuOy1s7fznbPOAkMsfP090j2z-P1m1UPzh7PD8uBDQv3xs5b8d3Lw8tjznA2PEjad3gIXs6Oyl7NjsxpkM-ITshPFN7JU3Jmyd7JE8veznPJ3M2wTHp05szRVc7NbtThyPpzOTIuyXXMWcy3yGvwNTJr9apx38mFN2-MU-YRzG7JnmZuzwuwbTSLtJYI7sm8t5HOH8jMtxvzH80adfNwHsgL8sbJ9s1dtR7Kv8lHcb-Jj81jzVm2Asjb8yPxf8lPzINWGvOmCjVOVg29tM-P23SMSf-PlBGndmbIos9OycRLiZAhzJZ0jA3NS-nxkCp78qdIQM+Ty0vNoEudSMnJNEvcw2WRh1G4y4NLwE8JkyHLZsw6EANM6zNPcIf1B0aQTQdXCEiRzN5K3U0lRK-OYdYISQxIMCymTMfz+ErtCZ91MC7qC2HIu7YgKRHNaEov9-7KfstwiGBJdnIgK3Z0z3RRzb00pDasyQkCx08pyRNw0chLSCPJMUnn9idLi0m38mwLPE2vdc-2UCotSzHIJ8sHSu2hbkxxz9D1q0kq0KtMEUwGTPHIUk+pT0XKmUtxztfyrnPXThfMe0xKyptNaCgJzzHOUk5BjZpJEo-qtwnOagym9BVJJY9Xt79MT0+Jyn9MScl7ysjLKC3WyWWJf0tlimWLAsskybYWWCvJzre2AM0EzA-wgM4TiXnWG6TTjq9LX-OAyXrOnZbpz5b2b0gwypVWkA6GTtwx2dcPs-5034sfTROLLhC4Lf+nBvP2i64WOoy29X-x8M9-8jgvNGFBcSjzQXHuCpnJCM-U8wjMRAkzjZxLM4pZy7EI2Ui-pSF1aPZozNnNaMm0ydnK45UJJkTgxdPEljnPH7LADBjOoNZmsS73wAtZ5WoLpJKYyG+NqUdWVb+wrghly5jN4Aj5yhuzWMpBE83L1rA4yThPbfZ51cIMOMu2jotjuC04zNF1YgnUyglwMAq1AjAO90o+9kXNbcRAc0XJ683yyWXyJcvAdAvNvvPFzsXMJE14ycTzsjAEyM5RjrKEIS7JpcsEyrl1Cs3lyotOLlEICGB3hMmwUsWyRMjlzBvNO84byzQvv7flyyrMFcseC7vP9A0VyLgPFc+bz1XIb8TVyLvLuWeVz1vIW8gazZgqGs1VyHQjDCw7yIwvGsjFzLII1cvVytXN9kZGi0jXCgrPzuRPHrYNzruUVUlqllVOtck09pTLNPbdypQtyAoQj0JN-fFUzyvO7c1ryZT0KgsoCe1Nsc7koqHy9PGqMEkTNc0Uy95X80gnzENyBtIYKfnDaAmNzRoIKRboDPOKEKSkLNz1iNAXDIJLOo1BSBW2ZCoXyDcz9M4FsoANDM21cFH153TLjCuPCsu1UMrN7C2tzddxAsh3MDozz45TzDH3bc4kCmVNbctrjIYM7clVSiH3xoqGk9sH7ciszChwnc85F1+PoE8odvo3pCvlzTHPAslJ9eHPQE8jyMn06hFocWzLo89D1SG1A88htwPKQbJ9zSwsyCpVFGyMwbehymPJsCpTymTxU838Ephx0VfGMrwqJRPhVhPIkC4p8fn3gigTNIvyQi4xScLJkbWDy6n3g8qAFEPNfM-9z8n2IiqHyMPM67LDzgAtYwony4-MVw29iGLNC0piyeIs18sczePLHrJ00rG0A8tszgPIL87iKWfN4i58TALPv81ILaIpIneiKRzMYirlExnxgssAUgmwE8pdyOIoACpzz13Ol8jEcWAqi3bCy2yLD0rjybRLTzF8zuKX485AE5zIFHUiLvnySbRnz-QMk81SLpPKEi2TyRIsUisSKoLIki3Z8OLK7UoTzjItLqbTys40H5Vr1QYkEsvdUC416bOAVjPPEs0zytzTxfRUdq4xBVcb07PIPNTUc5PVgiwEcvIovVdzyVp3j87HdVn2GU-SzX0SlUoyyFz3C845t6aP88o5sZDL8s6LyBQNi8mniM3zFfUtzdwqjHTvznvWLc7Lz5-LOgxV8Pz2jHeR9BgO73SaKcvKK8jNy-X2hbVHlJag18yLyQzBSLKrzcrNVg2yzShRss2ryA4I4cIODTaRm4t6z3QPtffOiKIvLHXryCW368uAcHQs289Ey-wvNCnKgi-HdC3EzPQovVb0K+HDm8iZQJvI9C77zlvMpMnIyg5Q28xMKAwuTCoMLD+U8gg7yAYqO8mVyTvMeiiGLzvIZMy7yFrPeUVBhbvMBi+7z0YpPszeClgpDXSx8X0MbcQoy5rOcs-ZtjuJDUhmRZMnZCh3jl8NB82DC18OS0K6ySIpusmHznVNo-ZPDHrJeZH08DWzkvQECFLw7ArSi-f21fVXyJfOKCoYErosZzWXz8LL7C1nTonSCCkbSJXw-sit86fPhwu+zxPIfs7SLcHTPfIBy4HNF8xnNxfLVi7+y11OY835iZYpc83+iKgpDMg2LgUkQctS9kHI0vVBzf7OMw9QK-1MCwgEiVaDC0OotVaAonIekDpO53W2L-BT3CjB5UJMgUgLS+wtiTAdU332u3Kf14rxN8vid+BN+suEKEAsb817dm-OwCkD8NcjA-cGzSk0g-KGz-t1GxWD8T-UxBBGzu7ORsn4C0P2Kc+q9Zv3fLVPi+As73XrVx7IE3CLdtLItPGiK2yI4CsmzkIu2jF184KwbihLd-IvJ3IQL8LJEC37Fjt3o8riLGPMtiivNdk2zszqEnwulFacABP2OTKvyyNRgCo0sBJxBM0uyzN3XXCzcdRRa-GfzZbLSgV5NYVNc-bRkLbOY7PvzWOwH8xxkh-NG-X3yq7O1sigLolSwCvzsDbLk-ajtZ-LlssaKEUz1s5QNl-NVs9fy74oEDEgK1J3c-J2zPP1fi3Mt51KP8vz9F2y9ss-yCfJHsiPyZtyj8luKBzLv81gKH-OZg4rt57O7ijuKKbNT8-b9eAqTwxjiBAq-8lU9avVEC6a9xAou-encgAqCih6dtN1L8ucsZHKgwvOyoAv66EgNIIXN87eLqt0QC6DtkAtM-VAKZYK-i4+KNIEhnK8931OdBMScQbI0-VuzUkMICmKy29PPi8BLR-MgS8fzq4vY3QezvbLD8ugLUEtj9Jb8000E3K58dLJnssOyD2y2-TgKa3L2-GTdSEs5i8hL5NzXsxrsN7OoS8eK2P3ci4qKXhJxnEQiC1LkCszIueT8SwhyNKOIclIiGHN3MrXyT6K0Cy6IdAq9lOBjNItIc1jTZYocc4oSqHMx1ebsL0KnU1wLVQ0YcgByWgu8C7a5fAr1nZwLsksFEzg91X0wiptTrCKkc8dNdSytnfwKXAvKStwKeHI8Cw9D+dW4Y8IKVEpXC3hV4mJlHJn8XoqTzJsjxKPMk7RzNHJT-NJizFPsknuKTxOyC5hpBSLjndySCgoyU3ysRYvDc3Jz5JILZeWLw-xD0jw4XxK6C7xy7+KVigPV3HIKS2oL0lODMsHCc50KU6bTYHO8PNZLzTM3UwrThwImNIljlqOqcl4yxguTciws6bxiYvXyjUzz0uMLl9Nc8hYLAUoJiihzt52WlZVyDJM2Cmf8KwqjrXYLtEsgMyvTCj1X-WJzKnK0zD5KKvJ97DQy9-xWJLjjaYpLcDW9WnPzhAMdrgteC51tLWPWi73sXDLszPpzS1gGcx50As2GclFKV-3xg4ELv-1BCyZyXbwhCk0yoQsRUGEKvb1M08ADlnOBlKF1yUxRC58DTakPAuT4B+zoXUrNZIjU+ATl+jLGPW8CJj1oNHCNGs1mPfIFe71OzZiNZjN-A+YznQpdwzlwx72AguFSlmKpCtkLVEpc5JxdkILBcxEwgXMjcle8UIO8XQiDQ-x4AhAxJQtFCuFz2UL0CxFz3XBlCxr45Qus09CThINaihwCKYvEg9UKvjJObCNLRIL+MnUL3AMUg-ULZvgt8ykJMoKoHXicaB2CA1h8gH1pPSpcETNtCoBD7oq7sIbyncNN8gxdq4PZuf0KzvJyclMKiuF9Cv6LYYo+i7GKvQt28kGLPaxjCuGKgUuO8+ODoONrSnvxe0oRihMLRrPhioGLUwqCfC8L+TISTca81RNNcuB8uwrwQi7jwxMCBDIC+cllMyqL5TMdck0KlTIIfGsKgaMgvR09nly1MpsKlwo+XMqCvl3bCq75OwpDcm7kzTPFIi0yWgOGCocKIz0sHRpDjyS+ApfsoUiTcsDFdqJh49M85wqB5BnC6nNUU24KMfyvrBaLLkuaPAlSkvK2LEIcK3Jho2lTtH288w8L1cI8bJMy7wrV+G8KWVOa466NMhy7cw9KBVyHPc3C0YKQwCodqB2+sz8L5Ao8fa5FfwpG8hkL96JIcjCLmfOz858yPhybM0J9XIq-M9syYItZsuCL77JjzSyKer2g85+y0ItTsvYTv3OYizJ88ItUpOj1CIsSAo59WYvz8y78zItKiiZjEIunsmZL3NLsi5JKZ4tSbHCKWIuUba6MZItXCvhz8t28S8iLBMsq0rBKrIsJsgZ8hzPQi-TKLYtEi9jL53OOHL4cUPIX9UzLxopAiizL+MpKil2LfmMg8qTzrIsABKttEkpYyxTzqkuU8ijzMnziigyKXIo082SK6n3ki6eLXMtl05DYfIuwStSKbIsb9XTKZ3Jiy7CK4svAi5yLtYO4yzTyRzLSyxhK2MsyyiAthMuufW-yOzQKykjS5BLUVQzL4stoLPkcfMs5wv8AmvVii3TyzPMgFD6lhLJSiz5U0ouyCCSza1VzjLKKZLJyizAVbuKmbAqLlLKKigLKSnyli-m8tLI88uUz4WP8inzzaotnZCyzVQtxc+NKGBUDw6SCZzzZfGeNTvU6iqHiDzxmi-Fc+orCszKyUvOzciR05ot-iz7TKkpvLBKyloqSsl89+opeysH0I+OItc4FNotGc6ryfot2iujFbmAa8m5sjoocslrzV5OuGDOjXLMQIP1SHXK8smZsS0r+ch6LwYtqYZ6KXQtei8byW0q288FK8Gm+inaKm0v28x0K1gsmlKGK7ILW8p4zu0tbS8dKqY0pyoTyYYtpysmLZ4MRi-HKh0vJynbyJrIe8xayPlFmsz6L+fMmswOgMYpDoZazBcte8omLt-k2s6EK2coaFX7yoIt3OT2jCUu9o+mKvgsZigOiIfM1UsJsk4Nus7ojtVKQfbmK27A8QPulyJwaLWy5KfJVApXy4JKXfBTig9PqeYXTGJxUUx5Li-LuSghSsfKYPJqt0hT7ff7TH0qh3EYsuUo9fJ7zyfLq83LSxSPPPVS9P7ONiyXzpYrNir2TtYsFZSzSVkqmAqoKOfOwnRPLHYqSwzQT1Mq1iqpK5NJACmxzNwKDix8TJsOgymnyTYsly1PLQdPTyoStQcJgy3ZKwIwTy1WKC8tvskN9rMpqw1jK2stAs17tlTJ+BGOKwAvcaT6z3ElcfasI+Eupc57c04qk-DOKz6RwC0Gy+2xKTB61t1QLi6D8i4thskuKpsTLi+2yqDL98lGz3bMj0oG1Z8UQSgeK-7JSZD8sh7KKC4xLGZ1MStuL0oPFjRPzcd1W3R3DX-L7imj85N0yQlxKmP1Hi9xL+RU8S+hLKLMpEihIS-O-BKM1f2x5s4pL+bPXiwWza-OFs7DdRbLLs8WyK7Kn8w+LHkwU-VrUUf31lbvzL4pVsnBz0Uw1tYqd74rfi9RKyAs0Sl+LQUtPpY21p-OwKtKc67MwCmBLMOw-i5Njr4vcJRz9NA0H80BKH4pH8qgre7JoK9-S1mTzLLRKxwwvy3RKkEuMvC-yM1LxsxgKTEtbi7bKt0reQdgKk-Jtwr-LtOy7LBxLf8rVQyhLFlyAKlDUQCpUyhhKwXzoipDd54s5RJRKW7XVTLhLC8S+nZdcVIKjVK3yX4Bt8xfz9bKfi+qd0ArhTRpLWCve3Xr8ZEI1gfAKKIxp-TuybUoqvAQrPCvKnPfyRtyoC0-yr8tdi7N95vzvyjX8H8rk7J-LlCoEi5AwDFPDsw4J+r0-yrgKY7P7ishL+AucSwQLjvzQ0seLgCvO-EwqwCttEve1FAojAuRDAkuGhS4MrbNAzVQK90L0yjLLZ4pQY8wKMwMsCyLKELzySkIKEQt9E1hzHAu27c1L9AuaSjxD3AtI8orK7AsKSjSVBHO0lFgrHMtEc77LosrLy4EtakrfXMvtQioiCruyFHPslJRyVxLz3eILVHJr0pIKSDxSCvyLCPPSCjaSxkscJaxTcgsWS-IKAItry9nzQ9OZ0pZS9YuyonPKfipqCkFKQpMOSysLR5J7Y5oK8mgOS+oLHQweSnwckqxhKmbSH7LWOcA9xZ38csErodN6Ch78HmNCchf8moMHCyJzRgtv08YKfkric+m8l5wSTRqyYUpz0ifyecrmC7ryC20N7SGK09KZY-JztgozS0+d+wv2CkZy1MxOCuvSPezueRvSfpSuC7FLGnPCK0zNj-1elU-9HgvacqwzL-3cU5VJyUrv-SBcXFmgXc28-Mxf-HQ9-goX0qFixnIEIiZy19PBC-IyZnJRrOZzaAN30wCMU4qXoECNEQtWc6ADM9w2c6VKtnKPA4rNGNKwjQg1cSVOc7oQTnJ6MsTkhjMmPEYzS7yazEixdUq-A3bADUoEA3gCPwpEA5YzUvP1HBBFoIO1ytzy57y5C-Yy7UsHwwxj+QpWAwUKtAOhcmr4d73x4cUK16ACXLhTpQrHwh4zUXNDSvFsvcK1C2wDqaMuylwDVuJJAb3DI0tdREHNtpWjrIEzlIMNCwStM0oCAyEySrKWMxhVylxZci-DUco68u0Ll705conpZ-CHcwZLFWDei-6LWcuHSidLG0rMgiVzB0rpy3jMeTI7S4+zQYpZysnLAwtRiq2MucqRiutL1gpPK9kwx0tXK9nLJ4MNcosk6bJqI7MLb0tzC5dKUgIlM408uYNNPaWLN0qyK7aKrT0kHQJd90src2sLkcu0vTUyioP3c3JLoVlbC-UyaHwXSuh870u7C6cTQ8rJvdqNCSu4zG5z30sGQ8JCE3LlMX9KhpSa5TcKAJKAyt0zfEEXCyHLEuIlK65LizwAyrcLYMpZ4gaLyVzK80CrquJzSFDK9srQy-R8p0pRoy8KMzJTMvtS9cM+NOGDDcNJAjlSiMopAkjKeVPZc8jL6MuNSjnkvwtoyn8KvH0HK0bym02Yy5zLm8uQLDjKAUUXcirKUsqUZDszAArUyoLLNQC3crTLCEodRGkimksE0qLLgIpEErkdnnx7RWTKcn3kygSrZ-nYi43KvErWyqzLNYu9A9Ydn3O0y0Cchip6KgXzWLNCinVFWIpUbHrKBG0c8qeKassHyurLqyP4i9jzd8xg82jTPIu2K8zLisrAilDdPMvQ3VDypnzci0ArJApEbDbLG4pCy3yKwsusq7RTMqrqHAfKRNPaykrKrCoSy6jyksqvcwyrP3Oqy0yqKqposzTL7XPsy3EcWsojE2WLpMtKykizDIoMqszK-MvVmMqr7n2Ly5URssrsy0TL6R1CqphL6zPGHFqrpWguVWr0xjL3Y5TKpphiiiKdBsq3NVF9kooZg1KK+vVlHSSyK402PObKCXzks3c0TVEm9EqBG43iqil90so2q+YLNjIay8xLgqqGVJl9qUoZAq7L6yuMs07Klz0cAwlzGyp0La7KBX1uygKz7stTc3qKkeNCsuDL37IisqdN4ysV8wMdwMp2S1GrkrOBozHzJQIBy57KMao+yp1dozJkE5Mdwcpys-88avJNfLIsDorjMBHLjaXubcCrOhna8hk9YL3csxvLeZixywyq0ETxyucqYyv1pEnLucolywMoOcsJMjcq-Qveio8qWSt3K4GL9yq7Srcr6SsjC-tLD3EPKpMKUYqVq0dKpXLbSr6LdvKly0gR8Bixi1XK11JFymXLJCHxi48rVrMVyn-5lcoFSi2rn-XVyv3iNfhpimirgfMfqBmLCxPB8k84jcsKfCBD2YrushIqm6ALC2RNeYsjylTpo8r2ih3LNDwz9TvLr7O7y+nyi8rMqpvLS8pyq3DDilLUC5PLeXhVi5OrufJQcubC+quvyt2Koku2i5Eq8Myrysuqa8rEU9zC86sbijyzEipcy76rfxNbyuzwncpaSpOqE3z+wiByZNLaSrqFu6TeS63Lm31R82tV0fOWS2vLA3i7qjxC5d1tcwajDDg5qw2KusNniiK9o4plzErd9IUnykcqhyscK3sqJPwXyxr8l8rkS+3yc4v7bPOLIbL+3bfL3fOP9X1B4bPKvRGzmN3UnE-LsZ0BtIPyZtRD8sOrJTxQSy-z5CravJgKAavy7QarSP3UKgDdNCqZnHQrV7PKK9eyTv0MKpANjCqs9HqryHPZsmK9WEq5s8vzlxBXiidMhPwNLGvzvpxFs1OK0Cqb8jAr34qiKsRKjbI78qUC0O1R-fgqL4sAS4gruCpTLOONl1P-io-LyGs83GIrUnJM-dVZ2CqPi2uyrP0+ytRKWp0IKhGdGGu0-DfzyCr8KpGyNEqEK3z9qpyXVMQrhCrC0k-yv6pKKxuLf6rkKyPzr-MUKzBLUqpwSvsi8EryKyOyBS2YCqldv8vT8yezh4oqK4QL4GvQrf-yfKtE84wKz8qzs2OK7O2p-HzBOEuUGaAKeEr1POvzCGp3i9K894syvJKcsCoanI8tfCtds2e0s4qvivAKL5wIC4ow5X2kS4RqZGsEKne0ar2P8hBKpCu-qgATNGpC-f+rm4oJsjIqKov-Kw7A1Cvfy-IqJN0XsixqDv0-8jL9jO1LtX-zt7JunEyKEqrMKw+yiWJzUlorftWCS2QKPiqGS8TLsH1Gq-TKpf3sC1llodXiS1-iWhKpzQH8fEofosZq6KwySlWdBivqqn0zggu-c3XTliu+-SYrIrLPirhyEHNaShYqdiswzBTTJRKNZHZrAW2Sa-ZqZX0OakNDHKtqUzpKPGsSajLyXu0XE04qYguUcx8rywIko54qawImSiySDxLsk9DK9sqsUgpi3isp0ohzY8ux874q9kt+K+8SO6uNnRoLqgtr-JErfcoiSuxz8ez8rTZrzkq6UuKz28pIXKEqBO1uSh7T7ksYPfNy0SoNWDErYSqKCxOqKWoROSHTCgtl3Mlr6oPiPXEqBgrYnXDIYTKrDKJyvkr-SiYL6nQpYpsNn9LtqjJz09KhSoFKaSrf01YL1auSc5Kq1+SAMv7iz2S5KkM9gaoOCs54P-11Y-kqMUvr07lr3gtY4t7LZWqSLFW904WTKu4Lv5weC3+c5Su2bGlLvq3j7YUqLwzpStUr+nJ+ClPs-gphtDTjF9LEMqj4qTLas3bKkawKM929PXyFS1zSbSv0GYU4QDUqqb9ipdjANDAzMSBgNNXZ4DRMSON5E2uQNXcDESVRC50r0Qu2ct0qCvHwNRdFcQqugFVLCQrVSgMqNUquckMq5OHeU6CxNF31S2kKh70oy+Bsq0rtQICDpQJAgjkLXj2sXPGqaX05CqjTLZW+bHkLtjIMY565syqOk-Q08yuFChFzCysrEYsrJmqGa+hFj73HwkNK8+zDS2sqr7w1Cr7NgvI+zULzzLKxcuSDbtDxPDwCZ4C8A2m5+Er7K2lzf71FqwCDLQrhMtryi0vOiw75i4LLS2nL5yqJykcSbMjVqyWrlRGlqspxm4M3K+WqdavrShnKDNP1bI0rowmXKhWrdaopy3bymTLBim8r5cqqsvnK4OpFaoXLJ0vPCviqZ0u4zOdLjdENMyc0exOdopVTPysLC78riwt-K6iK1msAq81UbT2GXNaK1TOlPDUzSgK9cs9KqKvjdS9LqH2vS1H5Xyrw6qnRUKqHEp9KMKtLA5esIz3lzD9L+o3HC4eJCKt+5GcLSKvTcxurjPyMASiqAKqkfL2ryWu3CqTql90Yq8My4xxDikHL5aLq4o8KpN2Bg4FqG3LiHfXCFMpbcoSq0zKbcszr7wsR8uQce3OfCpnk7oroy1SqG2unyzlLumqEywszKzMJyh49YO06KhiLM6tmqiB8OsvAi-Srkspmq0aBjKtMisTya3wufCyqQGuNHYcS93JySturW6tqyxoc8qp2q1yq8Y1mHBj1YqpO3JxqBMv8q9sMqIssqsOcGX2qfMpK7Kq0qwLr7mtAixyLZ12iqkzK0PJKq2or5qr-M9OqYzJUinLL7irSC3Ct1qvS68KrE-XGq-Kqz8x+HFrqeMrki1TKYur58nSSqqp66mqrX3Iiy1Zr8R2yqoLrmqsy62yZ+LLgsqarwut8yurr-MsK6wLLS6pY8gar1zNWqzjyBuqSq8urxIt0i6ZUysuaVaar9uoKEuaqyIs8izrrLn2fyzzycdPKbCyKRqskytjSRup2qtTzbqXy6niz+spOq2CyzqqgFUbLLqvGy66rEBSGbBKLebPxfEQsnqryil6rSX2xyj6rOnzA8vvLLusCqsjqbK288xl9fPJv0pqK3jLVCiGqSaWbK-9FN2q-NdqLMRinCk6VBQLy8j7LlgPjyyUC8CotSzQz9coLEjFzukqVghEr4rNy8y1cTdIwtEmrYW1pannidOoKtEi13V0yMontO2OZqyQ04cpyLeyy2av24o9Lb2ptC+9rGgUui-HrAbQFqmc5Z+NBIyAjx+PJ9azJzuMYIoS8x6PNEvMKtLVYE-Ryl1OpCvDJPNMrXAfjaWzp9UcdresEvQdcZ6J74tPhR13l9T3rECI4Q2X1p+PnHU3rSnHHUvi8F+NH4p3q7eqPHSPqO1zrsa49M-Gfay9rSrPfa-9rkYsA6q8qq-Flq5tKJasNqi59v2s7Suj5tarz6y8q9atPK4vrzyoFy5Drecv1qpVzbyvbS4XLcYpu88XLS+ofsq2q8YrlypvrMqLe8gWI94M+86o8e+riSN2qqYo9ow6yNjIN0n2i3Zj1yv2q8lMNyvXi4X3-w+XjYfNViVdLpLxf1E+zY6phyjHz8qOYquvKvivEw+vKS8sWq3tS1uoO61nyK8uY6i-qOpPti-PKi6qdikurDeoWwxqqnzL7khFr8vMf6oLcufNoC4uqGfM666mqb+pe6ot97+uBSWerG1Wf6rvLX+sLy5LzzIv7y8AbMHJqS0idkfM8FceqJrTbfaG8WewaSBeqBZKXqr3K0KqEYKOKOJ03qywqUk0-fBSqzfONLA+qTMRcKy9g3CsUa5fKYmuN0c+r18ud8vf0t8rd8o-1d1XetUuLH6vLi3r9-fNPy3WLz8rRFbJr1GuryvJqaApqEtIrQJTMarbKSmrSq0TcKmpMav4TjwqcnKmzamqsa--KJMuU3GhKU7Iaa1bKjurmaoW40GqgKsvzzYwr81YqhGQQK-Br96vTSgRKj6qQCk+qWpwYK8JraO256lJr4O1Ea10sgEtrBdWyhLhEGtJqsZznbMp8D-JQCrwbvCqC7SIK6GrYKjhrmt38S8MEmGvY7PgqKCu38nuz0moD8-fyeGp9E8QbKAtUa78Ucms14uQaUiqTbRQaFIr9avrruupWqzNTEVi7i5PzbEspstPy9BuUGxCtJS0zCpqrQKzQrSm08-KQa6brnGokG1xrx8qbtJ5rUg0hPbxruEocKrDcnCueFQRKAZ2ES3hrkhrlc8RKBGrn89YrvPwa3NEs2p0USrpKkmsy8sIa1hvIC+Rrihqya6gLKhtAc2Qr8mu0ahQrH8qUK1QaDGrS0mmdrEoIS8rrUMrsSkncoGvjs+prp3Ky-JpqxAoca0qq3uuPohoqYwM4KtFMR3KeUxord6MhapjLwksMC7oq26tGarZrW1Ooc-+taHNsqj9zs8oB6lJLgSvsEra4VitErQDtfBuuaipL5iruaiAabvwEc0kaGkoSGnEanMrmK25qD0KHqn20Fms48Q4aXmps-E4q1HQ+a84rbr2+a0ZLOhu5DEuTPhpBa2ySeSNFG6OdydJz-d4qERup0oE8fLxhayqq4WsK0-yTt418XfFra6v2S55LrYuM6SDia6ominw8zkpBK5A9tkpD-FUadRpNGulrYEpxa0RSWqlydTucLHKeSh0aXkrv6qPSJ5xb-HlqSSu+Sl0dfkrjE-5LqCmpKvg839LpK0Mau2Sycj-Sa+tFatkqtgsVa3wDEUuMHHkrWUo1aiOF0Uor0zFLdWuVKnf9cUr1ak1rlOvVvKUqR9Kuw0lLpOPlK-vSldhEeU51Z7nOdHF4VSPjhB1rnWwf-dUrGUt+C7Ur3Wt8MraLiONQXUnynjPrcgoxEWK2s+ZzYQsHEkVKxiuOSiv9kQrjvDNrvCBlStEk5UsY0h1ikIwOc-EK872xdEtriQvvA0kLHwOc4wgD8XN8+cMqaQufJDWU1KsYyqMqvUoU6wui7nM7aufru2ozK0FzbaMBc-trlAJBcm2jdjItrd1LP91vG-xd-Uqnaq4z971LKlxzyyu0jPQKqyuXamsrFQpnnenqw60p6k7LYJs+M2nqQaqbK7ULU5V1CrsqCTx7Klwaz2uNCulys+uHKplyrQp16pgdETJxy3UlhauSaF9qTUsaWHPrwOoA62MaUOvXK39q5avom6vr6coL64DqQwuZyj9qJ+tbKKMKB0tz6i8qOJtr668qDapdqqWr7ysbcjMKR4pgfRCqRTOQq98qbNMI61B8iwsIGgeUEurLK8sKIusqCreLqH1VMlfQeLGrdT1yXHMvfXEbhitgq1jq2wq0HDsLF0sUmgFcewtw8hDDn0swqnv8bnOhXOVz7TLwqsTryDQk6i8kSKsZksiqdcy9M0DLTJq7ag5qC3Omi5GqGKroqiXC0rOtBWXrhY0PCziqHitjM2TrCdw1wxtzWVM7ObDKLOrbc9MzsaOBNB8K7OuIy3IdSMtkqnnl5KvPG4dylKtIpN8LB3IIm3fjoKtS67Sr0nwa6zlEIIqMi7yqInz4y8wa-Kti6yhs-qvbiiUbUpt3c99zmRpam2rqaRrcy5yqT3Pq4Ju83KoIijyqYoK4s7qa2urBGvYcr+soi4OyyuuJ6vbK33JrMlLrBurS667qDMu2q2yYThyPMzqqdJrQGw7qTKpm6mjqdps0mprKMqoCCgEbhmrCqn9zEgsblCZ9xuuKqybrUsuGGorqBpog8+oaRMsS613cVuv8fI5qs6o269qbgetOqo0Fysr263rLppv5nDab8Rw+65arwZswS-nV-upGKqTLIqvu6yaqOqrB6hcy2moemq9FsZsaymUaDZMCi46bWpqcq39yywRB6zizerKii+F8IeqA7fSLpspeVGHqJRzGyhdEEeqmyvTzZstGYNHrcosWy-KKpvUKitOyMZvKqj-qbxuAa87qIZulCMnrMXIp647KUJthqqGqLsvm4sVTj2NnjBGrb51Z6y1cuep3C+DLMaqGis88ce21GgmriePeywaLCaqy4+wtmUsl63LzpevSsxDLtBTByhXqexszs5XrGau24xjENerotLXq6wsO4rmq7X3Z4DHLnjLQ6rQrgwKXozuj78NwCVvicXItcrsdQ+vAImX1HzjFM7C9E+rTmzAiHeqp9AuaLeqacXlti5v5bf3rB+MD6kbIU+sYvaPqq+K4TeuaREOrmr3rUJl+ih+CNHQYIv3qs5oL4ltcxL3j6kPq0+tra1EyG+orSxOLs+uxMoSbG+sVqqDrgYpAY6p02JuEmncr55tvXKOrqTLA60nKGJpEmtea6+ppy8eaZWpVclvrFvL4mxpoO+oXg0XLMYu76iSaZfL76n11nvPg6uHTh+oOIQ6gnavI5W+aUcppsWVT+VLvg2frTWvw0kHyl+rB8g1zVVL+8otFjeK36y1zyRMjqw0rZLyDagWKiMIb3Ver0ptsvPPL4BqAGt-qQBpO682LGZpBYqAa+ehgGpoKe6thwpPKJYtj+HBa08qmm26by8v+KjfciFqavQAb9EuAGtOrKFozqr-rbApu-WMjU-TjfVUabzwLq3uq1fIRwx6ahuqkC4eq6FvRat+zZZIEW0haU6vVi3vLiupQGhyq0Zou3I04fWDIna74-YsaLAOLn4KTnPhba6th04ey8fL+0qXTvcrIG0Et6-LHy9BqdrRoG6qb7hTgC6Iz-3xJMQD98-2A-eRLs4tyvXOKN8pd83gaXrWLi++qvfL8GzzcX6srisPK4irUaxxLi6VuG+QbMrOqGr6rahvUi2zKcZsns5oaNCsKKt-ziisiWlQy-8pga1xK4Go6ZBBqaiqGG0wqUGr-syAqooGXqzjxcAywao5McGvgK4T8nBvmGhgbnCqWG2rcVho8K1vyvCoPLKhryRoiK+hqAiuXGcRq8OzIKzIbpGufqiBK5GrgShRq6Cs8GsJq4hsanSJqdhpESgIbNr1SG-vybbN4KwFNEhuyGiZbchqKG6BKomtg2PGTMmpriy-KZBoMW6JbrhvYYuJbEqsEi0aaklppm1aSciqsS5-yPhr2m1Kakv2q7K9tzlocnGTzrGtgayoq7GoGGuhL1po8i8Eb6as4ZNxqocQgC2wqZhvsKtctZ8utK1wbiGvTi0hr6CrmW7paMAsWW6Ia8vD2G3vy4mrbsyyU5HMZGsZbglt2WiIbjlvgS05bpBqyW2QbLlr0S2JbZtwwS2-z9GvW-Z5a+htpnFobtHM+W7QrvltpWjKa-loMG0wbH22Tsx4zhVsC9SzLBfKm1OEb+u2aKsszWip3o2VbFRpUCg+jEdSMC8AqT+M409YJMRo+DLJKNirnagma5fJRa9EbzmvsGqYrW2q41aTTifxRGwbrUlJAE2iN2bS0QoRqKRu7q9Vb6ivtG8YqN+2sK-vEjhteavkab0x+WT5rxpQSC64qvPMlGv5ql9LDW1KbSD2yOIBq8mLmSr69DHLjW-aSud10WtP0GFshK00aNkpzkq9Y2fJtG6NJTktFS+5SLkr84-RbEisMWziFVGL0W8KsgdIxSNFrGqIHnZlr8tNcPYlqX7JEY0UMM1tWwtYCgT0bWrNb0SurnI54RwJ0U4Uai5NDsrsj05r0cjIKrKqyC5yTTLBbA2maU1vjqnNypFvxqnxT4WoIWgOaMWtAczqj43HTW0w9ib0HWnQTQWNYfHMb9guic9v9xqwFax-ShWpmCp+bDWsZKkQrtyr7-OMbaWOlayMbMnSL0zlilWt2rJFLUxouoMj5PWt0q-ViBSsNYzf8CxsThfMbcxtVvW4KiEXNamUrLWrJSsUrbWrpSt2bwNsWi4FJWxudah50OxpV8nUrDgsA2kD5vWor6+ULT2xJ8ANrlwItKkozQXU87CsibOOIWiVLZxqlS+caXStlSsDk6FyVSZVLO9M9Kn0qCQs3Gs5y7wIucug1cIwIA2wchoz8A48b8rPM5OkKGMv-C6cLRAL2arWtPUrPAB2aUyp7a1e8+2uFit8akXKfGz8bwXOOM3MqoXInamFzwTyLK+FzjNtFowdr+IKdo-TihINXa3dr4Ju1mlULdZrC86nqbANMuDsrv7yklbsqDQpwmiRFz2tq5aibMTNNSvNLRyvNy8mLdeo9U8ibkTMomgyDAttmzatKmo14mz+bz5vFqRebmTO3m9ibV5qYm3fqnbx4mmean1pBAvtL95qXmjLaV5ufW7LablHEmtvqjatAWkzqMc1nSp8qswqDczjrgMMro90S-rC-KiHIulwwfP8qqaon2bSbnuudIkfL9JoPS7rjrX00PSCrGwu3M7dKh6yqA+ZdlTzHrZra7JrfKhyaeOpZavjqWHy5alqC30tjcsaCxwsdM3YY-JtdM4Kb3TLim8aMYVOmK2aN7xoim9cLmePoqx7L+cLJq6Rby3MSmjR9gYJSmvrruKrPC7CLp0qs65aaaHOZU2uUsaNnMoqbbOuKAp8La4zvwV8KvOvfCnzrFKpoyuqaYdoamuHa4gumatTLUBoQ8ombmhzC666bBtsyAKLqKZrx6xRbmrjO6qDzVZp9yq1awCwx2piKsdtwi09zuCxmHHhtL3LJmziLPqtuW7-qfqvY9IaaX8pQE37rmwvGmwwbIktu6oizjhya6zyrVpqDq0EawVs2m0AaQlUyKtQa+dqiGw6bZismmjhasIuC686bNlzG6oqqvKsl20FbJVoaq2Xbudu+61-KcRwbfN6b0duUWmhaNds26nyZtuv-bZGbcdtRm63bu5Xa6+9ytppalUnbQsqGqz5yLdqAiweqmKVp2kkcSZsd2lnbWmrZ23qrFZv6qlQa1v166xJbmsqu63obNqocioDaF4tZmiKKKR2usuKZjqu5m1gtoepGygWa4eqFmkuM+C1uq9c1q0PFm9AVrPIc64rUD0Sx6hzyzBvumonaQZt925WaydtxmmqKiWL88xCazm1gaILzlQp1S87KXNp72gLy82KZ6-yyTZu6i6eq-+oG1NGqmKstm9nrrxtxrY3T6dMPUwXr5Xy+y54kAfTvPKKb7ts2U32qQFugXEXqoMoliwN4N7xsLSmqRFqys2mqijwf60oE9aSZqnbimvLtyJHLC0oi2tHKeaq685uqJBuN65C8k5uJbCAjU5rLm1BMXRLa2-BM+5uTm8Prc5srm4rIK+ID6tn0W6JgO7Ai6+OAO3gIK5qUmshCUDv7o2ubaZD74m3q4Dprmlejh+O7mxfjm+KwO7viO5tqs+eih5vXo--bEEPLmiRCW5qkQkiY+ANdwctK4tqbazt1Z6CS26ray+o7StLbYOqq2u9bj5uDCpnKDyp4O4Q6ituhi+vr+coK2nuaRDrEm1vrJDpHSrIDL5utqxwBzat4O3vrO+sEnR+bB+ufmh2rR+rNKr7zkts5qqNK0DvX65MQuDCLGumKgFoYM5fqixOZiyHy1ptZokOqzcujwi3KrXNgW9194Fqjyr18KfKFii+zvRwbq+urDMPIWsU0W9qUWgPaM8oNGqyi-spmw2ny5Fv-6-vKjdsKy45rmEokWipLO1rtin8cMFuYWrBbWFqj22uqTpqT24SLf+qbWzBbC6sqOnvLnYrYWzXiSjo52n3T16ooGiEsoVu4nWxbXOu-fGfL6Bt82xgbWlut8lYbomvcW7RBOBqd8mSdCr0Li2+qBBvHbBD8t-NSatYaxBrfq2-1pvxh3WuKgv1vyhlb78qZWopqnhtj2xbrYv05WtJbWhuIS+xK+Vt0KwVbcloAK-TKqiqMKopbkLKBm91bUGu4-axaYLO5suwb6RvqWvBqFyyaW3o6WlrcGoRKPBpk-AZbpbJkDTYaf4t6Wp+qUApWWvKchluCGkZatlqyG+Y7OluiKqBLaCtkS2ZbgTv4aqhrthpxWpfzgTpX8xtMSCqdtTZbup22WpE7lbN381E7H1rg7Eadzhqm-cJbShp+W35iKhs2O1IrtjsAa6dbY-LMS4ab0+PZW6ydXlq5WhdbKuxqa34aabP0KgSkbjsKWwYb7jpKWkYaleveYLeq7dphW6YaQIR8auYbi7N+OxYb-juWGwE7mv0xOxgrv4pPizr8YyzAS-wr2CoJO4IqnU2US31beRtNO8k7iOwGnSIaug0uG+IqmTp-q+lbpCqqG9k7dGpZW7k6edsJCcpq4vxsS7lbvhp4Cs47oGvFOhPlJTvsalprHGqb2jVbpAshGtZagCRhGwE4ZVu340JLxCM0q7e03VosGihyYkqIJJZqzrxWav3bvg2p29kbzSk5GjisPjsRxCE761PFSm1bTprtWz1byAIua4076OyZGzYqqRrZGnWLaTpNW7dT5y0G-Wn8ekoCBPpKvZ1iCydzzf2TU76afutuKiNb6LOjWqUaeyOTWj68MtPjooU67FMbkoI7RYsuk9dbMjspk7I6O8rtG4rpUWpJamdTFtJP68KkqWqrq-QZDzury1KT3RoNGhjpgju9I8PT2Wo9iY05o9KxSwzM49Lv0skrJgopKhJyqSu2syVqkTkfWo+bQLvthN9aQLrDGsC72SsTGnYLgpL2Cn87eSolvTMaR9WzG8FikNuurA1rgUuVvTjj3Vxg2x2U4NrD7BDaKxutakTj5b2AXJfrHM2DY3Q5a+14MpsbaUtzypLYgDif-WBdyDU7G-I8PWr1KmGsQQv7G0GLBxrI200qjOK+80cbg2vgC0Nrd3lSzfPCJTOUyU-Tss2I+RjaFZTRCzA1s2qXGltpSs2zvGmsfZJ42jcabwP429VL6s2DK7VLJoMdOS497nPT608bpNtoGzg7G1Hk2y7bFNosuu8aAFoTKtTbXUq1JX493LodSte8IXPP2r5yrjxFCn1ztXUgHP1KgrvI6ukxTAPAmpdr8OoQvcNKR9ufvcw7+9phqpzbt2oVAVsqE0vc2slyHI08AylyT2rnyvza8JovalHa7LsMNGEz80pqYOk8Jyu5qpzqKJqfa8eaODqrg2ibp5uXm2ebIOoq2jGxqcpK2kvrTDpomdea4Ft9aqvqytsK2lQ7pDoPm2Q6j5qkOyralDv0O+MLNtEs6mSabGtXVHDrJ6zhIkjarlgjqxKMpTPUmncVdpoaC-srBtvM04bavTwMmwmrtevrCk9KoKqOm-nbfXK0g6oCEKpfK5bauOqAsB9LeOojclyaBOt3JITrdttHCr5SfJv1UI7aicLi8zNzHXPRqo5SLtotW509wppuayKawzKLc0V9HtrBuzFqXttYqpDKseVf8r+tQCLq293NrOtym9y9hKpxu-7axKuHRbMzaOtNw3rj+0gLM5zqizLsWqPMPOvoY6m7vOpk2hcr9fMGa96b8RpGaoHrbJk6mp7rndvx23qb4zuO6oo6c1i926qqfdop2j9TLduiO2ptU9qsK7LrLeVy6tiKJdvQ88PbceuBm2bqAqt-VInr1HOkbA6ap3KlumGb1upmm5mbh0UumgDyJusqy7qqHjvWy4W7gsrBmx5bOTpbyxPbGjoaOzhbjbpnOrXbfpp125W7WuuKWuoqbbuJ2oErWVrj2vLLlutLOqnardsx2u7rVPMRmzJsupr12v263drg85AbPdpj2oKrHbtCufGahdpCi6O6Q-ge6uM0ndriqxvbouub2jW6-urTu7W7rJIq6hPaoZoWq8s7A9tzuyjyXqT2q+O6Vbuiirmb2m1FHAQtzqtnRESy+mzEsybKMos6bMWa0BWGbavbIdrRWJbKZZpWyuWbpdsxmuo73mPtu-6qM7rt2IGr8Lrm4zGQDZoc2jK6zsuc2ndrNZrH2vkDjZpZ6qfa2eqdmjnqYj0BrcXq-4INXbGrzzoK8y5rMvNlAlfa3cstSk0Dd9vhutzT7Zql63UCoi0P257ovZte2vV95etVvRXrdJvSLIOb9oqf20Oa8i0cs867I5rvayLbsfQN6wO6PwV-2xObH2uJadg7Gpvq88WrD5s-a-ibUts7m7q78HrPmjfj+rp8Owa6JDtmuhQ76vTPKia6CHpS27awkOrnmjq7OsTUOs2qb5q0Ou+adDp+BPQ7WHoVywiLiYvhULGVeruWII7jw4N-mg6yMgUB8tfVvaqXqYBa+euKrAOq1+qz21w6DVNDqt06XzhUmtPqNFpbfDv0dFo941+7nePzWrLNbDNX2iIVyFN7fBHTXyOmkhTNw8oEu3Q6D+twG8OTvD058h2KEBpqO9-rUHqbqvBah1v3OmCqt1o33dx6X+uqO1OqkBo92lPLqFs8CryJyjv9ylTqxYrIW-bCU7qietXbFiq4WjdbhQONGolLHeOMe2sZEnqSO1BbcFpSez-r67vLVQQ8qwtHyyga2juuFDo7s0qoytmaCgJQKohrd4rw3feKCN2GOjgbPFovq7xaeBuvqvgbAd098oQbvfLJO8ZbRBtfqp07ljoZO+9cyhq4hD07ZntpBb07Hhr0av06Tdt52nHcgzreWnW6id1DO5L9wzr+G7obZJrCq6M7gVpBG-XbfKqlWywbnjusG2Ec3jpqW3mytux084DtGlo1O09rD6pRWxfK0VoxOvhqDTokS3ZlrZt27UZ6oToYa9oq1-LhOkBKETtJWsHcchopWt8VqTuBnWIbMVp8KklbXbIlcaE6UhpCSrgrtPxJO3T87TrGe8IbHTspW6Zb0TuMDZRrtEskKq4bWTo6reZ6tHvqOm5b9juN2nbKDUEDOw47wGvSWkU79nrFO-4awXxOenL8znsTu+Wb3YsrqqwaKlrK-SYbfYC8a1U7ZhoRWno63nr6O7U62lt1OmIaMVprs7E7sVoKGu3z8TsRncV6z008LDfagluhe8lbCXrhelRqXToiWusSb8vri2l7MInpewmzg7qpnR-y3hoFOo46QzraGkhLOXrqaw56lruuOoFa+XtjOqXaDdozsj2z0ztX8g0qqnOQdEN7CTqam66678lzOgLDNVrPU7VaizosCsZDa7vBKliyg3srO-s6HArNW3ZrHLvpmuElWRtKWkmT9GLgKoRz1Xv1u8UM0jthmofLHmsHOw4r19quate7gQGiCwNbBRvCgkdaTbtobOc7bfyI4lc7CDymSozq+utBanIK9dSsakxyBmqzyyXKg21ye6+6GdJBvP4qc6vaCvFqv91POttb77uSOzNbjzobZR8681sBK00xZ3ose4PS-HNbWxlr9YrLWnJ6X4LneveMlZOF6xeqtKP-u6IsQGXFk1+zMM0wko2TgdNCOiErTM0PevJ7iNKsegPL73q0kkgadTLu0qWTXu0jiz87vRvHAn87z1vj0-lqOM0Fa0DbPiogu2C77YQjGmC6oxugu6FK0PtdheC7tq2-W5Mb7ey1YtMbAQozGjv94aGlvGPTsLsuCyDaaPsIuowzYNpaci1q2nMQ2ysbkNsryqDa5OIBrS5SCxmBreVJkqMdYhBceLrAevC6n9R9auFihLvwIYcboQvEu0ADNTrbnOjbC3odK2kinSuY2rNrXSur7L4QKa1cwfo90AM70phd1xtGPYtrDLtLa4y6yQv3G2wdpVPsumtqZjLra55zabpom6tr3nLvu-0CX+yTKmw73+28u58bUIKdS1Mre2qKeoyATjPHawK7J2q4UsUKzNoLKssrcIKs231rJz1g+tdqUTz9whK62yuF4vWbN7uJcvdrX7wjJQ9qlIJ82uV6EUpEfXdLGrtjKkcrmXLC21lzqrujmr9Ahavqu2Q6SvrFqt0LWrrkO0g7JJoXm4h70tp6u7h7CHtEOvfrxDvy2ya7RrroemQ6WHvau5vrmHqEOmh6prvjXSB9FroBW026Vrp4HVraDT0rrWS7OtsuVEjqLd162sJccH2tPYCrqOtOukpCCoMuuqbbmppwPFsKrJvgq9jqyySeu5b6-NLW25taNtoXrLbbo3IjPDya3OKPJUTqDtsMqQG7-0s-uwDKZOvnCghMl9tgHc+tXLrce7M9fsuCsgrjAcvgUyv8y3SAe6vC9Oo+22iKvtqxutMKiQKJu8zr8bss67KaMh064iSqxtq5Uim79kTIyyqaXOvqextrqMvpu6ZCkdvHckq6LirR2-3bDbtv6m3b4Zu5unHaw9o6HAW6S7vVuixV4upVmjvaxMsAivAsynplu9zK5pucIBaacuqZ2vLqLbq6q9SzkGtLuixV+8weW5e6RprqGyrr9VvZuw1axqqD20S4zbqVu9maXDplO-27+prLu6oL7XvFupXbK3tF+yO6adsbug36Cqvr83m6i7tnuwN757ttuyU95uoaGoX7GmizujN7oR31+tPbY7rJHezTM9sOq036k7oC6yJ76WtFuhbrrfqGJZ263buT2wiyQuo6m-O7LYy5+gN6LnsN2he7qZvV+95bNfpru8O6SorF+nSqJfvqbddLXfozjb5Dc9o6bbu7+ZrRfPu6rqpL2m6reZruqivbR7uR68e75LMnu6Wa3qtlmiVbc-pl2he7yor2OxP7ISnVmuqKD7qSuqnqUvoVXIfb97tc2m0cIHof24ObDaRgewNdg4Pge8Lb9guZ66LpTZtNbAmqL7pgo+H7RoohOkCbhzqF6znrtQNF64-7lotJqpG6rRuxvZaLL9tOu6-a-ZohyxTrs6yQei6K4LxKeoBl0HokcRua0MOQQ7A7yW1AOlb6q6LoOl3qRktTsPOauGnIOyvjvuiLmjA7aEOQB+A6u6PSoRAHiJggOgA7oCPIImg6Z+NgBqVcv+CYOqejQAf4TAQ7g+toOhBC4Ab2823jvZxGu2viw6NVlGLbSTIa+sbymvtK2tq78+tEmwvqWJpG+yb6BHoQ6ih6QOs3m9qyuvuUOtcqxrpIehh6yHr6uib6ZrtEBjWrVDvgMa7zBJ00OmQGcYo4eh+bbatUB4eyX5sFiV9DRHu6+8aQJHosOtR7TuKvqa7aENIX6+lLH3scO-tLVHsj+gNQMMncO+6zPDpgWnmKBroIw5x77FKy8oJ6s3yNiwp7wjuEUgeqWfpUWizSnzs7q7J6K-xCevI7z-J584RaP-r8eo9bMnpbqyqihe1F7XIGKe1Oo8-qz+v9fQL72FtSO1rLSjvbqzIHRhu-e7ntSe3yBvIHheyp7YoGv3rjbEoH6jr5qsAb7forO9zc8MN18if0qBu3qup6vrKp+xp6coIU+pZkmBqUiQY7NXvYKh3ypJ3yvK+q5Jxvq-ga3rRmOkHc8XrJW8Z7QlqNfD+qD7VFguuLaUzHstXAyZ2Kaif7QGo0G4M6NzpeNDl7Uty5er175vsAKgpaYzquOsKqQPJH+sRaylpFe0r8bBphxe56y3rXihpbvjteegq75Xo+e4+qvnqBOn57vBvSnOs7D8pynNYbAiqUC9ZblcRCGnq4ThuRO5jcuGoOWpZbVhoxBlqyNhrVelF6cQbRekF6oRt01dIbbbNCGw-K-S1OG6gq6TrRO0QqPVv2W98UVjuzAtY6Sy2SKql6sGNte04H07rBZPk6MbVZe-HdJN1TTN17TjtuBz17UWSw69I6uZ1z8kFaBXrnujQLQfoVOgYGlTp1ehztKvwLslzsZXr0mpFb58rBB9waIQb1OqEH5loiaokHcTqGO0kGCVu9WwkNH7r9WjYHDXtkavZaljrY3Cl7XTv5W8taaXo9B82KeQd2OvkHeTsdemsVnXrZe447uAr2eiUH9BsuOwXbDt1FWieLyZoj24t7Yisjez3dapvwcpM7MXtHIxEamOqtKON7LnvzOrVbXgh1Wuo9kqTTe3OrXbvV2-STS3rbO6hqFbOT+vnpAj3SBi0MxNLOakStHVvYc51bPhJfO7O7RitFWMIL1QeJW44qogveatt7Puw7e9cTWSKuBx39xRqL+2iKY1q-TDX7ZwZeKsFqx3snB0N7DHqPPF0bsSpfWzZKke0xKuUN-LqRapnTCRvmC0ErqWoViu2bDwerGhDKpB0+0rNsxe3vBhoGmgdROmQq3yKMImBTP3vbfRWLN3qvBwtaiWrXes96X-vP+4IHnctDiwXs6gYfB+oGB4mx2SpaNGvAeB5qztK0Up9KBws+up2DeWqIqgMbySr+St8CcPqjGjD6cIY-W7D6JWtw+9aUExoI+pMakLt-WlC7SPoI22aa3exA2+AywNq4+iDbcLphShpybgsY+4i7mPvg21j7yLtm42-8gF1vOtDaVnLkxBPsAznbG11quLohYgEKaIY7hPsaN5ri+u5ahxvI27fTKNoWcxxb4QpOSdtio1gDvaB5sIM1MIa4ePo703JTTrg2qPSGY70aM9NqmNoXhFjbFxrY2lEYlPmH7TvTR+yM+zAC+Npr6Iy7Z+xMukTazLsmMvu8Iyvs+o1LHPqC25tqzUshu21KArrePaG6yov8+9Tbp9ovBjxdMyuHar8a-Lvih5y6-xvCu5dbH0EAmwwDgJqlCmL7HaIUh5Ac7NpjS7e66yrSutbj7NrQmjzaS9PHTLCb8vpBBwr7ltGK+nB7GQtORcr6PDr3+6C9mBwfagby6vpFqhn7VerwehQGxHoKWIh6qDr-a5r7BvtkBxnK+vtVqgb7GHvIe4rbOvtIekaHvFkQ6kQGxvrEB+a78pqgfI56TXMeupCqVtrL4j8rV0ocRNSaN0sru9N6f7yAq8L6QKsrdVfRjJvpMK66VdvO+i9K5tqVPA0z5JqNMpdLVtteu9bb3rv461HbtdDk4HCq43M-S75SlZW2ogR8gbp6i2cLAfuAyiG6aGrbaiK6OwZXepYDsVIRu9GHYfue27TrUbojGdG70lsxuxMysprwylldAdt+2vH6-cwJ+wjKifvs6ie7HOqTXMdyKFVsu6n75Vt+1JmGJ5pzS3x9VVoU8roGG7pF27HauMpRmsz15eXJfNW6hbp8e0dzGXpUKqT7wsqS6gXbxVt1+zm7g-rlu+nae70Z2mczmdvl+m6akzWj+rSLAAbk6p6bBfpem16Hlduq614HGwbZ+2W6LvjF2labjfoTuqP7BXo66uo7AqS+6pl7FIfj216bOzsVh7sHCZsd+2ddnfuM9bWG8doJ2hMHlfsO+pe6eTu2e6u7IZtL+4xs+Ycmpf2HWqtD+0iya-snisOG+fqpm6WHSmsHi+5a8ZrrB9J71msB6lWHPkMz+-2Ns-vOevqb3uvz+7OGFdt1usI8C3oqB8sHC4YQ9dn67dvT2pOKlMo5m7PaO7pFHK7kxRyb+i6rV2Nb+3gt2-tFm6SzK9rHu9HqpZsx6pSzseuLuwnbM4f9U2uGFzuL+zvbeu272gfaQvL72+f6t4b5fJf70rvNHRnqj7uRXc70kar32sA8PR1P+stzF9tc+ipKDwf+yqKHXVrv+k-bLV0jHd2aT9s9mi-b9wrYwh-psrNv2n-61eu9feryzX0OisC9Ecp3+iObOodAfYtLkHoAB2P6gAZuixNceofz4yA6PuPN6iAHzOH8YzOaqAaIO6vj0AbgI23rC5sQOghHWAbbmsPqGDvb40hHO+PIR7OaQDqIBkfjh5tIBwxpiDuYB+Q6MAaIR1A6csBoBvA7e5twR7AHoZjXonBGrctHmrlyGrpah+jEhodG+-gG95qbgsJQJod4Blr6G4PL6lWrK+uoewwHaHo8g4QGVAc2htQHFDtPm1aGvLgvmjQHHvOvmkLQpod0BkxGr5tlyomlzAbF84wHYaNMBoADDEcqsSwHzAiQs63itcs8+nXK7DqUep97V+tpEjxH-eNNy3kTaXvh8jrawdtg+biaH5oCBrc6qfK7B1oGWgYsTLx7sFq9+9hby-s4wqoGK-zvOtcLT+qSRrzC2gepqsoGPptRGvW761oPO+IHcmqYW5IGWFoie4pGObs+mjpqAnsbVfjCO32-B-Oq4BqqO-I7EBqByhBHq8ubhmUGiPJHqvR7sBtbfQIG01t4W0x7cmp2upGwbHu58ux7+ll1BlelqnvGGuOLjfIGhjPbkCoWGzotJgY96aYGO2IRB+kowbJ6e7gbZJ13VfEtd8oCW4Z6DXp1tCuLIdx2B1kHY7PdBi179d1LLegKCmuOBwOzVwans56bvkdSWkMHXXpOOn4aPXsjByM7TzV5ev-z-XsrhwW68zqeOg3ybnowa2wa-gerB6vygQYcWiDtQQdae8uz2npb8ik60AqRe30VYQYdBvE7zTqCGlEH4TtJOxE78XtpByZaMmvyGthqGtUORkE6N-MJBwcGgXuWWq0GMwfJB7F6IXspRqF7bkadB2F72w1Doo5aTXvJeqQbKXs9Om4aDEr-q+4aAGp9O75GffuSWixKmhrAa4UHqmoTm5ey47LuBqUHGtoqBiFHmmpeB1LqlfoTOzdbQ2EVOssFlTsc7Ngk1Tp1Byp6QQb+Og0GATqNB5V79TuhB5gqK3sX8y0GtXv6-bka9XqbeyE7HQYJeooSiXouG6lbJUYWemnzOQalR65alnvSKv0HLof0UwMG57OMay4H+3uuBzVH3-Nq7SUGgHWlBmt7ZQdjBxBrHYcVBoV7EztWWrlHhJlTOoalkwYnewe1KdpmhXMHwVs0CgsG0wOTegYrU3rjhqULLYcrBqs6dZxrO7SUiUc7RhJ7ygcaO5s6iRrodIpLqwZxOs2HzJpZG2Zr43qZBlhyvVr9Ru0HbTtpI1t7tKxuvMcH4Aa7ehPzcdLuKhl7ZkrT-aZKV7urktc6fryruv5ba0dZuqd69yN7WnJHbRolDFnSFfI3ewpGhYW3erN7d3qyR8B6agY0andby5zU4onUB1szyuKGO53wGwKTDKmvO8pG70Y7WypGkQpDi91L70eX3d8HD1s9Gz2L3ktPWhL6-Rr5a-86r1qmCm9bgLvwho9k8IaIhrD7xWuEOyC68PtIh2QzyIZBK5C6KLrVagDboDNDWyVj6IbOC3qV7WqWdOj72PoerDiGVXRIuw95ZSrY+ii7ZOIveFDahnM4x8fSWxscB+50Lbwkh3Dauxukh3i6OUvGcyh7JPo9h6T7lIZHG1SGxxuFSqS7JxrfY99G02qYHOcbrIY0+1jbaF2XGlEDvSvewJLAc733hfS6GF1M+7cbBNs1S+ftvIYRXFdDPwNs+-yHrLvrayn63OtzSuMrcLpF8sxc-EY0yRxcIoZcu7xGl9zCxhw7rwytUyK7-nJ8+x1LXxuBc7TaPxqzK5KH9Ns0AwzbQvvM28L7fUuFQ3KGdTNAmo11KypiumzaAStezGCa94cBzUqHEvuQmne6sByqh7K78T1-ceqG9QcKu66HzVS4B6BFr2oLS8IDuoZq+pxcOAaRhPrHC-CkRjaGZEbYeuH0uruWh4aG7EaUBnLbJOlDC9RHdEbmuuQGFsekRxibxvv0R8MKdAfb61DqftvQ63aHvXuOe3AHtHtOh9IDtrqUHIkSxbuc0-wDDrqjoO6G3XIehj1ynof6Kb1yAD0VPcqCFlwlO+9Kw3LMWiAqXJR6G7U8vodw6u771rv0hTa7kSJtci6G9rqOSputFTKo6woDRtpzM9UzA-Um2xjrpttNhljr3ob+xhbbKoMcepAd-T3u+v6HHvrCWwGHJzuBh5gR3vtW8jEJvJu++rzGZ3WPutOsAptcTE7MntrlDZ50Qfuh5f44n4Y8Q27aUrNhhqfdIMo-u4rzB9xYqqMyRFrSm-TrRQdpUod72vBJhxlSAdpwyoHb+KsKm991ezzjg56C6Yb7+hmHL6icsMVcNsni+hjGj4a1m5rGaeoPhiqHZ-tj0g-7ZwyP+tg92eotmhJSPUov+vnGS31xquwGKkobBnfa4buBuwOLj9olx9Dagby-B2faVotFVK-aN+n-hrTiXGsDm9f6oHpDm1mqw5rgeqBHBHpV63dZR2CGxsia4Ed5qg2HPLKQR7yzGYeF9fubADtLorhH8sigB+Ej8ENoRsvGc5ttsS7HiILrxtBGElHIvahGR6NLmzBGM1174igHWEJbxggGElFYR2ILWvpLmzhHu8eNpHhG+8Zt6gfH6Drbx7gihEaj6kRG7PrHm+r6JEdhyqbGdEZmxvbHBAfkR1ibFEYsRo7Hevty2-r7JoYWh5bHhvvGunbHd5tmxzkzpsd2xraGAVD0BrQGuHsOxy2reHp0xfh6NseQShxHhHtYhUmLz8fEe7+bKYqkezXL-5pix9ucHAada+LHx6GOxglzkFHdqmWIQkevOK0SvDonXSxaVkZeO0Xazkz5FPbBzWT3Un465XsdRrFH0CpxRzOLOnrEaxRLw91puSPdYGGj3dlHXN0EK9EG8UcxBqk7TXvDR55HYXJlRrRq0Ep0a5Z7fTrdhmWGNMdVRi4GtnsvRrirdnq+WiMHvkf+WvJbAVqeB056oUYVBj36lQcZNL4GUlRYmQwAagEKq0fxmBMRW8cbAmoA-YJqgP0s3H1GqCZeU9rcKNw9kegmqUc1AE9c-fIn8mk6g0ZpR50HJntdBiVHOCbm-DY6Y0dkw30GVnsEJnOGBVv8i-5H1UYga3QbRTpzRkIM9UcaOg1HgRqUJ4tGVCdLRs1HIVtWRzjKi8QLiQzchbOOugwnkVpIJkhqyCbYGignAhv6-agnv6FoJqjcY4FU-GNJRBtWCpwmBUeDRrEGWQemehzVvQfdO7gm7ht4Jh4b40f8J+XbV4ZwskImBr3ZezNHMlvOOoeKhVp1+hmygRtoS-l6EifeB1QniXpK-DQmfQjK3VGwjZHRRmjapd12RoB8XUdxWlfKFEpa3CECyNxoJgd5D10qJ4lHqib98jljep0FR416quF2Bu9cWiZeRpIrvCcjR9zVPkej89NHSut+Rz4nBQfeGwU6fif2nYYmf8ojO7l7E7N9eyFGjUeOmk1HHjoqVCwqantkpHerlET3qwgmHUa1Op1GdTp2J8A0iiccKY5GuBvGO13y-FsuRwQb98uEG6kGMZx9U7YGURUeR4PzGTtaJqpH2iZiWrY70Ep2OnonnhtyykQnNnv+J09HamQyW4EmDnt1RsHGU-ua7OUGZifafa26F0c0svDDVEc-x2JH1wcdyuDGGOSvswRbxYv7AyWK0kfaB6J72kr0vPcGcaoveiv9rdw8elx0htqV3dXy0gc1J7oH5Tu6CznGKju6R5UmknruxjoGG1Oluzy9mkYu03+6SFsSOlGGS6X+w2hiYSZ-0z2KumrZhlZT0wb6a5Vap6s386JDzSd7O+9bKHK9W0onhsHKJvVEpmvrRzB1G0czemyje0cLBttHz0JLOsc7lxNHBlRzO3o9u9Z6bJPnO9kn4tMBa6UaASeL2c9GvfzDJz4r8kYvO9Trdzo1G2IG9SZ44lw9bSvNGrxyzwZ5xm0mI4uxa7sm6gpvOt4L2yeMMwlrewf-B29Hq6rHJxUnkMf1GjurZybbysI5DZJEUj0bs6oLkosmWMdN25IKyyZDu8dbB3qPE3BL0tLlGwcjx3qWShsmUFvCBtdbWybie+ErCz07J5hzGStPBkcnK8qXJ1X8pybih+J6v7riQ097pybdJ+Ly33oZa-8ntL1dG0Al+gotQuI4ripR+myLxksjW2c7SyZevWNaLFIFBnn9aybyC+snJ3q-J+8n5ScDyzGG0ZKDxkxbAPpLiQCnJyI-Iip6B1L33aCmaVzgpvonYKaXO168UKeTR+NbZ1oFIpNbuSfC2OJGlJOaLBTGbyYdGzUbb-vfJ4oReKd8EqDGzzr8vCG8Fkc8Yk8GLRpfR3ysH0ejSR8ngBKHJktaxeskpjoL0KOApr8m7Lz+9SZGVya0pxsmpxv32wDHAaoMpq8mZ3rdaksi3zqwc9DGvzswxissRPv9m7TjsjOlJ6sreUuuq0S7x+rk+tcCiCbgUucnY2rzpJ8CVLszatS7NPvog3o91MH6PS+hC2vRwYY8XIevApzH3IbM+zyGLPt-0nhd4z28xq49REak2-zHhgcCxq9qHLrChpy7xNu+ciAnfqu8+3TbUsc029LHA0p02rLG9NoFC3LGIBlAHKL6XHIi+sK6wvpAm-KHorvhPaHHqsfiuurG4JstxsqGzLMPhxrHWsf6VRqHaoY6xtNKCvspCgbaITM6OgCD+sZC29qGvAegRpi1c8ZLx0tKsHsz6jZHuAbomg-HACdGh5ia98e0RgxGlse9E8QHokbmhs-HFAauppaHBDq3xh-G9Eemui6m38b4O2raMftOjBpdBSYrBrg7qyphxnR64cfOh2r5tvo-+hanjFtlekba2Ktph9PHHQOxxszZvscl-X7Gr0pVPQHGnNIgxmud8cYeBuSaDoYUmo6Hg6IestAmQaeI6mZGKc2+J4K7kcb2+26GDvvRxsm6nLIm2hjrTJuRp-a7LJoJxtGmkPRJxihoyccJIh77DKMAc7kqenhfS4C7WoPpxm5DooIndf67bTKdOCfb1aw5x8G74YfIqniBPcYSB7M9Bcaf68XGA8dFxuudrRsRu+fa4fvDx9-76aerPDirF7KJh3kjMMtEq7H7S1QJuix9rOt1+HXHSbsMm3MyPu3zMomjjcYZdU3G0-GKhlf6IvL3ScGqF-t3u8qGWyotxw+6ovNPh+eNT7s-ByV9WeuyB2OmRBVCmrTqnZpU28mqU6ah+sPGE6eVfEXG30ZVdcPGhv2Np2Gngauh9Jyn48ZqslXrTX39glmrwEc16tPGYIYmcKOaT4PeYWOazcfayt-yKptwIlAGqSKL4yvGj91psX3rMDvHxig7813wRgemOEdnxhgGYOvd65A6h6a7pyAGGEZIOhPrZ6awBpAiI+sXx1PrmEcOQqfH16Ybmzem5+MHmxhH9fVPHXHK+oaom9fHOGCXKo6n7qZOpuRHdlgUR6QGpvqG+riaxDtupq+mXEdkWASatavWx7fHH8bepg7HH6emhl5QrEfUO7oBtAYAZyxHCiGsRm2qB+o0R4y9f8aVysfrigGOphum5-r2s7uGrDs9qkc7bwagJs6zwsf9qpw7A6rbutmKNHs8BsobwkczdYqazx1mhvh7ZSdTW7c6wIZkWz0mwnvkW2o71Sc6B50nMkddJ8digIZXW6VHQnttJ8J7ekfqRpWHGka1+q0mcYe-Js-6jaeqR5BKTSdSBk2nRFvmJ7hrXyclK1-6KZLZk9BaukZqRgo66kZdhp0mogZd2ofLmjvwGKxaEUZsW+OL9qf2qoZcAmtyJoJq2npCa4Gyz6u6evEnftyWBgZ7-FuJJ2pMRntsJ5wm8QcTKe5GqSeaJx-06SfKGr0Gnib-BQpqOToXB0O6rfvOBzkmXXsVRnlbDpwiJ0FHQSe-88EnDUejBq8w9YaNWpCGQyaRBlM7UwZMCjF7QyczOrMHccYSiNMmPgf8Mls7uoP6KnMmO0bzJs4qCya+a8cGfmsVR2inyyZnWw8m9HPQphUaymaVG1x7UiL1pvimVKd3B3smIfs3B3G9y3OmZu1Uvsv8veumLltfB41bagr609d7TZLwGhDHF7yNpqGnnwepe5ZmPHKHJ2Xt8Fq9GscDqPqwxu9ML1oT0vDHALumCwjHSMY-WkjGKMeIhnolCIeeZqMb8PpoxxC66McohhjHULrRSij6Dqyqc+ym+IZtanC6k6ZfWtiHeMdNapj6c4RY+8sadb3o+p54bDJ8vJiHQ8dxrbF4V8PYuwZzLKakh3UrRPqTYuSG-AfW82WHkwBEugAnBUvk+3ynFPv2BIyHW+10h+i6ZTACp5zMW+wreBlnktnMhpS6mjKsh1jkbIcRdFO8pOTmgDO9JICzvI5zKs142gy6kqZcxwMrLnK8h8kKDxv9psq6sqZXx6PkzxqWpqEzGXKvGu+GLn3c+yKGfcZ1ZmKGPLo02oG8B2vfGnYz6qbdSlKH3cZKp-LHWqe909qnisf-G6L7LNoKh9TGioegmje7JyFkghrHKob3usanfWayuyanyXI-vbCa5qd1Sp1zOYYaeoLGyvuIm0OCqvqbpuWBavt2p8RHLGcmxngGH6dgZp+nDunmxp6n3qfAZo-GVsfQXXuC7qffpsp5P6aL6eaHr6bWhk+b-6czZwBnnX3TCo1y9oefKpbbDoeeu4m6COuux8Njbsdm5SmmUYYRoSjr9vrRxoumGad3+pmmGwpxxs76brpxpu675ts+h-Gnvofsm6et7VKcmp76CSs+u8+UXuRHC1DxxoPhXEMlTIdKROWn2cYeywKalaZO2iirtWcCe5cKb-uNzWG6NwpPZy+GNOrO2wSmEprxhsvDkfvNpmIdvtuC6imHSYevCvKbbwutpmzrtofKGIhV3abJ+jg0qpvVZocqq0fMq+qb6fuZu19q60clu5n7qRsMZ1uHrYY5+oWHC7rl5UOHxYYDuyI6SdoruxHGbiuqi4X6WGomJwP7E4yThrLq1YabzDWGL3Ll+-6bLbsV+8Unq4fVJ6mNI4f9O7t6yOZuu236I7o4ZpmbiydNu22GiIp9ugGaqsrY5vP62Gbl2tkn9ydqqr2GqutnR1XaMkaE57cnsc2127zLg4b5uvDnzzPd24RmFt292i7qPYu9hyjnD3OF29P6EZqh6pGbHuuFhgrqYUfN+ixUC-qjh8Qm84eGqguHBkcUZnjyaOe5usuGQm112ohnoUd5+iWHCOb+feP7ffpNhtarSweTutJ7POa+m9TnzxQ7hqxnIopN+0S4c9s7u-uHG-oL25v7BZt+pCbKhsBFmobLy9pl4h6qJZoWypdcp7sH+me7h-qrh6TnJYaeU8LnlUerJ0nqDsvJov2mGooObO3G0vuH2wam9m3txo9nHcejph-6krOvhy87b7pCx1dbH4f1ZudGP4ZDx7Sms6cK8ubnT9ttVJ2bC6YBwkB6vngJZi0lQEcP6pmgdua6zcwUIEZOi60LSJtgR--788b6RwvGTOr687amT6eTZtfHU2cOAzfG82brZu8r2vvGh-fGM2e-x6b67TOoZ7g7K2dLZ2I8tsdzZ2tnvuazZ0kJr8ay2nfGgGcgZkBnywi2cQ-H38efxvh6DAbB50Bz4GcdqxBmlEbf2m+80GdS53kxMGZvZ2w6fasUe5fq4CYlUtChECdD4DwHQkZCZ8hmLzG8OiQH6-NPs4BGoWvoZ+KbmgZQW70n+6t9J2FHPgfEpvEb1Gc1pj0mQKbF8uRmNYtC50p6E4dMPOJ6FKbaJ-hntGZ6RooLHScbOioH+uq4Zt8mpkfgxkXmigZCO5J7LuZbq7tGjGeGRzAbq1VGRgx66GYfJ-sm4fvnq0CHPcpfe5SLifIcew9wR30C081VxkZNZ63mNfylYVSF53zUUTb6H7B-Gy9oKAIegBd9J6s0Pbd9JcGPfNzQLUoFbVO8o+ZzQPd8qsdfRgmxmyynZ2DBUKYGRnPJ73w-gR99OGcTEvoHTGdFeqrEhganyro7RgZinZp7DCecW4wnXFtMJ2YHRjp+3fOL+nsJJj3y98q8Zm5H9P2Pyykn36upJz+raSaeJlk6fCbXUvwmBCd6JrpmDjr+JhJnqyaSZrVGP-NSZ+4G5CdsahQm-XshJ06a3gdq59MnKznKW74Hbnswaw0FalvqSz47IpzRR-Qm9MdsZown7GZMJg+K3UdNBnwbSktRegBKzCbJB62z9NRxeu2ziUa75lwmhUZgc1gb0Vtv5glGFlvNBnhqSQef55M6sXuASqMVRlsf59hq-GYm-Ml6Z7VFRu4m++b2BwL8OQZeJ617FnuZJqJmZwZiZ1Z73YeyK5indtSn5gFHEmckJ3lbpCYBJ2Qm1+f1RjJm4iZoFl27oSb55sunzUdVBy1H1QYq-ecUqv21Bmr9oaa6xzFG7GexRhxnJbJVepDs-nswhT1G-+bNOplGLTviakIrrTp5GtpDP+Ydso16Q0bFRiQqPCfNe7D9DgYYC+VH+CcVRrjm1noDO1CmBiYKK0MGiir5JnVHc0eiJoUmpU0LRu46xSdlO01Hg3vyZpoq02Vg5pK4YTtBe7mHszpm232HcmZD3FtHyzxAQXQKdAKsCot65To8ofRj6mZocvVbkupeh6dmbuvyS6Ers3sR-ftGnAp4rDznH0ereo26NPVOazDTWwcE-An9JBZQ561achdZ+oCm63vYS6LswiqwZlTTA1OHBzdHZNuQ5qcG2fw4plinpwejh7zy5wed-aJmDyb6ZiFqBmaP6oZnQJIK0-inYjoVJkoKuyblatciNebv25bnsz0HJmYWsnUXJrXn7So-Rw-yv0bmFs7CtwdhGiCn-HoWk6imhSPHWzoXXOeHehinkKb6FisnTxPmS9imrhbPBa9GAUvWZxqig+d-R+871RvGF8o7rWd4Zm7b91v2FjIHfQxDWms5LFIPRmimLhfnB3AX+hdPJ3aSZCceF2DtLV3zpsCnX9I0UmDMl3u8PREWq3vc0tlqhD2eU6D7zmfNxtCHab0whoMbsIYeZ4jHyMZoeyjHvYTeZykWXme2eajGi7Jqhk8H6MdBZx1N8WbKchLmjWso+4FmsLp4x2j6WIbxSyDl2IZhZziG4We4hhFnD9VZF0TGdabQUpUqkWe4+1UrcGfBlbDb5Me7fBynuxu-+3sb+Lvkht1nSioL7LTHZPp0xiS71IYnG+Zq37PWF4zGuodMx3lnzMdshq95iDXQ5VADO9P0+8VnHMZsx-0rpWbLauVnLPrMu1zilWcsu7KnCJq9S8+mLQsKppGHY+ZLGZUkNafN2hKG6qaSh3z60sedS5LHKqd8unLGx2ryxyy6MobZp92VQrsdZrMWkcdVlBdqKsd6pwGn+qd9poOmWsbBqxqKV-o1C74yKxfvvdsq2sdy+1NKYyTDZ+RFmoce5xly2odjZhB739snKqLb7QtPp2LaQxeJy9NmVocupm+nd8bvpz7nxxY+ptr7rqZfptRGAeYnF6tnHqaGuvgGXqc2xv+nYwrnFr9qpJuxuuuUBTObZxDsmebdZ3mnSxdMYrtm6yR7Z1eCSObLByGm90rppkdmXacxx8dmTvsnZmN679rZyf1yKoIXciPLJAcJp9m4jNL1IyD6PrqBhhRA5OHFpsETccOlp0YTZabZx0pcFacF9GfbRudaY-tlVaZ-R3NyyqYjk3E4M6fwpmH7uccUyHcCKuNWiw77kps-ZulceKuGjQ0UDgPq804C4IZTR85ggfqhsaXArgPObG4DXwZuyB4D-Dt7wTEDMmHcpo4CskS-SirNmkzE3YjaTfR4l8froUpRA5XrpcCEl1w1oQPYluRx-xeZ55x6ILpkl34lha2p4NSW+JYSWmyLcfr-ZtXGAOdwy1XGO2eLRZ2mzrtKm3tzKbo9p8SxoxaNfAamUrsc4P0X05qtxtVwbcdDpzl8XJaebB3H6HCdxjSmEvOR459melLnJ7HiJuZxq+UDwHFSERnjFBcXwlUDNQISljUCkpeBk7+77-udxw0D9QPdMPUwX4aW5yqibQKtA20D8paKlmXq32bcvDbnLgVLp4LKIgOguT0CC8fyG4LIUHsl5pEjrudui27ny6cgejun2AaHFzgGRxbfalq636ZXFoxGxoZzZ9cXsef1chcW-ueVob+nNxc0R4iL6Hsh58rboeangl7m0ebe5tGLkeZ0xMBnXudkw++bdDtR5n+mDDqEehBnjDqklwaXXEeAJyR73aLnw8Am6haX2JNIPhmwR1AmfAYIZ1wH0Ge98V6WCMnWpwJiTVJNQvgjvBdwc-djimeEMl-mOip5hxMDyheiBtEb7VtIjGIWsRszAknycwJtBb9DSnGpI5yaGhf5GkcGt0cLJtpmRRqeWogXg51OF0jmdHx6F8xT7herAm4XE1vnWqgW4RePWEYWUpI+FsZmPdJ1J19GwdN1aCP9GZfXJpJ9TmatMkFnpHOX-dMavWs0l8SXIJsXAg0WBUu8puo9qWeNY5o9G+2IlrlnLIeCp9T7QqYsxjElTwLsGc8DYqcvA+KmBjK3GvF0ZWaE2rVLTR1pcFai5j3cNDqDSALo8L1baXEUlrg0zhFxguVCrUtBA7AcxEfEAB1mfwijFowyDNQiZRfr7DrUwws4yRippF2WIglM2qLkW2vDFtWbXySoNJUWADn9l9F1qPG-xpdi1vnnYTUWMnL8hk8bVWZsuoKH4tpChsMWbpUwdOYAUJY9l8H7wnSsNDLHzWfjFqqnPeZqpw10h2py+QpHgvozFr1KSsapp5wlmII6pgrGuqZdZnqmBIJ56pwViSpKh4anxqb9Z23Gaxay+-4zk0sBMuqHZqYah+anHOTyuivgoGbssOjllSXuQSCNwek8pxcAqo2VEbbo0odkwdFxKXnbs2TAksg6Jk86oILePXs4bufDYXQxBiHYM87bl8d8xsRGHucQ5pz6HNNmcEtmzpY-p4aWi+qvx+-Gb8aWlqhmT8dfpr7mDpa3FrRGf5eepv+Xf6ZTMBaWWAbWlv6WQZdUxzFLowPLR0pm-dyzOpEaG8qjJmI6+iqKactLMiFqp5rrM9wWuptnzsZKDXCqF8yhxi8WhRKvF7uVq-tvFvtnMoaahlHGh2fRxKmr8o3dc49KTJu90syaJprxx+ko4KoDckJ9yFdOHNa7aoP5p2+i5Ysx0mwX50oXZyHHRFcgmoGmaFaSguhWjdnBpi5cd0uYV2mnh2fuhoyaPsaTolmnswYhW267qaHuu676t5Vu++RW5tEcmonzYnp0Uv6m2-J1FklnKFYUVsMS1vqI6rrafyq2+xNHX3qYVmmm2qdex-ooCo04Vz7GPxYSF89LjFaVAUxWoSJUls8XfNL5pinGBaeQFsCWacYgl-dmfrp3Z-bbMvsPZhCXDFyQlgSp1gAj1M9mKBClAB+GL2fClqmMC5fVp6bm9xZnq1Tq8lbvK0zE5H21pwpHZUl4pq2mO3Lxu22mDJdMli1L77zT61mDKFXZg5xDL6MLMQ0iAFfc49RCojWFXYWDsQlZO9ymbQfjWcZXPvv2CDkIoZ2YY46zslpBWOH1RYEM3EfhNYN64ZpULYKDW35x9YMzjGdCMlbsEXYHzYLwJ45WCLA++25CfGUOQ6sHHYM-Ov6g5XBo8pMxOldpuKea9tvtIcNpAZAIq-lIV+suQEegQVdXrIFWOH0qQKnowVfTQqFXo0KBVkJIQVecEJFW7ByhV-SoUVfMum+FUkARVw8bKfjzQ7qAwaxNg+8dAUEMYMsSd6A6RM0LnPNJV2CwhoDsPZpMFYhpVmGB0KH3XH90Ayl3XDUg+aky08Nh5JY9hRERm4Hm+QCru73o5ic1L9HBVLGBkIZL4nE0+VcuIZgwsnynM9ptRVdqWqeXWxalZBH6B0egMKBh+VeYMNCws4wY4iVW0GncSaVXsgllVrJEC7IpKfVXEgDU+kEiR+tA64kx-gbZ1K1X4YMFV4iR1YebFupbazrtypzcqwFi6Q6BhaArwdFwlcQb4FKBUlAVls4R8s3NkXwUskVCyCMmzU2fA1+EfyAU4R1W9l3-oONXBSQARZXp0uHQ3blgfVZWIuwFQ9ADVzMAg1ZlbGsIo1anqGNX9y1TVxqAAbqXOJNX0WBTVlS741erVtdKBDMq+a4qTYN9V87B-VcVAQNWm83c6EtWXlOjV+Tz61bDVxWVxhhrV-cD8Mqa1StXTYR++jNWeejXIb1WLoB7APSAncC7V3Yge1a4bPtWZZlLVw+5y1anVhtW01dRV0NXWSSphhxXp1fZJZtDm1etgciM21deADtXV1cLgAtWKzD6bLdWCih3V7jE91Z1nTg1x1etF5NXIOelgWxhPVa63RdW94GXV03A81cHAbtXC1d7V1JR+1eg+wdWeYfJ+rHwwNYKMRNWJ1YRrJDXWfBQ1oNhANczVhdWZw3bV3NX41D+AddXoNc3V2DXt1YHVstWh1eZ1YiR6IwxxY9WWOT-VsiNgIS2hDfBa+m2PHqgc1dpdCDXJACfV-9wX1Yo1t9WqNd3VmjWDuYHgHrNqJkY1-XQc3sL0YbNu2KvVzjX4WG41ldXeNZI11kAN1cE1+4SmuHfVtZJP1b3MFgEf1Z5Z5jX7dsFrGWtzbA41848uNaXV+9W1Nf41mhwtNeHxXTX3En01y6JnWOrvHfsyRz37aTXyZVJUdzXt+1MQM-sZ3CA1rNWQNa5Y2zXiNfs1otXHFDg1scCENZkpBqXwGCOPSUllF3uq3pss1cDqWtXjhLXkZLWlFw2PLv7V2Iy14LW8NZvVkl1sNZAYNdWNNbI1xzXi8mc1psRXNcQuAOBFFxVlVLWCtZw46RcTMeM1utWsGkcAXLWWtfy1krn0tZ3syzXUlWU1mzWiNfawdTWSlefV+VAhNZsqOrWxKAa166GhVa4bNDXf1e61hhVpfrppELX8NcSCwjWeNci1qDWZtZxAObX8SgW10tgxNft2tbWutY0YNqrqYGaAczWtERG1r1WCNbvVibWj-Ci1mDXtNbNoc7X6SEu1ju9abkbvbJ91CB81iHhyYAB17+ggdflVudXo3lK10uhytb9Vx9WjtYE12bWAYnuJxxWnjJvwTdjMNw0IddFr6GtRydWqZGDZx5Do6oxRyHduac1LB5DdfFGcDMQaR3mVo0yEDFHY6Y124KNVobBmDEMQYnoRVefAJLoLPnGVotmhPCxjVnXXUBPFm6mXSVRExp8RwTJVoaA9cMvltiI9-B0RdbW92Y84LgY16UV1w4me-AppcWmDkDFZK1BF5cmIL10Wnx9mQNn-1UJcRCAgtbJcD+FoSJ5tBgC9Qu826eX+BampuvzazuUM2jHsjJnYSK4ZcGDl79XCBeZgtf65VWh2u7m2Dr2p5+XgoYBp6BhppcgV16nOru-l+QGYFfYR8HmokcXF-7n35d3Fnr7gedGlxHnPqZrZncX82Zq28nmZVJAJq6XyeQro6AH2tooZyJHVaOZoyw73pbcO2nm4fKDsNxXtoYTXYvGUEdcF+EbCmYR2z+YNriUQsJLDFaerV4Wmwb2K2y5ZLj2Q35WhkJcEwhjTOefF+X9DhJbBslDz+IpQiESQlzxQzsG04L006Mnz2lLe6UTHiIcYrIXqgao5pInhFk5EufXRWWt0BEdjkQ++XhiqvCK1UcIGVeQwmGBr6KlJoY1almRltMSjdWnp5AolFdWXI2WkMPeVFDDUL3Qw+8Qplk8IjYmr2a5lxMTXKcvHRBaz7MCO-aibEnAx+WZaleLEtEWGlZW5uXnIMcKVkKrthZxK+NwRKbeFmJlMDZxFhrDKlamZzk5Yjz7Wkzm5KYvVEg2EDeVk3FnqBWlkiFREWqF5sNrUoc4o62LxXFwNtUWBsI4Np5MTKafRPpJnhbDI+A2JyeB4msI1jlKV85C9kmKqONruDcBQkDHmJZf6Tw92NNxFs5nrTNaglXWGcZtgpnGsld++lNyL4em8xpWtAMIlwCj6DZVpy9nt5YbO16ji5fbSpA3YpsDxuK4jDbvZu7bgpacwtpWVceTMsmH1cd-ZnpXgOaQadDWPuTvlTQ254QoKF5ThJYoMb4Q9oG5CPXWGUwIVhGtXMxixaqHz1KsulUBZDfax0eqVVYd1911tyEflhC7OSqFl93WsMldl6l09JaR8Cnmq9esB9wHkCY5osvWGea7w70RbVLp5hvXLcue+-uop8lT8e2idaIl4oo2ElZqEsWi0ysNo9vC+QuyxkiaUFYKZ0lkimdfaXprxjczB-P9-OsvFxvXblKH1yBaOYsKAfkT4hfNhjsTvNP1E3YjmwYKF6dCzRPpbNYi99acY4GnriKH12xjrWmrxnmmTjauxxY33NKiEodSzu1EkCpYExIRl5JYX9ZBIlGXrTPlht6pbFaHBjGWmhZZup4Xx0bfA0oLnyesc7A2HjjQNv4XPyd13L2XlDaWFmSmeyZUZqf7mDc6Chcnv0dTKDEWJ4LsN4qSxKaENySanDfQNlXE5DcYsgk2AIdQNvSnLwbEKwg3ukIMppn4+DaUp-9Sthc-BXB5rKYOF-EoaZb+NyxzGZYEp5DYSDb+UPqjYal22CNtruhQis0XWTctGipWrDdvevBoSDajahQ4PoPmYq86EIZQN-0CaDa95mVy8Td-JuE3GTZSFecmpTbhKfU2uqND7caih2LFN5E4Pct3K-EYI2uuw6XDr2i9KUgtwPrWeVlr-hdoWmypuTa0KcE26VdzWrE3ZInDxvUajTbaCgSpNTckZqqzTTYookU279ktN3F4a1opN0Xmc9X5+etjHyImo0-8lOKd6k026TZPIpg3P7jtNjaCYsJeYxLHPDkcN90pLBILNlU26ZN60z96szbJN1RatKbA+v8nuFN90tRbFqOPWl77X0pW47dnZYIdM3Q2oYf6A-Q3-vojN6k4BD1ogmco6WgKoIKaatmBrLfac2yKw5d5JNkRhvOXGYjDNgXHqldxDbM3OVJdmxA2YTafZyXHaePcNg8Xgdpym0nljJY1xgqaQdpujGmHMfUV18I3aIGCN2ADyZXV1pXW+uaI2wo3-jA3Qc-Xkk3cp8XiqeaaYGnmUCdqNnoRpaKGNxo369bLqM43yb27w9o3-0k6N82iwLaXJZD6Eaeto8uW65cMpnI9u8OGNhqm42YulqwG3AYJ5vc59FZwtxVaMzomNzvW2IjaKhBXvzqKgDdGPuyxlumEvTbOgH03i1vGZ1E2uwV3NrEWmzfhNvg3ETbfBzE2oTYOaWU2T3rhN4spVzbgxr2XmTcpari3iyh4t9SmdzbrNgKKEzeDMhE25LdLNhS2fPKUt+cKmTdENxHamzbUUjk3Xku5lqNyhSu4ujUW6apnAolm1MacVpxL9RfJZwNq-DuNFjFG3XgDNuUX4lIkttZyN4fJ62ed4PtwxxD7r1qQtloXM9JAVsT6H1qeZ2kWyMZFYhOW6RcC6T5nGRelYyrpz2MStmji3eg1YikWNEcVDWljHCZd1hJAlWIvYpK28rfS6XK38reKt2foeFPMWmrGgWf-Wm9kORa1arMadWst5gg2430bYtLFzHt4+kGsk+2pOf9ibPiyg61iKtg9YiFSZgm9Y1y3IYz6sjpZuGY0yWi7mDJczT7obsbwmdDiMDphSnXo1j3jY3DihDP+1BfTU2MFlka34UskM1VVpDLhqr5nT2IKt463iravYono8jdBg9ktnLdktoTj4lNxY1YoAAgxJfN4SLiOo7ZXurYrCi0Wy1n7Y+50XylQ28QzR2LzE5pz4OMzieXoq+lVF1Dih5STYqNjW9yWtzvoW1aVLJdjsdZHQQfpCNqUyna2Dlb2tijjDMxn6E63krdKtxQzr2K-W3OGiP2utmKFbrfNF2oyIUlMM0U3gXj-YmqyiDLwcm3VgONoUzwZFPE-uVUYfWN6sv1jAbcD5idjFFJfYhXpwbdmt+dj12Wht7XoYxn4M69XIelaJJG3Yejt-ZymI-vRt-cwFYn2t8Onz+npAEq3cbZLY9IIy2L71YQn+bDUMkUruMZEx9+dU6ftK+sZ+OPLNpq35RbExgTsYTbRZlZzKbcfk8ehhxh9op1o1GYnApTGCWZJebUXiWYHG-W2YPjstijaEFp8p1Em25xct8m3EQvctlT72a2wq9JWezZ0N1K74Jcjp4iqH2cMNji3D62f+qk22kZrBzhzczaqVmw2UpLwlnbziTbqVrO21co8NrDLTzZx+naHKYczMuKYLJaO+iHaDcckNJu3BuJJguOarRZu1u82PwO5ZxWXrVeZ1xkDIjcT5+oQYjb+ZOI30Ez3eRI3srspQhVDb90nlmanMjZyJ3CaIbnVVom3vmbd1ndTnJC91+hVSWcDthmrE8c6lk8YNcupikvWa8ZXS+43K5S2p9ngfuIB8DkqAwePJhMKbspTtrqLz4aHNoazS7ZcLV3Hf4alfCw2I5fzp9+7mle4tsm3ZK3KlyjFKpctJkpmZjbX48i2isU34nvX0Fb71nahUKcbNzMnipiwE2DSXVsDKMS3+9kKGpdHOs0CE+DFMhei50M2hLd2I09SnjbkM0sZ7QaHR-6GEomP1-Y3BhK3tqK5RhK482HG70IaEgISWYq1U+-AtRNjto9CGHeJGx64uiLr1vOMF+wnQjDShHalElYi7cieI243gGG2N-TS4kI40xN6bFmfyac6HFmCieR36eeAt8p67BPwdnwL-RPTm4MSlOd4VvaRL7c8bPB20ko37S43ElkDExMATHe1+sFF2HcsdwETKHa-Vn1o-iLeN1R0A1qBNpDmb0ajetoDmLcMk1EX+HZWZjmWODZwd+M3pLY0SKJ3hLf4t9U3qDbId9bSLlDid+CH3wb90uZR0TeAh-nzUHYSd6U2NTeSd-A3Eio0tri2kRe-C-J3jTd2F-5oGzZew2p2iw2itp45jmc5NuEpGLcxgYJ2gWL9N3-TwneWFl8noMcsN7J2liuDN8RnAxjSdmpLNLdEtop2cnbm6oedKnZDN7O2dKakp1cmIiWccm02M7ZpNtUa5qLKd6p3KOnqdrOSDLY9Nrk2LyawpqGW+TcidqZ2p6Q14z+3OLYydxg3UnYudk4UsncDNpE2ITbR0gp2kncGdxELV2dxDGJ2nndUtkudYnYed0CspKffepp2azY0kq531nYIp4HH6WpdNmWYYdN2Z+k24Xe6diHSlLf0t5F30dPl87Ug2nbIpvc7EnYufMZ2dBImdwF3PnaGXP528bykpg0iQnbWZyk3CndJdoynewrAkkS2SXZxNoIUWXfWjRF2GDZbNtsm1hamFiyLNLZh08mmZ5KxpooTfTZSltk3ciK0p+HSRXZR030jmnZx-GsIcXYZd753s1pRFrZKqDYJdoF3lXZsV6YXkTeHJ-p3-7f+dt66UheGdprgLKba056To5JQOG5K8XfxKc12TlIQUq12rdlCuAV3NtgM1VzNT5N4g66j+bYE+5PVtnfG2d13Puk9d+RSDb032AaioiOJd8l3aDbYgh13RdOYU1X7ekjMPfk3T9kJd6Z34W2qOKoyk5Kdd3hD0Xd+d-O3SDfzDWN2o5NaU513RBIOdjLD2zdMHTs3FECglsJCYJdQm-s2ZoL++hw21nepN07b9zc0PDCXsTYLt7CXnxOLt2eDrnf1pzTrexfjmzH7tcK+V5Idulc8N5PmSbsJ+m83u7dnPB82stefNnu38VbfN5h3Pda81782TSuZA9xHq9c8Rq3rjoeUmnfrs1OIKjwXnSzGNtwWhhfDJ+Y26XeedyV24BOodtdGp9aPJwxrxTmWNn7jMHdX1kXS3pTpaNLxVZfz6VF0hlLRQ0t7uNINoXjSBgBo09dHGhbot5oWAnZy0rCqxhbOd4g2tXaaYyN383ZmZjD2dLZH3as3Mnaw98M2JFaZduZ2RndId+l32kb-R9l2KXZFd0F33ZN71cp3YXf9dm2SRXbKtz4jgdI+YvZ2oNLVNvEqGbQBQJV3eisXe953NXdfJGQ5vM19lpmKAPqg6wd3m1Nw9u53m-DDNkT2-7rwZiaz6PfMqPU2IXfkt-g3ZkYfrON3ptnF0lDSbXZk95aUOkvdN+QTK3YicugRUIewx9CGNMwAurCHqSKIx+QtwLvfWo9kaRfStxp3W9r5xApyV7YohlMaqIaqtsfU0LsBZ8Z0eRZGCh23L-ohSh55xStulylL4oy70p9iLDN70yL2OPtFWe22bbfRZ4sblDEtAiQo0agF6EPp59Pw25TGtRfc6jHXBLoDtpAWMNwpZiWWgtKllwoKI7ev-O62szE8tjWbvLb-OjCHbPZJF+z2yRcc9sK23PYit8f8uvcL02K30bdntuOjxabsPFkXVWv+Z44L0LqmJEL3YDfVvX97axocM4SovDLdswzHMDIkkhkZQ3lTWW-ZY9Xpt963XWLz6ZtiSihEKCgy4On0Mrm33SToM1RnulkmtkiCWDI1iCG3+lShtxdiuDN7slOZq3ljY5a3CtdWtmW2PWs2tzN5-rfVt3a38x1Vt8cMTXlAMvLgdbfo49e3flpMdQ22cUoFFlq2Nqm0M8vozvb0M1N4+RYY+kUXRDke+OL2zWJBeRsaoWaouy95FvZQM9mpldPQMtL3hIbReNwyiUixeNAyrTbw29VqyPq2tgIzXKcgmgSXR4Y3looyjRapZsO3oDzq9pETUXgshz232RZTlhW3ZwOFlv-8P9SDtlSGQ7cllgX3avbEttDNo7em-TdnFEETKbs2vJvrdvs3WcZfti0L6lf9AgpWwBgbnb+24CJ1N9pXcburtrpXa7cMlsyWY+UHQrqwKMoCx8vnEFfr0uiEjlpKNibGCwO1Jnk3TYe9NxTmFnjqqiV384ZRd8u7w-fULRuGXbqN5jDnK-oBRHI39SwY4iuHlCbmJhaqDOd6fbxWdyfrhxN3iPN1oQO2VwEQ+FoATUjqIpAqs+dyFjLq24akDGJWSWfF1xRsU-dmJzfnPfvq5kp3DBYIFvUWY4YzyYjz9QD9vOSAe-eUWDloe-eesK7ivOaPckuGLppjAWf8uddbMfc02YAb9xwWzfvY5lv27brV+lzmiZZJ6mopV91vd3RlBlhFiFlX5puB15Lmkha2fLm67dvlu+v7FVcELZVXSBy055jmFfucypgXHOYjh1f3uOb3RxXb66Oj9zjwgkh5PCGX0Ocr9zDmz-bo51bXp-YrQWf2R-ZPtuM7guYI5i36jwdiZ8nbbGW798-3uPLH9nzn24ZeUs1WVCO05t36auYc5pf2mpfeFl-2jBZ45zv2hA3ozN5XY6DHtid3BYLTZ4RWnQinCSJwTlfhVoWmCa1vN2c8DyUfNiHgV3dnPOkltdeiNuHnx7fw2ota3APBhXf3AOP39qX7D-Zyuo9r55eGwNsWGIUT98tiIrEd1qX33zaHqHe2ANYz5ig8-dcotAPX5zx-movWMGdsBwu2iJJwZg-alPecB+PCECen64hnbbCgW1b6WjYbZ0AIj7eql1vWmnpMZ6i2oHavdsi2afv7Wy9329bQViz2oPrUN3mX17p2bFr3SSra9m5m7PetMhz3C9J69qK2+vd-02IPjKM-Wrz2jxrreVGBxA6h1s9yirZY9-qtRb2oh5jHarYwu+q2l1rMe4ehRWlWKVBITIa9dtnoDIcgXJAynrcSKVjZQ+yOW-zXAOJIMvkYHvbYOJLxvKEQ4jISYOpg4+voDSgecJuEfcmxeGc3NSuFttDjRbcXYmG2Jbe+99rXpbem7WW2B+nltmpnOcokMjG3Qfaxtii7yYFED3Pisg+LQV1WCbfOtsiGgieduBH2uMaR92Q3Bem6Dj9iVqg1cXiHi6dNtoi7+Ma4h0i6eIcRZrH3kWYDYjUqqqhEKJbo2+1QSUjDqfbFSl-olRexZplKJMeE+sy2AEaK9932k9bcpnd3N9Kx5v8MHLf59-gX72OZZvGs0qZ227YTfue0N3X2k7eolnJXTUqN9j523dJ51c32BKmm10P8rfax+nXCzzZ8N6d2pnO5XEJjnfag5133lqbWvHq22Tjp+5mGs5ZSV7-XXTcFpsJ2g-Y6JEP3xQ4894P2Km1FDtWaA-vM5nO6BYZD+BQOtQdkzef3TzKk50f6ZOZXhifm0j0-9-6nU-tGfFUO9Kpr9gca6-bE9TUPvzO1D5v38A91Gtv2hCZstkgOOBMQDqm3B-creFB9f-aju00ODfsn9zIPr+G512GksYGtDm9zbQ4Vm5f3vfsdDwIm4fbc5maZDQ+N0QmBJ-gARI4OK9BOD70OHft9DheKkA5ADzwwlVcXtm-3SHQC5327G-dwDurn7Q9b9wgP2-c2Vjf2hiITDq3IU5LeI4KKT-fH9wAOD-flV3MPCbDAD1u6Sw4X9nJmWMoz9tcz29si5hAPtHepptMP6OfsitP7NdpZm9AOnBMwDu-2dYd0538z9Ob0ZvUP5OaW6jxiwtIzYcgOxukoDm33vlZoDsGH9lY5wEON54CndIlXKiCy11d3L1dB1u+AuA7vlHgOojdHt-gP8FcEDr-iwyRntpMPLnhTDwHXjg8nDlNK7daXt8-nvPd+gte20g9Uggo2N3c-Nko3mXpcDbQOtuIg59OaIA+ulmR71zeelUwPSef56gJGReIMDmvWSGdEd6BaEfKb1gBDWpdcDmBG9erYIdYmGIZL1aY2vA+hGyY3q0bb1pVbr3doj9dnqzMs9y5mfLciDvy38MYCtgJ3UPtwhtK2Eg4Ih4SPgrapFnokhva2D2ITf41gBX8PIdf-Drhtcg9St3z2-mcKD29lORcUD4L3MLrKDsudeF3sGH3IIOJMGKLDQQ4a94opGg9-nZ1wWg5xCrq28NYisXnr4qk4u-N5dlBku0saoOK-pyyVx2JucYiD-PCDvdwQk3iVs5RWUSNmDjDj5g5reRYP4be6HRG3-vdEMwH3LvaUDkH2DzDB9yVdUYkoUH8PUkFTDlbXphzOtrSOGuOZBK4PanIU2k5J-PGd05yPtlKOo-cNqfbNt0UXDiXhZqgzvg5Nt6wy-g8zcRVJDI802EyOERReClUrHWshDmBccWckhsX2Cve9t+AYJPustjv2EWLFlwF0+fdDtrEO-Kf+DG51SF34dsWncVfuVyWnYzz195O2dqMHNlt28GhN96tbM7YNpiRU6Q5-GhkPx3YPDyd27fd8Nx2nrzcw12HaQ9YQbHwPmUJUqmm7oOfUq5sNfjcD9gP2mLYlD92EpQ6H-MP3Q-blD7m94j0VD5sO-YazDjqa1Q+gC3gXiw4k5q26nBZC5mAOg7vwFp0Pxo-2myV3QY6LhvX7UA+r97mmvyEtD9z1Qw6m6hGPoA9lx6MO64d4510Oxw-xwECiWgB79gQwR-fL9ioX3bs0j9Et-Q74soDWedaYEImPAZpJjp-2FGaVRh26yZd02Lf2wZYum78PHXnkjhu9FI+yj1XnR0dP9ssEcw8DDmf2r-YLDqlyESx5jyTm+Y7wDpGPYWqrD1GOaw-RjusO3Q5V2JsOsY+VhnGPzxSVjlZAgw7FVuf2sA-s5qAP+Y+n1wWPC-q6Fo2OUcmK-Cjm3wTlVs9zkA4s5mcPEubnD1p1NY-hjxf3yw91jzZ24A79++MEyA5eod5XTEabDR91GvtoDk8OGA7uVpgOVWtV1hd275XYD5d2eVbFUp8OR7cLBMe23w5Z9n525oSSNxMO0o8ljjKO-w4nD1bW3Vev99WPl7e6xk4Vnddh9o0K8OXuA6COEYC-N1Qr4I4Tx-3WkI+Ptv82C9cYwWR7-TNZ4zCOxPbJ5nCOrA9AJk3La9cAt4mnnpZm+mOznA+GxqiOz+bOFUL3mI9IthiPYHaYjvwOWI4CDi6sgg55l3kWCRas9okX2vfYhdjGBI+c97r2xI5mliSOvOlc9kSOe9QZF4b2JY+cpKWOu7xdVpvNlI6Kc1SPWRcYx6q2jpWE5rkXKrdKD+b3g+wkY6no2o6p2DqOt7V6ciyPclKsjwB5Wg8O6Bm3AZeh5EqO4FzKjtq3Etn6D4di1XM8j+gz7nB8j24oJg5Z6BuFpg8htu64xbc+9+cNJbaU1vDjiKw2t2KPUbe2trYPlbcxpWEiUo+uEX+PPkX-joAPZY+h9pQzO46izGpkCo-BZoqPgUgITpyOk2vKjp4OGo6lF14O+MfxGATHdDIlFyqOfg7k4lFmf3laj1Ayo1hQTwFjifY+CnqPfaqhDnDaFLfATgL248YZKyy3TxbGjw2P-Wrl97TGFfeq9pX3aNvmj+jbDxA19yCXsVcJDiZXiQ+xPRt3CcObdmUWRE3627GHAxmOj40lTo7ZUqgOzH0A5jtzro8oZxm67o5Zh4r3Y6Psj0+IBQ8jZkYHUZb99z6O+Oe+j4VHKk-9+4GP3Ocj91O76k5z1TGPjQ4iqy2PLEKhj3KOew7hj1jntY4jjsmP9Y5jDy62XQ-qmZpPj-fBjyzmsObxj28gCY8Q9UOOek-DjnUPIw4AE12O1-ajWteGu-epjnv31PDNjlpPhutbDxN12Y6eewHAuY5DDh2P04fw552Ov-hRjwZOZE5z9zTRRY98FtTgRE8C1uuOFI4bj2WOMw50iiGPaOfbDv2POw6S6D101Y-yujWOzk-jBi5OdY-6T6OORw4-9k2Ph-ZI8tDmfQ4mTtsOJA47D5WPQA5JrOZOH-fDD9P21w8a5oWPIRYU51HDNk6QDqcOTQ6RT2cPoPowD4YpMU9eBx-2IU+f9qFODBfCY7cPi2F3DgWJ9w6WRQ8OnuZE6mFD0465SC8PXgH+Oa8O2A++EfOOwje4D4e2BQD4D-AYy44A20ILK46-DmuO-49eT6WP3k5LgJuOgU+-oOQOBkXAj++3QI83tloqNaL7j2CPNA991oeOdA5Hju-gx44DptCPjA5gx3xGYCYuslR7Akf3d4JHl45qN1ePiI--gjeOpyrdAv-7yI8r59wOQg8GW-6XeQ4rC4MUEHcCD9iPVxM4j8IP-Rps9qIOOvZiDgb2Ug-iD8SP3PZqTpIOU05BS1IO9U8FkZ8Bkw5VTgBOS-iUjhK28g-u5AoP-PYz7TVqZve5FnSO4E6JShBP24iQT8Y5zE5xYkGVA9NXeV7pME75GbBO3rbsj8-oHI9QSEXoiE+BrEhPhMYOq7m2gQfX1byO4ql8jmPpJg+f-BhPnvaYTuYPxbfCjuG2pbYRtjdiYo5Rtta3Fbb4Tq3Wc2M2kNW2wQWeT0-si0-ET9VPTg86Tve2KKYMT5iGIWaZtoT7FyNTWVyOBbckx6FmICdhZ2qPxRfqjyUWXg6aj7hmWo90M+VJW05pw0yPGo+bGk5JMNoZSl1qtSrwNvpM4Q6cT3didOOl99fSUQ9CMtEOIjLUhpy25o-bTsh35Wcc4BzxtfcZx8JOuESBzXyXyQ7Tt6NE4ganN4EYSI-PNv7azo85Ti6P0k4dpvIYOQ7-dJm7ck-d9sWcno7qSF328qbd9n42yk+qT8JXyk5t+8TPKDdlDmUPJQ6BjxpOp-tGT0f2A49t2pRkOk71tnDnzk705mLnBw6Wff0H3Y7jD6ZDlM6ZjyGWFY9UQqZOvEBmTnlEaU+NR7FPnYd1DvFO3Y7OFz2GNk5Id-WHYufzR--34-b9DqKR-k+DD+2PFw5Dhnn7F4cRjyFPrk4pj4ZPvknrDnPJz07kjjklMo8ATxuO5Y9sF+LmOTSvTuTKbY5VjwFOMjcLDkFOgs505kLOM4bCzhlOIs7opuWGUcgUN7f2vGT4SL0OR0dSz8zOd-Yyztyqss-RTiz5bM6hJ+zPVw8cz4jmGFcMz9ZON8jdD35OGdtJT1pPvk62601X5w+pT0FPWdvBTvpPSs4CJyLPaw+JQ55S2U7WQDlOzo0GhnlOnkL5T3nxM46FTgI2pabFUvOPDs+jCaD6bw6LjqVOXw5lTg3XT1ZVyRsWg2ZxEJ6ha4-k4RLOS04kT23Xm4+BT1uPII9Xt5h1srfyN7uPN3jmdI1PpwH7juCOtA-NTxCOj7atT6wPi9a8R6L3qngdTpwHlHpell1PKjbdTgiOV4+8Br1OKi1Ij5BGRscbptHM+BeWR4NOOCvAFw+PHo76Ck+OD4901PePhadcmwXlY09GrCIOE094j25mCMcQ95IOc07TT1+OM0+18rNP3mY-WqSOEo6ez65t4s9ez+uOso-qBMtOVI+I+5FKq09tvab2gvfqDWBO2ef714xPQM+KrMxOIM4RFNBPcnqaDubprI+xJWyP51fsj6A0X08Cot9P6DlIT9yOK2bGtyhPZ06ECedPDPDat+eSr1ZFt2atmE++yWG3bclG1jhPIRq4TvdPZIchIr0VyOI2cU9Onk6VT0ROEs6lzpLOPs+3CXW2Ac6GTjxs5E-5Fp9P8E8tz+i6XI5tzidPAM9b0xHOgbd-Tz4O9E6pS0IOwWZJ94DOsahbT6XY207C93pzoCe+ClUWEM-sTqb2gQoRDsN7XE-9t50OJo88Tw0XvE730mr2-E4IzxFqiM5rdsdXQk+WVl8CG3f19raPU7eim2U4SDfzpmkOqY3l1o83NcZST86O2V0uj1kOHfbH+J33uM5yToUPWYfyTwdPCk+yT5Hb7o+FDterak6+j9p2fo-99zNPAY7kz36OFM+fzqP2TM9j97zPaIYT9z47k-Zmz1W6dM5j+vTPiPzvFhCmos7qmz-OsFfF+n-PuKQ59qzOzptmTgAvIA9Cz0mOFs-H5jcOJTbEN6mP-Y+VD8lPTbsOTgbLTjBOTwLPYY5Y5rFPek8WTisOV-cZT5rnN-ZizgGxns+VTyXO3k+lzivnzY8+mxrOas+az2j1Ws7zD1WPcs5bjuIWDqrelvsOnYe6zpZOuuoGTpbOPY-LeE2PSSR2TsZPi4baT7gvhs-Vh-zO7Y-AD61P5k-7DmrqDeZoLsrP9Q+5hL2OltezDnguj-ZUzvAvA490ZSbOQ4+QLnP6m-YjD6guow+kL8rPCU9IDkeq1s6YAwSdUk62z1OPeU6VLc8P9s6vD07OJoJBh0VPQi4+AnxgKaUuznkBpU59dWVPDdafUh7OTdZ9JJguY85YL1VO2C474Be3BC++zkCO247Aj-7PpE8KLg1P5VtBz4o2WXWSTUWX2pcPt31Pw6LWGOHPDA4Rzonnp491y2ePsI+dT3COgkY1U6o2JaM9TiJHGM-bp+ovf-o-22q6xgaqesnOCTpTBo+O6JX3jtcGr49DPE9bFi9VauD7WvbZzzv8kPpojk52n47iDl+PI9ZjJyFLIrfTTj5nv4+kjuLP7mDNgYtOttckAWXOQE-lzv9ane1RS5XPL1pKDwUr1c4y9zRiTE4p92vPdc9QThoODc8sjvkY+g5sj-b2B08bVJROR05UT4hOKo7Lzg9OAbenT3m2nc6hlcYPUhACj4MVb5ZnA73O6il9zoaZvhwDzza8g8-WD5xPQ88U1cPPBE+E41KPywELTzIvri8kD2xhJsTODw62U8-h9z9P084UTvnpIS-4yUGsx09hL0fSkva-TwvPebfuCv9PtbwAz8vPKLoEhqvODI9MT4yO-i4sT-FKrE+kxxvPZMc1K9DkBo6Qzr22IHfvWlxPRdfWurn3s90q96aPFfdmjxT7-E+U+9X2ckXHz28PE9bIz+NzPOMozgbnclZoz-JWDTfoz5vw18++pkSqOla3ztJOTJd3z3pWmA4rUb32CJvPdk3Pno54z4-OwTbEz+-O787vM2-On8+lDlkKEy4aT9-OBKIYL5mPdk6D+lQvIoI0z--OCs+wD+lRdC4thuqWDC8WztwvNw4h0qAvPM4r9xAuq-Yszkr2ol2szlikOs-X5ulP5s4Fj8mOKy6wL1-CcC9GzvZOcy5yvGLoNC+7DtOGwU6ALjzOQC6+J42GmU9bWDMv80-SLl5PaS-ML+FOezsTh8bPkU+yDhnaRy4EL49qtU6LD8TnyC9pTrrPdM9xT3rOZy7oL42PiU9oGXAuWw8HLhjwVy4VV22PRy7s57TOVw9PLnrPCerAL7P3KY9BuIbOUU79j-svsy43LilOxwKpTrYpWy6bh9suqC8jjggPaC-aF2wT+7J3D+OOKA-4D3wuU4+PDgIvuhyCLkJOs4-I+VgPc44iLtXWC45iLyVO4i+uzhIvbs-rtnNYUi-sjGSOaS58BVgv48+vT3Iu9y9kDmeWThAUDzTOmRZUD3uOwc5NTn3W+yIQjwWKBxfHjvC3RC4Itlov9XrulknmOi78R-PXrVMp5pov8I9sD1Y3t+osd4AGR45cDwnOlkc+VjwPgZYpzmB2qc9gE+YvAnaJKi1WYPuvjriP1i7ohu+OGb1vW8K3Hmf2LqHmGSsycj+OTi+Fzs4vRc-or9KPly7ULoBO7i+Vaxf8MUqeLtlKa05VzizB3i+QW5qPq89lL-m2QQ71zgEur3rY2562yeL7T03Po3nNztLFHI6hL1NqYS7UT8Uv4S9oMnm2Nc+RLtMpUS4iEdEuCdkxLyX3sS-iCXEuMg9+9lYPd0+JL1DPNg9Fz-hOgFgpL7G3hE+jzpcvGK6yL5ivm7xaCJPOSi9I2raw087zGm4PP7mHT7kvrc6Pk23OhIeqj94OxRZLz-9P9E6gzqsatwxAzq7CwM9+LxyPIM40T429lS96j-4OOLvfh2EOtS4l9jYPxPvQz40qVYMhC7DPKWZmjn7PsQ4Uu3EOJXeWj25yllYeV8n4Z882j6GHok+Ut6bWNS65ucu2KSe9TlkOq7dYz7fP2M8ZDzJOK9cEzrkPhM55DsMvz84jLo-PXo4vG6LTJFdkzipPYy9-543nFM6Vm-6O386TL9Mvqy9U5udzYC-AivMumHEgrxgWTy+ALs8uvy76zlzPQ7tz9vsuUs6ND7-Pd0cig+AvimGbL7kcGa9sFjfmyw5gr8LPyy6ML993Ka+l5iv6aa5Q3QgvIeuOTgLOtC+UrsQuS0YczyQvXYYwLw9Gy3eI8nyuXs4Grukvode5rluHea6gT1QuAK+3LtFP+C5yztiu46w7Rw8v7-ePLygu7Q9grh0PXC+lr4J0qs7FjwAOoakULywu7y5Arq2PHy53L9rP7C6C51AvLk+tRQwvMC-3Wkwvqs5DFElOza7i5rguQxVsLx-WyC5druzO3a6cLj2vKw-gr4WPcHZZTs1gvC4GgnwvfS78LzCuds8CLvGAosDwrkI24XRFT67X+7bCCMcCLs7Ir2VFdddfDqivCdav9ae3Hs8Nr5gvja8fLjVO8i-3LrI3OK+R-ZPP9U9ur1QOW6nUDrHwIc7NT2ovh45hzs+o8I4Pd21Pe3dSImePzA4AetHPui9dT3ov3U-6LnHPBi8hrl19N4+vtnSv7UfXcfEXPA-8DynOgybdGgyuK0csrpYuOzfMrs9bCRdrTsea+I+2LwK2xpeRF9D7nK8Wl1yuji-69oXOv47hS84u+q4vTvyvra57vYBOgq4qt7SPQq4FlgAPJvbm9j4v4E81z3avtc7lLg6vEq-Ex5KvaF1Sr43P0a8IMg72sq9uD2avX09LWd9PFq6B9kjcSq4y9squxg+IU-yOLkmqr8cx5rYHpxa2Fg83T9hP9044Koku+3sl9mDrUIXJLoDDwfd6r6kvfK9Hr-yvks8kTwm2II8GVSav9Wozz6NIuS8YbnPOFq7zziUvpRdRhovPtnVFLvcM4S86TkxvEDKbT74u9q51zkhut7S6jpUuYM5kx5UW5MZbznO2HE+rTpfTCWd9tqy3u87RjjxPzP0AA+X2MQ5ergovqWqU+rd7Ak6tL4JPo8h+rtaOwi-qxvQ3584MNwX04k5MN432hi9Oxuu3BKprtuGutcZ7PG6P-1Zej7kPFjLRrtb2t3eKT-KmwSJjLjI60y+DLR-OBc6abzbLia+j2jpvBLdlrwTnqa75ronE6a79hEWuea8TxcQuPy+1r2TmzgfgDkZOua8+T-mH8C8sQgWvLKCFriXlhm-Nr0ZvNa4kL5wvlk67L72uhlSt1JOuVOblrtqbsG4ILvzPba67DjFPI69T9xwucU8-LrW7vy5LJiAv0wnnLqgxFy8Qb5RvkG4AjuZv1y4Wbq2uty-ULi5uAU4pcnJdb-ezrpcOis7mziWv0C7k5vWufa9ebxtQnBkDr0zO--brL05ums5Ub6Ydw6+5j65vSw6dj+lPOy69r+OvjC4Rb8cPsi87hpUPg67+bjOvg46zr52uIW9Xc8Wv3a8lr3WvJ-vhFOOOJw248INPNs4wrsfXj3HoDuuuk4EvDlfwCK+OzoiubtYfDwuOu66b5Huubs8jgJIuXm9or0a4Li9aYK4ux68Ajr7PJ65+z5QOdVaZLuK3XdfnrvivKi+91+stB47Xri1ON6+3OdWvJK5ul1oufEdkrg+uDcq6LheOt68xz1SvNHqaNiC2T3ZalgnPt46JzpCPsib0rqYvAydPziN7TK4Q98+Po059G-uW405wxniPNi-8toBvH48w+pyvji75zxIOJXe5z5YXc04ut7zh3m4lzz5uAW4Cr5jw0G8rTzBvWffRbzpPPLCirwZnKE6+LrXOV+scbhKv-i7IblotkDIwT4EuKo7aDh3oFNcUTrPOOWYMb8dPng-ar4qvES9Krh5xnc5oTtEveG49zmYOvc7XTlhOP2DYTqzWoo53TkQzg84+dUkus2KkM3YPWRapLgtOlG+K1E2vAK5vT7iv3E-yjtkupq50biv89G6tzphvc8+Hb6BP+Ieg2rRO4OOLzwTGyLvUT-POtq+FLnav9ugcb4hvm24VLoUWenMVFmxO+o+hDsw31Raur8y2pG4CbrvPSvZ7z8WDJo+L7AfOrSter-DOcQ8Wjof8KQpCTpJvd2dXdklyqM5ChikO4urJt1pGucfBri58Qa5dzrFc-7ZpQFEDqThhD6w3d65g8VYDlDf7do0nVnIKrnO2n-sOjiOTHZR57PYCaJcJ861R6JY0SE32wMbmZjQb5wpBro2nwQMmd+hv1o3BApn4Qa+6pHuO4vxZ5jihdJZXroSvgtUPbSVvyDDBrRiWysEgN-mL8Ce-1aSWfgPBAkivTaBeJdIsXMHElqA2LO+M4qzvqDLCzNEDJJeKAHTvTU7fd9fOLzZPNmGu-S6Yz-JvYrpj5OdCrcvLrrlvX3yrr3lvfrsE8AVvsK-rrqYBG644D-LNvlJcltLu1zHFTu+UtdefDkuPe6-lbu7P85qVb14NDlAle18DAFeeq53BHOj4GvEuv3Dezm4ul4r4ZMXP4fXiz4yBGu-pL8euHa5UgnVuuK9nr0ovDW8NT7e2am9074cjhK6QWtqWKI-9Tu+vcefAW5qkAfPQjwDls4i+LObuP9ZKIyC2E+LVU+-3fzebwshmnRkUdrJOfzuI78C1EvIXzuB5VgJBL74XrVzO74d2QpcE7hbnV0bWzZqtNQLNYgXoFFOO9lBTAHfvZ-jvAIfyl0GsbWIZGNLxVRgITGPGb9pQz5ZOL5bIj2buac4WLqpua0eOdjjHwtOLA7ubr87Mr6Ku6ZdydhmXenchN-F37HEY7uBdEM5+FtjvZRaxa48HXnYeU987VrQsrx+vVi7-riKvN3aTTpp1s0+zb3nODi5CttyvwG5BAt+OYra8r4H2MDH7gQKuf1tATnBvFc6r08KvXi9m9+tO8G8bTxT33SKHYrcDpS54bjlms+lAoiGpCXvaD4gybvaDvHSHS1n1SQ95D3kgNNG2rvfYb-BvOG6+wvyPAa3dzp73-1Re90KP106+9kRuV24JLrwXpIYB9nhPJ08PTrt5ko8pL0VlYECM5Rkvb07K96f7FS+0bjkuNc4O2XXu0VH4yZKoBEkYuyxOX25x97ROPg4-br4PCq+sbzpy-g6AObbovSj+tsEPT9XWwnxCo+5Z6Vm32FP2Kxynrq+cT+Du9S+rKmovQm-5SqaO0O9RYk0X9MZPokX3HVCCT5gRe7fw7zJWSQ54gE7vANBdL1fOoXSbzyjvfu6pjGjuPbfMN8pWJKcE4nKV7JYdQdjvIfrSl1HiDbyaVn7u7u+MOZ0bsO-77kTv15P5OiOz4Tb2j1Tj-L1OA1Tu7PHk7-lhiyj2jvdbqHA4lwkQ1O5rRDTuDO50ltSI+ITr7l5bD+9s7uEITbV+AszvvE-NVdSXrO-5Yb-vQCSYT3kR-+4ibmnMgB-c77PtPO7HfJ4C3+5SyNaSp3ehrzbPvc39Lu8KeLIBid7wUK73DtCvYu4OpmuvV0VPDiQQcK6UYVLvhU58mzLuxU-Oz2c88u+Lj+BxS477r+I2EjOK5bK7C-ZlFSrvVsZr2qLNzATq7xqvfgePbm2vtS2HrmPOOu7jz97OWK8+zzVP2K6nrgxh+u7Gr5QPXwwXrshwl69Z8MbvKKgm7mA3RK79TsYupu-zToPrtC9clyeObpvvqIRIHpeuNqhXO2Y0rsBaUI436pSuc8Ml40W49NNNUxGuwE4H71ZIhufEko0av7fiToiW7goAd2oW7W7hK5KW3u4cLb+S8vDWQ-3GN+9cNolTCpehLwHu0vGB7sPpUWxLpyvvvfqh731v5EBX4qi2AZb5DqIXYe-R7yNv0Zd8d2D3gTdg7Pj3deZYN5FreTZx7rp28e46k8g2STcE5KF2iXZM98A2Fe0vj+nOrK9jb6z3bK8TT++PgxvI8LNv5gqc9lNuXPa57+Q6ee8i6EXP+e84H-iAhe6I+xqCFc-LbmSHLa6ebKj6uKfwbpFuUWkBDyFJzq5r6BS79I+V77oOQOKvIlDl+07NzwdPHZR0SW-ZDqPUwh8gUWmSXDyOHc9UZ83uRDddzxdP6E+7Zua2Qo4WtsKPHe79z-EuxG71MgRjuE7Eb6RuswVkbnt55G7orTMBEPgZLwnog+6Q7y4PL27D7-N6twzuHga2vXbSojRiQkgdt5avk+9Wr1PvS8-5Lpi7kva3DbZO9h7+LiNs7E-rzv4ObqP0j4vuKlNL74s2fG6Vz9vOLLer7pEORZbNb+vunq6q9wfPfE9L-LlRniV6DpXSSJJPXVzx-Xm3Au4KQe-VOFxZ9UlX2SQxjPCB4Tvu6DAnznvu-rv+r0kODfbURNTr4-hBr5cbl8-8Hifvsq-zprt2TWIV78KQlu+xQJfu-K04797KeO+JXH+7vxtf+4TuycVol3HXxO4f7xxT9o6DBw-vz+8L-ZTur+6iUaXcHO-OAYMeZ9pUHmTvX+95yd-v+R8-74xrDO7s7-xn9O62-JzvzO+gH6kqNJZq8uSWcu44hPUpZJeUlvGPnO5zHkC68x4CM+AfoDYxApAfMmBQHnfO0B7bPamKim8vNwUccB4bcKLuPlbOFZOOiB75bwXxEu7PD5LvhW4V1nOODtpoHyIvUx+Iz6VuddYDwQruJ8AVbrjtSu4xG155S-e7gc0P6Yc-Dfge91Xq7gMOmK6kHuTLRB5VbhNXOu9Nr1iuZA8drlvuu4-bj3VPc28G73ivhu9C0dQeUXF878buoc5Er8YvNqbO5gNOxK73djHOPaqMD1juG1osH8BoFVI7xmweHA627+buxeO4dz6X9u4gtn6WrsCft+Gr9R8n2t+2do+NzF0eXcbNHknuiESCHo4rgJ8pk-N4z5O+g365Ih4uk1KXP4c85C0CAe8YM5IfI1ifCNIffz21LmMysh5b1mHvXe8MrytHGI6Ck9+vUFdmNpnOfHYi0xJjGfrtQKof0Ldzp3Q9PhaxN60fUNtnJh0ffwclNiJ3SwzRlzlqq3Z-ri5m+h9vjwYf7K-uZmBvn47Tb9nuZh5jFof9Rh4fWuYex-hL9xWjfgCWHnz2Hi789tYeig--r7SO1c4x7utu-lDYOO8jhBjHGW51jh5RaU4ehanOHqMpLh4yrl1i6G+7Tr12N4RYOJap0S8OrxCz03mL6R3OJ25RL7hure6mD34fPc44Mhdufc+Eb4Ee12NBH1YOW3kkbm6vGAZKDGEfc2LhHrtM1x5snmdxA+7Pb4m2GvC0buTirgsinq6jop7TWWKfTfecbgUuCUu-TmqPzG7WrsUuNq6OrhUqPJ9uOCA5vJ9LKXye9vc2rqTGbvaZHlFoWR-PiNkek1I5H8Xu-G59tvJPAm8Q701vIc77z8WXjS58T00vjWIU4t20AjkrcavoCw3qDhjvSe4FZpNJkDhkOAcof9jib2nHNR5tLmWCdfftL3Ufd+7JDkjuh++8ii-vWDmpD3CeKSeTNonvdoPo7xfuL+lo720e7U6LwRSetadiHzCet+9J75oey7fH7vCeHu4+rgGuJ7W9H+jFfR-zt3wen-KDHiTvUPa0l2YRiynHAGfa0C3nCvaPeLa4luMevO+UHaYNkB6THjlatv2nHobtphNyK0mxIB5jq5meYB5hA-4xQB5alaSmKZ-h5xsuaGcFn3MfZ21fDGseXO94l+seB4-xltum8m-t9m2nO5jtp4838fvhfTsfueG7HxOOl29MfauuBx9CCIceyB5HHwVOQi9Fb4lyiAKM1tuuzs47r+gfZx-iLwSdEi+K7hDYVx9NWvJQ-ed9MOeALSqq7vcgaAM3Hlu2+B9nRM3QxB5eTiQeDx6a7-j9URMUbo2uj2-Vbi8fQW44rhQeZ66UHngOws1UHl1TjW93tt8etB4-Hybvfx70H-sWvx7-Ht2iei-eQQnnpK9Cee6WwJ8PdommL6-L1+eObVOtb0+vj67qI5wfvpdcH36XL4KNmtCeT7ownmJOBO7Jt9Ge-B+ybqGT8J7EcsB2ZIaVw9ifscornxEH6I6Mr1+vRUsjTkoeAeLKHgZL-HZBNhYvdI5panZ22q71d9V35naxni0ejXfu7kB3sPaBl+ofKe5OZ2ym8Rf0rkH8nJ+Gj0D4lm5dvD-usM5OlpBnnq5NLjDuaWYIz9Uf4m677lnHtR97NvvuxPCdL6jPzu-j+QU23I4mjTfuCC2P7qDvIZ5n7ipLYZ5Y7oUvR2pvn5w2c6bPu2-oOO49m5UaPR+FwfYDRO45n94D4TcqV4menXtJnwkQ9o5tzBTvKPcv7-4wmfnpnxYXs+24lhAe6x4THtmf9p95nqwZRZ4NWHmfkx75n0OfpZ94X1zuJWqrHnaLZWBEX+lqrHbQLLMeAB6BA2WfYB5uyBWfoB587wSvXhq9Lwm6WM-QHwBtMB6A57AfSm-mQzluex-BLHlv+x-i7-luoQF2z+nxgi5Fb8ce7Z8BVvu2R1ceVwsfNdddniiv3Z5YH9BN4Qc-Dx7OQ+a9gMPmNx8szwWvuB4BJCrmBeFq7h98EG-a7s3RY5-pL+OfWu9kjy4uzx5Pb1OfgTPTn+QPM54gj5Qec56Nbl8eJoELnz-JtB9Z55eeUcxm7v1vUGZgnyOCpK4DRk6z74ksHs+2+qYWNqCe7B+MH3bunB7HKj8qkJ4sXnyWYF5PZfyW17gnnp7KqO-x7wIfZ599m0B7WJ7OGO2loe-qXhHu5VtDbp8npi+5NppmBRpaZlf0JJ-Mp4+fDi5Cds+eSPY33LBe1hcRnig2bHhCcqnvmgJp7l+fy++Qz9lKO88dvHgfdp7Ka9mfHq9-n3n2m+6iMvDOgF+TN1Pv75J9yMcZHG9lH26eGOQxJakf6fZ0Mzqf74lY0DUfwXHEwUjOiQ++njaO9R7nzm-tSO8RFOIGAx-bd9L3T9lQX0Gv0F+vbi7uYZ6n769m657TFvBfhcaJqnxclTc09rc2V84vniJ05BU9HsXF8Z9hywmeGM5viU-uZO44X8mfaZ+v7t0vszHv7igROF7J7xmfNO-jHlxpEx8EX8RfhF58XuzvujwzH94DVF6gH2rkhZ6Ul6nhFF4e-TxkVF-5nyjlax5kXijG5F+yM7RetV90XvafH7YMX+2nGQ98LjAeQu41nh6l9Z59YQ2eNs77Hn5X7F8HHxxfBW4FT5gPyFzcXresPF7vD7Lu6B9y7vxeCu7lbxcfPZ6U2cuFsvpErVgCqALiMEOeol+WbmJexi1VHQNgEl9z5pJebAjVbzFudFWPH-NfVW+yXkbONW9kHq8eMUb67wpe809+zgIzc54qLspe9+xtXvTvzW+hzkYvI1zqXnIe3Earnk+ua56AnnBfM2xW7lJTHpaAtybl3B-jldufF4+DqrufFaJ7ni7ihl6O7hjHPB4jx7c3Gqf2BSZeT-pZX6efsZ9Ad+ZfNucWX9hXm9aXngwf+J+gdnifZi8KHrieP69p7skMRJ9R7sSeQMw95+JGsaZMnqzZk3a47i3OeGa+dseepPdEpjof6xKMt5Yueh96iN+fj15Gju6uv56+XvlLBR6On4UeTp8KCpdj2+8ENon4wF8VZiWmCO+9ZtJvsV4Bni9UQa8sb4w3pl-xBPFeIZ4mAqGfio8pX30yQh8rW0nv1+5cNlGeiuO3XrGGp58ek2ZecZ8xXg8UuV4vpnlePS8XaflfNO8FXsj2JZ+Br7Ku5dxU7smeAN-XdmVfBZ+tXz5eFV6oXr-vlV-5dphOxJaNX4F1FZ9Ols1fgB5FnlTe-yg3Qw1fJF5lJmWfKx7lnjzv+WFlXr5p5V9tX3irUhxdXx1eTF+dXq6PGCzdX5CurF6Nn1bgvV6PDs2e6A79XpLuhW+tn1xfHZ5Sbrr57Z88Xk9XvF4jXsVSGB6uz6NfKK6K76ivTZkTS9CbtmsykP2f+yADn4zf8Y8zXvmLiXxdYXNeE54Pb2uOY58Grw8e3KpLXxOeR6+Tnotfhq8wmqtfeu+yNutf7x4bXtDOm15G78HOKl6lKKpeAjt0H2pf9B9Lnhov9A+rnhFBa55aX4Hy2l8bn-umj3f2XTbuel47npAn0c4XXgZflJuXXqdeJS7BO+NPEatu79+34MpY3kbnd1-Y3meetirnnwr37zsXnwWrT3dDT+Hvw2+2X4SeUe7YRtHuI2+GFvLTEldVd1HTQnY1djxCLl-3erlArl42Fvif75+Eox+euh+MtzSfoO-F92DvSp91L3keFwNg3jymjS7+X0ozrx6tJucnPg5BX0CiT12IbiFfoZ6hXxRS6WkxeOFeABgRX16fUlfenlyXoJfRXqBfAalGXqTw4F9iTpBe4h9lOYlfyN-k6yjerd1xXO0fZsH+3jGeMm7+7pGfGN8JX79e86fZX8he9+7NcI4Ch2mvIoTepN7YX2Vgpd5YlqMfZd7bdmTeX+7k35WfNB8qXtVflN+i3ozv1Km134xqNV4Fn6ReTDtkX3TeFF-03sWeGIQgH7Lfyx61XjRfxJXlnyzf1d-4XhseUHdQHoDnHN-bPZzeAy9dX4Ze5oAhhaLvK66C702efV-Nn-zfhx8C3wNf53ZC3l82qZHC3sNeot+dnyNeFOHy7pgeFx-NgJcfX2nOmKuOLZ3S39d8cwDTXqWfg59y36OqvAXiX0dWo54vT0rfhB8Bbyrfit+q3wtevm9UbmQeJ67kH7Vumt47jopfs5+4X0pfRu663+5Aet5jympfRi-Ln89ebU+G3gdfRt6HX2jfAFsm337z1u6aI2weJkSW3iSvO55db-Xjz65cHpXiRRIHn5+2sV7uynbemN+NDAfXApbn25Bemnm37qENTt+GjzSvOpa2XgJL154Mx8nO718eXy68EmKfX0DMDl-TK37eCA46dncGmZYmZ4Zn7E8NJWlfYTYSd7j3FkYeXqYu2882nqDfP58g4b+fvl5599EPjd8xDwBfpZeOzYX2v5ogNw0u6i6JK2qLblBPw+ogtyrm+7qCMEXoCIjU93gyp9RbFEecsYbNz5ogo6jNV05C0Gio-e0JGHUxW+n2AIokrsNheCcB227Z6e6fuD6fKadvzWP4PzxvSRmEPuyHJNhHWIakwDVRaAkepD5X6wHpEDXZSEgRJNDCWap7mnEMKf3uVZ9Xr0JveBFlKHg-9uj4PpQ-oxKeHvaoJwFK2JdoeDPRgfSPV3kkMKlKBD5inn2ingDonhQ+Og2bzuGoVWqu3bQ-fsUZUA0utnDYPkQ-Kq7heKw+hCnvI-g-v-eHoMhA3qyjl9GBnD-hXue0vD8tQ1PVdDNheHw-Egz8PuhkAj8wz1+XDxa5SUwZs4kreWuZkbnMGDEkIOKUP3ZyZD7jluQ+-ZYsMyFxjD-5t1F03D81KyQ+P6fzeYnevhEyPwKdsj-7FXI+Hq5NMww-w2nOnmYJUuNaP5-9eOSeAENiXD+BSuijRD88Fw17UWnGPuo-aFKW6KCwrKhmCRqCej+7J2baCHfWyACgqD-+eGg+aizoPhLAGD4342DZCRNnSEK12Dq7-B+P95+LRCUhLVqrmZ4+2HT3CTxgXj+HRN4-2mg+PlpAvj8X+H4+wpj+PvuAAT6ePmpgwT5j5IE-Z8hBPhmBIT6sniE-3j4VCRE-fj+RPz4+kT7fCdE-UT8xP-4+MT4MQrE-gT7RP3E+KkEGdOcr7j+GH2be1t480qxpIV+8M8q5YT6OAME+ksFDRkSWmStsmaE+QogZPwF79JS5P2hqeT6JP0E+8T5DCAk+YT4FPuE+hT+SJzlEOT+0WXk-8CplPsU-GT4lPwpoRT85PhU-uT7-gEXv6HHq+8k-QZYXyHfefNPgKZk+qS1VGWomET5VPlcojT7lHuM36T7VPvk+j-llP+E+rkPNPm0+cT8FP7E-8T+JPwk-XT-FP90+jFelaaU+XT49Pt0+vT6DPn0+Qz+FPz0-RT+9PxU+AIk1PyViyT62Lh4-fAktP2k+GQd0+40+mfcDPiM-gz+pPtwmJUBNPqM-Qz5jP8M-1ghRPks-lT8jP1U-oz-VP1a4Az8xuB0+lT5YFzqE6z-5P6s+7T9rPss-Cz+zPsM+uz9LP50-fkjjPk9ltT8TPik-t1BpP3HemJ4tP8c-7R8zP+s-bT7lPw0-pz+531If5T7bPhc+5z6oq-0-Oz6rPos+az8dmg5unT8rP1c-hXvbW2bYDz8hX-m4OijgLQ8+cz53P7s-iz97Phb33G5RzkegSgkHP28IEz8TbpM-2OBTPic+0z9-Pmc-rT43P3c-2z8XKpc+-t5XPrM++z6PPqC-lQdEuFs-7T-nPx0+LS8fP4JD+z9bPk8+964q2c8-cd8vPpDi7z+gv28-jz-vPvc+65x9lx1uiqzfPhyf9WM-PwBvvz7M0cC-8z8gvvioAL+XPoC+ML5Iv0C+X1EYvyEgFR4Ivis+iL9gvps+pT+3P4i-CL57P-i-shbEvgS+JL+kv4S+5994gyS-vgPMHq8-UL4SQ9C-EL7XP5C-lu+fPii-R6Cov7Y-A2iC4G4+q8QaunU+gdTNPmC-gL84v9c+OL-Evh8+lL4SaDS+Oz+cv+C-RL6Ev9S+rL7svmS+HL7kvzy-BL+sv+y-SL5Ev-s+dj9XiWi+Oc-4jx4-7U4dbx1P8GcXPvM-eL+Yv7y+0L68vzS+QL9sv9K+bL+0vrS-Gz-8v2S+PL+UZ9k-3L8Cvny-gr63P0K+QXzuPkc-dT50v5HO9L5X6vkJWL4gv85JHL+agEq+Ur-yv3y-Cr-av1y-mz46vrK+gr64v3Hi2r58aPq+Qr7Svly+rL7Cv6XwIr+iDptMMI-aLhq-YiynPxK-kQOSvwa+yr+Gviq-Jr7cv8a+dr4Cvzq+nL92v09mer7Gvk6+Jr8Ovza-Ur4Cvma+kmli28y-uYcWvpNJkFOKlgqX3r9LdhK+WT6dlvhTLL6uvqa--r72vi6+Dr4Kv0q+br9Bvo6-sQf6v-a-ir5hvnyY6z7uv0dSPT0evha+6r9ivl8+LA4uWHi-1r9avvy-jr8Bv6G-gb9hvom-4b4GvgG+Ib+uvhYnwT7hv14+yb6Bv26+qr+falG+V-XTdpa+4r9gJ3M-vr8Ul6k6-r4pv8m-ur7Bvrq-yr+Jvgm-Lr75v6Tqzr+RCGm-vj7pvwm+Gb+Hy+x3WaBMvxKczL5qviy+bz-FvuW-Nb7FvgW-Eb+qvr8-Rz5Fv7W+xz7Wv5S-Jz8lv4t11z71vpm+1b6evpC-YwWavpi-cb4tvgEhbmmtv1W+Db9qv3K-uckdvpK-nb8Fv-G-Qb-dv4c-Pb-Vvhs+fb+xvs2-P3t5v3W-Gb49vui-Db9Jv6W+6-K5v1UZrz-Dv9b1ST6om5m+yKwzvzm+Mz5YovG-er+mvw0htCW-wqZXTL5DvhO+vb4yvnK-a77yvwO+Bb8hv86-Rb5Bvpu-Kb8bv4W+k75Jv2m-Kr5Dpv3hy78006gOwN8rnmqh8FBbErlOTLazvh6-bb9Rv72-yz-Bv9u-+b67v3u+e75lv5O-qb7Xv4Ct2VrbvwF7dCkbEwe-Vlk-r0e-kJFFwCe+tNLyPae-OAZzv-3c879GvqW+t783v1u+jb6Xv+m-jb5fvle-jBdVnnW+976g4sNSOxHPv4e+TLZ3hse-KbkAftZYCD6AMua+me5ZvjW-X761v+B+f7+2v5CWyIKYUv8iBEgXvoW-kH6ZgvzuA794ZfRfm74fv+W-RqZA4ce+h74gfkwn478ivpNvHj99vnG-zb7wflu-37+7v+W+r7-Gxm+-aWTofqO+eb7gfz++KkvD2YO-oH6GH9I0uH6C+wCp778tvuu-CFpJvCD67+B-YcB-KnTYf5G-Z79gfu++i76YfxB-d7+wf1e-n75Yf5h+dH-0fr+-bN47v4u-iH+65qcYwH-If4++J96kyeR+rH+0zJR+-XI4f-ei1H5dvhC-l7+0f9e-H76hP2W+kH8yvh+3cH8IfyR-6hfMflNTLH6Pv+9eht9sfsh+In+qcxx+tIOcfuY3eH88fwE-fH60f-x-ZTiHGMQ5HD9LGiNtZlNW7jx+Mn6rFHe-TTRArdJ+3b7-vim5D78peCh+6+aof+a-NxVEf1k+eH9cfxh+iH6DvuO+q7+of+i+Tb9Tvja-Cn6kf4I9eKkEf7O+VH765Jp+fr8cJmO++H8pk0u8g4V0KOR+Yn5qfxR-n3wEOiu-xpQPvgB-7H-W+fW-q74cfvtfQH+qfiD5an4DGoR+9J6jTkBf-zf-v+3AFH77lXZ-un4pP1LvFn-Cf5Z+7n5tv0O+4n4776nnrn7Pv7Z+Aynufhp+RgvVyux-Yn-+f95+9n8+ftDfHVLCfo5+Z2BOfmZ0zn8pKi5+Dn9PvtXBbn52f8F+Hn5WfqF+NHYHvrZ-QX-nnRF+gLuRf3C3X6CWf45-a6wBfmB+gX6+fq5+qn-xf15+MX-qf6l+p75RflBR0X7Bf5l-hH-2fnF-xeJBfxl-OX66fwF-WX9Jfo6hyX7hfyl-MX+FfyB-BmHdv2kqiKnkXA4-BxWnabiDKQq3K+g-Wc7gdq4+xiMGVyu+iX7uZlx-7b99Poa+in78fwZ+tr9Nf8p+G79Mfwx-Un43vnx-7X+mflJ+n79tfl1-NH4-v51+HX+8fp1-LX49f31+9H-dfgN-f762C-V-Oc5Z-CZ-ub4n8iN++L-Uf9p-A36GXPp--b6Cf12-rX40fmZ+vX90fgx-4368fzN+c39dfsN8rX+Nfi1-zX8Xv9N+fX5LfrB--X9+ZyfVQ36iv5M-I77EfpN-xtAbf5p+pn+Sfqt+lVkTfhh-k3-cft+-s37tf71-234rfzu-PX-Lf1N+61qDf0d+h39TfuN+y3+nfot-S3+0f98-wr9Gfj5+2xJbfyZ-876tP7t+TH7Tf51-o3-6fvt+539afnt+0n79f4d+bX-7ft1-j39Qigd-c37vf-N+x34Xfyt+L373fqt-l39mv1d+IX7nv+u-n35Hfjt+H36vfjN-H3-nfzB--39ff2d+p35Pf3d-IP4A-69+oP6NfsD-L35vf+e+1L-A-md-gn7-f5D+EP9Q-j9-7r+vvsZ-b78Q-tD-sP7g-4D+gP6ffpD+334g-zD+qP9g-mj+U36w-6j+MP8Y-uj-aP5I-5j+mP-o-lj-e34QflD-f37Y-1j-q39nDIV+WX-EI6D+Bn54-s9-J37I-yj+OP+4-rj-2P4kfoT-lP94-s1+pP8df0D-5P6U-2N+dP7cf6T+s3-4-7K+VNKY5Yy+2YL1fr9+sX7Dv4j-VP4M-vN+KP60-2z-NP4k-o9+cP4E-7T+VP90-zz-9P77v+J-qaESflVbnr7ZhYG2Qv9xI8vo09QPfpt-JP8U-7z-GH5afmz-1H9+vxz-Ev7bflz++P9oakZ+Z77Xf1R+0b75t0L-sSIK-gI4mr43fyN+OP9EUuT-Rr-i-3D-Ev-TvhL+zr6q-9z+nP5LvkN-LP+lfw1+f3qJSLKWuv-1AhKVIv53fxhXC36o-sfN4P9k-l-P1P6Y-hr-jP5i-hG-On9rfmh+-OuS-nz-B37S-8b-BP7U-wb+PP-W-89+NP+W-ur+2n70-6PetT7m-np-tv+m-uz-AP6M-k1+GP62-mT-rv-O-kb+7v+c-vb-T398-qB-Wv7E-9r-Gv68-m7-DP7c-qb+1v-u-8j-Lv+Lfnb-734e-0H+QP9af+Z+HHqmcdZ+u2y5f85+kn5W-jb+mv9Yft7+sv+-fnL-qv6+vgu-+v9c-q2-Zv-e-7l+7b+x-li+Sv5jfpb+0f6BTBH+kX6R-57-m39Nvxt+8f-S-gn+Wv4x-qz+Sf6+-yn-If72-zL+CP+y-3O-6f+i-gH-Xv+p-0T-if5-f-7-Nv8B-ir-iPrLvgB-lb-h-8X-Ef8C-oX-8f8e-3b-Sf5e-zX+uf-2-2L-tf7MfyvXSH5efil-In+Qj-l-Tf8hfj1Maf+Jfun+tf5g-g7+Df55-+3-hf+l-p7+Xf-V-kJ+jf8T4m5+-n5WLmx+jKAt-iV+eX+t-5X-af9V-j3+Wf41-sH+gf7+-q7+If4c-5H-Tv+be3F-UX-OAP3+R74D-tYgg-6bbK3+qgxt-g1+7f91-p3-E-7V-qP+E-+B-xd-Rv6T-27+vf-gJj3wc-94nN-fj7cb-hVRdWr8-3JRMf8F-yP-Vv7d-nX+pf9R-53-i-4d--X+R-5m--u+0-91Xgl-M-6ifwP-xX9z-9v-0f-5-rv+iP57-lH-vv5l-xb+9f5+-+z-K-5ffiv+Mv8qf0Pj5-6b-snOW-5P-tv-L76X-9h-CP-E-sv-e-8H-0v+1-+T-vv+Y-9l-7n-Y74n-9l+M-+Afubvv-+n-kV+iYk1n6K-0xzJs-X3+AACNezHf0efhbmUEQrf9WxKEvyJ-ir-MDalz9p14WP1hfgv-BAB7P82v6Rt2Bfhf-eABVzwoAHYvxIeGAA35+EADhpSEAJD-iA-Sf+swgf-6QAMQAeH-ZABtL9UAEwvwZfpb-QV+FAC8-5--zgAZPfOgBWACPv44AKYAYpXFgB4ACBX6YAOX-hz-Rf+or9Dn6sAOD-ky-MP+tv8hJ6k7yEAcb-dABp-8xAE3-wF-oAAqgB--9RAEEAPoAQoAxgBvL8SAFov1oAeQA-QBhf9FAG4AJN-rIA9gB5gCw36WAK5ZlBTRV+IfhDj5-rFVfsVrZr6Gr8tt4f0yYPmBdK4+03JeQSeWjllEenH3u4YYT8QBANwZEdkGioJsFJui5oUdABsAGVieXt0RDoq3HVvU4Drgrag31LO6HsuGhwFUkaGs6kxP6H7QPwWQOgUWB0ZaEBhYwCUA+e4DigNoAZzyqAW7obHCI6AbMCkuDUpM+ACoBrJQp4AbQG81m6Cfpc9QBOgEGuA9xA1YKb4COJPbz4vEpCq94NDgvQCkYhUgHIrpVPdIs3UoiD7lL1BuntAe0ykGBTehwWU-quYCZjAmWt-ebuYAyAT6QQ+A+bgkIBHkkwgGhrNIBOwDL0B7AIMQL4IS3QoggJgFMWmpQJfQNkkn+BW65VfGqAUucO3EP2I2AKXWAKCOtQCYYDascPCM6yKYEhAKoY3BZbgHtgGu8twnece3whNAb6LmbwO-CRecSYl+VboEGIAnUACYg62c0IC76VfHgiZcrui6479bqjnEWCDobUKt6YFbqkgBGxDsQGxsS7ttgHIekmiFnGI1Q7IwqTCq8BY4AXwZSgd185UIUH1cAXVpdwBuGtPAHnH01fj4A04uqyZtuDEKiRvg5cEhAkEYJOCEs3CnGGAewen6MqcqEoiQkEYdHn2JrtYchnZ3ktJofNsSGPNHEYkxRGzB+HIr64hBA97wvwbJpD4fUBcrxSwSmgKfaFm4RG+RoC1QE7uB9EraAuToqCBLQG1YmNATRUL+YroCoLDgZBBfFaA8-wspQzQEJH3NAZiAUu+scY+Yi7wT-xu-ND62-wYvQE28TphJGA++CPoD-Hh7EQTAZSAT0BToDrQG-ODtAQkfe0Bv0gawgxgOpAeG0X0B4h8-QGHf3JDprKZ0BPoDMwEZgIrAdD-DzSGoDQwFY82Ups6rGBUqYD6NQ5gIUAmmAyFwYKYOwFBbxlmC2A3vCaYD-QGFgILAY6AvnkpYC8wHtgLHAQkfLsBBRQewFcZD7AQOA1o+g4DAwHVgMMOrWAn5eSoCGwHVeCbAQUGacBBoD9YSdgInAfuAocBJYDNwF0CD3AfwfccBh4C9QHHgPmkG6AhI+7oCA8DJgOHAVeAwXk6YD+D7lgKrAXh-B2WHKFS4xffFOPrTlLwBcbchpapW2aXPbkEY+ucwOD6amGu6O6A2A0Act6KjxgN+tgxIM0w8rQPPyWgX1SGQgbEkQbhPdh3gMYMvxJe0BEh9Uj5KbGuOHNsXhcah8F2AaH29Aa0dPo+5dpGVBIHyGPqk0UCBhYCTqJlmwTAfBAico3-sqj71HDKqGhAwpOGECBOJYQOUPjhAhiBDcJjKgsgJZ8DoffHSba93x6NRmGPju4Jo+7ukWj6rHxggUxRfcBnF19e5z2mQgRaBVCBdh9uIH0HHuHreA7CBE09BIFwLhWHlOsUSB-h9HZCBHxViGwfXOYbbd3BAogVrmI86B50K7QngBs7AKoPx8BSB6LpYIHKQJF6KpA+VoKR9Y-Cxxhu8CVAMSBWjlz27CXQMPnRAmSBmiVXPDA1nNARpdZNIjR9rIG0JwLAZMffCB6ShjqK6xGBSnr3Fg474Cj5yQUT2Pt1BJCI34CgJC-gPHmv+A-oen8sJ-5w-ws3AX-ewBN7st-4l-z3-uh-M7+7v9h-6u-0f-o1A0j+0f8h-4D-w3-i1AnqBH-8OoGcfxF-v3-eP+zUDmv4d-038Cv-Th+5P9xH6rXy7fmyfWv+Ed9Gf7NP1NPvVAsf+m-8a-6-f2r-vf-df+Z19hv6x-22gc--RaBw0C3-5rQN7XsZA2AyHAD137LQJ+vhtKPr+C0CtoFMnxmgexfdaBfUDRoEnQO6ge9A1-+n0CQf5Mf32ge--bf+G0CdoEv-3agUu-ai+Nb87AF1vx-Ps9A9Kic0Dcf4PQN3-vu-GGBCMCLv5x-1+gR9Ap-+rUDPf5jQNOgfjXR6BB-9DoFYwPL-jjA-R+eH9hQEJP1v-g+me6Bj61qYGpf2BgdaoZGB0Y1UYGEwP6gYDAt6B6MDvoGYwNZgc3ff6BZ0DsYEYwMGgQp-AWBYMCLoE0X0hgfN-aGBN0DSv7FfylgRT-NmBj99qYGrQM2gYjAlmBX0DQYGqwI5gerA19+vMDlYHMwK6gVzAtWBvUCe75kwKpfhL-Rp+jMCo34WwM5gTM-RWB1sC0YFV-31gYLAx3+r0CRoGawPUfjrA+mB+MCSYEGwLdgQNAkWBQNoFn5vCBAASE1GqBUMCH-5GwNxgZ7AlWBjsD7YH7-29gU7A0f+bUCI4E-QIdgSZ-a-+yj9NAF3-w6-vVfdm+mN8Gf7zQMm-p8KLWBBMCY4EawNTgfHA2OBTUDhYFlwLjgZnfdOBTj9KYFF-2YyDnAl8+OL9aYF2wJrgVXAjuBpcCe4ElwL7gRXAzuBnUC04Fi-yugVj-A96iC8ZYEFwLpgUdAr2B1cDe4EDwPngXPA-uBS8CST71wIpgZnAz7+zcD0b7LX1lcr0-eGBhcDLrTFwIXgcvA7uBJ8Cj4ErwIvgcJ-I7+4sCTv6nn23gbnA3eB7SgrYHnwNPgcfAt+Bl8CX4GfwOTgT7A8uBdcCR4E3wMTvlhfD9OW79Uz4HwN-ga-Aj+B38CE4E7-z1gWfAqBBlcCh4GrwKf1mQUKqBIcD5AEWALqgbrA8H+78Cr4HxnwAQTXfbmB+cD94HTwN1-nz-DQBU0DN4GGwJx-tu-NM+B0CKn5s-3EAdgAiP+RMCGL6ywMPfsTAv+Bof9R4Hd-xYQXvAmhBSX8of6E-z4AWbAnhBhCC-NCMwNq-qT-MhBGcCKEFNwKoQWT-NhBhd8-YGs-zeamA-YOBlD90EG1QIbJgDAhqBCCChoEQIIMQV-A5RBi8CIPrGAPT-mQAreeegdon7WAIwATS-f+BwiCkAHaIL5gRwgwxB8CDB4H6IKMQYw-L7iriDM9xmIKn-roA3-+ViC5-42ILUAXYgrhB+CDrP4zwOjgXAg4xBMSD5YGRwL0XltJXRBrP8SH4+-1IAQEg8Hehg9wJDcAIvvmEg-P+miCw4G7QPiQSnA2uBPiDikE-wNKQaNfbxBniD976LLBCQZf-Gf+5v88AE8AJJfuEghxBDACnEFYILoQXEg5JBJiDPEHN32qQW4g+hBqSC8X4iALYAf7-Wf+2f9mkG5IK0AZ57ApBEsDw4GxIJwQf0gl2BCSDeEGlPxKfsdA0xBdSDVAENIMCQbu7MV+9SD8AGzIMugREgzn+YiD+YFlIN6QT0g1ZBJSDmu4EP1uQZ--EZB1ACxsCmAMsQQcg6QBYyCbAFX-zwwsAA8z+Gz8dkEyANsQVK8bhBJyCPkEvINByMcg3gBjCD+AEOAKMAYCgr5BwKDoUHkIIkAT8ghpeOgDxkF6APaQQYAtiOKADlAFpIJMARYg05+ZyDJAHooJyQUA-ZFBMiDUUFhIOC6H4gmgBRKCEX4koLRQdoA8lBO4CxYHYoIwQbigwQB0L8VAFAoNCQSCgplBeSCuAHTIIpQWYAjlBWiDzgp4oJ5QQSg8xBGSCxUEwoJEQWCgrJBtMhWUGSv1DgQsg3Gci29j-5HIJaQT8lUFBMr8yUEioLZQRDA8VBYcCPxRyv3DGgq-PmshUDS9pcgLOPlAVACBcDsV97qLH+QUr-fVBlCDfYHlIOgQUDAqJBsCDlkFDIJuQUnApZBkCDg0FXIMeQd6g9mB4CCakFCIIVQY4grCm1MC7oESILDQeIgxRBzP9FkFeoL0QULA5NBlyCVkGITiKQdcg-1BoaDc0GJs3BgSJ-d1B4b8k0GTwP3gZIg9ZBDMDU0G0IJ0QeGgzNBzsCg0EZoPcQVmg0a+E79Z4HZoJcQcWg3tB0uQTYFSv1hQVPVBNBICC-z4CIKjgSnfYhBPaD00EFoJDQW2gvpB7sDfa5dIMbQa2gudBM6DyICDoPVQbfA7tBfaDZ0FNoPbQS2gnNBAaDC0ELoMDQcegotBJ6D50HroL3QUUg6RBDcCN4FyIM9QTegq9BG6CQYGvoNvQe+gy9B36Cz0GnoJfQT+g-9Bv6D50H3oPXgbIg5hBFyD+0EAYIPQYugqDBa6DoMHnoMgwUBgt9BWyDP0EoYI-Qehgwy+DS9UEEaIPLQeBg+RBgGCCMHwYL-QURg69BJGDkMG7oIwwUWAoc+uGDMEF1X3n3nDA-hBJCCIMH7oLgwaxgzJ+5GDokHEYNbQSBg-z+jcC8MFPnwbnlWgxjBZX9nZioYIowbBg9jBYmDOMGkYO4wTGglFBTCDaMEdf2AQUJg0BBTGD8MFkYM7QYnXZxBChYOMF+oJkwRegqjBH59BUGr-1rQeJgpDBUmC9MG6YOwQfpgxDBhGDZMEMIPkwcOgzpBk6DrMFWYO6QVxggzBdmDPMEaYMowYBgnjBnf9qUEmYOYwfmgnzBEmDbMGhYPMwb5giLBXmDEMFVgJE7AuwbDBdT95kE7oOkwW5ggGB-mDJoGBYKzgaZgzt+06Do0EOYKpQQpg5zBvqD0z7CYPywRNAyUgYGDFME5YKnQWVgyjBGWDKsFZYI9QVGgqLB9mCKsEA+CqwcVgmrBrmDysFrwN4wY+g-jBLWCwsHpoLiwQDxcu+6iCksE0YK6wcFgr9BkWDhsEhYLYweFg+zBzyCMUHfIMaQef-HVBMyCDUH5IKmwVhTdzBNmCWMHeYMWwYdgpbBBmDakEB8U2waKg95ByqDrEG7IKhQa0gnbBxmDssEzYLQwfNg2bBMWCTsGfYLvQUf-NTSl2DjUFMZiMvnpoI1BRADHsGmoIWQQtgo7BkODTsHQ4K+we9giLB52Cfn6EoLlQddgk++q2CkUEPYLmQbtg4Bu+2C0sHaYIhwTDg-HBsODXsG0kTpQa8ghlBbEcWUHA4MoAZjgp7BzWDKkGtYKhwUTgszBH2DCcHfYK--qqgs3+G2C7sG6oLhQW0g2NBHSC9sGroMZwazguHBx2CRcHE4L8wT9ghv+VODm-7PP25wVtg1pBtkI-kG6vwBQRdg+XBV2DiUFg4Povk8-IHBf2C1UHJYOgAUoA6VBoyD0kGYoIFQVrgw3BVgD1cH-YOvgRbgogBtKCEUGm4LWwebg-nBOKDJUFsvw5wXIArHBO5JNUHfP3pfoig-lBlKCH0GdYPdwVIAiFBHL91AGFYKcwaHg4gBjuCkcFm4KDwaBgprBAgCw8Fo4MDwfKgxzBiqCDUEO4LVwXygvZBieD+sEh4KR7lbgvPB92C9UG04JTwbHg3PBAeD88EZ4KjwVngjHBQSCpkF64Leftugy3BjgC7FbWoK-AbagjNW3ICHUHlQLLZhEDesBonpa4wwdXyIt73XduwyVtHARAJlTEP4aIBrwBYgGBpgSAbEAsigRIwTgGj8HSAecA82MMgBsgGzeFyAeOrfIB+OBCgGsOn9nm8AoR05QDp661AJkEAj9KaydQCWdwEKyBUBrDFoBw9tzkAdAKraquwApcPQD38GRXX6AccA9+8QwC8FwjAOAxCDnSEBSI8pgH0ol+AXFYc8qj+CKBwV12WAaR8RF8wfkNgE0hXXwYvbYHQ8mALgFHyGA7A8AyWaJ6dEHrSInQIdSAs0EY1xwRDRd3aAd-g6sA9wDN3g8cGeAeMAu-BDQshgECeAOAfEub4BCwD0iwvwn+AZNxFruUIkUG4UEK2+ABhF4BfBDoQEqIlhAR4BeEBit8CuZsEO9apzgIeAaICkopeWFBAUOqbEB6ogadaysXxAUS+QkBKlIn8EXiGyEt8qRwi+BDoySEENKuMsgWkBUZB6QFUCEZAexAZkBAUCUri+ECKgeouM1gfeDRXqOoIqgZ5XAUBCgcpUjlpRNpGKA2SGkoCOgDSgIzJj6FOUBL7g35p1gJ1AcqAykibPonwEjoJrAcdLRUB4RD1wHNeGiIYaAlMB5ECbQHxgIyIQkfJMBeyRtwEmgMyIVEfLIhhmDEiG6ENjAXmA-IhTwBMiEXgOlJCOA9IhhRCCiEFEJygYafWIhmPNVwEJELJbvwQGohvgpciEugPKIX+sCohRRD2iGNgLSIWmArCB-B8sIFVENHYJ0QgiwL4Dpj6VgIfAUeA4Yh0xDRiFPAHGIYuApq+zRCFQGFGTXAYMQjcBixCtwGpEKjAbUQ+oh-RCGiHzEMvAXsQk8BvRC6tL9EImIaQwKYhhR9ywGvgLmITkQg4hpRCjiEnEI+Ia0wRohLF8NiEfeVaId7uZbWHRDkiF7YO6IT6A5YhFLIxiEDEIrSvcQk8B4JDq0SQkNuIUCQi4h14CriF6hn1UIiQoYhhxCRiF6QMhIQiQtYhcv9-jjLKCLCh8qAdmN2gtrLPtgQ4KCPJLmHeAAAC6JAAAACycAAYAAAAEMAAAmzJCWSG4AFAAGAAZkhUABmSEoAAAAJ6sAFQQI0ACIAnAAlABcABEAOwAe9A3AB8ICWLgcABIAdoAkfw34AmgHYAJCgMIAIpDxSGiAAkAFUAaQA+EALADNRFiAL6AfQAWpCNZiqAHwgBKQtUhRABfQBmAF9ABYABSAdMB9AB2gE4AJYuEIAywB2ADcYElIaIASZA5pC2wC8kGpIApADDA3ndRAC2ACLxEzKUQAsYZNQghAEBRANCAEAVQAUkA6kNEAM1gXgAtpCIgAhABdIRGQkKoupD4gAkQF9Ib8AUEAAEJ-IHWkOhdC0AGsEhiABAD6AFQwKQQAVAnoRAUTWAm36CaQ-gA+EBAgAFQFc0P9QGsEFgAUyHWkL1IR6Q7m0QtZ4QTpkOsACRAeQAipDvSE5kM4ABEATwATXRfQBaE1EAAIAVwAeEAcyEpIF9AGG2D+AfWIuAC2kNYhIYAfIA2pDWshNIG7IHWQ80hvAAJSEkgDlIdaQwQAJgAPgACAEkMAiARiC-pCPgCcAE50MMALshnABjQDtAAnIYXYHfB1pC2wA54l7IRrMV4AggAQgApIEfIQBAITAW3wuADmkI0sCGQqoAppDPSEfAE8ACRASpg25DrSGwRkpJKOQjWY9pCq8CzGAkAE2Q-8AjQBbSFakhzMGEAEXwWmgPyGqkN4lJBQhoAWKAPSFHkJzIewAYMhpowLACjkIdAWEAeeAVQAgugfkN9AHhAUQAHgBRAAmQFRwFwAeQA-1BGgB+AGioNy4DMhswQtwCeAFXAHCAD0h7QBeIBsQBXIbuQqCg7JBpKGQZDoobaQsNsjQATyF6kO7IFYAOkh4ABUAAwAAwAAAAMwwAAAAYw5IXAAAAAKgAACwAAK4UAAAAEZ0ABQABgAWAAuAAyAAVkNIAOwAAAAoqQANYAr5DfKETkJkAL5QpjAvlD2ACkAAUAKQASwAAAAhAoAIIABACkAGMAOwAWKhvlDeABgAFIAMQAcAA0AB4ACwAAAABLMkLQALZQzyhsVCpAC8AFioWlQrQApABYqEnYGvAJwAXyhO+CBABgAAAAGKZUL0AI+Qt3AlQAJABhUJUAPgAWKhLVDmqEuAF8oS1Q1KhGVD8ACkAEfIQoAAAAgi1QoQAYABeADTUMDgJhgbKhkABYAAIABgAMgAdAAWAAoACeUMIAAAAXxIAAAAZRZITAAeyhaABcAAKAH2oUAAA&quot;,&quot;cType&quot;:4,&quot;size&quot;:343496}"/>
  </we:properties>
  <we:bindings/>
  <we:snapshot xmlns:r="http://schemas.openxmlformats.org/officeDocument/2006/relationships" r:embed="rId1"/>
</we:webextension>
</file>

<file path=xl/webextensions/webextension2.xml><?xml version="1.0" encoding="utf-8"?>
<we:webextension xmlns:we="http://schemas.microsoft.com/office/webextensions/webextension/2010/11" id="{902D8B61-77D0-47C0-B808-8A667A485395}">
  <we:reference id="wa104381973" version="1.0.0.4" store="en-US" storeType="OMEX"/>
  <we:alternateReferences>
    <we:reference id="wa104381973" version="1.0.0.4" store="wa104381973" storeType="OMEX"/>
  </we:alternateReferences>
  <we:properties>
    <we:property name="addinIntsanceKey" value="&quot;c0f07e01-52ac-4cec-9c9f-5854469d4af7&quot;"/>
    <we:property name="fileInfo" value="{&quot;webURL&quot;:null,&quot;golocalReferenceFileWebURL&quot;:null,&quot;usesGolocalEndPoint&quot;:true}"/>
    <we:property name="tableName" value="&quot;Table2&quot;"/>
    <we:property name="tableValues" value="[[&quot;Employee ID&quot;,&quot;Name&quot;,&quot;Title&quot;,&quot;Manager ID&quot;,&quot;Role Type&quot;],[&quot;ID1&quot;,&quot;Bianca Toscano&quot;,&quot;Director&quot;,&quot;&quot;,&quot;Executive&quot;],[&quot;ID2&quot;,&quot;Aasa Andrejev&quot;,&quot;Manager, Marketing&quot;,&quot;ID1&quot;,&quot;Manager&quot;],[&quot;ID3&quot;,&quot;Paul Lohmus&quot;,&quot;Manager, Products&quot;,&quot;ID1&quot;,&quot;Manager&quot;],[&quot;ID4&quot;,&quot;Sergio Udinese&quot;,&quot;PR Coordinator&quot;,&quot;ID2&quot;,&quot;Staff&quot;],[&quot;ID5&quot;,&quot;Mattia Sabbatini&quot;,&quot;Content Strategist&quot;,&quot;ID2&quot;,&quot;Consultant&quot;],[&quot;ID6&quot;,&quot;Mai Aare&quot;,&quot;Engineering Lead&quot;,&quot;ID3&quot;,&quot;Staff&quot;],[&quot;ID7&quot;,&quot;Aet Kangro&quot;,&quot;Design Lead&quot;,&quot;ID3&quot;,&quot;Staff&quot;],[&quot;ID8&quot;,&quot;Aili Mihhailov&quot;,&quot;PR Specialist&quot;,&quot;ID4&quot;,&quot;Consultant&quot;],[&quot;ID9&quot;,&quot;Lemme Kangur&quot;,&quot;PR Assistant&quot;,&quot;ID4&quot;,&quot;Assistant&quot;],[&quot;ID10&quot;,&quot;Alice Cattaneo&quot;,&quot;Copywriter&quot;,&quot;ID5&quot;,&quot;Consultant&quot;],[&quot;ID11&quot;,&quot;Helbe Piip&quot;,&quot;Software Engineer&quot;,&quot;ID6&quot;,&quot;Staff&quot;],[&quot;ID12&quot;,&quot;Riccardo Buccho&quot;,&quot;Intern&quot;,&quot;ID6&quot;,&quot;Assistant&quot;],[&quot;ID13&quot;,&quot;Jana Piip&quot;,&quot;UX Designer&quot;,&quot;ID7&quot;,&quot;Staff&quot;],[&quot;ID14&quot;,&quot;name&quot;,&quot;title&quot;,&quot;ID13&quot;,&quot;Staff&quot;],[&quot;ID15&quot;,&quot;name&quot;,&quot;title&quot;,&quot;ID13&quot;,&quot;Staff&quot;],[&quot;ID16&quot;,&quot;name&quot;,&quot;title&quot;,&quot;ID13&quot;,&quot;Staff&quot;],[&quot;ID17&quot;,&quot;name&quot;,&quot;title&quot;,&quot;ID13&quot;,&quot;Staff&quot;],[&quot;ID18&quot;,&quot;name&quot;,&quot;title&quot;,&quot;ID13&quot;,&quot;Staff&quot;],[&quot;ID19&quot;,&quot;name&quot;,&quot;title&quot;,&quot;ID13&quot;,&quot;Staff&quot;],[&quot;ID20&quot;,&quot;name&quot;,&quot;title&quot;,&quot;ID13&quot;,&quot;Staff&quot;],[&quot;ID21&quot;,&quot;name&quot;,&quot;title&quot;,&quot;ID1&quot;,&quot;Staff&quot;],[&quot;ID22&quot;,&quot;name&quot;,&quot;title&quot;,&quot;ID1&quot;,&quot;Staff&quot;],[&quot;ID23&quot;,&quot;name&quot;,&quot;title&quot;,&quot;ID1&quot;,&quot;Staff&quot;],[&quot;ID24&quot;,&quot;name&quot;,&quot;title&quot;,&quot;ID2&quot;,&quot;Staff&quot;],[&quot;ID25&quot;,&quot;name&quot;,&quot;title&quot;,&quot;ID2&quot;,&quot;Staff&quot;],[&quot;ID26&quot;,&quot;name&quot;,&quot;title&quot;,&quot;ID2&quot;,&quot;Staff&quot;],[&quot;ID27&quot;,&quot;name&quot;,&quot;title&quot;,&quot;ID2&quot;,&quot;Staff&quot;],[&quot;ID28&quot;,&quot;name&quot;,&quot;title&quot;,&quot;ID15&quot;,&quot;Staff&quot;],[&quot;ID29&quot;,&quot;name&quot;,&quot;title&quot;,&quot;ID15&quot;,&quot;Staff&quot;],[&quot;ID30&quot;,&quot;name&quot;,&quot;title&quot;,&quot;ID15&quot;,&quot;Staff&quot;],[&quot;ID31&quot;,&quot;name&quot;,&quot;title&quot;,&quot;ID15&quot;,&quot;Staff&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Sheet4!A1:E32&quot;"/>
    <we:property name="pageID" value="&quot;0&quot;"/>
    <we:property name="imageCacheV2" value="&quot;data:image/png;base64,iVBORw0KGgoAAAANSUhEUgAABU0AAAS8CAYAAAC436tdAAAAAXNSR0IArs4c6QAAIABJREFUeF7s3QeYFdX5x/F3KbssTboCmtipKqLYiNgb9q4BFUvsiA2kiyiCCoqoCIode4klGjUx/o1dE1sQIxYs2JaoIHWXBf7PGZxx7uXeZefunDtzzvnu8+R54u7cM+/5vGd3uL89M1sifCCAAAIIIIAAAggggAACCCCAAAIIIIAAAggEAiXq/+18/JS369WrtzEuCCCAAAIIIIAAAggggAACCCCAAAIIIICAywKrVq1e6YWmvfvdOP/GEYe3ade6qcsezB0BBBBAAAEEEEAAAQQQQAABBBBAAAEEHBcYNP6JX4LQ9KFrT2jToV1zx0mYPgIIIIAAAggggAACCCCAAAIIIIAAAgi4LNBv8H0LCE1dXgHMHQEEEEAAAQQQQAABBBBAAAEEEEAAAQQyBAhNWRAIIIAAAggggAACCCCAAAIIIIAAAggggEBIgNCU5YAAAggggAACCCCAAAIIIIAAAggggAACCBCasgYQQAABBBBAAAEEEEAAAQQQQAABBBBAAIHcAuw0ZWUggAACCCCAAAIIIIAAAggggAACCCCAAAIhAUJTlgMCCCCAAAIIIIAAAggggAACCCCAAAIIIEBoyhpAAAEEEEAAAQQQQAABBBBAAAEEEEAAAQRyC7DTlJWBAAIIIIAAAghoFPjoy0UyasZsqV652jtLvXoiJ+3/e2lW3kDjWRnaGYESkT17tnVmukwUAQQQQAABBBAolgChabGkOQ8CCCCAAAIIOCnwwWcLvdB0edUqb/6lDerJuNO7SZv1Sp30YNLxCrz3yQLpu/MG8Q7KaAgggAACCCCAAAJCaMoiQAABBBBAAAEENAqsCU0/kuVVK72zNCqtJ1eduZW0bUFoqpHdmaHfnP0Toakz3WaiCCCAAAIIIFBMAULTYmpzLgQQQAABBBBwToDQ1LmWF3XChKZF5eZkCCCAAAIIIOCQAKGpQ81mqggggAACCCBQfAFC0+Kbu3RGQlOXus1cEUAAAQQQQKCYAoSmxdTmXAgggAACCCDgnAChqXMtL+qECU2Lys3JEEAAAQQQQMAhAUJTh5rNVBFAAAEEEECg+AKEpsU3d+mMhKYudZu5IoAAAggggEAxBQhNi6nNuRBAAAEEEEDAOQFCU+daXtQJE5oWlZuTIYAAAggggIBDAoSmDjWbqSKAAAIIIIBA8QUITYtv7tIZCU1d6jZzRQABBBBAAIFiChCaFlObcyGAAAIIIICAcwJRQ9M33nhVDtp/z8Cp74GHyN33Pizq80ccsr/85a//kJ7b9dLm+OWXX8heu+0kCxb8HJyjtLRU+3m1TcjygQlNLW8w00MAAQQQQACBxAQITROj58QIIIAAAggg4IJAIaHpMUccLO9+8LF88umcogSlufqgwtMD9u0jM+97VGtI68Ia0DlHQlOduoyNAAIIIIAAAi4LEJq63H3mjgACCCCAAALaBeIKTVu3aRuEmB999KEMOvcMr/bGjZsEAeuQC8+Tlq1ayauv/FO23mZbefrZf0h5eWMZPWKITL3peu/4W2+7R5YuW7rW69X44Y9coWl4HH/8ioqKYGfqkKEjZcjQUd4w4WN32HFneevN1zPqVedTu2drU3N4LtobZtgJCE0NaxjlIoAAAggggIAxAoSmxrSKQhFAAAEEEEDARIFCQtPw7fnhcDJ752fl8uWy4/bd5dLLrpT2HTt6t/WrULTn9jt4QeY1k6Z4n/d3rmYHo+HXH37kMTWGpvfOvFOGDbnQC2ibNm3mnfeP/U+SjhtuJM/99WnvEQL+hwpDc50z+3z+owiya1ahbq5z+YGsietAV82EprpkGRcBBBBAAAEEXBcgNHV9BTB/BBBAAAEEENAqUEho6geO4XDy2ONPCHaaVq2oynjuqdrh2Wf3PYOg0n+dClNVAHnbrdOCXadqstnPTQ3vEPUxsneaqp2jr7zyT2+chg1L5aT+x8g2PbYVVZf/DFQVfqrwVQWs4XPmO184XA3X/O47/8p5LkLTtZcqoanWb18GRwABBBBAAAGHBQhNHW4+U0cAAQQQQAAB/QI6QtPHH3tYvvhirrer1N/xmS80De80XbxkiXz80Wx55eX/W+v12YFkdmiaa6epCmX9HarhoPT9998NAlx1ThWq7tJ714x61fnyhaa5dpqGz6W/a+acgdDUnF5RKQIIIIAAAgiYJUBoala/qBYBBBBAAAEEDBMoJDRd1+35/k5T9Vftu3TtLvvt3zfvTtODDz3C2xX63LNPZzz/VJ0j/Pp1habV1dXBOKoFfQ88xLslP/t5qSpEDR+rnrk6dfrtMuCEY9c6X77QNFxz+FyGtb4o5RKaFoWZkyCAAAIIIICAgwKEpg42nSkjgAACCCCAQPEEooamxauMM9kgQGhqQxeZAwIIIIAAAgikUYDQNI1doSYEEEAAAQQQsEaA0NSaVqZyIoSmqWwLRSGAAAIIIICABQKEphY0kSkggAACCCCAQHoFCE3T2xsbKiM0taGLzAEBBBBAAAEE0ihAaJrGrlATAggggAACCFgjQGhqTStTORFC01S2haIQQAABBBBAwAIBQlMLmsgUEEAAAQQQQCC9AoSm6e2NDZURmtrQReaAAAIIIIAAAmkUIDRNY1eoCQEEEEAAAQSsEYgamlZVVsqpA46TioofPIMGDRrIpMk3S+cu3UR97ZyzTpaJ194k67VoaY0REylcgNC0cDteiQACCCCAAAII1CRAaMr6QAABBBBAAAEENAoUEpqOH3epDB0xRsrKGsmsWe/L8CEXyD33PVrnoLS6ulquuepyOfuc8+s8lkYyho4gQGgaAYtDEUAAAQQQQACBCAKEphGwOBQBBBBAAAEEEIgqUNfQVJ3v2b8+JfMrfpBjjzvB22l60eAR8ufHHpLZsz6QzbfoJJeOneAdc93E8V55u/Tu431Ofdxy8xR59JEH1iq7/4mnyAknnZbxdf913333rdx5+/SM8aPOm+OLI0BoWhxnzoIAAggggAAC7gkQmrrXc2aMAAIIIIAAAkUU0BWaXnHZCLlp2h3ejlEVct4/8065cPBwb2a3z7jZC06rV1bLow/dHwSo2TtN1S7Wm2+cLNdef7O3q1UFrFt26iKdunSTwRecHYxfRC5OFVGA0DQiGIcjgAACCCCAAAK1FCA0rSUUhyGAAAIIIIAAAoUIxBWaNipr5AWh/k5TtRP0siuuDm7hv2jQWRnlDRtxmSyvXO7tUFU7StVHdmjq72D1v+7/99779pXrr50QjF/IvHlNcQQITYvjzFkQQAABBBBAwD0BQlP3es6MEUAAAQQQQKCIAnUNTdUuUn/XZ3l547yhaXhHqT89tZM0e6fphHGXylHH/NH7w1LZXw/vNCU0LeIiqcOpCE3rgMdLEUAAAQQQQACBGgQITVkeCCCAAAIIIICARoFCQtNTBxwnFRU/eFWp2+b9PwJVVVmZMzRVx4WfXdqgQQOZNPlmLxgNf17tPp3z8UfeM07X9UxTQlONiyLGoQlNY8RkKAQQQAABBBBAICRAaMpyQAABBBBAAAEENApEDU01lsLQFgoQmlrYVKaEAAIIIIAAAqkQIDRNRRsoAgEEEEAAAQRsFSA0tbWz6ZgXoWk6+kAVCCCAAAIIIGCfAKGpfT1lRggggAACCCCQIgFC0xQ1w8JSCE0tbCpTQgABBBBAAIFUCBCapqINFIEAAggggAACtgoQmtra2XTMi9A0HX2gCgQQQAABBBCwT4DQ1L6eMiMEEEAAAQQQSJEAoWmKmmFhKYSmFjaVKSGAAAIIIIBAKgQITVPRBopAAAEEEEAAAVsFCE1t7Ww65kVomo4+UAUCCCCAAAII2CdAaGpfT5kRAggggAACCKRIgNA0Rc2wsBRCUwubypQQQAABBBBAIBUChKapaANFIIAAAggggICtAoSmtnY2HfMiNE1HH6gCAQQQQAABBOwTIDS1r6fMCAEEEEAAAQRSJKBC02HTZ0u9EhEpEVm5crVcePTm0qJZwxRVmZ5SvvphqTz1ylw558hu6SkqxZVULKiUvjtvkOIKKQ0BBBBAAAEEEDBTgNDUzL5RNQIIIIAAAggYIvDzoir5v/f+J1UrVgUVb9ephTQqrW/IDIpb5pV3vCcff7VY7rr0D8U9scFn27BtucHVUzoCCCCAAAIIIJBOAULTdPaFqhBAAAEEEEAAAScFLrjuTfngs1/khRv3cXL+TBoBBBBAAAEEEEAgHQKEpunoA1UggAACCCCAAAIIiAihKcsAAQQQQAABBBBAIA0ChKZp6AI1IIAAAggggAACCHgChKYsBAQQQAABBBBAAIE0CBCapqEL1IAAAggggAACCCBAaMoaQAABBBBAAAEEEEiNAKFpalpBIQgggAACCCCAAALsNGUNIIAAAggggAACCKRBgNA0DV2gBgQQQAABBBBAAAFPgNCUhYAAAggggAACCCCQBgFC0zR0gRoQQAABBBBAAAEECE1ZAwgggAACCCCAAAKpESA0TU0rKAQBBBBAAAEEEECAnaasAQQQQAABBBBAAIE0CBCaauzCrM8WyDOvz9N4BoZGAAEEEEAg/QLzKpbKgkWV6S+UClMh8L8FlVK5YrU0blQvFfVQhAECJSLNGzeU+vVKDCiWEhFAwESBTTo0kyblDUwsnZodEtioXRM5ft9NHJqx/qkSmmo0vnrmLO8fb903banxLAyNAAIIIIBAugWmPz5Htt2ylTQu481GujuVjupWrhSZM2+BNCsvTUdBVJF6gXkVS2TDdk1kw3aNU18rBSKAgHkCn3z9i7Rr1Uh6b93OvOKp2CkBlUG9cOO+Ts1Z92QJTTUKqwW7zeatZL+dOmg8C0MjgAACCCCQboF+l74sk87bXjZoXZ7uQqkOAQSMFODf3Ea2jaIRMEbgrmc+82o9qe9mxtRMoW4K7HXu84SmMbee0DRm0PBw/ANOIy5DI4AAAggYI0BoakyrKBQBIwX4N7eRbaNoBIwRIDQ1plXOF0poGv8SIDSN3zQYkX/AacRlaAQQQAABYwQITY1pFYUiYKQA/+Y2sm0UjYAxAoSmxrTK+UIJTeNfAoSm8ZsSmmo0ZWgEEEAAAfMECE3N6xkVI2CSAKGpSd2iVgTMEyA0Na9nrlZMaBp/5wlN4zclNNVoytAIIIAAAuYJEJqa1zMqRsAkAUJTk7pFrQiYJ0Boal7PXK2Y0DT+zhOaxm9KaKrRlKERQAABBMwTIDQ1r2dUjIBJAoSmJnWLWhEwT4DQ1LyeuVoxoWn8nSc0jd+U0FSjKUMjgAACCJgnQGhqXs+oGAGTBAhNTeoWtSJgngChqXk9c7ViQtP4O09oGr8poalGU4ZGAAEEEDBPgNDUvJ5RMQImCRCamtQtakXAPAFCU/N65mrFhKbxd57QNH5TQlONpgyNAAIIIGCeAKGpeT2jYgRMEiA0Nalb1IqAeQKEpub1zNWKCU3j7zyhafymhKYaTRkaAQQQQMA8AUJT83pGxQiYJEBoalK3qBUB8wQITc3rmasVE5rG33lC0/hNCU01mjI0AggggIB5AoSm5vWMihEwSYDQ1KRuUSsC5gkQmprXM1crJjSNv/OEpvGbEppqNGVoBBBAAAHzBAhNzesZFSNgkgChqUndolYEzBMgNDWvZ65WTGgaf+cJTWM2ff+Tn+TqmR96oy5cXCWlDetLeVl9aVreQG64aEcpbVgv5jMyHAIIIIAAAukTuP/5ufKXV+d5hc1fsFxaNS+T+vVKZJstWsqQ/t3TVzAVIYCAUQL8m9uodlEsAsYJ/PRLpZx/3duyctVqWbys2qtfvadXH5f9qYdsvmEz4+ZEwXYK3PGXT+Xvb3/nTe77H5fJBq3Lvf/Pv7nj6TehaTyOGaOcMeF1+XTeoozPndh3Mzmp72YazsaQCCCAAAIIpE9AvdlQO0yrVqzKKO7aQdvLNlu0Sl/BVIQAAsYJ8G9u41pGwQgYJaB2sT/3xrcZNat/w6h/y/CBQFoEvpm/VE6+/FUv4A9/8G/ueDpEaBqPY8Yor35QIaNveS/4nPqN1L1j+wS/mdJwSoZEAAEEEEAgdQJTH/1YHn3xy6Au3mikrkUUhIDRAvyb2+j2UTwCqRfIFUYRRKW+bU4WmB3w82/u+JYBoWl8lhkjhX/zzS5TTcgMiwACCCCQaoHs3aa80Uh1uygOASMF+De3kW2jaASMEQiHUQRRxrTNuUKzA37+zR3fEiA0jc8yYyT/N9/sMtUEzLAIIIAAAkYI+LtNeaNhRLsoEgHjBPg3t3Eto2AEjBIIh1EEUUa1zrli/YCff3PH23pC03g9M0ZTv/neZet2PMtUozFDI4AAAgikW8DfbTrh7J48yzTdraI6BIwV4N/cxraOwhEwQkCFUd//uJxnmRrRLXeL9AP+awZux7+5Y1wGkULTv310n7z51fPB6ds121B22bRvjOXYNdScudWyUYcGUl5m17x0zaZleVvpuN4WuoZnXAQQQCA2gVteGyUVi74OxuvWfkfZot02sY1v20DvfVQtPbqs+YuzfKxbYMP1tpAW5W3XfSBHWCvw+Lvz5aU5C4P5dWjRUPbqzB9Qy9fwT75cIBtu0EzKy+pbuybinFirpg1l49aN4hySsQwT+GDeYrnn9R+k+tc/HNOgXokcv0M7w2ZRvHL/9/NyWbxkhWy8YbPindTgM5U2rCfdOzSJZQYTn/tKvllQFYzV83dNpVtMY8dSYMoG+des+bJ9d/4NWdu2/L5NI2ndpGGNh0cKTe988wp5/5tXggFVaHrSjiNqWw/HIZBXYHHVAikpKZEtWvdACQEEEEi9wIinjpalKxYFde6y6UHSe9MDU183BaZf4H9Lv5ENmv5e2jXdKP3FUqE2gSkvzJO35v4SjN9+vTIZuHdHbedjYHcEFi1bKSUlIl3bxxNouCNn10z/OWeB3P7Kd0FoqmZ35ZGb2jVJZpOIQHX1avluYZX03ny9WM5/5j0fy+LKlcFYe3VtKXt1aRnL2AzitsD8hSukQ8syab9eaY0QdQpNN2j+eznzD1e6Lc3sYxFYsKxCqlZVEprGoskgCCCgWyA7NN19iyNl9y2O0H1axndA4NtfPpfWjTcgNHWg1zVNMTs07diyTIYe8DvHVZh+HAI/LqmWqupVhKZxYBo8hgpN73ztO6mqXh3M4oY/csefwS1NTelqTX1asUxbaNp3q9ZywFbceZGahhtcyFc/LZd2zQhNDW6hW6UTmrrVb2aLgOkChKamdzC99ROaprc3xayM0LSY2m6di9DUrX7nmy2hKetAlwChqS5Zxo1bgNA0blHG0ypAaKqVl8ERQCBmAULTmEEZLhAgNGUxKAFCU9aBLgFCU12yZo1LaGpWv0yqltDUpG65XSuhqdv9N272hKbGtYyCEXBagNDU6fZrnTyhqVZeYwYnNDWmVcYVSmhqXMu0FExoqoWVQUW8Rz5wez5LwQQBQlMTukSNgQChKYsBAQRMEiA0NalbZtVKaGpWv3RVS2iqS5ZxCU1ZA0qA0JR1oEuA0FSXLOPGLUBoGrco42kVIDTVysvgCCAQswChacygDBcIEJqyGJQAoSnrQJcAoakuWbPGJTQ1q18mVUtoalK33K6V0NTt/hs3e0JT41pGwQg4LUBo6nT7tU6e0FQrrzGDE5oa0yrjCiU0Na5lWgomNNXCyqDcns8aMEggVaHpiEtGy01Tpsptd98qRx59uBbGQs6xfHmlbL/1jnLZuEtrXdeXX3wpu+28l0yack2tX6NlwpYNSmhqWUOZDgKWC0QNTf1rx4IFCzyZbXpsLc++8LSUNy6vtZQaY9/dD5D7Hpkp223fM3hdba9Lb7z2hhxxyDHywX/flTZtWtf6vBxYXAFC0+J6p/VshKZp7Yz5dRGamt/DOGZAaBqHImPkEmCnKevCFIHUhKYqmOzda1fZaZedZMHPC+Teh+6O3bDQcxQSmsZePAN6AoSmLAQEEDBJoJDQ1A88VWCpfvl25jmny9CRQ2o9bULTWlMZfSChqdHti614QtPYKBkoS4DQlCWhBAhNWQe6BAhNdckybtwCqQlN1c6WSy4aLtNm3CSHHXhksENm5l33yrlnDvLm3bhJY2/ny5LFi703kmonztARQ7w3k7mOy94hk+scK6qq5MJBQ6RVq5byyj9fDXb1NCxtKP2PO0meffo52bLTFlLxw3xv12jHju2D4xf9ssjbAXTFZeO9HbLq48CD+3qBb3hHzzv/ejfj63fdd7s3dv169b1jVe23Trst8m6iuBeDCeMRmprQJWpEAAFfoC6hqdpl6l8rDjhwv7WuhZ/O+STYEdq0adPgjojte/Ws9U5T/+4LVa+/q/X9996XQw44Qrp26yLvvft+xuezr5c9t99W7phxV3B9rqmm7Os2q6RuAoSmdfOz5dVRQ9M3XntVLj5/oLRq1Vpeefkl2abHtvLM316Uxx55SAaedfqv/95uIu/NniOfzpmz1rHbbre93HnbrdK4yZpj2rRpKyOHDZGpUyb/+u/gQ+SeBx6xhdfpeRCaOt3+YPJRQ1N+xrBuaiuQdGjKWq1tpzguFaFpdXW198awR49t5PyLB3lv/Pqf+MeMnTXh3Z7Lli6Vvz79XM7dqPl2heY7x+579pH99zrIeySAeqPp31KvwlH/9kT1JtA/Rn3e///qEQLh2xiz37SqsQ478hB56IFHvLA3/HU1hyEXDZN3/vOWnD/wIm/uUXYSubp0CU1d7TzzRsBMgbqEpv5O0/BjXsLXuPB1qpDQVP3CTl2Hwtcnde2t6bqowtS/vvAXUb9wXNe1M/ual++6bWZnk6+a0DT5HqShgkJC07777CEz7pwp2/XaQfbovaNMnHyDHHH0Md50Kpcvl149usmYy8dLh44d5bAD9/NC1aqqKsn1OnXMUYcd5AWozZo2C17rj5cGI2ooTIDQtDA3215VSGjKzxjbVoGe+aQhNGWt6umtbaOmIjTNfoabQg7veFFvzPwPtbP0+P7HBjtN/eefqvAy+7hwCJnvHKPHjpQTjh+QM9T0d3+W1KsX7OBRb1L9N43qWXHhHa65auzUeUt58423MtZNeA7jrhor114zWW65Y1rGs+dsW2hxzYfQNC5JxkEAgWIIFBKa+jsyVX3+3Qu5rnEq3PR/uVdIaKp2mb7yz1e8uxz8uyvUL/DyjRsOadUdH/5jBLp175ZxjcxXkz8vnc8tL0ZP03IOQtO0dCLZOgoJTXOFnCr8VG8e/Y9Lho+S3fbYMwhElyxeIvvt2Ufue+hR6dZ9qyAcXbZsabBDNfzaS0aMShaGs9dZgNC0zoRWDFBIaMrPGCtar30SaQhNWava22zFCVIRmmbfnq7eHPrB5GMPPy5fzP1izU7QrB2o4depW+TzHac6le8coy4bIeOvuCrvTlC1Ayd7p2k4NM33BzP8kDa80zT8uAB/56u6/d9/7AB/cGPd31OEpus24ggEEEiPQCGhaa4/4qQCzuxrnAo38+38rM0fgsq101T9wcN8O1hrG5rmqsn/4448jia+tUloGp+lySPFFZq+886/5Mu5n3s7UNVO034nDKhVaBreaapu1efDHgFCU3t6WZeZxBWa8jOmLl2w87VpDU1Zq3aut7rMKvHQ1A8P/ed7qsn4tx+GbxMsLS31nq+2f9/9ZNGixcEzQrN3moaP83ea1nSOjh07yH/+M2ut0PTQww8OnmnatXtX75mnJ582wHszGQ5NVb3hZ8Kp86tbF8O3VYafaep/PbxL1d9JVJdGuvJaQlNXOs08EbBDIK7Q1N9pGr7GXTz0wpzXqXU901Q9D1x97N93X5GSEu/Z3eojvKs1127R2oSm+a6d4esgO03jWduEpvE4mj5KXKGpv9N0zc+Y7rLfAQfWKjRVt+GHn2mqXq9u5++5fS/TaZ2vn9DU+SXgAcQVmvIzhvWULZDW0JS1ylrNFkg8NLW1JeE/BOXvsLF1rsWcF6FpMbU5FwII1FUgamha1/PxencECE3d6XVNM40amqKGQG0FCE1rK2X3cVFDU7s1mF2cAkmHpnHOhbHsFiA01dBfPzD9/ca/854VV964XMNZ3ByS0NTNvjNrBEwVIDQ1tXPpr5vQNP09KkaFhKbFUHbzHISmbvY9e9aEpqwDXQKEprpkGTduAULTuEUZT6sAoalWXgZHAIGYBQhNYwZluECA0JTFoAQITVkHugQITXXJmjUuoalZ/TKpWkJTk7rldq2Epm7337jZE5oa1zIKRsBpAUJTp9uvdfKEplp5jRmc0NSYVhlXKKGpcS3TUjChqRZWBhURQlOWgSkChKamdIo6PQFCUxYCAgiYJEBoalK3zKqV0NSsfumqltBUlyzjEpqyBpQAoSnrQJcAoakuWcaNW4DQNG5RxtMqQGiqlZfBEUAgZgFC05hBGS4QIDRlMSgBQlPWgS4BQlNdsmaNS2hqVr9MqpbQ1KRuuV1rKkLT7779Ts485VzZZtutZez4S4OO/PUvz8rkiTfI5KmTpEvXzqnrVFx1q3Fm3nW/DB52YeQ5VlZWyVmnniPX3jhRWrRYL/LrTXsBoalpHaNeBNwWiBqaxnVdKba6uhYN+OOpUvFDhXfqLbbcXK6feq2UNSqLVEp1dbWMGzNBjvnjUam87keajOaDCU01AxsyfF1D06rKSjnrtAEy6Yap0qJFy2DW+T5vCAtlxiBAaBoDogVD1DU05WeMBYtA0xTSFpqyVjU12oJhUxOajh97tVRUzJdpt9/khX/+G6cf//ejnHXeGal886Te3MZRd5TQVLlcdcU1cs75ZzsRkmZ/jxGaWvBThykg4JBAIaFpHNeVYhNn/wLv5htukU5dtpQ99949UimFhKauXhcJTSMtLWsPjhqaqu+Xq68cK2efd0FGSJr9eUJTa5dMrSdGaFprKqsPjBqa8jPG6uUQ6+SSDk1Zq7G20+rBUhOaXnv19bJz752kRcsW3pusWR/MkvtnPiilpWXejhMJWx1oAAAgAElEQVQVpKrdqIsXL/Ya0nvXXbxdqSpwvP2WO2XWf2Z7O1zCn88+fsSYYTl3wvzj7y/KxAnX5R1X7ZgJ74D1V4Q6dyF1nzXw9KBmNbb6b7XT9ILB58mlI8bKlltuISedeoKonbbZdak3oo88+KhXwokn95fj+h/r7TQdPPwieeyhP6/lENfun7R8FxCapqUT1IEAArURKCQ0LeS6kvT1MFdo2rRZE/nqi6+865J/HQ1fw/zrtXL0P9+gQQPp1HlL75el6rqvLK6YcJm3Y3XGtNuld59dvF+ihscJ98G/Lvq7XtV4ab1bpTbrp6ZjCE3rKmjH66OGptNumiKPPni/N/kTBpwqx/U7wdtpuvkWW8o//v78Wp9XO1DfePUVmXTVlb/+O7mPjBl3lR14zKJGAUJTFogSiBqa8jOGdVNbgaRDU9ZqbTvFcakKTc8eeIY88tCfvdvU1ZujnXrvKI8++Oe1btML7ypZtnSpnHfmBTJ2whjvTVmu2/r84/vssat8/uncIJAsa9RIunTtlHFrvP+mTL1Zu+DcwcHO11xLxQ9No9Z9xDGHy2UjrwjG9neaNm3aNNiZk7371K9LzTG809R/o6pC09FDx6zlsLK6Wv799rsZc4668ydN3yaEpmnqBrUggMC6BAoNTaNeV9TdB0leD7N/QacCUfULwfB1VP0y9MbJNwe37fu7Udu1ayMP3f+o98tJNc6fTjpDho2+JG9oqq5r/vHKP3unqTqPf91bV39M/jqhqcndi6/2qKFpvh2lV193g0yfOiXYgervNB08bKT85cnH5eKhI7yib5t+s/TetY907totvkkwUioFCE1T2ZaiFxU1NOVnTNFbZOwJkw5NWavGLp2iF56q0HTMFaO8nZWHH3WoPPLgY3LJiIu9/1Y7TVVYqHZhvvHqmx6S2nVy3yP3eG8Sc+1EyXX8nffOkEFnX+TtSPVfP++rr73PhT/UjlQVpobHrSk0jVr3pClXeztN/d0z/jPsVlSv8OakAlv1pi9XXX12/0Pe0DQ8ph+ybrrZpsHuWn/OJj/7lNC06D8jOCECCNRBoNDQNOp1JenrYa7na/u/WPSvderuiYof5nu/xFMf/n+3W79t8Pnw7fn5dpp+8fkXGePkuj3fv1MjvJu1Dm1M5UsJTVPZlqIXpTs0HXDaGTJ21LCMeQ0fPVb22Hufos+VExZXgNC0uN5pPZvu0JSfMWntvP66TAtNWav610Raz5Cq0FS9sfJvlVe32PU76fhg52h4x2T2TtNcoWmu4zfZbBPZoP0GGc9YU+FkeMeK36jsN3s1haZR61Y7TbNDU3V7/gEH7hvswvlkzic568p+3lt4p2mu0FS9uVQ7ak3eXRq2JzRN648S6kIAgVwChYamUa8r/k7TpK6HtQlNs6+3UXaa1m9QP+PfA9k7TfP98ajsoNamVUpoalM3C59LIaHplWNHyzHH9fN2i/o7StVO05umXLvW59WbxBee/yu35BfeImNfSWhqbOtiLbyQ0JSfMbG2wNrB0hCaslatXV6xTix1oelPP/0U3M7XtGmT4E1SeMekekZZ1+5d5NIrRuXdaZrr+GGjhgQ7TZWiCmbVjpfws9H855+Fd7hISUnOv1AfDlaj1H362aflDE3VYwnUG7zXX33Tu00xV13hZ7llP9N0XTtNw3OOdRUVcTBC0yJicyoEEKizQF1C0yjXlaSvh7UJTRVmrmeaql8G+neSqDsidt9zNzn4sAMznl0aftZp9jNN1d0hH380x3vet7ouqp2r/vPAbbjDIt8iJDSt87enFQNEDU3VpP3nuIWfaaqeXfrAvfd4zzvN93n1WvW9eN2N07g934rVU/MkCE0daHItphg1NOVnTC1QOcQTSDo0Za2yEGsrkIrQtLbF1vW48B+RUG/wxo0ZLyMuHerdql/TR212nda1Nl2vL3TOuuqp67iEpnUV5PUIIFBMgaihabFqK/TaYPL1sFi2xToPoWmxpNN9nkJC03TPiOrSIkBompZOJFtHIaFpshVzdlME0hCammJFnckKOBWaZj8nVO1Oqc1t6+E3l8m2K/rZC51z9DMV5xWEpsVx5iwIIBCPQFpD00KvDSZfD+PpaHpGITRNTy+SrITQNEl9u89NaGp3f2s7O0LT2kpxXFQBQtOoYhyflIBToWlSyJw3PgFC0/gsGQkBBPQLpDU01T9zzqBbgNBUt7AZ4xOamtEnE6skNDWxa/HXTGgavykjrhEgNGUlmCJAaGpKp6jTEyA0ZSEggIBJAoSmJnXLrFoJTc3ql65qCU11yTIuoSlrQAkQmrIOdAkQmuqSZdy4BQhN4xZlPK0ChKZaeRkcAQRiFiA0jRmU4QIBQlMWgxIgNGUd6BIgNNUla9a4hKZm9cukaglNTeqW27USmrrdf+NmT2hqXMsoGAGnBQhNnW6/1skTmmrlNWZwQlNjWmVcoYSmxrVMS8GEplpYGZTb81kDBgkQmhrULErl9nzWAAIImCVAaGpWv0yqltDUpG7pq5XQVJ+t6yMTmrq+AtbMn9CUdaBLgJ2mumQZN26BooSmbZt2lH69Lo67dmvGe+nt5dKzSyNp1tSaKWmbyNIVi6VB/YayRese2s7BwAgggEBcAtmh6U6b7C87bbxfXMNbN87XP1TJRuuXWjcvHRNasGy+tG++ibRrupGO4RnTEIHs0HSD9UrlzN07GlI9ZaZZYEnlSmlYv0S6tm+S5jKpTbOACk1vf/U7qV65OjjTmEM30XxWhndBYOWqVfK/RdXSe/P1Ypnumfd8LIsrVwZj7d65pezeqUUsYzOI2wI/LV4hG7VqJO3Xq/k9Sr/B9y0oUVS9+904/6FrT2jToV3zvHKvz31G3pn3ovg/Wts02UC2+/1ebkvXMPszL62QJuX1ZNLQNhjVQqB5WStZv+nvanEkhyCAAALJCjz87g1Ssfir4Hq4ZbseskmbbskWleKznzN2vgw+rYVs3KFhiqtMT2nqWqiuiXy4K/CP//4sr3+2MPgZs37z0tjegLqrysx9gRblDaRDizJAHBb4+Pul8vi782XFqjXv7BvUK5FDevCe1eElEevUS+vXk83blccy5h2vfCffLKwMxuresYlsuX7jWMZmEATUtVBdE2v6iBSaQhpNYK+Bz0uTsoby5MQ9or2QoxFAAAEEELBIYN9Bf5NJA7eXrTZvadGsmAoCCCCAAAIIIIAAAgjYLEBoqrG7hKYacRkaAQQQQMAYAUJTY1pFoQgggAACCCCAAAIIIPCrAKGpxqVAaKoRl6ERQAABBIwRIDQ1plUUigACCCCAAAIIIIAAAoSm+tcAoal+Y86AAAIIIJB+AULT9PeIChFAAAEEEEAAAQQQQCBTgJ2mGlcEoalGXIZGAAEEEDBGgNDUmFZRKAIIIIAAAggggAACCPwqQGiqcSkQmmrEZWgEEEAAAWMECE2NaRWFIoAAAggggAACCCCAAKGp/jVAaKrfmDMggAACCKRfgNA0/T2iQgQQQAABBBBAAAEEEMgUYKepxhVBaKoRl6ERQAABBIwRIDQ1plUUigACCCCAAAIIIIAAAr8KEJpqXAqEphpxGRoBBBBAwBgBQlNjWkWhCCCAAAIIIIAAAgggQGiqfw0Qmuo35gwIIIAAAukXIDRNf4+oEAEEEEAAAQQQQAABBDIF2GmqcUUQmmrEZWgEEEAAAWMECE2NaRWFIoAAAggggAACCCCAwK8ChKYalwKhqUZchkYAAQQQMEaA0NSYVlEoAggggAACCCCAAAIIEJrqXwOEpvqNOQMCCCCAQPoFCE3T3yMqRAABBBBAAAEEEEAAgUwBdppqXBGEphpxGRoBBBBAwBgBQlNjWkWhCCCAAAIIIIAAAggg8KsAoanGpUBoqhGXoRFAAAEEjBEgNDWmVRSKAAIIIIAAAggggAAChKb61wChqX5jzoAAAgggkH4BQtP094gKEUAAAQQQQAABBBBAIFOAnaYaVwShqUZchkYAAQQQMEaA0NSYVlEoAggggAACCCCAAAII/CpAaKpxKRCaasRlaAQQQAABYwQITY1pFYUigAACCCCAAAIIIIAAoan+NUBoqt+YMyCAAAIIpF+A0DT9PaJCBBBAAAEEEEAAAQQQyBRgp6nGFUFoqhGXoRFAAAEEjBEgNDWmVRSKAAIIIIAAAggggAACvwoQmmpcCoSmGnEZGgEEEEDAGAFCU2NaRaEIIIAAAggggAACCCBAaKp/DRCa6jfmDAgggAAC6RcgNE1/j6gQAQQQQAABBBBAAAEEMgXYaapxRRCaasRlaAQQQAABYwQITY1pFYUigAACCCCAAAIIIIDArwKEphqXAqGpRlyGRgABBBAwRoDQ1JhWUSgCCCCAAAIIIIAAAggQmupfA4Sm+o05AwIIIIBA+gUITdPfIypEAAEEEEAAAQQQQACBTAF2mmpcEYSmGnEZGgEEEEDAGAFCU2NaRaEIIIAAAggggAACCCDwqwChqcalQGiqEZehEUAAAQSMESA0NaZVFIoAAggggAACCCCAAAKEpvrXAKGpfmPOgAACCCCQfgFC0/T3iAoRQAABBBBAAAEEEEAgU4CdphpXBKGpyANvVcjSqpWBcuf2jaX9eqUa1RnaJYH265VJo4b1XJoyc0XASAHXQ9P5i1bIcx/+JFXVq4L+7bxZc35+Gbma01n0Jm3K01kYVSGAAAIIIIAAAgYLEJpqbB6hqUj/GbMD4fr1SuSA7q1km42aalRnaFcEflyyQrp1aCotGzdwZcrMEwFjBVwPTT/6bolc9exXUr1ytddDdT08c7cO0oKfX8au6TQV/t3CKtmzc8s0lUQtCCCAAAIIIICAFQKEphrbSGiaGZqWNawnR23XVnbatLlGdYZ2ReCzimWyWbvGhKauNJx5Gi1AaLpEJj7/tVSuWLPTtKxhiQw7YGNp3ZRf+hi9sFNS/LtfLSY0TUkvKAMBBBBAAAEE7BIgNNXYT0JTQlONy8v5oQlNnV8CABgkQGhKaGrQcjWuVEJT41pGwQgggAACCCBgiAChqcZGEZoSmmpcXs4PTWjq/BIAwCABQlNCU4OWq3GlEpoa1zIKRgABBBBAAAFDBAhNNTaK0JTQVOPycn5oQlPnlwAABgkQmhKaGrRcjSuV0NS4llEwAggggAACCBgiQGiqsVGEpoSmGpeX80MTmjq/BAAwSIDQlNDUoOVqXKmEpsa1jIIRQAABBBBAwBABQlONjSI0JTTVuLycH5rQ1PklAIBBAoSmhKYGLVfjSiU0Na5lFIwAAggggAAChggQmmpsFKEpoanG5eX80ISmzi8BAAwSIDQlNDVouRpXKqGpcS2jYAQQQAABBBAwRIDQVGOjCE0JTTUuL+eHJjR1fgkAYJAAoSmhqUHL1bhSCU2NaxkFI4AAAggggIAhAoSmGhtFaBo9NK2urpYTjz9ann3maa8zM+6cKUccfUzBXXrjtVflsAP3k2f+9qL03L5XjeNkH/vlF1/IHr13lImTb8iooXL5cunVo5uMuXy8dOjYsdbjFzwJXphTgNCUhYGAOQKEptFCU//6s2DBzxnXQf/zS5cuyXtdq+m6N3LYEJk6ZXKdr63mrDw3KiU0daPPzBIBBBBAAAEEii9AaKrRnNA0emh67913yiUXXyDvzZ4jbdq01didtYcuJDStS6Bb1MlZeDJCUwubypSsFSA0jR6a7rdnH+nQoYN03HBDueeBR7y1oa6RU66bJAsXLpT7Hnp0nb8MDC8o9Qu/P+zYU3baubeoMNYf09pF59DECE0dajZTRQABBBBAAIGiChCaauQmNC0sNB141ulyyfBRcsmIUUF3/N0x6hMHHnyI92ZPhZwXnz9QWrVqLYsW/SJTb71dDtxnT+/NoPpo3KSJPPH0c9Lv2KOCN5fhcbbpsa23U6e8cWPv+JpC00MOPyLYAbvFlp1kfkWFtwN1u147iHpjq968VlVVBfW88vJLEh4/V/3hnUT+fHMdp3GJGj00oanR7aN4xwQITQsLTc8ddL5MGHe594vEZk2beXc5nHjyqTJj+jTvuvPR7A9FXTP9a546bsniJcF1KXyHhbrGDRt8oXetPPygA4Lrogpis8dQv7TMvsZuu932cudtt3rn8q/Dji3j1E6X0DS1raEwBBBAAAEEEDBcgNBUYwMJTaOHpqodfnBYWlrqhZoqjDzqsIMy3jT6t8b33WeP4DZD9cbv2Wf+4gWqagz1BvO4ficEbx7Vm0t/F6v/5rPfCQOCcLam0FTdhu/X8OmcOeKfNzs0DX/ev7U//Fr/vKr+ZcuWBvX6oW2uebKbNfc3KaGpxh9eDI1AzAKEpoWFpnff96BMnnS1bNOjp+y2x545Q0/VqvBjY8LXJT809R99o8Y5/6LBXvgavv5lj6GuO+qa6F/T8l3HuD7F/I1S4HCEpgXC8TIEEEAAAQQQQGAdAoSmGpcIoWlhoalqif8Gr379+rJ/34OCXTB+u9TOTPUGMvy80vDOTbXLNHvHzWOPPiyv/vMlL4htWFrq7RxVbyD9Ha01haYq4Jwx/WbvtfXq1QueaZodmuYKPdVr/V084fpVoKuCVf+ZdfmOC++41bhcjRua0NS4llGwwwKEpoWFpv5u0ptvnOLdVdF71z4ZvwxUv1RUwWb2tcW/A8IPTcPXR/9Y/26I9997d60x1HUnfE0M72gNn4vrUzq+qQlN09EHqkAAAQQQQAAB+wQITTX21JXQtGrFKiltWC+nZP8Zs4PPlzWsJ0dt11Z22rR5XvXLLx3l3fa3dY9tvVBThabnnHdBsMsz/JzT7JDT310afhOn3ij6bx5z7TRVOz79nTL+m8ozzj7XC1LDz1d97pmng12qNe00zbcj1v98rue0qvOoQHbUZZfLiX88NpHnuWr8NtA2NKGpNloGRiB2AVdC03zXw4++Kzw0bd2mrfcLNv+PP6n/9q9r6peBX8793Lvjwt89Gr7Dwg9N/euM/0ia8PUz1xjZoWn4jo9iP2889sVo4YCEphY2lSkhgAACCCCAQCoECE01tsGV0PT9T36SqY9+LCf23Ux6b90uQzRqaJprt6h6gxZ+1mf4tv3wTlP/VkK/ALUbNfzm0Q9in33mae+QXM9kyx5DvRFVoaq/81W9tmu37t6OnwGn/mmtZ5rmu70+V/3qjar6K8bqwz9PruPCz6TTuFyNG5rQ1LiWUbDDAq6Epnc985l8Nm+Rdz3cfMNmQcfrEpr6167vvv3Wu9uhoqIi41naaqepui6qa9N+BxyYcd1T14/wnRv+H3/yb+dXt+iruzayx8gOTdU4XJ/S+w1MaJre3lAZAggggAACCJgtQGiqsX8uhaYXXv8vT1K9SQyHp1FD00LbEX5eW/YuUXbFFKqa7tcRmqa7P1SHQFjApdD07mc+86aufonoh6dRQ1NWDwJRBAhNo2hxLAIIIIAAAgggUHsBQtPaW0U+UoWmZQ3qy6Bju0R+rUkv+PqHJXL/3+ZmlOyHpze/9b/g87W5Pb8u8w7/BWA1jr97sy5j8tr0ChCaprc3VIZAtoAKTY/da2PZsF0Tq3Fe/aBC1P/CHyo83XWHDvLA+z9J5YpV3pfKGpbIsAM2ltZNG1jtweSKI0BoWhxnzoIAAggggAAC7gkQmmrs+d4Dn5fSBvVl9+3W13iW5If++ZdKeWv2j2sVot4oflJdT+qXrnlTqDs0TV6CCoopQGhaTG3OhUDdBA675EXZdstWUl5Wv24DpfzVn85b5N2eH/5Qz/zuve0G8vnK+lK1cjWhacp7aGJ5hKYmdo2aEUAAAQQQQMAEAUJTjV1SoWnLpo3k4fF9NJ4l+aHVM0392/NVNeFbEot1e37yClRQbAFC02KLcz4EChfod+nLMum87WWD1uWFD2LAK9UzTf3b81VYevAfNpLj9tlYflhSLROf/5qdpgb00MQSCU1N7Bo1I4AAAggggIAJAoSmGrvkWmgaDkt9VkJTjQvM8aEJTR1fAEzfKAGXQtMH/jY3CEtbNS/z+sQzTY1arsYVS2hqXMsoGAEEEEAAAQQMESA01dgoV0LT739cJouXVWf8peBCQ9Oqyko5uf+xUvHDD94QW2zZSa67cZqUlJRkfL73rn1kzLirMrqn/rLw2acNkMWLF0lZo0Yy86HHpEWLlrF1WP2xqSvHjpbDjjharp90tUy6YWqs48dWqCMDEZo60mimaYWAK6Hp7LkLZYPWjcQPS/3mRQ1Nw9czNUaua15NC0NdS886bYC261Rdx6/r6/25+9flY47rJ527drPie6WQSRCaFqLGaxBAAAEEEEAAgXULEJqu26jgI1wJTWsCirrTNPuN1LSbpkinTl28N4wqsBw26jKp36CB9//Db5LU604/ub8MHTnGe+Ok3nDee/cdcvHQEQX3L/uFdX1zpl5/9ZVj5ezzLiBsjaErhKYxIDIEAkUScCU0zcdZSGh63TUT5PLxV3u/BLTtg9A03o4SmsbryWgIIIAAAggggIAvQGiqcS0QmooUKzSd9cH78siD9621+1S1VwWvjz54v9fp8G6dXJ9XYesdM6bJh//5wNvlqnaz+sc1aNBAtuzcRU49/axgp+mypcuC49XuWH/8XLuENujQMajjhAGnyomnnJaztlw1aFymxg5NaGps6yjcQQFC0yWRnmmqrgPZoWn42hC+3uS6Q2P8pMly4blneTtN812n1DJ89umnZNJVV2ZcH3N9Lvu6NHz0WG8n6+BhI+WxRx70rpnrqkndNeIHwLlC03zn9e8gCV/Ds6/LZ507iJ2mneO7s8bBH1FMGQEEEEAAAQQQyClAaKpxYRCaFhaahm/P90PI8JtCFV6qN1/hW/HUmy31hk0FkeEPFaZOnXKdd7x6s+bvXG3brl3Oz6sxLzrvLJk6405vN2g4jPV3s144ZHhGaDro7NNl7JVXyeZbdlprB6yqxd9hesbZ58n0qVOCnab5asuuQeMSNXpoQlOj20fxjgkQmkYPTcNhoQop1bUh1/VGXWPe+dfb3vVPXQvLyhp5v8Dzb89XoWmu163XomXGHRm3Tb9ZNtl0M3nn328Hd2moz6mx1LHha6MfeqrQdPTwS9a6BuaqaY+99wlWfXZomn13iH/e8HXev5buutue8sLzf/V+qZl9l4lj31bBdNlp6mrnmTcCCCCAAAII6BYgNNUoTGhaWGia6zls6o2Rf3v+iy/8Td547ZWMXaX5dppmh6n+f7dbf/2MkNX//D77983Y3RN+fa5nmqo3o+HdQP4bPRWgXjZyqLzx2qveClOB7V33PZwRmuarLbsGjUvU6KEJTY1uH8U7JkBoGj00zbXTNNf1ZtPNNg+e+e0/z7txeeOM0DTX69Q17YJzz8xYiX0PPlSeeeqJjM/5gW14jHBoevut04PHCPjXwFw1hZ8xnh2aqmt4di3qvLvuvsda19J+Jw6QFVUrvJC4ro/NseXbkNDUlk4yDwQQQAABBBBImwChqcaOEJrqCU1r80xT9YZsxvSp0mf3PTNu2w/vNA3fzu9/Xu1qCb8xrM1O03xvRv2dP+GdpjdNuTZ4Fmt20JuvBo1L1OihCU2Nbh/FOyZAaKovNP1i7ufe7tJ8Oznz/XJPXZuyH2uT7xeQ2Y8LWFdomqum8JLPFZrmesSOqif7WspO07V/eBCaOvYDlekigAACCCCAQNEECE01UhOa6glN1U6aXLfjh58jGr6FP+ozTcMhqHpT6e8YVefdfY+9ZN8DDsy4PX9dO39ULV27byWjxo6TB+69x3uu6bqeaWrzHwCJ61uO0DQuScZBQL8AoWn00DR8e756xvbg4aPk5huur3FXp+qkur4c1++Ede40Vb8kDF8f/evm/734QvD8bf9z6vb8Qnea+jWFH5+T/RxW9QiA8HO//fOGd6z611K1A3XyxAnenRz+dfmgQw/nmaY801T/DzLOgAACCCCAAALOCRCaamw5oWn00FRjOxjaMgFCU8saynSsFiA0jRaaRlkM4ed/hh9l4//RpShjxXVsGmuKa25pHIedpmnsCjUhgAACCCCAgA0ChKYau0hoSmiqcXk5PzShqfNLAACDBAhN9YWm2c8DVTsxw7fqJ7FM0lhTEg7FOiehabGkOQ8CCCCAAAIIuCZAaKqx44SmhKYal5fzQxOaOr8EADBIgNBUX2hq0DKgVE0ChKaaYBkWAQQQQAABBJwXIDTVuAQITQlNNS4v54cmNHV+CQBgkAChKaGpQcvVuFIJTY1rGQUjgAACCCCAgCEChKYaG0VoSmiqcXk5PzShqfNLAACDBAhNCU0NWq7GlUpoalzLKBgBBBBAAAEEDBEgNNXYKEJTQlONy8v5oQlNnV8CABgkQGhKaGrQcjWuVEJT41pGwQgggAACCCBgiAChqcZGEZoSmmpcXs4PTWjq/BIAwCABQlNCU4OWq3GlEpoa1zIKRgABBBBAAAFDBAhNNTaK0DQzNC1tUCJHbNtWem3SXKO62UNXVa+S0gb1zJ5Ekar/4sflsuX6jaVl4wZFOiOnQQCBQgUITZfIxOe+lsrqVR6h+jk/eL/fSasm/PzKt6a4Htb+u+3Db5fInp1b1v4FHIkAAggggAACCCBQKwFC01oxFXYQoanIOfd+LFXVq9cAlojsukUL2axteWGgDrzqsilvyaXn7eDATGOYYonIVh2aSPNyQocYNBkCAa0Croemn1Ysk4nPfSUrV625HpaUiBy5XTtpWlZfq7upg7/30f/khde+lotO3dbUKRS1brWedtlsvaKek5MhgAACCCCAAAIuCBCaauwyoalGXEuH3uvc5+WFG/e1dHZMCwEEXBVwPTR1te+FzvuxF7+UO5/5XJ68Zo9Ch+B1CCCAAAIIIIAAAgjUWYDQtM6E+QcgNNWIa+nQhKaWNpZpIeC4AKGp4wsg4vQJTSOCcTgCCCCAAAIIIICAFgFCUy2sawYlNNWIa+nQhKaWNpZpIeC4AKGp4wsg4i10/q0AACAASURBVPQJTSOCcTgCCCCAAAIIIICAFgFCUy2shKYaWa0emtDU6vYyOQScFSA0dbb1BU2c0LQgNl6EAAIIIIAAAgggELMAoWnMoOHh2Gm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QlOr28vkEHBWgNDU2dYXNHFC04LYeBECCCCAAAIIIIBAzAKEpjGDhodjp6lGXEuHJjS1tLFMCwHHBQhNHV8AEadPaBoRjMMRQAABBBBAAAEEtAgQmmphXTMooalGXEuHJjS1tLFMCwHHBQhNHV8AEadPaBoRjMMRQAABBBBAAAEEtAgQmmphJTTVyGr10ISmVreXySHgrAChqbOtL2jihKYFsfEiBBBAAAEEEEAAgZgFCE1jBg0Px05TjbiWDk1oamljmRYCjgsQmjq+ACJOn9A0IhiHI4AAAggggAACCGgRIDTVwrpmUEJTjbiWDk1oamljmRYCjgsQmjq+ACJOn9A0IhiHI4AAAggggAACCGgRIDTVwkpoqpHV6qEJTa1uL5NDwFkBQlNnW1/QxAlNC2LjRQgggAACCCCAAAIxCxCaxgwaHo6dphpxLR2a0NTSxjItBBwXIDR1fAFEnD6haUQwDkcAAQQQQAABBBDQIkBoqoV1zaCEphpxLR2a0NTSxjItBBwXIDR1fAFEnD6haUQwDkcAAQQQQAABBBDQIkBoqoWV0FQjq9VDE5pa3V4mh4CzAoSmzra+oIkTmhbExosQQAABBBBAAAEEYhYgNI0ZNDwcO0014lo6NKGppY1lWgg4LkBo6vgCiDh9QtOIYByOAAIIIIAAAgggoEWA0FQL65pBCU014lo6NKGppY1lWgg4LkBo6vgCiDh9QtOIYByOAAIIIIAAAgggoEWA0FQLK6GpRlarhyY0tbq9TA4BZwUITZ1tfUETJzQtiI0XIYAAAggggAACCMQsQGgaM2h4OHaaasS1dGhCU0sby7QQcFyA0NTxBRBx+oSmEcE4HAEEEEAAAQQQQECLAKGpFtY1gxKaasS1dGhCU0sby7QQcFyA0NTxBRBx+oSmEcE4HAEEEEAAAQQQQECLAKGpFlZCU42sVg9NaGp1e5kcAs4KEJo62/qCJk5oWhAbL0IAAQQQQAABBBCIWYDQNGbQ8HDsNNWIa+nQhKaWNpZpIeC4AKGp4wsg4vQJTSOCcTgCCCCAAAIIIICAFgFCUy2sawYlNNWIa+nQhKaWNpZpIeC4AKGp4wsg4vQJTSOCcTgCCCCAAAIIIICAFgFCUy2shKYaWa0emtDU6vYyOQScFSA0dbb1BU2c0LQgNl6EAAIIIIAAAgggELMAoWnMoOHh2GmqEdfSoQlNLW0s00LAcQFCU8cXQMTpE5pGBONwBBBAAAEEEEAAAS0ChKZaWNcMSmiqEdfSoQlNLW0s00LAcQFCU8cXQMTpE5pGBONwBBBAAAEEEEAAAS0ChKZaWAlNNbJaPbTroenK7z+Wyn8/IatXVgV9Ltv+CKt7zuSKKFC/VBqsv3kRT8ipfAFCU9ZCFAFCU5F/f7lI3v96ccC2XuP60vN3zaIwciwCeQWaljWQts0aIoQAAggggAAC6xAgNNW4RNhpqhHX0qFdD00r331Sljxxhciq6qDDzU65xdJuM62iCqysllVLfpKyrfsW9bScbI0AoSkrIYoAoanIlBfmyVtzfwnY1m9eKqft2j4KI8cikFNg2YqV0qhhfenavglCCCCAAAIIIEBomtwaIDRNzt7UMxOaPilLnxovq6srgxa2GPycqe2k7hQJrF5RKdXzPiA0TagnhKYJwRt6WkLTtUPTji3LZOgBvzO0o5SdJoEfl1RLVfUqQtM0NYVaEEAAAQRSK8BOU42tITTViGvp0ISmhKaWLu3Ep0VommwLCE2T9Tft7ISmhKamrVmT6iU0Nalb1IoAAgggkLQAoanGDhCaasS1dGhCU0JTS5d24tMiNE22BYSmyfqbdnZCU0JT09asSfUSmprULWpFAAEEEEhagNBUYwcITTXiWjo0oSmhqaVLO/FpEZom2wJC02T9TTs7oSmhqWlr1qR6CU1N6ha1IoAAAggkLUBoqrEDhKYacS0dmtCU0NTSpZ34tAhNk20BoWmy/qadndCU0NS0NWtSvYSmJnWLWhFAAAEEkhYgNNXYAUJTjbiWDk1oSmhq6dJOfFqEpsm2gNA0WX/Tzk5oSmhq2po1qV5CU5O6Ra0IIIAAAkkLEJpq7AChqUZcS4cmNCU0tXRpJz4tQtNkW0Bomqy/aWcnNCU0NW3NmlQvoalJ3aJWBBBAAIGkBQhNNXaA0FQjrqVDE5oSmlq6tBOfFqFpsi0gNE3W37SzE5oSmpq2Zk2ql9DUpG5RKwIIIIBA0gKEpho7QGiqEdfSoQlNCwtNLx5+qVx3481y3+3T5dijDvdWxyuvvyn7HHyk3DFtilw0bLT8+YG7papqhfe5l557UnbYrqd33Nwvv5Jeu+4tPy9YkPF6//NLli71jg+/Vv3/vocfK5/N+re0bdM6WI3qnLk+n2u5+vWpsdu2aSN/2LuvV6Nfl6VLPLFpEZomRu+dmNA0WX/Tzk5oGj00/fKLL2S/PfvIfQ89Kj237yXZ/51rDfjHnDvofJkw7nJ5b/YcadOmba2Xi3r9Hr13lAULfvZes02PbeWZv70o77/3rhx24H7e/6+qqgr+v6qLj+QFCE2T7wEVIIAAAgiYI0BoqrFXhKYacS0dmtA0emi6fHml9Nh5N+m9845e8PnYfXdlrA4VftYUSPpf79i+vWy4YYfg9Xfcc59MvP4mWbBw4VphZr5wNEpoGi5yXTVautyLOi1C06Jyr3UyQtNk/U07O6GpOaGpH9S2btPWC1DPOPtcuWTEKNOWnFP1Epo61W4miwACCCBQRwFC0zoC1vRyQlONuJYOTWgaPTRVQeUFQ0bIHdNvlP0OPSoIOP0gctL4scFO01w7Ov3jLhx4tlx25dXe7tFmTZtKl547y2kD+svUW2/3xgy/1t91ulXXLvLv996XnttsLS89/5S8894H3k7W7M8/+Mif5bRzzvdWbZPGjb1zLF6yJAhzs+vyd86q47fq1kVatWolLdZr7gW6Ksydesvt3vkal5db+p0Q/7QITeM3jTIioWkULY4lNI0/NB05bIhMnTLZW1wHHnyI3PPAI8FuVLXT9Ioxo6Vrt+7y3rvvSOMmTYJdp7le56/Q8G7WrXtsKycef7TUr19frpgwMdj1qsJUP1hVu04vPn+gtGrVWl55+aWM87DqiydAaFo8a86EAAIIIGC+AKGpxh4SmmrEtXRoQtNooWl1dbUc2e9k6dlja7nkgvO8oHPACcfLpcMGe7fdqx2mtQ1NH555h1x17RRvrL1277NWEJsdmu6238He7fw79NrOu73/pmuvko4dO0iuz/uPDFC7YlWNE8aO8l7n74ANj/3h7P/KoMHDM8Lbr+bN88LW/777hpx1/mCvRjVHPmovQGhaeysdRxKa6lC1d0xC08JC0/Ct8mp1lJaWBrfIH3XYQV4Q2qxpM+nVo5uMuXy8bNdrBy/QVKHp6OFDZcadM71AVX293wkDZLc99pRcrzvi6GO8xRcOTf2dphMn3xCMqx4VkB2a9t1nj7XOw87U4n4vE5oW15uzIYAAAgiYLUBoqrF/hKYacS0dmtA0Wmgafh6pvyT8XZ8/VMyPFJqq3aQqsLx+6nRvZ+duf9hFTvzjsTmDzfAzTf1dqSoIVaGp/0zT7M+rMNX/GD1scN6xH3r0CXnp5Ve9naSlDRt6oXDTJk3kub//QyZeeZlMmHS93D1jKs8+jfgzgNA0IljMhxOaxgxq+XCEpoWFpvmeafrR7A9l4FmnZ6yaS4aPkuP6nRCEpv4zTVu0aOntGN2mR0/ZcKONcr7ODzmzn2mavYM1V2jqh7Dh8xCaFvcbmtC0uN6cDQEEEEDAbAFCU439IzTViGvp0K6EplUrVklpw3prdbHy3Wihafat6rn+uFJtd5r6t+CrXaP+H38K7wDN3mmaLxzN9fm333lPPv/iC7nv9luC3bD5AtlcO00vHz1MHv7zk/KXvz4X3N4f/gNUln47xDotQtNYOSMPRmgamczpF7gUmua7Hk55YZ68NfeXYB10bFkmQw/4Xd51UdMfglK3xfthZfgPPYX/ENS6dprm+gNR+f7YVPYO1PDt+ew0Tf5bm9A0+R5QAQIIIICAOQKEphp7RWiqEdfSoV0JTSfd96GsXLVa+u23qXRs2zjoZpTQ1L81v379esEfb/Jvf1e36PuhZJTQVO1SVTs7v/32O2+np79bNdczTaOEpv5t++pWSfW80wMP2DfvTlO/BhWQqo9DDzogeJapei6q/9+WfgtomxahqTbaWg1MaForJg76VcCl0PSMCa/LLlu3kyP3+L00LW8QrIE4Q1P1V+vDzyb1b9v3b51Xt+c/cO/M4Fmj2/TY1rutv7xx45yvU+Opj0JC08MO3C94dmr4PCz+4gkQmhbPmjMhgAACCJgvQGiqsYeEphpxLR3aldD06pmz5Lk3vpX69Upk7x3aB+FplNDU0iXAtDQJEJpqgq3lsISmtYTiME/ApdBUfW98/+MyLzA9Yo/fB+Fp1NDUhKXzxmuv5tzxakLtNtVIaGpTN5kLAggggIBuAUJTjcKEphpxLR1ahaZD+ne3dHa/TeuZ1+fJrM8WBJ/ww9OjN5orLV66UlZXVwZfazF4zY5LPhCoiwChaV306v5aQtO6G7o0ggpNZzz1qQw6pov1057++BxZuLgqmKcfnv6vXkN5d97i4PPruj3fBChC03R0idA0HX2gCgQQQAABMwQITTX2idBUI66lQ6vQdL+dOlg6u9+mNeuzn+Wb+csy5qneKB7edbkc9PU4qVf929cITa1fDkWZIKFpUZjznoTQNFl/087+2gcVct0DH0mvrq1NKz1yvf989wdZVrky43XqsTUdNmkl837LUsWG0DQyDi/QIkBoqoWVQRFAAAEELBUgNNXYWEJTjbiWDu3a7fmqjeFbEhv+9xlZ+tR4dppaur6TnBahaZL6IoSmyfqbdvb3P/lJ7nrmc7l20PamlR65Xv/2fPVCFZaqZ32rx9bc9OI3kf4QVOQT8wJnBQhNnW09E0cAAQQQKECA0LQAtNq+hNC0tlIc5wu4FJq++n5FxvPblAHPNOV7QZcAoaku2dqNS2haOyeOWiPgWmiqHlHjh6Xq/6sPG59pyvpOhwChaTr6QBUIIIAAAmYIEJpq7BOhqUZcS4d2JTRVb4g327B5xl8KLiQ0rayskqNP/JN8X1HhrYjOW2wut9wwUUqkJOPzu/1hZ7nm8tHBqqmurpYho6+QV15/M3hNo7KyOq0qVcuJZwyUaZOvlpYt1ltrrPDXG5eX13hsnQrhxTkFCE2TXRiEpsn6m3Z2l0LTN2bNl15d23h/GDH8ETU0Vde1y0YOFfXc0C227CTX3ThNyho1ytn68LHDR4+VPfbep6hL5Ltvv5WzTxsgixcv8s7be9c+MmbcVZFqqKqslLNOGyCTbpgqLVq0jPRa1w8mNHV9BTB/BBBAAIEoAoSmUbQiHktoGhGMw8WV0DRfq6PuNM0OKidPvVW6dtpCdvvDLjLyigly+chLpEH9+jLyiquk/7FHSvcunb1TP/nMc/J9xXw5fUB/ee8/H0pFxXzZd6/dta7AdYWq/snVm9kx4yfJRQPPzBm+ai3S4sEJTZNtLqFpsv6mnd2l0DRfb6KGps8+/ZRU/PCDnHjKaTLrg/dlfkVF3jBUhZbXXTNBLh9/tdRv0ECuvnKsnH3eBUULH8PnzxfsmrZmTaqX0NSkblErAggggEDSAoSmGjtAaKoR19KhCU2fjPRM00JDUxWUnjd4hDzxwF1BMPnNd9/LzTPukg9mzfZ2rvq7VtUOVBWyXnHNZG/VhXetqpD2vocf8z4/asgFMvPBR72dpkuXLZMTTx8oixav+cvH6jVXjBwa7C71d5pef/XlcvrAwd75GjRoILdMuUb+/uLLwZinndTPC3b5qLsAoWndDesyAqFpXfTcey2hafTb81VQOvTi82XmQ49lhJ/Tbpoijz54v7eI1I5OtbP05P7HegGrCix7/6GP/OPvz3tfP2HAqbJ02VLp1KmLF7iq1zYubxwEse/8623ZZ/++a+0SPeOcQXLHjGny4X8+8Ha5ql2jKsSddNWVwXnDO0lzhabqc/4YqjZ/96naUerXqwbzd9GWlJR4O00HDxspjz3yoHfu8OvUsblqyPW58Ln9+m3+riM0tbm7zA0BBBBAIG4BQtO4RUPjEZpqxLV0aELT6KFp+PZ8P9AM37bvh5H+LlN/6ajg9PTzLg7C0R9/+lnOPH+I3D39Bi9I9XetduvaWW6/534vFFUfN916hxeCVlevlHsfejS47T/fTlJ/5+i5Z5wsg4aM8kJVPzQ985QT5ZPP52YEo+w01fPNTWiqx7W2oxKa1laK45QAoWn00FS5qeD0gnPPDILFT+Z8LFOnXBfcqq9CUBWIdu7aLe9OUzXGIw/e54Wro4dfIqtWrfJ2pM686w4vyFSv9T/U9UrtUj3iqGNl7OjhMnXGnV5gq0LIe+++Qy4eOsI79LbpN2e8Nvv2fHUuNe6gs0+XsVdeJZtv2UmuHDtajjmun6hzqLBW7aBVgWdZWSMv0PVvz1ehqaoz+3XrtWi5Vg2bbLqZvPPvt9eqSx170XlnBfXb/l1IaGp7h5kfAggggECcAoSmcWpmjUVoqhHX0qEJTaOHprmeI6oCTP/2/Odf+D95+fU3M55pGl4+/q36B+63t1w56XqZNG6M+LtL1S38O2y3rReuhj+uGHmJLK+sDG7xV18Lh6bNmjYJnpmqvqbGe+juW9YKTVWA+vJrb3i7WP3Al9BUzzc3oake19qOSmhaWymOIzRdswai3p4fXjn+rfrt1l8/uGVffd3/vNotmu/2/HAYOes/78vCBQul1447yWMPPyDDRl3m3c7vPztVjal2q06cfKPcfut0L1xV/+2Ht+Gaws9OzbfT1K9JjeEHrZtutnnGzlh/J224zvC5/depa6kKkMMffQ8+VJ556omMz/mBbfjctn8XEpra3mHmhwACCCAQpwChaZyaWWMRmmrEtXRoQtP4Q9NczzT1d4uq3af5QlN/p2m7dm0zdpT6S0/tVM230/TLr+fJW/9+19tBWtNO0/AfjfLrOKX/cWs9g9XS5V7UaRGaFpV7rZMRmibrb9rZ2WkaPTQN7+b0w9Ge2/fydo36t8bn22nq7+r0d5GqsX7+6UfZrteO0rZdO7l12k2y3fY7ZNymr3Z+hneaZoem4fNmr78ooekXcz8PdpeGx6lNaJpdg7+LNvuPTrn2jFVCU9N+IlIvAggggECSAoSmGvUJTTXiWjo0oWn8oWl416j/fFD1/FL/maPq6+rZprmeQ3rN5aO9lRZ+dmn4dv98zzRVt9/7jw1Qx2/drYuMGX7xWjtND9hnT+92QPXh1+E/GkA9K5Vnmsb3jU5oGp9lISMRmhai5u5rCE2jh6bhW97VTk1/R2b2M01VYJgdEvrHqGea+n9Iyn8+6rKly4Lb5lWoGn7GqLq+de2+lfzpzHMydpqqlRs+rzruuhunBbf2Z9+er54jOnj4KLn5huuD3aq5dpqqcf0a1xWaqlpz1fB/L74QPOPVr0vdns9OU3d/3jBzBBBAAAEEahIgNNW4PghNNeJaOjShabTQNM5loILU8O35cY7NWMkLEJom2wNC02T9TTs7oWn00NS0Hte23vAOWhWUql2x6jEBKhjmozABdpoW5sarEEAAAQTcFCA01dh3QlONuJYOTWhKaGrp0k58WoSmybaA0DRZf9POTmhKaOqv2ezno4afjWrauk5LvYSmaekEdSCAAAIImCBAaKqxS4SmGnEtHZrQNLnQ1NIlxbR+FSA0TXYpEJom62/a2QlNCU1NW7Mm1UtoalK3qBUBBBBAIGkBQlONHSA01Yhr6dCEpoSmli7txKdFaJpsCwhNk/U37eyEpoSmpq1Zk+olNDWpW9SKAAIIIJC0AKGpxg4QmmrEtXRoQlNCU0uXduLTIjRNtgWEpsn6m3Z2QlNCU9PWrEn1Epqa1C1qRQABBBBIWoDQVGMHCE014lo6NKEpoamlSzvxaRGaJtsCQtNk/U07O6Epoalpa9akeglNTeoWtSKAAAIIJC1AaKqxA4SmGnEtHZrQlNDU0qWd+LQITZNtAaFpsv6mnZ3QlNDUtDVrUr2EpiZ1i1oRQAABBJIWIDTV2AFCU424lg5NaPqkLHlynMjKFUGHm5/zoKXdZlpFFaiukpU/fillW/ct6mk52RoBQlNWQhQBQtO1Q9P265XJwL07RmHkWARyCixatlJKSkS6tm+CEAIIIIAAAgisQ4DQVOMSITTViGvp0K6Hpis+eU2W/vUakZXVazpcv6GU7zvI0m4zrWILlJQ2koab7ljs03I+QlPWQEQBQlORx9+dLy/NWRjIdWjRUPbq3CqiJIcjkFugVdOGsnHrRvAggAACCCCAAKFpcmuA0DQ5e1PP7HpoamrfqBsBBGoWYKcpKySKAKFpFC2ORQABBBBAAAEEENAlwE5TXbIiQmi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QlOr28vkEHBWgNDU2dYXNHFC04LYeBECCCCAAAIIIIBAzAKEpjGDhodjp6lGXEuHJjS1tLFMCwHHBQhNHV8AEadPaBoRjMMRQAABBBBAAAEEtAgQmmphXTMooalGXEuHJjS1tLFMCwHHBQhNHV8AEadPaBoRjMMRQAABBBBAAAEEtAgQmmphJTTVyGr10ISmVreXySHgrAChqbOtL2jihKYFsfEiBBBAAAEEEEAAgZgFCE1jBg0Px05TjbiWDk1oamljmRYCjgsQmjq+ACJOn9A0IhiHI4AAAggggAACCGgRIDTVwrpmUEJTjbiWDk1oamljmRYCjgsQmjq+ACJOn9A0IhiHI4AAAggggAACCGgRIDTVwkpoqpHV6qEJTa1uL5NDwFkBQlNnW1/QxAlNC2LjRQgggAACCCCAAAIxCxCaxgwaHo6dphpxLR2a0NTSxjItBBwXIDR1fAFEnD6haUQwDkcAAQQQQAABBBDQIkBoqoV1zaCEphpxLR2a0NTSxjItBBwXIDR1fAFEnD6haUQwDkcAAQQQQAABBBDQIkBoqoWV0FQjq9VDE5pa3V4mh4CzAoSmzra+oIkTmhbExosQQAABBBBAAAEEYhYgNI0ZNDwcO0014lo6NKGppY1lWgg4LkBo6vgCiDh9QtOIYByOAAIIIIAAAgggoEWA0FQL65pBCU014lo6NKGppY1lWgg4LkBo6vgCiDh9QtOIYByOAAIIIIAAAgggoEWA0FQLK6GpRlarhyY0tbq9TA4BZwUITZ1tfUETJzQtiI0XIYAAAggggAACCMQsQGgaM2h4OHaaasS1dGhCU0sby7QQcFyA0NTxBRBx+oSmEcE4HAEEEEAAAQQQQECLAKGpFtY1gxKaasS1dGhCU0sby7QQcFyA0NTxBRBx+oSmEcE4HAEEEEAAAQQQQECLAKGpFlZCU42sVg9NaGp1e5kcAs4KEJo62/qCJk5oWhAbL0IAAQQQQAABBBCIWYDQNGbQ8HDsNNWIa+nQhKaWNpZpIeC4AKGp4wsg4vQJTSOCcTgCCCCAAAIIIICAFgFCUy2sawYlNNWIa+nQhKaWNpZpIeC4AKGp4wsg4vQJTSOCcTgCCCCAAAIIIICAFgFCUy2shKYaWa0emtDU6vYyOQScFSA0dbb1BU2c0LQgNl6EAAIIIIAAAgggELMAoWnMoOHh2Gm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50PTha+IfDlWZHXlmj6XNJTVvxthdc+ZXBEF6pVLSfOdinhCTuULEJqyFqIIEJqKyLe3iMy/N2Bb3WgzkfVPiMLIsQjkFSgpbS/SuDNCCCCAAAIIILAOAUJTjUuEnaYacS0d2vnQ9Ps7ReacLrJ6xW8d3vZNS7vNtIoqsKpKVld+JSXr/7Gop+VkawQITVkJUQQITUVk9tEi8x/5ja18S5HO90Rh5FgEq7NijwAAIABJREFUcgqsXvGTSP0yKWmxB0IIIIAAAgggQGia3BogNE3O3tQzE5reKfLJWSKrlv/Wwp2+MbWd1J0mgVVLZfUvbxGaJtQTQtOE4A09LaFpjtC0STeRrZ43tKOUnSqBynmyetUSQtNUNYViEEAAAQTSKsBOU42dITTViGvp0ISmhKaWLu3kp0VommgPCE0T5Tfu5ISmhKbGLVqTCiY0Nalb1IoAAgggkLAAoanGBhCaasS1dGhCU0JTS5d28tMiNE20B4SmifIbd3JCU0JT4xatSQUTmprULWpFAAEEEEhYgNBUYwMITTXiWjo0oSmhqaVLO/lpEZom2gNC00T5jTs5oSmhqXGL1qSCCU1N6ha1IoAAAggkLEBoqrEBhKYacS0dmtCU0NTSpZ38tAhNE+0BoWmi/MadnNCU0NS4RWtSwYSmJnWLWhFAAAEEEhYgNNXYAEJTjbiWDk1oSmhq6dJOflqEpon2gNA0UX7jTk5oSmhq3KI1qWBCU5O6Ra0IIIAAAgkLEJpqbAChqUZcS4cmNCU0tXRpJz8tQtNEe0Bomii/cScnNCU0NW7RmlQwoalJ3aJWBBBAAIGEBQhNNTaA0FQjrqVDE5oSmlq6tJOfFqFpoj0gNE2U37iTE5oSmhq3aE0qmNDUpG5RKwIIIIBAwgKEphobQGiqEdfSoQlNo4Wmc7/4SrbbeX+Zev14Oe6YQxNfFa+89pbstf8x8vILj8vWW3WRTlvtKj233Ur+/NBtidfmfAGEpokuAULTRPmNOzmhafTQVF1/dt3z8KDX6trz8gt/lnfe+09wXdqhVw8ta2H58krvenfVuBHrvBZn13nYIfvX+Rqpxtz/4H4y9+M3pG2b1lrmaNWghKZWtZPJIIAAAgjoFSA01ehLaKoR19KhCU3tCU0ffOQJ+b9/vu69aW3cuNzSFWvQtAhNE20WoWmi/MadnNC0sNDU/6Vd27ativoLxaihqR9wfjzns1gCXULTiN/ihKYRwTgcAQQQQMBlAUJTjd0nNNWIa+nQhKbxhKYXXXKZXHv9Ld4qUbtYLjr/DDn7vGHSulVLL8hUO3B6bbeNTJ8xU5o0aeztTlFv3tZ1jNrBkj12eBepv9N03GVDZcSlE7wdp2pnz+13PSCnnnGRV49/PjWWOj77nCpk/aFivveG9+efFwavufu26+XEUwd5tTZr2jTY1bPhhu2DMX5ZtJiQNt/PBkLTRH9qEpomym/cyQlN4wtNd9xhW9llt0PliUfu8K5H4WvY/XdP9XaGhj+3y07by2tv/KvG65W61rz43MPS/+SB8tTTf5POnTb3rlv+XR/h8fwdr/4vD8MBZzg0rVpRFewWDV/jsuvLVfPpp/aXO+95ULbq3kX+/c4H3jXe/4VlTbUY940RV8GEpnFJMg4CCCCAgAMChKYam0xoqhHX0qEJTesemobfkPlvvPbfdw/vDZUKMdUbM3ULo3rjpd5M+rf3q/DR36VT0zH+DpnsN3VqSYZvO8x+o6i+nr0bxz8+u5aly5Z5b0RVIKve8DVr1lT23nPXnG8oVd3+fNLwiILUfmsSmibaGkLTRPmNOzmhaWGhafj2/EtHXihjRl4k6jE2fmgaDib929jz7dKs6XqlrjXZ4ad/HVLXr/MuHJXxC76TTzrWqyX7Oqn+O/wYgVzXV3WNy771Prvmmq6lNdVi3DdGXAUTmsYlyTgIIIAAAg4IEJpqbDKhqUZcS4cmNK17aBre1ekvE7Vz5v3/zPbexC1evCR4A+k/d1Q9hy38xizfMerNoL9j1B/bf2PqvxlUweudt06Wc84fLuedc6r3RjH7GW7+a3IFvKoWP8xVO03DO2HzvaH0w15dz6uz4tuN0DTRNhKaJspv3MkJTQsLTf1rQfjxMGoHqB+azpr9X7lp2p0ZdySoa2b4czVdr8LXmvDr6tWrF9z98Pa/3wseTVNa2lCOOPY0LxgNh6bZ1zIVqub7xaC67tam5lzXx3XVYtw3RlwFE5rGJck4CCCAAAIOCBCaamwyoalGXEuHdiU0XVa5UsrL6q/dxe/rHprm2jUT/lxdQtNcO17Ckwj/ISj15vSsgUO93a3qDeznc7/ydreqP5bh77rJF5qqN3pqd6n/JjMcyGbvlg3vkCU0reEHA6Fpoj81CU0T5Tfu5C6Fpnmvh7OPFpn/yG+9a9JNZKvn8/YyfP0JP9M0fHt+eKepuhZ+OHuOtGjRPNjJqT6n7r7Ybdedc16vskNTfxenus2+pp2m4T8Qleu654emue72yP6FZq6aVag67dZ71np8Ta5dr7X5Y1XGfcNELZjQNKoYxyOAAAIIOCxAaKqx+YSmGnEtHdqV0PTqmbNk8dJqObHvZrL5hs1+62aBoan/7E//r/CGn2GmdrqoZ4yOuWJSnXeaZj9bTY3tP7c0O9jsuW13b4dN/fr1vWeqqjeU6nj1zLWD+u4d7EDNt3s0+zbLkUMHeeOp2/a36t7Zez7rGaed4O2QZadpLX4gEJrWAknfIYSm+mxtHNml0PTky1+VXl3byHH7bCytmpf91s46hKbh68+1V18a7DT1P6+uI/5dDC1brBdcW9Tn1POzjzzuTzmvV+FrTXV1dc5r0lFHHBh8Xk3Gvy77E8veyerfnu/vSs2+xoXHq6nmXM/8XlctNn7v1GpOhKa1YuIgBBBAAAEElAChqcZ1QGiqEdfSoV0KTZ9741uvi723bvdbeBoxNLVxGfhvRP3bGdUtkP5uHv8ZdDbOW/ucCE21E9d0AkLTRPmNO7lLoan63vj+x2VS2rCeHPyHjX4LTyOGpsY1mYKTEyA0Tc6eMyOAAAIIGCdAaKqxZYSmGnEtHVqFpkP6d7d0dr9N65nX58mszxZkzNMLT3f8UDb/5TSRVct/+9pO31jvkT3B7Oey+n8t2DmIOCdMaBqnZuSxCE0jkzn9AhWaTn7gIzlun02sd5j++BxZuLgqmGcQnv5+nLRacs9v81/H7fnWQzHB+AQITeOzZCQEEEAAAesFCE01tpjQVCOupUPPePIT+emXSktn99u0Zn32s3wzf1nGPNVticftVCFHtjzR+dDU+gWQxAQJTZNQD85JaJoov3EnX7h4hcx4co6sXLXauNqjFvzPd38Q9VzT8Id6bM1pPR6SXuWTCU2jgnL8ugUITddtxBEIIIAAAgj8KkBoqnEpEJpqxGVoowXUM0392/O9sHSfjb3bEkt/vFvkk7MITY3ubkqLJzRNtDGEponyc/IUC/i356sSVViqnvWt7rwQbs9PcdcML43Q1PAGUj4CCCCAQDEFCE01ahOaasRlaKMFVGj69uwffwtLG9ZbMx+eaWp0X1NdPKFpou0hNE2Un5OnWEB9bzQtb/BbWOrXSmia4q4ZXhqhqeENpHwEEEAAgWIKEJpq1CY01YjL0EYLzJ670NtRo57dlvERMTStrKySI48/S77/Yb43TOdOm8mMqROkpKQk4/O799lJJo4fvpbZE3/5mzz82DPeaxo1Cv3V4hp01Tn7n3KB3HLTlaL+6jAfhggQmibaKELTRPk5eYoF1PNbt9mi1doVRgxNuTaluMlpK43QNG0doR4EEEAAgRQLEJpqbA6hqUZchrZToIDQNBxgXnfDbdK18xaiQtIRYybKFZdeJA0a1Pf+/wnHHyHdu20ZuKm/Un/pFZO9gHXXXXrJfvv0qbOpP+bF5/8pcqBal9fWuXAXBiA0TbTLhKaJ8nNyEwU0hKZcZ0xcCBpqJjTVgMqQCCCAAAK2ChCaauwsoalGXIa2U6CIoel7H8yWN99+T3bs1UNm3v94sBM1vHtVBa5Tr79cRo+9ztvN6v/3+Gtu9naaNi4vD3a0qq9tvtnG8t+PP/N686dTjpODDtjT25W6aNES73MqzL1g4Cky9ZaZ8v4HH3lj+rtgVeB77wNPBK8949Q/2tnjpGZFaJqUvHdeQtNE+Tm5iQJ1CE2XLl1Wq+vMBuu3lcvH3xBcn9QdGd98+33wWnX3Rr5rlomk1PyrAKEpSwEBBBBAAIFaCxCa1poq+oGEptHNeIXjAgWEpuHb8/0AMjv4nDH1qoxdpkr5xml3y+677iSdO23q7Tj1d4f6YaofWmb/d/gWyC+/+sYLXv1ja9rF43/t+GMOkYsuGSeTJozwzu3vgs2uw/GVEP/0CU3jN40wIqFpBCwORUAJ1DE0PeWMS2q8zqhg9bY7H5LRw8/zvP1rYsuWzeX0c4bLzDuu8+6YUCFqrrHCd27QMMMECE0NaxjlIoAAAggkKUBoqlGf0FQjLkPbKVBAaJrr+aIq2PRvz3/u7/+Ul199O+OZptnPQlWY48ZcHNyir551qnbf+CFs+L/VceFzhr824fIhGQGsCkoHDx/vnV99qOemTrthnEydfo9ce9VI77/zhbd2NjjBWRGaJojPTtNE8Tm5mQJ1DE3HXXVTjdcZ9Uu/084ammGjrm8qDA2/VoWmucYiNDVzWXlVE5oa3DxKRwABBBAotgChqUZxQlONuAxtp4CG0DTXM02zd4+qN4XhHTc+rgpE1S30/k5S9d/qjaYKQbP/EJT6mhpHfd1/fmr4POGdpvlC01zPXrWz0QnMitA0AfTfTslO00T5ObmJAppCU/86U72yOuPRND5RdkhKaGri4llHzYSmFjaVKf0/e3ceZ0dV5o//dNLZE0jCooILg4BssoP4BcGwGFkcHUVFWYwjA8IQBGRfIrIKgiCbgMgiiIjAzKCDgqP+GEGZ+TqIqIyDICIMm1+RJRASAvxeVfS93u6k0/fe7qfvrap3/wU3VU+dej/nysnHU9UECBAgECUgNI2STSkJTQNxlS6nQEBomu3mHBh+1nZ31nbKZDtPd997bjpp3mfTAw8+VH/HW3bupz7xkXTBxVfl3tm/X3/NhWnuoSfkoem/3/6f/Y79zg2Xpiuuuj5/N2n2TtM5e+7W752nG6y/TjroH+csdadpNpbae02zc73TdISnuNB0hEFbKyc0bc3L0QSG+3j+YLtDG/87kz2iX3uXdvZ/MGavsskez7fTtOTzT2ha8ga7PQIECBAYSQGh6UhqDqglNA3EVbqcAi2GpuVEcFchAkLTENZmiwpNm5VyHIE+gRZ3mnIj0LSA0LRpKgcSIECAAAGhaeAcEJoG4ipdTgGhaTn72g13JTTtaBeEph3ld/EiCghNi9i1YoxZaFqMPhklAQIECHSFgNA0sA1C00BcpcspIDQtZ1+74a6Eph3tgtC0o/wuXkQBoWkRu1aMMQtNi9EnoyRAgACBrhAQmga2QWgaiKt0OQWEpuXsazfcldC0o10QmnaU38WLKCA0LWLXijFmoWkx+mSUBAgQINAVAkLTwDYITQNxlS6ngNC0nH3thrsSmna0C0LTjvK7eBEFhKZF7Foxxiw0LUafjJIAAQIEukJAaBrYBqFpIK7S5RQQmpazr91wV0LTjnZBaNpRfhcvooDQtIhdK8aYhabF6JNREiBAgEBXCAhNA9sgNA3EVbqcAkLTcva1G+5KaNrRLghNO8rv4kUUEJoWsWvFGLPQtBh9MkoCBAgQ6AoBoWlgG4SmgbhKl1MgD033S+mVRX+9v03vKee9uqvRFXhlYXp1wX2p53UfH93rulouIDQ1EQi0KDAwNJ38tpTW+XaLRRxOYEmBV1/6U0o9Paln+iw8BAgQIECAwBACQtPAKSI0DcRVupwCT30/pfsPTunVvtB0zPj06t+cUc57dVejLzB2cuqZscPoX9cVhabmAIFWBR46OaXHL/vrWZPXTq++4dOtVnE8gaUK9Ex8U0pTN6ZDgAABAgQICE07NweEpp2zd2UCBAgQ6B4BO027pxdGQoAAAQIECBAgQIBAcwJ2mjbn1NZRQtO22JxEgAABAiUTEJqWrKFuhwABAgQIECBAgEAFBISmgU0WmgbiKk2AAAEChREQmhamVQZKgAABAgQIECBAgECfgNA0cCoITQNxlSZAgACBwggITQvTKgMlQIAAAQIECBAgQEBoGj8HhKbxxq5AgAABAt0vIDTt/h4ZIQECBAgQIECAAAEC/QXsNA2cEULTQFylCRAgQKAwAkLTwrTKQAkQIECAAAECBAgQ6BMQmgZOBaFpIK7SBAgQIFAYAaFpYVploAQIECBAgAABAgQICE3j54DQNN7YFQgQIECg+wWEpt3fIyMkQIAAAQIECBAgQKC/gJ2mgTNCaBqIqzQBAgQIFEZAaFqYVhkoAQIECBAgQIAAAQJ9AkLTwKkgNA3EVZoAAQIECiMgNC1MqwyUAAECBAgQIECAAAGhafwcEJrGG7sCAQIECHS/gNC0+3tkhAQIECBAgAABAgQI9Bew0zRwRghNA3GVJkCAAIHCCAhNC9MqAyVAgAABAgQIECBAoE9AaBo4FYSmgbhKEyBAgEBhBISmhWmVgRIgQIAAAQIECBAgIDSNnwNC03hjVyBAgACB7hcQmnZ/j4yQAAECBAgQIECAAIH+AnaaBs4IoWkgrtIECBAgUBgBoWlhWmWgBAgQIECAAAECBAj0CQhNA6eC0DQQV2kCBAgQKIyA0LQwrTJQAgQIECBAgAABAgSEpvFzQGgab+wKBAgQIND9AkLT7u+RERIgQIAAAQIECBAg0F/ATtPAGSE0DcRVmgABAgQKIyA0LUyrDJQAAQIECBAgQIAAgT4BoWngVBCaBuIqTYAAAQKFERCaFqZVBkqAAAECBAgQIECAgNA0fg4ITeONXYEAAQIEul9AaNr9PTJCAgQIECBAgAABAgT6C9hpGjgjhKaBuEoTIECAQGEEhKaFaZWBEiBAgAABAgQIECDQJyA0DZwKQtNAXKUJECBAoDACQtPCtMpACRAgQIAAAQIECBAQmsbPAaFpvLErECBAgED3CwhNu79HRkiAAAECBAgQIECAQH8BO00DZ4TQNBBXaQIECBAojIDQtDCtMlACBAgQIECAAAECBPoEhKaBU0FoGoirNAECBAgURkBoWphWGSgBAgQIECBAgAABAkLT+DkgNI03dgUCBAgQ6H4BoWn398gICRAgQIAAAQIECBDoL2CnaeCMEJoG4ipNgAABAoUREJoWplUGSoAAAQIECBAgQIBAn4DQNHAqCE0DcZUmQIAAgcIICE0L0yoDJUCAAAECBAgQIEBAaBo/B4Sm8cauQIAAAQLdLyA07f4eGSEBAgQIECBAgAABAv0F7DQNnBFC00BcpQkQIECgMAJC08K0ykAJECBAgAABAgQIEOgTEJoGTgWhaUrzrz0svfrCM68p9/SkcevMSmNft0agutKVEehJqff1a6eeidMqc8tulEBRBaoemj769ML0jf94Ii1c/ErewjE9Pek9681Mk8ePKWpLjbuLBHpSSuu8YUoXjchQCBAgQIAAAQLlEBCaBvZRaJrSU/M2+avw2N406V2fTOPWelegutJVEXj5qYfTuL/ZLI2ZtlJVbtl9EiisQNVD0/9+7Pl0xvcfTi+9/Fpo2ju2Jx243RvT9Mm9he2pgXePwB///GLabu0Z3TMgIyFAgAABAgQIlERAaBrYSKFp/9C0Z9ykNGmHA9L49d8TqK50VQQWP/yr1PumtwtNq9Jw91loAaHp8+nMWx9OC196LTSdMK4nHb3TammFqULTQk/sLhn8L/44X2jaJb0wDAIECBAgQKBcAkLTwH4KTYWmgdOr8qWFppWfAgAKJCA0FZoWaLoWbqhC08K1zIAJECBAgACBgggITQMbJTQVmgZOr8qXFppWfgoAKJCA0FRoWqDpWrihCk0L1zIDJkCAAAECBAoiIDQNbJTQVGgaOL0qX1poWvkpAKBAAkJToWmBpmvhhio0LVzLDJgAAQIECBAoiIDQNLBRQlOhaeD0qnxpoWnlpwCAAgkITYWmBZquhRuq0LRwLTNgAgQIECBAoCACQtPARglNhaaB06vypYWmlZ8CAAokIDQVmhZouhZuqELTwrXMgAkQIECAAIGCCAhNAxslNBWaBk6vypcWmlZ+CgAokIDQVGhaoOlauKEKTQvXMgMmQIAAAQIECiIgNA1slNBUaBo4vSpfWmha+SkAoEACQlOhaYGma+GGKjQtXMsMmAABAgQIECiIgNA0sFFC09ZD0wcf+mPa/F07pL88/XS65rKL00d3+7u8Q7XPn3/hhXTbLTelLTbdpOXO3f6z/0g7vu9DQ56/ePHi9KE9Ppm++71b8ms0jmPgRbOaO//dR9MDv/6vtNKKK9T/eLDPmxl0M+Ns5phmrlXkY4SmRe6esVdNQGjaXmh63NFHpAvPPSddesXV6YMf/khb0+bOn96RPrDL7HTzD36c1lv/7WnzjdZLG260cbrq2uvbquek7hMQmnZfT4yIAAECBAgQKIeA0DSwj0LT9kLTrXfYOa36hjekN75xlXTjNVfmHbr8qmvSmV++ID39zDPpn679+lJD0xdfXJjW2eSd6QsnHp+HrQP/vdlWZ9f6zOHHLBGELu38kQpN2x1rs/dUxuOEpmXsqnsqq4DQtPXQdOGLL6at37FJ2vKdW6Wnn/7LMkPO7NgsDD3hpNOWCFcbQ9Mbb/h2uuPfb8sD1EmTJ5d1ulXuvoSmlWu5GyZAgAABAgRGSUBoGggtNG0/ND107gHp86eekQeX06ZOzcPQfebsmS786mV5aPqbe3+b9vnHg/PuTZk8Of32F3em/Q8+vL47dJf3vif19PTU//39u+6UzjrtpJQFsks7v3GnaBaaZrXnHX14+tzRh9dnSO3z2jWzc/7nd/fnu1ffvu466b/u/mU+lmV9nu1ebRx3duyM6cv329m69lpr1sPhRYteSgceekSaOXNmuu0nd6RNNtwg3Xbrd9ITT/6pfi/t7LoNnPajVlpoOmrULkRg2AJC09ZD0yzsPPrwQ/P/7v3drjula667IW2y2eZ5L2o7ULN/nr3TLqmnJ6Xv3/yv+Z/t8r6/7Rew1kLT4044MZ18wrw8MM3qfOPrV6S5+++bnzN5ypR09733pfvvuy8ddvDcNHPmCun2n9yW70jNjn/yySfTrK3ekYe3teO/8tXL0+mnnJgf+9xzz+bHnXLSCfnO2Oyndq5wdthfnyELCE2HJHIAAQIECBAgQKAtAaFpW2zNnSQ0bT80/fbVl6fTv3Ru2mSjDdL2794mHXLEsenyi89Ps9+/W7+dpo07NN+/687L3GmaPeJfC01rQeNgOzwPO+Zz6ezzv5LGjx+/xOP8jeesuuoqadvZ78sf4a9df85eH8vHvLTPayHssnbFbrH5pvVxZqFprU72efbqggu+dHpqPEZoulJzX0hHESDQMQGhaWuhafaamL0/9uG04UabpIM/e3i+i3SPveakI489PmUh6G4f2DUPOadNnZb/2ZHHzssDzMF2mu6846xBg8zGXaqrrLpqyo7NXgew6eZb5EHpmeeclxYseCF9/+bv5mFsFthm19121nb1Y7NXB2Qh7JGHHdJvXLUxd2ziVeTCQtOKNNptEiBAgAABAqMuIDQNJBeath+a1naDfvnCi/Ndlttu/X/S3h//6BJhYq192a7QIw85qOnQtBZGNp7fuKs0+7z2btOxY8fkrwnIHsXPAszGc7JwtPZO09qO0VrQO9jnA2tk120MUQeGprU6tR232esHhKYp2Wka+D9eShMYYQGhaWuh6UN/+EO/nZ1ZO2o7N2+8/rr6DtFamw465LB04/XfWubj+Rdc/LV0+CEHpf0OOLAevtbC1KzOkcccnwehAwPZLIitBajZTtPGXam1d6VmO1ezMLX26P+48eProW8W9PqJFRCaxvqqToAAAQIECFRXQGga2PuqhKbzFyxO43vHpPHjxiyh+dS8v/7Cpp5xk9KkHQ5I49d/z6DqjbtBV1pxxXxnZe2XP2X/Xtspet0N/5J+/4c/pGsuuyQPSrPdna2Epks7vxaaHvv5U1L2OH/2KHz2C6FqoWm2+3TgNQfbUTrY5889N3+JGkLT9r6EQtP23JxFoBMCVQlNn3p2YZq53IQliP/7sdZC02zX5qUXf6X+7tHG95IuWrSoHmyuuOJrO+2bfafpf9/7m/TZzxyY183eb/rQg7/Pd5XWdrIOFpreddfP892ljQFo45hqj/sP3Gm6tJ2vnZh/Zb+m0LTsHXZ/BAgQIECAQKcEhKaB8lUJTX/5u6fSyZf/Ku2+42rpfVu/qV94OpzQtBZaPvroY0u8x7O2UzR7fD57n+guO70nf/9o7bH6LPTMdoc2/nvjO00HOz+bDllwm4W1f3n66fo7SldacYX6TtPGa2bh6NLeOXrX3fcM+nm203TguLPr1sY68J2mdpou/UsqNA38Hy+lCYywQFVC0ytvfiD99J4n0947vzVttcHKdcVWQtPao/ljx46tv5u0ForWHndvfKdp9t+TWgiavU90sHeaZsdssNHG+Q7QrPY/HnRI/nh9dv66662fvxt1sNC09th+7YZqu1Ibd5rWxj3Yu1VHeEop1yAgNDUdCBAgQIAAAQIxAkLTGNe8apVC00O//PP8nrMdNo3haauhaWA7lC6ZgNC0ZA11O6UWqFJo+vWbH8h7ucYbp9XD01ZC026bCI3vV812mja+u7S207Xbxly18QhNq9Zx90uAAAECBAiMloDQNFA6C00njutNH97hLYFX6XzpJ55akG6589F+A6mFp1v/6MNpXM/i/M+aeTy/83djBEUREJoWpVPGSSClLDTNdl5OmdRbao5f/u4vKXv6ovEnC0+3e+eq6dY/vJAWvvRK/kcTxvWko3daLa0wtRgeWVA6d/9967eVPdKf/fInP90hIDTtjj4YBQECBAgQIFA+AaFpYE/f85lb05QJ49MH3v2mwKt0vvTSQtPs/abZo/rv/cU/pOlj5gtNO9+m0o1AaFq6lrqhEgv8+L8eT3984vkS3+Frt7a00DT7PxFnvWOV9POnFqdFL79ayNC09I0r+A0KTQveQMMnQIAAAQIEulZAaBrYmtmf+UF6wwpT0hW+PTsOAAAgAElEQVTz/k/gVTpfOttVU3s8vxaWZo/oZ39R9Hh+5/tT1hEITcvaWfdFoLgC2TtNa4/nN76u5oH/tyCdeevDhd1pWtyOVGPkQtNq9NldEiBAgAABAqMvIDQNNK9SaHrUhXflO0trYWmNVWgaOMEqXlpoWvEJ4PYJdKFAFpp+9/ZHlvjFiEV+p2kXMhvSAAGhqSlBgAABAgQIEIgREJrGuOZVqxKaPvXswvx+s101A3/aCU3/97HH0977zk3PzZ+fJk6YkP7l2ivTjOnLB3aqudLZL8M4Yt7J6faf/Udae8010iXnnZmPb7R+Fi5clPbeb2666JwzusJjtO57sOsITTvdAdcnQGCgQPYKgtfPnJSypy4af1oNTRctXJg+uedH05NPPJGX6e3tTWeff1Fae931mkbPauy/z5x01nkXpunTZzR9Xu3A4Z5fq5P9t/PUE+elj+y+R0vjb3nAFT5BaFrh5rt1AgQIECBAIFRAaBrIW5XQdFmErYamWTD48U/tnz5/7OFp/XXWTlmAetlV30zHH3FIS53K/pJ2wmlnpc/O/XTLAeNg59508y3p8Sf/lPads2e6+1e/SU8++ae03bZbt3yd4Yxt0ABxGPfbEmwXHSw07aJmGAoBAssUaCc0zYLGo4//fJowcWL69T2/TEcddnC6+rob2wpA22mP0LQdtc6cIzTtjLurEiBAgAABAuUXEJoG9lhomlp+p2kWRn7juhvSF0+at0Rnzrnwq+mab9+Yf77t1u/Mj8lC1a9cemW659f3pseffLL+eeOx+3xij/T6lVdKJ3/xnLbOzULS7Ccb20GHH9tv5+vA6+wye4f6eCZOnJD+/NRf8h2zjWNuZmxZePzhvf8hv6fsJ9vZeu4XT0n7febwfKfp5EmT6n+e7UBa429WS7/93f35sdn91sYcOL07Xlpo2vEWGAABAk0KDDc0zS7z/X/9Tr7zdO+/3yf/57NOPzW/+lbv2iYdM+/E+s7U2q7U1d+6Rr7T9LQzz0mHHLhffdfqmmu9LR1+zPHpm1dfmX7zq3vyz7MaJ5xyer+7WVpoOvC62TmPPfpoOmCfOWn+/Ofq48k+v+iCc9MN3/pmvkt2rbXXSfsf+Bk7TZucL60eJjRtVczxBAgQIECAAIHmBISmzTm1dZTQtPXQtHE3ZyN6Flh+6byL6o/EZ8Hjum9bM6237tppnwMPTV88eV4eLB538ulpz49+KP/n2k7TFxYs6Ldb9YKvXp6HqzOmTx/y3IGvBcjGse9Bh9Ufz+8dO7bfTtMsxP30wUekr198Xr8dro27S6dNnTLk2BYvfjn953/9Ig8/M5PsNQDbbv1/6o/nP/TwI/U/z5widq+2NelH8SSh6ShiuxQBAsMSGMnQdMf37py+8fXL02FHHZuP6WsXfyUtt/xyacELC/JAtfZTCz3n7LNfevCB++th64QJE/Pw8jMH7JtOPPX0tMZab1vq4/MDQ9MsHB143SxsbXxlQPbfojNOPTG9a9vt0g9v/V4exGZ19v3knumo404Qmg5rFg1+stA0CFZZAgQIECBAoPICQtPAKSA0bT00HWyn6cAwtfbv2c7OU8/6cjrrlBPyYLEWiDaGplnAmAWdjT8nH3dkHrgOde5g71KtXf/v99x9idC0VjMLVGvvQM2uXXs/a2NoOtjYsoC0ttO0dl62u7TxnabZGLLds1kAfNrnjmn5NQGBU39USgtNR4XZRQgQGAGBkQpNs8BzpZVXTocc+Ol+o8p2mi5c+GK++7S2a7QWejbuNM0e9c8e8c8C1rO/+IV00mln5I//Z8HrwAB0YGiavSJgadd917tnpc8fd1S686d35GPK6u2x95z00qKX8qDWO01HYAINUUJoGm/sCgQIECBAgEA1BYSmgX0XmrYemg58p2n27+dfclna/t3v6vfYfuNO08GCz9qu02zX5tIe+c92hQ51bvZe1dpPLZDNPmsMTWvXqb2DtVbzt/fdX98NOnCn6VBjq+0ufc/2765ff7BfBJUdm91LFsBmu2wbxxw4vTteWmja8RYYAAECTQoMNzTNdnl+9qD904WXXpEe+eMf0/XfumaJx+lrQ6k9xr/7Hnvlj+fvMPu96fWvXyXN2mHH+mizeu2Epku7bham3vXz/1sPSO00bXJSjOBhQtMRxFSKAAECBAgQINAgIDQNnA5C09ZD06wdWQC4975z83eBZu9Cu+TcL+ZB4GDvNF1a8Nl4fPaOzxdeWFB/H2qtZvZ4fjPn1t4P2jiu2u7PbCdqbVzZdRp3vvaknn7vHd1gvXXSaSccmz+233jO0sa25uqr93unaVb7Ex/7SH2n6U9+emf9Ha21sVx5zXX5PXqnaeCXWmkCBAi0IdBOaPrJPT9afw9pbYfo9Okz8qvX3hea/XP237Ttd5ydbvnev+Z/Vjt28qTJS32n6V5zPpWyR/ybCU0bx5DtRH39Kqvm7ymtXffs8y9K2btTa8dlY1l3/bfn71g958wv5LtPs/G8e9b2adf3/53H89uYO82cIjRtRskxBAgQIECAAIHWBYSmrZs1fYbQtL3QtGngEh/YuKs122F63MlfSCcdd2T+iL+f1wTsNDUTCBAoikCroelI3lfjo/fZI/ennjgvHX385/Mw0085BISm5eijuyBAgAABAgS6T0BoGtgToanQtN3pVfuFU7Xzs3ewNj6q327dMp0nNC1TN90LgXILdDI0Hfgu0mwXaOOj+uWWr8bdCU2r0Wd3SYAAAQIECIy+gNA00FxoKjQNnF6VLy00rfwUAECgMAKdDE0Lg2SgbQsITdumcyIBAgQIECBAYJkCQtPACSI0FZoGTq/KlxaaVn4KACBQGAGhaWFaVciBCk0L2TaDJkCAAAECBAogIDQNbJLQVGgaOL0qX1poWvkpAIBAYQSEpoVpVSEHKjQtZNsMmgABAgQIECiAgNA0sElCU6Fp4PSqfGmhaeWnAAAChREQmhamVYUcqNC0kG0zaAIECBAgQKAAAkLTwCYJTYWmgdOr8qWFppWfAgAIFEZAaFqYVhVyoELTQrbNoAkQIECAAIECCAhNA5skNO0fmqbe8WnStp9K49Z+d6B6sUvPf/GVNHXimGLfxCiN/pU/PZh637JxGjNtpVG6ossQIECgPYEsNP3iLQ+nRYtfyQv0ju1Jh+z4pjRjSm97BStw1gsvLk6TJ/JpptX3P7Egbbf2jGYOdQwBAgQIECBAgEALAkLTFrBaPVRomtKzF308vbrgudfoenrS+A12SWNXWbtVysoc/+FLFqZv7zuhMvc73BvtffOGaczk6cMt43wCBAiECjz05xfThT/+37To5Vfz64ztSekDG6+YJo8fG3rdohb/wyPPpR/95/+mv/+g9UJTPexJaZM3T2vqUAcRIECAAAECBAg0LyA0bd6q5SOFpi2TVf6E7Q+8Nf3w/PdU3gEAAQIECFRX4Je/eypdefPv05c+s1l1Edw5AQIECBAgQIBAxwWEpoEtEJ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V310HTxQ3enBbddktLil17r8JixaeK2nyppt93WaAv0jJuYet/49tG+rOsRINCigNA0pR/99i/pZw88k17ts3vdcuPTVmss36KkwwksXWD6pN60yvQJeAgQIECAAIEhBISmgVNEaBqIW9LSVQ9NF/7ipvT8TSen9PLieoeX2/frJe222xpNgVdffim98sxjacIGO4/mZV2LAIE2BISmKZ37w0fSfz74bF3v9cuPT59+96ptaDqFQH+B5xe+nMaN7UnrvmEKGgIECBAgQEBo2rk5IDTtnH1Rryw0vSm98J3T0quLF9ZbOP3wW4raTuPuIoFXX1qYFj9yj9C0i3piKAQGExCaLhmarjpjQjpqpzebNASGLfDn5xenRYtfEZoOW1IBAgQIEKiCgJ2mgV0WmgbilrS00FRoWtKp3fHbEpp2vAUGQKBpAaGp0LTpyeLAlgWEpi2TOYEAAQIEKiwgNA1svtA0ELekpYWmQtOSTu2O35bQtOMtMAACTQsITYWmTU8WB7YsIDRtmcwJBAgQIFBhAaFpYPOFpoG4JS0tNBWalnRqd/y2hKYdb4EBEGhaQGgqNG16sjiwZQGhactkTiBAgACBCgsITQObLzQNxC1paaGp0LSkU7vjtyU07XgLDIBA0wJCU6Fp05PFgS0LCE1bJnMCAQIECFRYQGga2HyhaSBuSUsLTYWmJZ3aHb8toWnHW2AABJoWEJoKTZueLA5sWUBo2jKZEwgQIECgwgJC08DmC00DcUtaWmgqNC3p1O74bQlNO94CAyDQtIDQVGja9GRxYMsCQtOWyZxAgAABAhUWEJoGNl9oGohb0tJCU6FpSad2x29LaNrxFhgAgaYFhKZC06YniwNbFhCatkzmBAIECBCosIDQNLD5QtNA3JKWFpq2F5oedszn0tnnfyVdc9nF6aO7/V0+Ox586I9p6x12TofOPSAdd+Kp6bZbbkpbbLpJWzMnq7X5u3ZIf3n66TRl8uT0wK//K6204gpt1XJSZwSEpp1xd1UC7QgITdsLTe/86R3pA7vMTjf/4Mdpk802b4d+qec89Ic/pFlbvSM9/fRf8j/fcKON82v88u5f1K+3aNGikGuP2E0oVBcQmpoMBAgQIECgeQGhafNWLR8pNG2ZrPInCE1bD01ffHFh2uid26at3vmOPNS88Zor+4Wm/3Tt19sOS7NCWf11Nnln2nijt+e1swD1lDO+lC694Jwl5mvt2C+ceHwe3g7898pP8A4CCE07iO/SBFoUEJp2X2g6e7tt0jXX3ZBWWHGlPEDd74AD05HHHt9iZx3eDQJC027ogjEQIECAQFEEhKaBnRKaBuKWtLTQtPXQ9Paf/Uc65Ihj0+UXn59mv3+3VAtJaztNzzrtxPTZo+fVP6/tSs2mUG1nauNn7991p3rwmh1z+VXXpM8cfswSu0uzz/f5x4PzmZjtPv3tL+5M+x98ePru927JP9vlve9JPT099X/P6r5vp9n9zsl2rP7P7+5PBx56RJo5c2a67Sd3pE023CDddut30uRJk9Jg42r8vPH4kn4tRuS2hKYjwqgIgVEREJoOPzT973t/k+buv2/er8lTpqS7770v3X/ffemwg+emmTNXSLf/5Lb6jtEbr79uiWNXXHGleq+znaa10HSDjTZOe3/sw2ns2LHp5C+cWf88C1OzYw78zMHp2m9cXb9G7dqN9UZlErnIoAJCU5ODAAECBAg0LyA0bd6q5SOFpi2TVf4EoWlroenixYvTh/b4ZNpkow3SkYcclO8InbPXx9Lnjj68/nh+Y2i6aNFLaee/+2i/ADQLXWufTZs6Na9R2ym6rNC0Nlkbd5O+f9ed+50/2E7Txs9XXXWVtO3s9+UB7habb5q/BuCCL52ess+XNq4XFiyoh7i18dbuufJfoGUACE3NDgLFERCaDj80rT2ev/DFF9PmG62XTjjptLTKqqumnXeclS694uq06eZb5DtGzzznvPTBD38knxyNx9Y+yz5vDE1rO02z87IajTtQa6HpvGOOyq+xy/v+Nr/2HnvNsSu1i75+QtMuaoahECBAgEDXCwhNA1skNA3ELWlpoWlroWnju0ZrU6K28/KJJ/+Uv9O0MTT9zb2/TRdecll9J2ctFK3tGK3VmHf04XnwuqzQNAtbs7Cz8ZxacDvY4/lLO2f7d28zaDi6tHE999z8fEdqtht1/Lhx9dC4Nt6SfjWGfVtC02ETKkBg1ASEpsMPTbN3jGYBae3nyGOOT9vO2i7t9oFd812n06ZOWyJMbTy28dH7ge80zcLQq669fokwtRaafuGUk/JrTJ8+I9+VuuFGmwhNR+3bM/SFhKZDGzmCAAECBAjUBISmgXNBaBqIW9LSVQlNn3p2YZq53IQlurjwF62Fptkj8o0haBZK7vi+D+W/9GmlFVdcIjRt3Gk6//nn073//du0/PLLL7H7tHFgtWB27v7/UN/Bmr3TdPryy6ff/+EP6ZrLLqnvcB0qNM0eqx94zmChaeNO08ZfOtX4uoCl7Ywt6Vdj2LclNB02oQIERk2gSqHpYP89PPeHj6T/fPDZuvmqMyako3Z68zJ70PiLoG684dvpoQd/n+/4rO32HCw0veuuny9x7MDQtLajtPEXTA3cgWqn6ah9RYZ1IaHpsPicTIAAAQIVExCaBjZcaBqIW9LSVQlNz7j61+nxP7+YPrHz6mnDNWfWu9lKaFp7NH/s2DH1d5DWHnvPHlff++MfXSI0zXahZo/zZ+8dzd5Dmr1TNAskG98ROn78+Dx03WLTTerjatwhWjsvexdpttM0O/7t666TdtnpPXmoWqtVezdq478fOveAJc4ZLDTNfpHU0sbVeA/ZAAe+g7WkX41h35bQdNiEChAYNYEqhaZ7f/72tP5bp6c9Zq+eVl1pct24ldC09lj9Iw8/nD8Sn+0CzQLUbKdp9t+odddbP83eaZchd5o2Hjuc0PTkE+bl17z7F3fV35s6afJf723UJpILLVVAaGpiECBAgACB5gWEps1btXyk0LRlssqfUKXQ9JY7H837nYWmtfC0ldC08pMFQEsCQtOWuBxMoKMCVQpN9/jcT9Ljf16Qxo7pSTts8YZ6eNpKaNrRZg24eBbW1l4B4Jc/dVNn/joWoWl39sWoCBAgQKA7BYSmgX0RmgbilrR0FpruvfNbS3p3f72tO+55Mj3wyHP97jMLTz++5uPprT8/Jb26eGH9z6Yf/tpvo/dDYDgCQtPh6DmXwOgKZKHpGVf/Jr3nHauM7oU7cLUb/78/pvkvvFS/ci08fXna5PSbP71Y/7yZx/M7MPwlLik07YYuLHsMQtPu75EREiBAgED3CAhNA3shNA3ELWnp79z+cHrq2UUlvbu/3tbSQtPsscSPrv1Mesf/nJrGLF5QP1hoWvrpMCo3KDQdFWYXITAiAgsWvpxu+PFD6eVXXh2Ret1cZGBomo01+z8Rp71+WnrguZcLF5p2s7WxvSYgNDUTCBAgQIBA8wJC0+atWj5SaNoymRMqIpC907T2eH4WlmbvcsseS1z8y++kF75zmp2mFZkHo3mbQtPR1HYtAgSaFag9nl8LS2uvqynq4/nN3rfjOicgNO2cvSsTIECAQPEEhKaBPROaBuIqXWiBLDT99QNP18PS7HHE7Mc7TQvd1q4evNC0q9tjcAQqK5CFpq+bOWmJX4woNK3slAi/caFpOLELECBAgECJBISmgc0UmgbiKl1ogQcfnZ/e/Pop+S++aPxpJzT938ceT3vvOzc9N39+mjhhQvqXa69MM6YvP6o+CxcuSnvvNzdddM4Zo37tUb3RAl9MaFrg5hk6gRIL3P/Ic2mNN05b4g5bDU0XLVyYTj1xXjr6+M+nCRMnpsWLF+f//pHd90h/ePD36cknnkh7//0+/T5fe9318utm535yz4/mx2Q/vb296ezzL0q1P2+GP6ux/z5z0lnnXZimT5/RzCmO6ZCA0LRD8C5LgAABAoUUEJoGtk1oGoirdCkFWg1Ns7Dy45/aP33+2MPT+uusnbIA9bKrvpmOP+KQjvlkf1E94bSz0mfnflqA2rEuLHlhoWkXNcNQCBAYUmAkQ9M11npbPUDN/ht1/beuSSeccnp9DAMD11/f88t01GEHp6uvu1EAOmSnineA0LR4PTNiAgQIEOicgNA00F5oGoirdCkFWg1N7/7Vb9I3rrshffGkeUt4nHPhV9M1374x/3zbrd+ZH5OFql+59Mp0z6/vTY8/+WRae8010iXnnZku+trX07pvWzO9Z/t314PXaVOn1j/Lak2ePCntO2fPlF3z+n/+bl43q/O2td6aTj7uqPpO0yuvua5+3X0+sUd+zk0335JO/uI59bEcfMC+9XFk5y9t/KVscAdvSmjaQXyXJkCgZYGRDE2zHaNZEHr1lZenPz35xBK7QQeGptlgv/+v36nvTs3++azTT83vYat3bZMHro27U7Odqad/6dz05bPOyGtPnjS5387VNdd6Wzr8mOPTN6++Mv3mV/fkdWt1atdqrL/fP34mXX7pRfmx2bmNAW/LkE5YQkBoalIQIECAAIHmBYSmzVu1fKTQtGUyJ1RcoNXQNAsjH3/yT3kw2fiTBZtfOu+iPBDNHtnPQs8sFF1v3bXTpw8+In394vPyXaC1z1deeaV6+DrwsywQPey4z6dXXn0lnXXKCelrX78mrbH6aun8Sy6v12l8PH/a1Cn9dpoO3P16wVcvX+L8ird9VG5faDoqzC5CgMAICYx0aJrtMP38cUelNddaO39Mv/FnWaHpju/dOX3j65enw446Nj/laxd/JQ88s3p3/fz/1ms1Pp7/yB//WP+zLHCdMGFi/qj/Zw7YN5146umpcefr8tNnLFH/b1Z/a7r04gvShZdeYafrCM2nxjJC0wBUJQkQIECgtAJC08DWCk0DcZUupUCroelgO00Hhqm1f99l9g7p1LO+nIefWZha+/wTH/tIvlP0y2eclD5zxPH5u0knT5qUf3b8kYemX/7q1+npZ55N79xis/TN6/8p7ffJvdPZF15cr7Os0DQb474HHdavX/t9cq901z2/qp9fymZ22U0JTbusIYZDgMAyBUY6NK3tNH38sf9NRx13Qr/3lQ4WmmZh50orr5wOOfDT/cZ6zLwT06wddsx3o2Y7RLMQNfus9k7Txp2m2ftVs8f8F7ywIJ39xS+kk047I3/namP4OrD+Jz71D+meu++uH2uqjKyA0HRkPVUjQIAAgXILCE0D+ys0DcRVupQCrYamA99pmv37+ZdclrZ/97v6PbbfuNO0MTStfZ49lp8FqL/+7/9Jf3n66frj8tmu0D8/9Ze05WabpGw36vkXfy1tsdkmaWD4OjA0Pe7k09OeH/1Q/p7VpQW72e7TxnGUsplddlNC0y5riOEQIDCioWltJ+l2O8zOA83HHn00ffag/fPdmlmIWQs0s12gQ73TtPHcpR0/cOBZePrwH/+Y7vzp7fnj+XfecXu+uzQbR+0nqzlYaDpwPAOPNVVGVkBoOrKeqhEgQIBAuQWEpoH9FZoG4ipdSoFWQ9MMIQsg9953bnpu/vz8N/5ecu4X87BysHea1o7Nzq2967RWZ58DD01fPHlefn72kwWeBx1+bPqXa69MLyxYkGp/PmP69H6hZ2NoWnvsP3ufau2dpo1jycb4uaMOTTd971Y7TUdxFgtNRxHbpQgQGLZAqztNswtmYeMB+8xJ8+c/l//38OzzL8p3lDa+n3RguJqd1/h+0uzfa7tDp0+fkd/HRRecm2741jfzf67V/cODv6+/5zQ7/rKrrk1HH3bwUt9putecT6XsMf+lhabZ+AbWP/zo49P3b/6unabDnkVLLyA0DYJVlgABAgRKKSA0DWyr0DQQV+lSCrQTmrYCsawdnnZ/tiJZvGOFpsXrmRETqLJAO6Fpt7LTa9gAACAASURBVHjVHr3PAtGlPfrfLeOs6jiEplXtvPsmQIAAgXYEhKbtqDV5jtC0SSiHEegT6GRoOtgvldKccggITcvRR3dBoCoCRQ5Ns/enNr6ntPYO1Kr0rtvvU2ja7R0yPgIECBDoJgGhaWA3hKaBuEqXUiA6NC0lmptqSkBo2hSTgwgQ6BKBIoemXUJoGIMICE1NDQIECBAg0LyA0LR5q5aPFJq2TOaEigsITSs+AQJvX2gaiKs0AQIjLiA0HXFSBfsEhKamAgECBAgQaF5AaNq8VctHCk1bJnNCxQWEphWfAIG3LzQNxFWaAIERFxCajjipgkJTc4AAAQIECLQsIDRtmaz5E4SmzVs5kkAmIDQ1D6IEhKZRsuoSIBAhIDSNUFUzE7DT1DwgQIAAAQLNCwhNm7dq+UihactkTqi4gNC04hMg8PaFpoG4ShMgMOICQtMRJ1WwT0BoaioQIECAAIHmBYSmzVu1fKTQtGUyJ1RcIAtNn7/p5JReXlyXWG7fr1dcxe2PhMCrL7+UXnnmsTRhg51HopwaBAgQCBUYGJq+fvnx6dPvXjX0mkUu/sOfPZ42X39GWm7ahCLfxqiM/fmFL6dxY3vSum+YMirXcxECBAgQIFBkAaFpYPeEpoG4SpdSYPFDd6cFt12S0uKXXru/MWPTxG0/Vcp7dVOjL9AzbmLqfePbR//CrkiAAIEWBX7027+knz3wTHq177zXLTc+bbXG8i1Wqc7hc0+5I00YPzadefiW1bnpYdzp9Em9aZXpAuZhEDqVAAECBCoiIDQNbLTQNBBXaQIECBAgQIAAAQIppe3n3pom9I5NN5+9PQ8CBAgQIECAwIgJCE1HjHLJQkLTQFylCRAgQIAAAQIECAhNzQECBAgQIEAgSEBoGgSblRWaBuIqTYAAAQIECBAgQEBoag4QIECAAAECQQJC0yBYoWkgrNIECBAgQIAAAQIE+gQ8nm8qECBAgAABAhECQtMI1b6adpoG4ipNgAABAgQIECBAwE5Tc4AAAQIECBAIEhCaBsFmZYWmgbhKEyBAgAABAgQIEBCamgMECBAgQIBAkIDQNAhWaBoIqzQBAgQIECBAgACBPgGP55sKBAgQIECAQISA0DRCta+mnaaBuEoTIECAAAECBAgQsNPUHCBAgAABAgSCBISmQbBZWaFpIK7SBAgQIECAAAECBISm5gABAgQIECAQJCA0DYIVmgbCKk2AAAECBAgQIECgT8Dj+aYCAQIECBAgECEgNI1Q7atpp2kgrtIECBAgQIAAAQIE7DQ1BwgQIECAAIEgAaFpEGxWVmgaiKs0AQIECBAgQIAAAaGpOUCAAAECBAgECQhNg2CFpoGwShMgQIAAAQIECBDoE/B4vqlAgAABAgQIRAgITSNU+2raaRqIqzQBAgQIECBAgAABO03NAQIECBAgQCBIQGgaBJuVFZoG4ipNgAABAgQIECBAQGhqDhAgQIAAAQJBAkLTIFihaSCs0gQIECBAgAABAgT6BDyebyoQIECAAAECEQJC0wjVvpp2mgbiKk2AAAECBAgQIEDATlNzgAABAgQIEAgSEJoGwWZlhaaBuEoTIECAAAECBAgQEJqaAwQIECBAgECQgNA0CFZoGgirNAECBAgQIECAAIE+AY/nmwoECBAgQIBAhIDQNEK1r6adpoG4ShMgQIAAAQIECBCw09QcIECAAAECBIIEhKZBsFlZoWkgrtIECBAgQIAAAQIEhKbmAAECBAgQIBAkIDQNghWaBsIqTYAAAQIECBAgQKBPwOP5pgIBAgQIECAQISA0jVDtq2mnaSCu0gQIECBAgAABAgTsNDUHCBAgQIAAgSABoWkQbFZWaBqIqzQBAgQIECBAgAABoak5QIAAAQIECAQJCE2DYIWmgbBKEyBAgAABAgQIEOgT8Hi+qUCAAAECBAhECAhNI1T7atppGoirNAECBAgQIECAAAE7Tc0BAgQIECBAIEhAaBoEm5UVmgbiKk2AAAECBAgQIEBAaGoOECBAgAABAkECQtMgWKFpIKzSBAgQIECAAAECBPoEPJ5vKhAgQIAAAQIRAkLTCNW+mnaaBuIqTYAAAQIECBAgQMBOU3OAAAECBAgQCBIQmgbBZmWFpoG4ShMgQIAAAQIECBAQmpoDBAgQIECAQJCA0DQIVmj6GuyXf/hweu7Fl/N/7ulJabO3LJfeNHNCoLrSVRJYbYWJafL4sVW6ZfdKgAABAgQIDBDweL41ty9FrIA1d6yv6gQIdK+A0DSwN3aaprTnpffWhXvH9qRdN1ghbfTmaYHqSldF4MlnF6V13jAlzZjcW5Vbdp8ECBAgQIDAUgSEptbcvhhxAtbccbYqEyDQ/QJC08AeCU37L+AmjBuTdtt0pbTl6ssFqitdFYEHnlyQ3rryZKFpVRruPgkQIECAwCACQlNrbl+OOAFr7jhblQkQ6H4BoWlgj4SmFnCB06vypS3gKj8FABAgQIAAgVxAaGrN7asQJ2DNHWerMgEC3S8gNA3skdDUAi5welW+tAVc5acAAAIECBAgIDTtmwONr8TydJcvxkgKWHOPpKZaBAgUTUBoGtgxoanQNHB6Vb60BVzlpwAAAgQIECAgNBWa+hYEC1hzBwMrT4BAVwsITQPbIzQVmgZOr8qXtoCr/BQAQIAAAQIEhKZCU9+CYAFr7mBg5QkQ6GoBoWlge4SmQtPA6VX50hZwlZ8CAAgQIECAgNBUaOpbECxgzR0MrDwBAl0tIDQNbI/QVGgaOL0qX9oCrvJTAAABAgQIEBCaCk19C4IFrLmDgZUnQKCrBYSmge0RmgpNA6dX5UtbwFV+CgAgQIAAAQJCU6Gpb0GwgDV3MLDyBAh0tYDQNLA9QlOhaeD0qnxpC7jKTwEABAgQIEBAaCo09S0IFrDmDgZWngCBrhYQmga2R2jaemh650/vSIcdPDfNnLlCuv0nt6UNN9o43fyDH6cbr78uzd1/37xbk6dMSXffe1+6/777ljh24003S1d87av1Y1ZccaV03NFHpAvPPSc/d5f3/W266trrA7uu9GgJWMCNlrTrECBAgACB7hbYfu6taULv2HTz2dt390ADR7fnpffWq08YNybttulKacvVl1vqFa23AxtRwtLW3CVsqlsiQKBpAaFp01StHyg0bS803XnHWenSK65Om26+RZq11TvSmeeclz744Y/kDVj44otp843WSyecdFpaZdVV0wd2mZ2HqosWLUpLOy87ZrcP7JqHrNOmTqufW6vXeled0S0CFnDd0gnjIECAAAECnRUQmra25s5CU+vtzs7ZIl3dmrtI3TJWAgRGWkBoOtKiDfWEpq0t4DK6bBG3tJAzCz+zxV3t58hjjk/bztqufuzz859Ps7fbJl1z3Q1pvfXfXg9HFyx4ob5DtfHcI489PrDzSo+GgAXcaCi7BgECBAgQ6H4BoWlra27r7e6f0900QmvubuqGsRAgMNoCQtNAcaFpawu4ZYWmd9318/TQg7/Pd6BmO0332GtOU6Fp407T7FF9P+URsIArTy/dCQECBAgQGI6A0LS1Nfdgoan19nBmYXnPteYub2/dGQECQwsITYc2avuIqoSm8xcszo2mTupdwqqV9ystKzSt7TQdP358Wne99dPsnXZpKjTNHsNvfKdpdn72OP8mm23edl+d2B0CFnDd0QejIECAAAECnRaoSmg6UmvuoXaaWm93ekZ31/WtuburH0ZDgMDoCghNA72rEpr+8ndPpXmX3J0+OOst6UOz3tIvPG01NA1sh9IlE7CAK1lD3Q4BAgQIEGhToCqhqTV3mxPEacMSsOYeFp+TCRAouIDQNLCBVQpND/3yz3PJbLdpY3gqNA2cYBUvbQFX8Qng9gkQIECAQJ9AlUJTa27TfrQFrLlHW9z1CBDoJgGhaWA3stB08oRx6QPvflPgVTpf+omnFqRb7ny030Bq4ektD7+Yxoztyf9swrgxabdNV0pbrr5c5wdtBIUXsIArfAvdAAECBAgQGBGBLDTt7RmTPv7evxmRet1axJq7WztT7nFZc5e7v+6OAIFlCwhNA2fILp/9t7T85Alp9jtXCbxK50tbwHW+B1UcgQVcFbvungkQIECAwJICWWg6fszYtPvs1UrNY81d6vZ27c1Zc3dtawyMAIFREBCaBiK/77AfpjVWXT6dfchmgVfpfOns/UoeFep8H6o2Agu4qnXc/RIgQIAAgaULZKHplAnj0k1nzio1kTV3qdvbtTdnzd21rTEwAgRGQUBoGohcpdDUL4IKnEhKL1XAAs7EIECAAAECBDKBKoWm1tzm/GgLWHOPtrjrESDQTQJC08BuVCU0fWb+S2ns2J78l0AN/BnuL4JatHBh2n+fOems8y5M06fPqJcf7PPAdirdZQIWcF3WEMMhQIAAAQIdEqhKaBq15rbe7tDELchlrbkL0ijDJEAgREBoGsL6WtGqhKbLImw1NF28eHE649QT0wEHHdIvJB34udA0cOIWpLQFXEEaZZgECBAgQCBYoCqh6Uitua23gydkycpbc5esoW6HAIGWBISmLXG1drDQNKVWQ9OLLjg33fCtb+bQe835VNp9j73ynaZrrLlW+tG/3brE59kO1DvvuD2ddfqp+Z9t9a5t0gmnnN5aoxxdSAELuEK2zaAJECBAgMCICwhNW1tzW2+P+BQsdUFr7lK3180RIDCEgNA0cIoITVtbwGWtGGxH6Rlnn5cuvvDc+g7U2k7Tw48+Ln33pn9Ohx11bN7Jr138lTw4XXvd9QI7q3Q3CFjAdUMXjIEAAQIECHReQGja2prbervzc7ZII7DmLlK3jJUAgZEWEJqOtGhDPaFpawu4dkLTOfvsl048/uh+XTxm3olp1g47BnZW6W4QsIDrhi4YAwECBAgQ6LyA0LS1NXeroan1dufneCdHYM3dSX3XJkCg0wJC08AOCE1bW8DVQtNTT5yXPrL7Hvlu0dqO0myn6QXnfmmJz7NF3A9v/Z5H8gPncbeWtoDr1s4YFwECBAgQGF0BoWlra+4sNLXeHt05WuSrWXMXuXvGToDAcAWEpsMVXMb5QtPWFnA1ytp7lhrfaZq9u/Tab1yVv+90sM+z83t7e9PZ51/k8fzAed0tpS3guqUTxkGAAAECBDorIDRtfc1tvd3ZOVukq1tzF6lbxkqAwEgLCE1HWrShntC09QVcYDuULpmABVzJGup2CBAgQIBAmwJCU2vuNqeO05oQsOZuAskhBAiUVkBoGthaoakFXOD0qnxpC7jKTwEABAgQIEAgFxCaWnP7KsQJWHPH2apMgED3CwhNA3skNLWAC5xelS9tAVf5KQCAAAECBAgITfvmwJ6X3lufDRPGjUm7bbpS2nL15cwQAsMWsOYeNqECBAgUWEBoGtg8oanQNHB6Vb60BVzlpwAAAgQIECAgNBWa+hYEC1hzBwMrT4BAVwsITQPbIzQVmgZOr8qXtoCr/BQAQIAAAQIEhKZCU9+CYAFr7mBg5QkQ6GoBoWlge4SmQtPA6VX50hZwlZ8CAAgQIECAgNBUaOpbECxgzR0MrDwBAl0tIDQNbI/QVGgaOL0qX9oCrvJTAAABAgQIEBCaCk19C4IFrLmDgZUnQKCrBYSmge0RmvYPTXvH9qRdN1ghbfTmaYHqSldF4MlnF6V13jAlzZjcW5Vbdp8ECBAgQIDAUgS2n3trmjJhXLrpzFmV9Wn8RVDW3JWdBiE3bs0dwqooAQIFERCaBjZKaJrSl3/4cHruxZdz5Z6elDZ7y3LpTTMnBKorXSWB1VaYmCaPH1ulW3avBAgQIECAwAABoak1ty9FrIA1d6yv6gQIdK+A0DSwN0LTQFylCRAgQIAAAQIECKSUhKamAQECBAgQIBAhIDSNUO2rKTQNxFWaAAECBAgQIECAgNDUHCBAgAABAgSCBISmQbBZWaFpIK7SBAgQIECAAAECBISm5gABAgQIECAQJCA0DYIVmgbCKk2AAAECBAgQIECgT8Dj+aYCAQIECBAgECEgNI1Q7atpp2kgrtIECBAgQIAAAQIE7DQ1BwgQIECAAIEgAaFpEGxWVmgaiKs0AQIECBAgQIAAAaGpOUCAAAECBAgECQhNg2CFpoGwShMgQIAAAQIECBDoE/B4vqlAgAABAgQIRAgITSNU+2raaRqIqzQBAgQIECBAgAABO03NAQIECBAgQCBIQGgaBJuVFZoG4ipNgAABAgQIECBAQGhqDhAgQIAAAQJBAkLTIFihaSCs0gQIECBAgAABAgT6BDyebyoQIECAAAECEQJC0wjVvpp2mgbiKk2AAAECBAgQIEDATlNzgAABAgQIEAgSEJoGwWZlhaaBuEoTIECAAAECBAgQEJqaAwQIECBAgECQgNA0CFZoGgirNAECBAgQIECAAIE+AY/nmwoECBAgQIBAhIDQNEK1r6adpoG4ShMgQIAAAQIECBCw09QcIECAAAECBIIEhKZBsFlZoWkgrtIECBAgQIAAAQIEhKbmAAECBAgQIBAkIDQNghWaBsIqTYAAAQIECBAgQKBPwOP5pgIBAgQIECAQISA0jVDtq2mnaSCu0gQIECBAgAABAgTsNDUHCBAgQIAAgSABoWkQbFZWaBqIqzQBAgQIECBAgAABoak5QIAAAQIECAQJCE2DYIWmgbBKEyBAgAABAgQIEOgT8Hi+qUCAAAECBAhECAhNI1T7atppGoirNAECBAgQIECAAAE7Tc0BAgQIECBAIEhAaBoEm5UVmgbiKk2AAAECBAgQIEBAaGoOECBAgAABAkECQtMgWKFpIKzSBAgQIECAAAECBPoEPJ5vKhAgQIAAAQIRAkLTCNW+mnaaBuIqTYAAAQIECBAgQMBOU3OAAAECBAgQCBIQmgbBZmWFpoG4ShMgQIAAAQIECBAQmpoDBAgQIECAQJCA0DQIVmgaCKs0AQIECBAgQIAAgT4Bj+ebCgQIECBAgECEgNA0QrWvpp2mgbhKEyBAgAABAgQIELDT1BwgQIAAAQIEggSEpkGwWVmhaSCu0gQIECBAgAABAgSEpuYAAQIECBAgECQgNA2CFZoGwipNgAABAgQIECBAoE/A4/mmAgECBAgQIBAhIDSNUO2raadpIK7SBAgQIECAAAECBOw0NQcIECBAgACBIAGhaRBsVlZoGoirNAECBAgQIECAAAGhqTlAgAABAgQIBAkITYNghaavwR77Tw+mFxa9nP9zT0pp6zWXT6utMDFQXekqCaz1uslp6sSxVbpl90qAAAECBAgMEPB4vjW3L0WsgDV3rK/qBAh0r4DQNLA3dpqmtOel99aFe8f2pPdvtGLadLVpgepKV0Xg0acXpre9bkqaMbm3KrfsPgkQIECAAIGlCAhNrbl9MeIErLnjbFUmQKD7BYSmgT0SmvZfwE0YNybttulKacvVlwtUV7oqAg88uSC9deXJQtOqNNx9EiBAgACBQQSEptbcvhxxAtbccbYqEyDQ/QJC08AeCU0t4AKnV+VLW8BVfgoAIECAAAECuYDQ1JrbVyFOwJo7zlZlAgS6X0BoGtgjoakFXOD0qnxpC7jKTwEABAgQIEBAaNo3BxpfieXpLl+MkRSw5h5JTbUIECiagNA0sGNCU6Fp4PSqfGkLuMpPAQAECBAgQEBoKjT1LQgWsOYOBlaeAIGuFhCaBrZHaCo0DZxelS9tAVf5KQCAAAECBAgITYWmvgXBAtbcwcDKEyDQ1QJC08D2CE2FpoHTq/KlLeAqPwUAECBAgAABoanQ1LcgWMCaOxhYeQIEulpAaBrYHqGp0DRwelW+tAVc5acAAAIECBAgIDQVmvoWBAtYcwcDK0+AQFcLCE0D2yM0FZoGTq/Kl7aAq/wUAECAAAECBISmQlPfgmABa+5gYOUJEOhqAaFpYHuEpkLTwOlV+dIWcJWfAgAIECBAgIDQVGjqWxAsYM0dDKw8AQJdLSA0DWyP0LT10PTOn96RDjt4bpo5c4V0+09uSxtutHG6+Qc/Tjdef12au/++ebcmT5mS7r73vnT/ffctcezGm26WrvjaV+vHrLjiSum4o49IF557Tn7uLu/723TVtdcHdl3p0RKwgBstadchQIAAAQLdLbD93FvTlAnj0k1nzurugQaObs9L761XnzBuTNpt05XSlqsvt9QrWm8HNqKEpa25S9hUt0SAQNMCQtOmqVo/UGjaXmi6846z0qVXXJ023XyLNGurd6QzzzkvffDDH8kbsPDFF9PmG62XTjjptLTKqqumD+wyOw9VFy1alJZ2XnbMbh/YNQ9Zp02dVj+3Vq/1rjqjWwQs4LqlE8ZBgAABAgQ6KyA0bW3NnYWm1tudnbNFuro1d5G6ZawECIy0gNB0pEUb6glNW1vAZXTZIm5pIWcWfmaLu9rPkcccn7adtV392OfnP59mb7dNuua6G9J667+9Ho4uWPBCfYdq47lHHnt8YOeVHg0BC7jRUHYNAgQIECDQ/QJC09bW3Nbb3T+nu2mE1tzd1A1jIUBgtAWEpoHiQtPWFnDLCk3vuuvn6aEHf5/vQM12mu6x15ymQtPGnabZo/p+yiNgAVeeXroTAgQIECAwHAGhaWtr7sFCU+vt4czC8p5rzV3e3rozAgSGFhCaDm3U9hFVCU2fmf9SGju2J02d1LuEVSvvV1pWaFrbaTp+/Pi07nrrp9k77dJUaJo9ht/4TtPs/Oxx/k0227ztvjqxOwQs4LqjD0ZBgAABAgQ6LVCV0HSk1txD7TS13u70jO6u61tzd1c/jIYAgdEVEJoGelclNP3l755K8y65O31w1lvSh2a9pV942mpoGtgOpUsmYAFXsoa6HQIECBAg0KZAVUJTa+42J4jThiVgzT0sPicTIFBwAaFpYAOrFJoe+uWf55LZbtPG8FRoGjjBKl7aAq7iE8DtEyBAgACBPoEqhabW3Kb9aAtYc4+2uOsRINBNAkLTwG5koem0SePT7HeuEniVzpd+4qkF6ZY7H+03kFp4esvDL6YxY3vyP5swbkzabdOV0parL9f5QRtB4QUs4ArfQjdAgAABAgRGRCALTcePGZt2n73aiNTr1iLW3N3amXKPy5q73P11dwQILFtAaBo4Q3Y//rY0fcqE9M4Nyv0LiCzgAieR0oMKWMCZHAQIECBAgEAmsMPcW9PEcb3pwzu8pdQg1tylbm/X3pw1d9e2xsAIEBgFAaFpIPLen/9J2nCNFdJn91g38CqdL529X8mjQp3vQ9VGYAFXtY67XwIECBAgsHSBLDSdMXVi+vZp25SayJq71O3t2puz5u7a1hgYAQKjICA0DUSuUmjqF0EFTiSllypgAWdiECBAgAABAplAlUJTa25zfrQFrLlHW9z1CBDoJgGhaWA3qhKazl+wOFfM3mM68Ge4vwhq0cKFaf995qSzzrswTZ8+o15+sM8D26l0lwlYwHVZQwyHAAECBAh0SKAqoWnUmtt6u0MTtyCXteYuSKMMkwCBEAGhaQjra0WrEpoui7DV0HTx4sXpjFNPTAccdEi/kHTg50LTwIlbkNIWcAVplGESIECAAIFggaqEpiO15rbeDp6QJStvzV2yhrodAgRaEhCatsTV2sFC05RaDU0vuuDcdMO3vplD7zXnU2n3PfbKd5quseZa6Uf/dusSn2c7UO+84/Z01umn5n+21bu2SSeccnprjXJ0IQUs4ArZNoMmQIAAAQIjLiA0bW3Nbb094lOw1AWtuUvdXjdHgMAQAkLTwCkiNG1tAZe1YrAdpWecfV66+MJz6ztQaztNDz/6uPTdm/45HXbUsXknv3bxV/LgdO111wvsrNLdIGAB1w1dMAYCBAgQINB5AaFpa2tu6+3Oz9kijcCau0jdMlYCBEZaQGg60qIN9YSmrS3g2glN5+yzXzrx+KP7dfGYeSemWTvsGNhZpbtBwAKuG7pgDAQIECBAoPMCQtPW1tythqbW252f450cgTV3J/VdmwCBTgsITQM7IDRtbQFXC01PPXFe+sjue+S7RWs7SrOdphec+6UlPs8WcT+89XseyQ+cx91a2gKuWztjXAQIECBAYHQFhKatrbmz0NR6e3TnaJGvZs1d5O4ZOwECwxUQmg5XcBnnC01bW8DVKGvvWWp8p2n27tJrv3FV/r7TwT7Pzu/t7U1nn3+Rx/MD53W3lLaA65ZOGAcBAgQIEOisgNC09TW39XZn52yRrm7NXaRuGSsBAiMtIDQdadGGekLT1hdwge1QumQCFnAla6jbIUCAAAECbQoITa2525w6TmtCwJq7CSSHECBQWgGhaWBrhaYWcIHTq/KlLeAqPwUAECBAgACBXEBoas3tqxAnYM0dZ6syAQLdLyA0DeyR0NQCLnB6Vb60BVzlpwAAAgQIECAgNO2bA3teem99NkwYNybttulKacvVlzNDCAxbwJp72IQKECBQYAGhaWDzhKZC08DpVfnSFnCVnwIACBAgQICA0FRo6lsQLGDNHQysPAECXS0gNA1sj9BUaBo4vSpf2gKu8lMAAAECBAgQEJoKTX0LggWsuYOBlSdAoKsFhKaB7RGaCk0Dp1flS1vAVX4KACBAgAABAkJToalvQbCANXcwsPIECHS1gNA0sD1CU6Fp4PSqfGkLuMpPAQAECBAgQEBoKjT1LQgWsOYOBlaeAIGuFhCaBrZHaNo/NO0d25N23WCFtNGbpwWqK10VgSefXZTWecOUNGNyb1Vu2X0SIECAAAECSxHYYe6tacbUienbp21TWZ/GXwRlzT30NLjlp4+k2f/njUMf6IhkzW0SECBQZQGhaWD3haYpffmHD6fnXnw5V+7pSWmztyyX3jRzQqC60lUSWG2FiWny+LFVumX3SoAAAQIECAwQEJpac7f6pZh7yh3pvGO3avW0yh5vzV3Z1rtxApUXEJoGTgGhaSCu0gQIECBAgAABAgRSSkJT06BVge0PvDX98Pz3tHqa4wkQIECgYgJC08CGC00DlBxbRQAAIABJREFUcZUmQIAAAQIECBAgIDQ1B9oQEJq2geYUAgQIVFBAaBrYdKFpIK7SBAgQIECAAAECBISm5kAbAkLTNtCcQoAAgQoKCE0Dmy40DcRVmgABAgQIECBAgIDQ1BxoQ0Bo2gaaUwgQIFBBAaFpYNOFpoG4ShMgQIAAAQIECBAQmpoDbQgITdtAcwoBAgQqKCA0DWy60DQQV2kCBAgQIECAAAECQlNzoA0BoWkbaE4hQIBABQWEpoFNF5oG4ipNgAABAgQIECBAQGhqDrQhIDRtA80pBAgQqKCA0DSw6ULTQFylCRAgQIAAAQIECAhNzYE2BISmbaA5hQABAhUUEJoGNl1oGoirNAECBAgQIECAAAGhqTnQhoDQtA00pxAgQKCCAkLTwKYLTQNxlSZAgAABAgQIECAgNDUH2hAQmraB5hQCBAhUUEBoGth0oWkgrtIECBAgQIAAAQIEhKbmQBsCQtM20JxCgACBCgoITQObLjQNxFWaAAECBAgQIECAgNDUHGhDQGjaBppTCBAgUEEBoWlg04WmgbhKEyBAgAABAgQIEBCamgNtCAhN20BzCgECBCooIDQNbLrQNBBXaQIECBAgQIAAAQJCU3OgDQGhaRtoTiFAgEAFBYSmgU0XmgbiKk2AAAECBAgQIEBAaGoOtCEgNG0DzSkECBCooIDQNLDpQtNAXKUJECBAgAABAgQICE3NgTYEhKZtoDmFAAECFRQQmgY2XWgaiKs0AQIECBAgQIAAAaGpOdCGgNC0DTSnECBAoIICQtPApgtNA3GVJkCAAAECBAgQICA0NQfaEBCatoHmFAIECFRQQGga2HShaSCu0gQIECBAgAABAgSEpuZAGwJC0zbQnEKAAIEKCghNA5suNA3EVZoAAQIECBAgQICA0NQcaENAaNoGmlMIECBQQQGhaWDThaaBuEoTIECAAAECBAgQEJqaA20ICE3bQHMKAQIEKiggNA1sutA0EFdpAgQIECBAgAABAkJTc6ANAaFpG2hOIUCAQAUFhKaBTReaBuIqTYAAAQIECBAgQEBoag60ISA0bQPNKQQIEKiggNA0sOlC00BcpQkQIECAAAECBAgITc2BNgSEpm2gOYUAAQIVFBCaBjZdaBqIqzQBAgQIECBAgAABoak50IaA0LQNNKcQIECgggJC08CmC00DcZUmQIAAAQIECBAgIDQ1B9oQEJq2geYUAgQIVFBAaBrYdKFpIK7SBAgQIECAAAECBISm5kAbAkLTNtCcQoAAgQoKCE0Dmy40DcRVmgABAgQIECBAgIDQ1BxoQ0Bo2gaaUwgQIFBBAaFpYNOFpoG4ShMgQIAAAQIECBAQmpoDbQgITdtAcwoBAgQqKCA0DWy60DQQV2kCBAgQIECAAAECQlNzoA0BoWkbaE4hQIBABQWEpoFNF5qmdOw/PZheWPRyrtyTUtp6zeXTaitMDFRXukoCa71ucpo6cWyVbtm9EiBAgAABAgMEdph7a5oxdWL69mnbsCHQlEDVQ9N7HpmfrvrZE2nxK6/mXr1jetLHtli5KTsHERhKYPy4MWn9VaYMdZg/J1AIAaFpYJuEpinteem9deHesT3p/RutmDZdbVqgutJVEXj06YXpba+bkmZM7q3KLbtPAgQIECBAYCkCQlPTolWBqoem/37f0+my2x+rh6aZ36kfWr1VRscTWEJg8eJX02PPLEpbrbE8HQKlEBCaBrZRaNo/NJ0wbkzabdOV0parLxeornRVBB54ckF668qThaZVabj7JECAAAECgwgITU2NVgWEpk+nK376WFq0+LWdptnPeR9fs1VGxxNYQiCbU/c/uUBoam6URkBoGthKoanQNHB6Vb600LTyUwAAAQIECBDIBYSmJkKrAkJToWmrc8bxzQkITZtzclRxBISmgb0SmgpNA6dX5UsLTSs/BQAQIECAAAGhqTnQloDQVGja1sRx0pACQtMhiRxQMAGhaWDDhKZC08DpVfnSQtPKTwEABAgQIEBAaGoOtCUgNBWatjVxnDSkgNB0SCIHFExAaBrYMKGp0DRwelW+tNC08lMAAAECBAgQEJqaA20JCE2Fpm1NHCcNKSA0HZLIAQUTEJoGNkxoKjQNnF6VLy00rfwUAECAAAECBISm5kBbAkJToWlbE8dJQwoITYckckDBBISmgQ0TmgpNA6dX5UsLTSs/BQAQIECAAAGhqTnQloDQVGja1sRx0pACQtMhiRxQMAGhaWDDhKZC08DpVfnSQtPKTwEABAgQIEBAaGoOtCUgNBWatjVxnDSkgNB0SCIHFExAaBrYMKGp0DRwelW+tNC08lMAAAECBAgQEJqaA20JCE2Fpm1NHCcNKSA0HZLIAQUTEJoGNkxo2npoeudP70iHHTw3zZy5Qrr9J7elDTfaON38gx+nG6+/Ls3df9+8W5OnTEl333tfuv+++5Y4duNNN0tXfO2r9WNWXHGldNzRR6QLzz0nP3eX9/1tuura6wO7rvRoCQhNR0vadQgQIECAQHcL7DD31jRj6sT07dO26e6BGl3XCAhNWwtN/R2ta6Zu1w9EaNr1LTLAFgWEpi2CtXK40LS90HTnHWelS6+4Om26+RZp1lbvSGeec1764Ic/ktMvfPHFtPlG66UTTjotrbLqqukDu8zOQ9VFixalpZ2XHbPbB3bNQ9ZpU6fVz63Va6Wfju0uAaFpd/XDaAgQIECAQKcEhKadki/udYWmrYem/o5W3Pk+miMXmo6mtmuNhoDQNFBZaNpeaLq0kDMLP7P/UNd+jjzm+LTtrO3qgejz859Ps7fbJl1z3Q1pvfXfXg9HFyx4ob5DtfHcI489PrDzSo+GgNB0NJRdgwABAgQIdL+A0LT7e9RtIxSath6a+jtat83i7hyP0LQ7+2JU7QsITdu3G/JMoenIhaZ33fXz9NCDv893oGY7TffYa05ToWnjTtPsUX0/5REQmpanl+6EAAECBAgMR0BoOhy9ap4rNB2Z0NTf0ar5/VnWXQtNzYmyCQhNAztaldD0qWcX5oozl5uwhOael95b/2zCuDFpt01XSluuvtyg6tn7cpb1/2KOHz8+rbve+mn2Trs0FZpmj+E3vtM0Oz97nH+TzTYP7LzSoyEgNB0NZdcgQIAAAQLdLyA07f4eddsIqxSa3v/Ic2mNN07r14J/v29kQtPa04D+jtZtM7xz4xGads7elWMEhKYxrnnVqoSmv/zdU+moC+9K79v6TWn3HVfrF562GpoGtkPpkgkITUvWULdDgAABAgTaFBCatglX4dOqFJru8bmfpNfNnJQ+sfPqacM1Z+ZdbzU0rfBUcestCghNWwRzeNcLCE0DW1Sl0PTQL/88lxw/bky/8FRoGjjBKl5aaFrxCeD2CRAgQIBAn4DQ1FRoVaBqoenjf16QE2WhaRaePvPqmHTFTx9LWcBV+znv42u2yuh4AksICE1NirIJCE0DO5qFpj09PWm91acHXqXzpf/y7ML0n/f+ud9AauHpT55clMaOG5v/WTOP53f+boygKAJC06J0yjgJECBAgECsgNA01reM1bPQdPaWq5Tx1pa4p5/c/WR64cXF/T5/y6rLpYXTJqWeieOEppWYBaN3k0LT0bN2pdEREJoGOp9w6d1p2qTxaf23ljs0ffiJ59M3f/BgP8ns/abZo/o3/m5+6hnTIzQNnGdVLS00rWrn3TcBAgQIEOgvIDQ1I1oVyELTI/Zcv9XTCnn8xf98X3pm/qL62LPNLZust3J65NUx6eWeMULTQna1ewctNO3e3hhZewJC0/bcmjrrjKt/nTZcY2bp/1/M7J2mtcfza2Fp9n7T7D/IHs9vaqo4qA0BoWkbaE4hQIAAAQIlFBCalrCpwbdUxcfzG1+j9uvHF3g8P3iOVbW80LSqnS/vfQtNA3tbpdD05Mt/le8srYWlNVahaeAEq3hpoWnFJ4DbJ0CAAAECfQJCU1OhVYEqhaafPOmOtPm6K/b7hb1+EVSrM8bxzQoITZuVclxRBISmgZ2qSmg6f8HiNL53TL6zdODPcEPTRQsXpv33mZPOOu/CNH36jHr5wT4PbKfSXSYgNO2yhhgOAQIECBDokIDQtEPwBb5slULT7O9qUyf19uvWcENTf0cr8OQPHrrQNBhY+VEXEJoGklclNF0WYauh6eLFi9MZp56YDjjokH4h6cDPhaaBE7cgpYWmBWmUYRIgQIAAgWABoWkwcAnLVyk0XVr7Wg1N/R2thF+CoFsSmgbBKtsxAaFpIL3QNLX8TtOLLjg33fCtb+Zd2WvOp9Lue+yV7zRdY8210o/+7dYlPs92oN55x+3prNNPzf9sq3dtk0445fTArirdLQJC027phHEQIECAAIHOCghNO+tfxKsLTZ9u6Z2m/o5WxFnemTELTTvj7qpxAkLTONskNG09NB1sR+kZZ5+XLr7w3PoO1NpO08OPPi5996Z/TocddWzeya9d/JU8OF173fUCO6t0NwgITbuhC8ZAgAABAgQ6LyA07XwPijYCoWlroam/oxVthnduvELTztm7coyA0DTGNa8qNI0PTefss1868fij+3XxmHknplk77BjYWaW7QUBo2g1dMAYCBAgQINB5AaFp53tQtBEITWNDU39HK9o3YuTGKzQdOUuVukNAaBrYB6Fpe6HpqSfOSx/ZfY98t2htR2m20/SCc7+0xOfZf5B/eOv3PJIfOI+7tbTQtFs7Y1wECBAgQGB0BYSmo+tdhqsJTVsPTf0drQwzP/4ehKbxxq4wugJC00BvoWnroWnWjto7cxrfaZq9u/Tab1yVv+90sM+zc3t7e9PZ51/k8fzAed0tpYWm3dIJ4yBAgAABAp0VEJp21r+IVxeathaa+jtaEWd5Z8YsNO2Mu6vGCQhN42w9np/aC00DW6J0iQSEpiVqplshQIAAAQLDEBCaDgOvoqcKTVsPTSs6Vdx2iwJC0xbBHN71AkLTwBbZaSo0DZxelS8tNK38FABAgAABAgRyAaGpidCqgNBUaNrqnHF8cwJC0+acHFUcAaFpYK+EpkLTwOlV+dJC08pPAQAECBAgQEBoag60JSA0FZq2NXGcNKSA0HRIIgcUTEBoGtgwoanQNHB6Vb600LTyUwAAAQIECBAQmpoDbQkITYWmbU0cJw0pIDQdksgBBRMQmgY2TGgqNA2cXpUvLTSt/BQAQIAAAQIEhKbmQFsCQlOhaVsTx0lDCghNhyRyQMEEhKaBDROaCk0Dp1flSwtNKz8FABAgQIAAAaGpOdCWgNBUaNrWxHHSkAJC0yGJHFAwAaFpYMOEpkLTwOlV+dJC08pPAQAECBAgQEBoag60JSA0FZq2NXGcNKSA0HRIIgcUTEBoGtgwoWn/0LR3bE/adYMV0kZvnhaornRVBJ58dlFa5w1T0ozJvVW5ZfdJgAABAgQILEVgh7m3phlTJ6Zvn7YNHwJNCQhNn06X3fFYWvzyq3WvE97/N03ZOYjAsgRefuWV9P+eW5y2WmN5UARKISA0DWyj0DSl83/8SFqw6JW68oZvnJreNHNCoLrSVRJ4ywoT0+TxY6t0y+6VAAECBAgQGCAgNDUlWhWoemj6P4+/kP71V39OL7/y19A029zih8BICIwbOyatsfKkkSilBoGOCwhNA1sgNA3EVZoAAQIECBAgQIBASkloahq0KlD10LRVL8cTIECgqgJC08DOC00DcZUmQIAAAQIECBAgIDQ1B9oQEJq2geYUAgQIVFBAaBrYdKFpIK7SBAgQIECAAAECBISm5kAbAkLTNtCcQoAAgQoKCE0Dmy40DcRVmgABAgQIECBAgIDQ1BxoQ0Bo2gaaUwgQIFBBAaFpYNOFpoG4ShMgQIAAAQIECBAQmpoDbQgITdtAcwoBAgQqKCA0DWy60DQQV2kCBAgQIECAAAECQlNzoA0BoWkbaE4hQIBABQWEpoFNF5oG4ipNgAABAgQIECBAQGhqDrQhIDRtA80pBAgQqKCA0DSw6ULTQFylCRAgQIAAAQIECAhNzYE2BISmbaA5hQABAhUUEJoGNl1oGoirNAECBAgQIECAAAGhqTnQhoDQtA00pxAgQKCCAkLTwKYLTQNxlSZAgAABAgQIECAgNDUH2hAQmraB5hQCBAhUUEBoGth0oWkgrtIECBAgQIAAAQIEhKbmQBsCQtM20JxCgACBCgoITQObLjQNxFWaAAECBAgQIECAgNDUHGhDQGjaBppTCBAgUEEBoWlg04WmgbhKEyBAgAABAgQIEBCamgNtCAhN20BzCgECBCooIDQNbLrQNBBXaQIECBAgQIAAAQJCU3OgDQGhaRtoTiFAgEAFBYSmgU0XmgbiKk2AAAECBAgQIEBAaGoOtCEgNG0DzSkECBCooIDQNLDpQtNAXKUJECBAgAABAgQICE3NgTYEhKZtoDmFAAECFRQQmgY2XWgaiKs0AQIECBAgQIAAAaGpOdCGgNC0DTSnECBAoIICQtPApgtNA3GVJkCAAAECBAgQICA0NQfaEBCatoHmFAIECFRQQGga2HShaSCu0gQIECBAgAABAgSEpuZAGwJC0zbQnEKAAIEKCghNA5suNA3EVZoAAQIECBAgQICA0NQcaENAaNoGmlMIECBQQQGhaWDThaaBuEoTIECAAAECBAgQEJqaA20ICE3bQHMKAQIEKiggNA1sutA0EFdpAgQIECBAgAABAkJTc6ANAaFpG2hOIUCAQAUFhKaBTReaBuIqTYAAAQIECBAgQEBoag60ISA0bQPNKQQIEKiggNA0sOlC00BcpQkQIECAAAECBAgITc2BNgSEpm2gOYUAAQIVFBCaBjZdaBqIqzQBAgQIECBAgAABoak50IaA0LQNNKcQIECgggJC08CmC00DcZUmQIAAAQIECBAgIDQ1B9oQEJq2geYUAgQIVFBAaBrYdKFpIK7SBAgQIECAAAECBISm5kAbAkLTNtCcQoAAgQoKCE0Dmy40DcRVmgABAgQIECBAgIDQ1BxoQ0Bo2gaaUwgQIFBBAaFpYNOFpoG4ShMgQIAAAQIECBAQmpoDbQgITdtAcwoBAgQqKCA0DWy60DQQV2kCBAgQIECAAAECQlNzoA0BoWkbaE4hQIBABQWEpoFNF5qmdOw/PZheWPRyrtyTUtp6zeXTaitMDFRXukoCa71ucpo6cWyVbtm9EiBAgAABAgMEdph7a5oxdWL69mnbsCHQlEDVQ9N7HpmfrvrZE2nxK6/mXr1jetLHtli5KTsHERhKYPy4MWn9VaYMdZg/J1AIAaFpYJuEpinteem9deHesT3p/RutmDZdbVqgutJVEXj06YXpba+bkmZM7q3KLbtPAgQIECDw/7N3/0F6VXWC/w9NpyP5RRISHMk47jckLkWiEEKUnXzBCgubkqhfiokUZYiTLflq4RauuigGCMPGMQ6sCCYSoQw72S/+QBYsy7J0C1QKCSw1xTJaM5XZiQiDuoO6C4NISNLkx7fuw/Rjd5JOP/fp594+95xX/9m59z7nvD6na4r33G4JHEVANHUsygrkHk1/tOvF8J93PNeOpoXfpj+ZX5bR9QSOENi//1B47reDYfmCE+kQSEJANK1wjKLpyGg6eVJfWL10bjhn/owK1T06F4Gf/WZPOPXkKaJpLgO3TwIECBAgMIqAaOpolBUQTV8M2x97Lgzuf+1N0+Jry/sWlmV0PYEjBIoz9dRv9oimzkYyAqJphaMUTUXTCo9X9o8WTbM/AgAIECBAgEBLQDR1EMoKiKaiadkz4/rOBETTzpxc1RwB0bTCWYmmommFxyv7R4um2R8BAAQIECBAQDR1BroSEE1F064OjpvGFBBNxyRyQcMERNMKByaaiqYVHq/sHy2aZn8EABAgQIAAAdHUGehKQDQVTbs6OG4aU0A0HZPIBQ0TEE0rHJhoKppWeLyyf7Romv0RAECAAAECBERTZ6ArAdFUNO3q4LhpTAHRdEwiFzRMQDStcGCiqWha4fHK/tGiafZHAAABAgQIEBBNnYGuBERT0bSrg+OmMQVE0zGJXNAwAdG0woGJpqJphccr+0eLptkfAQAECBAgQEA0dQa6EhBNRdOuDo6bxhQQTcckckHDBETTCgcmmoqmFR6v7B8tmmZ/BAAQIECAAAHR1BnoSkA0FU27OjhuGlNANB2TyAUNExBNKxyYaCqaVni8sn+0aJr9EQBAgAABAgREU2egKwHRVDTt6uC4aUwB0XRMIhc0TEA0rXBgomn5aPr4Y4+Gqz96VZg9+6Sw45GHwxlnLgnfffCh8M377g1XXfnB1rSmTJ0afrxzV3hq164jrl2y9Oyw/a4vt6+ZM2duuH79J8PWzbe17l317veEu++5r8Kpe3RdAqJpXdI+hwABAgQIxC1wwVUPhFnTXhf+62fPi3uhVheNgGhaLpr6b7Rojm70CxFNox+RBZYUEE1LgpW5XDTtLppedOGKsG37V8LSZW8LK5a/PXzuti3hkvde2qLft3dvWHbmonDjpz8bTpk3L1y8amUrqg4ODoaj3Vdcs/rid7Ui6/Rp09v3Dj2vzDxdG5eAaBrXPKyGAAECBAhMlIBoOlHyzf1c0bR8NPXfaM0973WuXDStU9tn1SEgmlaoLJp2F02PFjmL+Fn8H+qhr2uu3RDeseL8dhDd/fLusPL888LX7r0/LFr8lnYc3bPnlfYbqsPvvea6DRVO3qPrEBBN61D2GQQIECBAIH4B0TT+GcW2QtG0fDT132ixneI41yOaxjkXq+peQDTt3m7MO0XT3kXTJ598Ijz7zNOtN1CLN03XrF3XUTQd/qZp8av6vtIREE3TmaWdECBAgACB8QiIpuPRy/Ne0bQ30dR/o+X583OsXYumzkRqAqJphRPNJZq+8NK+sGffgTBv7pQjNC/ftrP9vcmT+sLqpXPDOfNnjKpe/L2cY/1/MQcGBsLpixaHle9c1VE0LX4Nf/jfNC3uL36d/6yzl1U4eY+uQ0A0rUPZZxAgQIAAgfgFRNP4ZxTbCnOKpk/98ndhwR9OHzGCH+3qTTQd+m1A/40W2wmfuPWIphNn75OrERBNq3FtPTWXaPqTn74QPrHlf4QL3vaGsGbl/BHxtGw0rXAcHp2YgGia2EBthwABAgQIdCkgmnYJl/FtOUXTNX/2SHj97BPCn140P5yxcHZr6mWjacZHxdZLCoimJcFcHr2AaFrhiHKKph//whMtyeP7jhsRT0XTCg9Y5o8WTTM/ALZPgAABAgT+WUA0dRTKCuQWTX/1/J4WURFNi3j620N9Yftjz4UicA19bXnfwrKMridwhIBo6lCkJiCaVjjRIpr+r//9ylF/bb3Cj6390f/00r7wVzufH/G5Q/H0r393KBw/6fjWv3Xy6/m1L94HNlZANG3s6CycAAECBAj0VEA07SlnFg8rounKc07JYq8/+utft/6U2vCvN82bEfZNPyEc97pJomkWp6C+TYqm9Vn7pHoERNMKnYtg+rc/e7HCT4jj0b/49e7w9QefGbGY4u+bFr+qf/ff/n7/omkc80plFaJpKpO0DwIECBAgMD4B0XR8fjneXUTTT16+OIut3/mtXeG3Lw+29zowqS+ctejk8MtDfeHAcX2iaRanoL5Niqb1WfukegRE03qck/6U4m+aDv16/lAsLf6+afG2qV/PT3r0E7o50XRC+X04AQIECBCIRkA0jWYUjVlIjr+eX8TSd//fbwyXXfgvwt/+ao9fz2/MaW3WQkXTZs3LascWEE3HNnLFGAJFNL3laztbb5YOxdKhW8YbTQf37QtXXrEu3LJla5g5c1Z7JaN937DyERBN85m1nRIgQIAAgWMJiKbOR1mBnKLpv/30o2HZ6XNasXT2jMktqvH+D0H5b7SyJy6f60XTfGady05F01wmXeE+i7+RU/x/Los3Sw//KhtN9+/fH27etDF8+CMfGxFJD/++aFrhQBvyaNG0IYOyTAIECBAgULGAaFoxcIKPzymavrxnf5h2Qv+IKZaNpv4bLcEfgoq2JJpWBOuxEyYgmk4YfR4fXDaa3nH75nD/N77ewlm77gPhsjVrW2+aLlj45vDD7z9wxPeLN1Aff3RHuOWmTa1/W37ueeHGz9yUB27muxRNMz8Atk+AAAECBP5ZQDR1FMoK5BRNj2ZTNpr6b7SyJyzf60XTfGef6s5F01QnG8m+ykbT0d4ovfnWLeHOrZvbb6AOvWn6ifXXh+98+1vh6k9d19rxXXd+qRVOTzt9USQCllGVgGhalaznEiBAgACBZgmIps2aVwyrFU1fLPU3Tf03WgynthlrEE2bMSer7FxANO3cypVdCFQdTddd8aGwccP6ESu79oaNYcUFF3axWrc0SUA0bdK0rJUAAQIECFQnIJpWZ5vqk0XTaqOp/0ZL9Sdn7H2JpmMbuaJZAqJps+bVuNV2E003bbwhXHrZmtbbokNvlBZvmt6++fNHfL/4P8g/eOB7fiW/cSdj/AsWTcdv6AkECBAgQCAFAdE0hSnWuwfRtHw09d9o9Z7Rpn6aaNrUyVn3aAKiqbNRqUDZaFosZuhv5gz/m6bF3y6956t3t/7e6WjfL+7t7+8Pt37xDr+eX+lU43i4aBrHHKyCAAECBAhMtIBoOtETaN7ni6bloqn/RmveGZ+oFYumEyXvc6sSEE2rkvXclkA30RQdgU4ERNNOlFxDgAABAgTSFxBN059xr3compaPpr2egeelKSCapjnXnHclmuY8/Rr2LprWgJzpR4immQ7etgkQIECAwGECoqkjUVZANBVNy54Z13cmIJp25uSq5giIps2ZVSNXKpo2cmyNWLRo2ogxWSQBAgQIEKhcQDStnDi5DxBNRdPkDnUkGxJNIxmEZfRMQDTtGaUHHU1ANHUuqhIQTauS9VwCBAgQINAsAdG0WfOKYbWiqWgawzlMcQ2iaYpTzXtPomne869896Jp5cTZfoBomu3obZwAAQIECIwQEE0diLICoqlUQ+JRAAAgAElEQVRoWvbMuL4zAdG0MydXNUdANG3OrBq5UtG0kWNrxKJF00aMySIJECBAgEDlAqJp5cTJfYBoKpomd6gj2ZBoGskgLKNnAqJpzyg96GgCoqlzUZWAaFqVrOcSIECAAIFmCYimzZpXDKsVTUXTGM5himsQTVOcat57Ek3znn/luxdNKyfO9gNE02xHb+MECBAgQGCEgGjqQJQVEE1F07JnxvWdCYimnTm5qjkComlzZtXIlQ6Ppsf3HRfeuXh2OOON0xq5F4uOS+D53a+GRadMC7Om9Me1MKshQIAAAQIEahUQTWvlTuLDRNMXw107ngsHDh5qz/O6VW9KYrY2MbECBw4dCr995UBYvuDEiV2ITyfQIwHRtEeQHnN0gXv+6jfhlcED7X887Q1TwhtOHMBFoCcCbzhxcnjdpL6ePMtDCBAgQIAAgWYKiKbNnNtErjr3aPrs83vDw7teDPsP/D6arjht5kSOxGcnJNDf1xfeOHtyQjuylZwFRNOcp2/vBAgQIECAAAECBBouIJo2fIATsPzco+kEkPtIAgQINFJANG3k2CyaAAECBAgQIECAAIFCQDR1DsoKiKZlxVxPgACBPAVE0zznbtcECBAgQIAAAQIEkhAQTZMYY62bEE1r5fZhBAgQaKyAaNrY0Vk4AQIECBAgQIAAAQKiqTNQVkA0LSvmegIECOQpIJrmOXe7JkCAAAECBAgQIJCEgGiaxBhr3YRoWiu3DyNAgEBjBUTTxo7OwgkQIECAAAECBAgQEE2dgbIComlZMdcTIEAgTwHRNM+52zUBAgQIECBAgACBJARE0yTGWOsmRNNauX0YAQIEGisgmjZ2dBZOgAABAgQIECBAgIBo6gyUFRBNy4q5ngABAnkKiKZ5zt2uCRAgQIAAAQIECCQhIJomMcZaNyGa1srtwwgQINBYAdG0saOzcAIECBAgQIAAAQIERFNnoKyAaFpWzPUECBDIU0A0zXPudk2AAAECBAgQIEAgCQHRNIkx1roJ0bRWbh9GgACBxgqIpo0dnYUTIECAAAECBAgQICCaOgNlBUTTsmKuJ0CAQJ4Commec7drAgQIECBAgAABAkkIiKZJjLHWTYimtXL7MAIECDRWQDRt7OgsnAABAgQIECBAgAAB0dQZKCsgmpYVcz0BAgTyFBBN85y7XRMgQIAAAQIECBBIQkA0TWKMtW5CNK2V24cRIECgsQKiaWNHZ+EECBAgQIAAAQIECIimzkBZAdG0rJjrCRAgkKeAaJrn3O2aAAECBAgQIECAQBIComkSY6x1E6Jprdw+jAABAo0VEE0bOzoLJ0CAAAECBAgQIEBANHUGygqIpmXFXE+AAIE8BUTTPOdu1wQIECBAgAABAgSSEBBNkxhjrZsQTWvl9mEECBBorIBo2tjRWTgBAgQIECBAgAABAqKpM1BWQDQtK+Z6AgQI5CkgmuY5d7smQIAAAQIECBAgkISAaJrEGGvdhGhaK7cPI0CAQGMFRNPGjs7CCRAgQIAAAQIECBAQTZ2BsgKiaVkx1xMgQCBPAdE0z7nbNQECBAgQIECAAIEkBETTJMZY6yZE01q5fRgBAgQaKyCaNnZ0Fk6AAAECBAgQIECAgGjqDJQVEE3LirmeAAECeQqIpnnO3a4JECBAgAABAgQIJCEgmiYxxlo3IZrWyu3DCBAg0FgB0bSxo7NwAgQIECBAgAABAgREU2egrIBoWlbM9QQIEMhTQDTNc+52TYAAAQIECBAgQCAJAdE0iTHWugnRtFZuH0aAAIHGCoimjR2dhRMgQIAAAQIECBAgIJo6A2UFRNOyYq4nQIBAngKiaZ5zt2sCBAgQIECAAAECSQiIpkmMsdZNiKa1cvswAgQINFZANG3s6CycAAECBAgQIECAAAHR1BkoKyCalhVzPQECBPIUEE3znLtdEyBAgAABAgQIEEhCQDRNYoy1biL3aPpXz7wUtu34x3Do4GvsfX0hvP9fvaHWGfiwdAVOmNQXznrT9HQ3aGdZCYimWY3bZgkQIECAAAECBAikJSCapjXPOnaTezT90a4Xw18++lx49cChNvctly6og95nJC4weOBg+Pnz+8LyBScmvlPby0VANM1l0vZJgAABAgQIECBAIEEB0TTBoVa8JdH0xbD9sefC4P7fR9Mt71tYsbrH5yBQnKmnfrNHNM1h2JnsUTTNZNC2SYAAAQIECBAgQCBFAdE0xalWuyfRVDSt9oTl+3TRNN/Zp7pz0TTVydoXAQIECBAgQIAAgQwERNMMhtzjLYqmommPj5TH/bOAaOoopCYgmqY2UfshQIAAAQIECBAgkJGAaJrRsHu0VdFUNO3RUfKYwwREU0ciNQHRNLWJ2g8BAgQIECBAgACBjARE04yG3aOtiqaiaY+OkseIps5A4gKiaeIDtj0CBAgQIECAAAECKQuIpilPt5q9iaaiaTUny1O9aeoMpCYgmqY2UfshQIAAAQIECBAgkJGAaJrRsHu0VdFUNO3RUfKYwwREU0ciNQHRNLWJ2g8BAgQIECBAgACBjARE04yG3aOtiqaiaY+OkseIps5A4gKiaeIDtj0CBAgQIECAAAECKQuIpilPt5q9iaaiaTUny1O9aeoMpCYgmqY2UfshQIAAAQIECBAgkJGAaJrRsHu0VdG0XDR9/LFHw9UfvSrMnn1S2PHIw+GMM5eE7z74UPjmffeGq678YGsqU6ZODT/euSs8tWvXEdcuWXp22H7Xl9vXzJkzN1y//pNh6+bbWveuevd7wt333Nej6XrMRAqIphOp77OrEBBNq1D1TAIECBAgQIAAAQIEahEQTWthTupDRNPy0fSiC1eEbdu/EpYue1tYsfzt4XO3bQmXvPfS1rnYt3dvWHbmonDjpz8bTpk3L1y8amUrqg4ODoaj3Vdcs/rid7Ui6/Rp09v3Dj0vqcOW2WZE08wGnsF2RdMMhmyLBAgQIECAAAECBFIVEE1TnWx1+xJNy0fTo0XOIn4WUXTo65prN4R3rDi/HUR3v7w7rDz/vPC1e+8Pixa/pR1H9+x5pf2G6vB7r7luQ3VD9+RaBETTWph9SI0CommN2D6KAAECBAgQIECAAIHeCoimvfXM4WmiaW+i6ZNPPhGefebp1huoxZuma9au6yiaDn/TtPhVfV/pCIim6czSTl4TEE2dBAIECBAgQIAAAQIEGisgmjZ2dBO28Jyi6U9++kI4Y+HsEdY/2tWbaDr0punAwEA4fdHisPKdqzqKpsWv4Q//m6bF/cWv85919rIJOxM+uDcComlvHD0lHgHRNJ5ZWAkBAgQIECBAgAABAiUFRNOSYC4POUXTNX/2SJh2Qn94/0WnhuVvPbk1/bLR1JEh0KmAaNqplOuaIiCaNmVS1kmAAAECBAgQIECAwBECoqlDUVYgt2j6q+f3tIgW/OH0Vjw98LqBsP2x50IRuIa+trxvYVlG1xM4QkA0dShSExBNU5uo/RAgQIAAAQIECBDISEA0zWjYPdpqEU1XnnNKj54W92N+9Ne/Dnv2HRixyD+YOyUcmj019J0wWTSNe3yNW51o2riRWfAYAqKpI0KAAAECBAgQIECAQGMFRNPGjm7CFl5E009evnjCPr/OD77zW7vCb18ebH9k8av6S9/6+vD04HFh2IumwZumdU4l3c8STdOdba47E01znbx9EyBAgAABAgQIEEhAQDRNYIg1byHHX88vYuklK94U/mTFm8KTv3jZr+fXfOZy+TjRNJdJ57NP0TSfWdspAQIECBAgQIAAgeQERNPkRlr5hnKKph/6i/8e/vitJ7diaRFOi6/x/g9BDe7bF668Yl24ZcvWMHPmrPa8Rvt+5QP1AdEIiKbRjMJCeiQgmvYI0mMIECBAgAABAgQIEKhfQDSt37zpn5hTNB189WAYmNQ3YmRlo+n+/fvDzZs2hg9/5GMjIunh3xdNm/6TMf71i6bjN/SEuARE07jmYTUECBAgQIAAAQIECJQQEE1LYLm0JZBTND3ayMtG0ztu3xzu/8bXW49au+4D4bI1a1tvmi5Y+Obww+8/cMT3izdQH390R7jlpk2tf1t+7nnhxs/c5PRlICCaZjDkzLYommY2cNslQIAAAQIECBAgkJKAaJrSNOvZi2j6Yqm/aTraG6U337ol3Ll1c/sN1KE3TT+x/vrwnW9/K1z9qetaA73rzi+1wulppy+qZ8A+ZcIERNMJo/fBFQmIphXBeiwBAgQIECBAgAABAtULiKbVG6f2CaJptdF03RUfChs3rB9xbK69YWNYccGFqR0l+zlMQDR1JFITEE1Tm6j9ECBAgAABAgQIEMhIQDTNaNg92qpoWj6abtp4Q7j0sjWtt0WH3igt3jS9ffPnj/h+EU1/8MD3/Ep+j85rkx4jmjZpWtbaiYBo2omSawgQIECAAAECBAgQiFJANI1yLFEvSjQtF02LYQ79XdPhf9O0+Nul93z17tbfOx3t+8W9/f394dYv3uHX86P+qejN4kTT3jh6SjwComk8s7ASAgQIECBAgAABAgRKCoimJcFc7n8Ialf5aOrYEOhEQDTtRMk1TRIQTZs0LWslQIAAAQIECBAgQGCEgGjqQJQV8KapaFr2zLi+MwHRtDMnVzVHQDRtzqyslAABAgQIECBAgACBwwREU0eirIBoKpqWPTOu70xANO3MyVXNERBNmzMrKyVAgAABAgQIECBAQDR1BsYpIJqKpuM8Qm4fRUA0dTRSExBNU5uo/RAgQIAAAQIECBDISMCbphkNu0dbFU1F0x4dJY85TEA0dSRSExBNU5uo/RAgQIAAAQIECBDISEA0zWjYPdqqaCqa9ugoeYxo6gwkLiCaJj5g2yNAgAABAgQIECCQsoBomvJ0q9mbaCqaVnOyPNWbps5AagKiaWoTtR8CBAgQIECAAAECGQmIphkNu0dbFU1F0x4dJY85TEA0dSRSExBNU5uo/RAgQIAAAQIECBDISEA0zWjYPdqqaPpiuGvHc+HAwUNt0etWvalHuh6Ts8CBQ4fCb185EJYvODFnBntPSEA0TWiYtkKAAAECBAgQIEAgNwHRNLeJj3+/uUfTZ5/fGx7e9WLYf+D30XTFaTPHD+sJBEII/X194Y2zJ7MgkISAaJrEGG2CAAECBAgQIECAQJ4Commecx/PrnOPpuOxcy8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zv3aPpXz7wUtu34x3Do4GuGfX0hvP9fvaF7UHcSGCZwwqS+cNabpjMhkISAaJrEGG2CAAECBAgQIECAQJ4Commecx/PrnOPpj/a9WL4y0efC68eONRmvOXSBeMhdS+BlsDggYPh58/vC8sXnEiEQBIComkSY7QJAgQIECBAgAABAnkKiKZ5zn08uxZNXwzbH3suDO7/fTTd8r6F4yF1L4HXoun+Q+Gp3+wRTZ2HZARE02RGaSMECBAgQIAAAQIE8hMQTfOb+Xh3LJqKpuM9Q+4/uoBo6mSkJiCapjZR+yFAgAABAgQIECCQkYBomtGwe7RV0VQ07dFR8pjDBERTRyI1AdE0tYnaDwECBAgQIECAAIGMBETTjIbdo62KpqJpj46Sx4imzkDiAqJp4gO2PQIECBAgQIAAAQIpC4imKU+3mr2JpqJpNSfLU71p6gykJiCapjZR+yFAgAABAgQIECCQkYBomtGwe7RV0VQ07dFR8pjDBERTRyI1AdE0tYnaDwECBAgQIECAAIGMBETTjIbdo62KpqJpj46Sx4imzkDiAqJp4gO2PQIECBAgQIAAAQIpC4imKU+3mr2JpqJpNSfLU71p6gykJiCapjZR+yFAgAABAgQIECCQkYBomtGwe7RV0VQ07dFR8pjDBERTRyI1AdE0tYnaDwECBAgQIECAAIGMBETTjIbdo62KpuWi6eOPPRqu/uhVYfbsk8KORx4OZ5y5JHz3wYfCN++7N1x15QdbU5kydWr48c5d4aldu464dsnSs8P2u77cvmbOnLnh+vWfDFs339a6d9W73xPuvue+Hk3XYyZSQDSdSH2fXYWAaFqFqmcSIECAAAECBAgQIFCLgGhaC3NSHyKalo+mF124Imzb/pWwdNnbworlbw+fu21LuOS9l7bOxb69e8OyMxeFGz/92XDKvHnh4lUrW1F1cHAwHO2+4prVF7+rFVmnT5vevnfoeUkdtsw2I5pmNvAMtiuaZjBkWyRAgAABAgQIECCQqoBomupkq9uXaFo+mh4tchbxs4iiQ1/XXLshvGPF+e0guvvl3WHl+eeFr917f1i0+C3tOLpnzyvtN1SH33vNdRuqG7on1yIgmtbC7ENqFBBNa8T2UQQIECBAgAABAgQI9FZANO2tZw5PE017E02ffPKJ8OwzT7feQC3eNF2zdl1H0XT4m6bFr+r7SkdANE1nlnbymoBo6iQQIECAAAECBAgQINBYAdG0saObsIXnFE1/8tMXwhkLZ4+w/tGu3kTToTdNBwYGwumLFoeV71zVUTQtfg1/+N80Le4vfp3/rLOXTdiZ8MG9ERBNe+PoKfEIiKbxzMJKCBAgQIAAAQIECBAoKSCalgRzecgpmq75s0fCtBP6w/svOjUsf+vJremXjaaODIFOBUTTTqVc1xQB0bQpk7JOAgQIECBAgAABAgSOEBBNHYqyArlF0189v6dFtOAPp7fi6YHXDYTtjz0XisA19LXlfQvLMrqewBECoqlDkZqAaJraRO2HAAECBAgQIECAQEYComlGw+7RVv/NRx4Mi0+d1aOnxf2Y//kPvw37Xj0wYpF/MHdKODR7aug7YbJoGvf4Grc60bRxI7PgMQREU0eEAAECBAgQIECAAIHGCoimjR3dhC38mX98Oby0e3DCPr/OD/7zv/yb8MJL+9ofWfyq/tK3vj48PXhcGPaiafCmaZ1TSfezRNN0Z5vrzkTTXCdv3wQIECBAgAABAgQSEBBNExiiLVQmUPxN0+LX84tYesmKN4U/WfGm8OQvXvbr+ZWJ5/1g0TTv+ae4e9E0xanaEwECBAgQIECAAIFMBETTTAZtm10JfOgv/nv447ee3IqlRTgtvsb7PwQ1uG9fuPKKdeGWLVvDzJm//zMHo32/q4W7qZEComkjx2bRxxAQTR0PAgQIECBAgAABAgQaKyCaNnZ0Fl6DwOCrB8PApL4Rn1Q2mu7fvz/cvGlj+PBHPjYikh7+fdG0hoFG/hGiaeQDsrzSAqJpaTI3ECBAgAABAgQIECAQi4BoGsskrKMpAmWj6R23bw73f+Prre2tXfeBcNmata03TRcsfHP44fcfOOL7xRuojz+6I9xy06bWvy0/97xw42duagqPdY5DQDQdB55boxQQTaMci0URIECAAAECBAgQINCJgGjaiZJrCPxeoGw0He2N0ptv3RLu3Lq5/Qbq0Jumn1h/ffjOt78Vrv7Uda0PvevOL7XC6WmnLzKGxAVE08QHnOH2RNMMh27LBAgQIECAAAECBFIREE1TmaR91CVQdTRdd8WHwsYN60ds59obNoYVF1xY1xZ9zgQJiKYTBO9jKxMQTSuj9WACBAgQIECAAAECBKoWEE2rFvb81AS6iaabNt4QLr1sTett0aE3Sos3TW/f/Pkjvl9E0x888D2/kp/awelgP6JpB0guaZSAaNqocVksAQIECBAgQIAAAQLDBURT54FAOYGy0bR4+tDfNR3+N02Lv116z1fvbv2909G+X9zb398fbv3iHX49v9yYGnm1aNrIsVn0MQREU8eDAAECBAgQIECAAIHGCoimjR2dhU+QQDfRdIKW6mMbJiCaNmxgljumgGg6JpELCBAgQIAAAQIECBCIVUA0jXUy1hWrgGga62Savy7RtPkztIORAqKpE0GAAAECBAgQIECAQGMFRNPGjs7CJ0hANJ0g+Aw+VjTNYMiZbVE0zWzgtkuAAAECBAgQIEAgJQHRNKVp2ksdAqJpHcp5foZomufcU961aJrydO2NAAECBAgQIECAQOIComniA7a9nguIpj0n9cB/FhBNHYXUBETT1CZqPwQIECBAgAABAgQyEhBNMxq2rfZEQDTtCaOHHEVANHUsUhMQTVObqP0QIECAAAECBAgQyEhANM1o2LbaEwHRtCeMHiKaOgMZCIimGQzZFgkQIECAAAECBAikKiCapjpZ+6pKQDStStZzvWnqDKQmIJqmNlH7IUCAAAECBAgQIJCRgGia0bBttScCRTS9a8dz4cDBQ+3nXbfqTT15tofkLXDg0KHw21cOhOULTswbwu6TERBNkxmljRAgQIAAAQIECBDIT0A0zW/mdjw+gWef3xse3vVi2H/g99F0xWkzx/dQdxP4Z4H+vr7wxtmTeRBIQkA0TWKMNkGAAAECBAgQIEAgTwHRNM+52zUBAgQIEKhaQDStWtjzCRAgQIAAAQIECBCoTEA0rYzWgwkQIECAQNYComnW47d5AgQIECBAgAABAs0WEE2bPT+rJ0CAAAECsQqIprFOxroIECBAgAABAgQIEBhTQDQdk8gFBAgQIECAQBcComkXaG4hQIAAAQIECBAgQCAOAdE0jjlYBQECBAgQSE1ANE1tovZDgAABAgQIECBAICMB0TSjYdsqAQIECBCoUUA0rRHbRxEgQIAAAQIECBAg0FsB0bS3np5GgAABAgQIvCYgmjoJBAgQIECAAAECBAg0VkA0bezoLJwAAQIECEQtIJpGPR6LI0CAAAECBAgQIEDgWAKiqfNBgAABAgQIVCEgmlah6pkECBAgQIAAAQIECNQiIJrWwuxDCBAgQIBAdgKiaXYjt2ECBAgQIECAAAEC6QiIpunM0k4IECBAgEBMAqJpTNOwFgIECBAgQIAAAQIESgmIpqW4XEyAAAECBAh0KCCadgjlMgIECBAgQIAAAQIE4hMQTeObiRURIECAAIEUBETTFKZoDwQIECBAgAABAgQyFRBNMx28bRMgQIAAgYoFRNOKgT2eAAECBAgQIECAAIHqBETT6mw9mQABAgQI5CwgmuY8fXsnQIAAAQIECBAg0HAB0bThA7R8AgQIECAQqYBoGulgLIsAAQIECBAgQIAAgbEFRNOxjVxBgAABAgQIlBcQTcubuYMAAQIECBAgQIAAgUgERNNIBmEZBAgQIEAgMQHRNLGB2g4BAgQIECBAgACBnARE05ymba8ECBAgQKA+AdG0PmufRIAAAQIECBAgQIBAjwVE0x6DehwBAgQIECDQEhBNHQQCBAgQIECAAAECBBorIJo2dnQWToAAAQIEohYQTaMej8URIECAAAECBAgQIHAsAdHU+SBAgAABAgSqEBBNq1D1TAIECBAgQIAAAQIEahEQTWth9iEECBAgQCA7AdE0u5HbMAECBAgQIECAAIF0BETTdGZpJwQIECBAICYB0TSmaVgLAQIECBAgQIAAAQKlBETTUlwuJkCAAAECBDoUEE07hHIZAQIECBAgQIAAAQLxCYim8c3EiggQIECAQAoComkKU7QHAgQIECBAgAABApkKiKaZDt62CRAgQIBAxQKiacXAHk+AAAECBAgQIECAQHUCoixjth4AACAASURBVGl1tp5MgAABAgRyFhBNc56+vRMgQIAAAQIECBBouIBo2vABWj4BAgQIEIhUQDSNdDCWRYAAAQIECBAgQIDA2AKi6dhGriBAgAABAgTKC4im5c3cQYAAAQIECBAgQIBAJAKiaQj/7qt/Hwb3H3ptIseFcO7CmeHUuSdEMiHLaLTAcSG85ZSpYcYJ/Y3ehsUTIECgGwHRtBs19xAgQIAAAQIECBAgEIWAaBrC5dt2tmcx0H9cuGTJ3LDs/5oRxXwsotkC//D83vDm108Js6aIps2epNUTINCNgGjajZp7CBAgQIAAAQIECBCIQkA0HRlNJ0/qC6uXzg3nzBdNozigDV/Ez36zJ5x6smja8DFaPgECXQqIpl3CuY0AAQIECBAgQIAAgYkXEE1F04k/hemuQDRNd7Z2RoDA2AKi6dhGriBAgAABAgQIECBAIFIB0VQ0jfRoJrEs0TSJMdoEAQJdCoimXcK5jQABAgQIECBAgACBiRcQTUXTiT+F6a5ANE13tnZGgMDYAqLp2EauIECAAAECBAgQIEAgUgHRVDSN9GgmsSzRNIkx2gQBAl0KiKZdwrmNAAECBAgQIECAAIGJFxBNRdOJP4XprkA0TXe2dkaAwNgCounYRq4gQIAAAQIECBAgQCBSAdFUNI30aCaxLNE0iTHaBAECXQqIpl3CuY0AAQIECBAgQIAAgYkXEE1F04k/hemuQDRNd7Z2RoDA2AKi6dhGriBAgAABAgQIECBAIFIB0VQ0jfRoJrEs0TSJMdoEAQJdCoimXcK5jQABAgQIECBAgACBiRcQTctF08cfezRc/dGrwuzZJ4UdjzwczjhzSfjugw+Fb953b7jqyg+2Bjpl6tTw4527wlO7dh1x7ZKlZ4ftd325fc2cOXPD9es/GbZuvq1176p3vyfcfc99E38wrKAnAqJpTxg9hACBhgqIpg0dnGUTIECAAAECBAgQIBCCaFo+ml504YqwbftXwtJlbwsrlr89fO62LeGS917aOk779u4Ny85cFG789GfDKfPmhYtXrWxF1cHBwXC0+4prVl/8rlZknT5tevveoec5o80WEE2bPT+rJ0BgfAKi6fj83E2AAAECBAgQIECAwAQKiKblo+nRImcRP4soOvR1zbUbwjtWnN8Oortf3h1Wnn9e+Nq994dFi9/SjqN79rzSfkN1+L3XXLdhAk+Fj+6VgGjaK0nPIUCgiQKiaROnZs0ECBAgQIAAAQIECLQERNPeRNMnn3wiPPvM0603UIs3TdesXddRNB3+pmnxq/q+0hIQTdOap90QIFBOQDQt5+VqAgQIECBAgAABAgQiEsglmv7q+T3h1y/sCWcsnH2E/uXbdra/N3lSX1i9dG44Z/6Mo06p+Jumx3rTdGBgIJy+aHFY+c5VHUXT4tfwh/9N0+L+4tf5zzp7WUSnxFK6FRBNu5VzHwECKQiIpilM0R4IECBAgAABAgQIZCqQSzT9yU9fCB//whOtaPqnF80fEU/LRNNMj4ltdykgmnYJ5zYCBJIQEE2TGKNNECBAgAABAgQIEMhTILdoOjTl4fFUNM3z7Nexa9G0DmWfQYBArAKiaayTsS4CBAgQIECAAAECBMYUuOAjD4T+4/rC6fNnjnltky/YvefV8NQvf3fEFop4+tykgXD8QH/r38b69fwmG1h7/QKiaf3mPpEAgXgERNN4ZmElBAgQIECAAAECBAiUFPg3//7BcNKMyeFT719c8s5mXf6zX/4u3H7/349Y9NDbpv/p4V+1vy+aNmuusa9WNI19QtZHgECVAqJplbqeTYAAAQIECBAgQIBApQIr//2D4Q0nTQ3bb/jjSj9noh8+9DdNi3Uc/ndN/Xr+RE8n3c8XTdOdrZ0RIDC2gGg6tpErCBAgQIAAAQIECBCIVCCnaPpfvvv0Ef8jUMVYxhNNB/ftC1desS7csmVrmDlzVnvKo30/0mNgWRUJiKYVwXosAQKNEBBNGzEmiyRAgAABAgQIECBA4GgCuUTTAwcPheP7jjvqISgTTffv3x9u3rQxfPgjHxsRSQ//vmjq560QEE2dAwIEchYQTXOevr0TIECAAAECBAgQaLhALtH0WGMqE03vuH1zuP8bX289bu26D4TL1qxtvWm6YOGbww+//8AR3y/eQH380R3hlps2tf5t+bnnhRs/c1PDT43ldyogmnYq5ToCBFIUEE1TnKo9ESBAgAABAgQIEMhEQDQt9+v5o71RevOtW8KdWze330AdetP0E+uvD9/59rfC1Z+6rnWi7rrzS61wetrpizI5YXlvUzTNe/52TyB3AdE09xNg/wQIECBAgAABAgQaLCCaVhtN113xobBxw/oRJ+TaGzaGFRdc2OBTY+mdCoimnUq5jgCBFAVE0xSnak8ECBAgQIAAAQIEMhEQTctH000bbwiXXram9bbo0BulxZumt2/+/BHfL6LpDx74nl/Jz+Tn6fBtiqaZDt62CRBoCYimDgIBAgQIECBAgAABAo0VEE3LRdNi0EN/13T43zQt/nbpPV+9u/X3Tkf7fnFvf39/uPWLd/j1/Mb+xJRbuGhazsvVBAikJSCapjVPuyFAgAABAgQIECCQlYBoWj6aZnVAbHZcAqLpuPjcTIBAwwVE04YP0PIJECBAgAABAgQI5CwgmoqmOZ//qvcumlYt7PkECMQsIJrGPB1rI0CAAAECBAgQIEDgmAKiqWjqR6Q6AdG0OltPJkAgfgHRNP4ZWSEBAgQIECBAgAABAqMIiKaiqR+O6gRE0+psPZkAgfgFRNP4Z2SFBAgQIECAAAECBAiIpqOegcu37Wz/2+RJfWH10rnhnPkznBkC4xYQTcdN6AEECDRYQDRt8PAsnQABAgQIECBAgEDuAt409aZp7j8DVe5fNK1S17MJEIhdQDSNfULWR4AAAQIECBAgQIDAqAKiqWjqx6M6AdG0OltPJkAgfgHRNP4ZWSEBAgQIECBAgAABAqMIiKaiqR+O6gRE0+psPZkAgfgFRNP4Z2SFBAgQIECAAAECBAiIpqOegeJvmg70H9f694MHQ7hw0ayweN5UZ4bAuAVe2nOwdZZmTekf97M8gAABAk0TEE2bNjHrJUCAAAECBAgQIECgLeBN0xC+v/OfwiuvHmibzJ9zQjhp2iSnhEBPBE6a2h8G+vt68iwPIUCAQJMERNMmTctaCRAgQIAAAQIECBAYISCaOhAECBAgQIBAFQKiaRWqnkmAAAECBAgQIECAQC0ComktzD6EAAECBAhkJyCaZjdyGyZAgAABAgQIECCQjoBoms4s7YQAAQIECMQkIJrGNA1rIUCAAAECBAgQIECglIBoWorLxQQIECBAgECHAqJph1AuI0CAAAECBAgQIEAgPgHRNL6ZWBEBAgQIEEhBQDRNYYr2QIAAAQIECBAgQCBTAdE008HbNgECBAgQqFhANK0Y2OMJECBAgAABAgQIEKhOQDStztaTCRAgQIBAzgKiac7Tt3cCBAgQIECAAAECDRcQTRs+QMsnQIAAAQKRCoimkQ7GsggQIECAAAECBAgQGFtANB3byBUECBAgQIBAeQHRtLyZOwgQIECAAAECBAgQiERANI1kEJZBgAABAgQSExBNExuo7RAgQIAAAQIECBDISUA0zWna9kqAAAECBOoTEE3rs/ZJBAgQIECAAAECBAj0WEA07TGoxxEgQIAAAQItAdHUQSBAgAABAgQIECBAoLEComljR2fhBAgQIEAgagHRNOrxWBwBAgQIECBAgAABAscSEE2dDwIECBAgQKAKAdG0ClXPJECAAAECBAgQIECgFgHRtBZmH0KAAAECBLITEE2zG7kNEyBAgAABAgQIEEhHQDRNZ5Z2QoAAAQIEYhIQTWOahrUQIECAAAECBAgQIFBKQDQtxeViAgQIECBAoEMB0bRDKJcRIECAAAECBAgQIBCfgGga30ysiAABAgQIpCAgmqYwRXsgQIAAAQIECBAgkKmAaJrp4G2bAAECBAhULCCaVgzs8QQIECBAgAABAgQIVCcgmlZn68kECBAgQCBnAdE05+nbOwECBAgQIECAAIGGC4imDR+g5RMgQIAAgUgFRNNIB2NZBAgQIECAAAECBAiMLSCajm3kCgIECBAgQKC8gGha3swdBAgQIECAAAECBAhEIiCaRjIIyyBAgAABAokJiKaJDdR2CBAgQIAAAQIECOQkIJrmNG17JUCAAAEC9QmIpvVZ+yQCBAgQIECAAAECBHosIJr2GNTjCBAgQIAAgZaAaOogECBAgAABAgQIECDQWAHRtLGjs3ACBAgQIBC1gGga9XgsjgABAgQIECBAgACBYwmIps4HAQIECBAgUIWAaFqFqmcSIECAAAECBAgQIFCLgGhaC7MPIUCAAAEC2QmIptmN3IYJECBAgAABAgQIpCMgmqYzSzshQIAAAQIxCYimMU3DWggQIECAAAECBAgQKCUgmpbicjEBAgQIECDQoYBo2iGUywgQIECAAAECBAgQiE9ANA3h8m07Rwzm3IUnhoWvnxLfsKyokQJL/mh6mDWlv5Frt2gCBAiMR0A0HY+eewkQIECAAAECBAgQmFAB0XRkNJ08qS+sXjo3nDN/xoTOxYenIfCz3+wJp548RTRNY5x2QYBASQHRtCSYywkQIECAAAECBAgQiEdANBVN4zmN6a1ENE1vpnZEgEDnAqJp51auJECAAAECBAgQIEAgMgHRVDSN7EgmtRzRNKlx2gwBAiUFRNOSYC4nQIAAAQIECBAgQCAeAdFUNI3nNKa3EtE0vZnaEQECnQuIpp1buZIAAQIECBAgQIAAgcgERFPRNLIjmdRyRNOkxmkzBAiUFBBNS4K5nAABAgQIECBAgACBeAREU9E0ntOY3kpE0/RmakcECHQuIJp2buVKAgQIECBAgAABAgQiExBNRdPIjmRSyxFNkxqnzRAgUFJANC0J5nICBAgQIECAAAECBOIREE1F03hOY3orEU3Tm6kdESDQuYBo2rmVKwkQIECAAAECBAgQiExANBVNIzuSSS1HNE1qnDZDgEBJAdG0JJjLCRAgQIAAAQIECBCIR0A0FU3jOY3prUQ0TW+mdkSAQOcComnnVq4kQIAAAQIECBAgQCAyAdG0XDR9/LFHw9UfvSrMnn1S2PHIw+GMM5eE7z74UPjmffeGq678YGu6U6ZODT/euSs8tWvXEdcuWXp22H7Xl9vXzJkzN1y//pNh6+bbWveuevd7wt333BfZKbGcbgVE027l3EeAQAoComkKU7QHAgQIECBAgAABApkKiKblo+lFF64I27Z/JSxd9rawYvnbw+du2xIuee+lrRO0b+/esOzMReHGT382nDJvXrh41cpWVB0cHAxHu6+4ZvXF72pF1unTprfvHXpepscymW2LpsmM0kYIEOhCQDTtAs0tBAgQIECAAAECBAjEISCalo+mR4ucRfwsoujQ1zXXbgjvWHF+O4jufnl3WHn+eeFr994fFi1+SzuO7tnzSvsN1eH3XnPdhjgOiFWMS0A0HRefmwkQaLiAaNrwAVo+AQIECBAgQIAAgZwFRNPeRNMnn3wiPPvM0603UIs3TdesXddRNB3+pmnxq/q+0hIQTdOap90QIFBOQDQt5+VqAgQIECBAgAABAgQiEsglmv6v//1K+D8v7g1nLJx9hP7l23a2vzd5Ul9YvXRuOGf+jKNOqfibpsd603RgYCCcvmhxWPnOVR1F0+LX8If/TdPi/uLX+c86e1lEp8RSuhUQTbuVcx8BAikIiKYpTNEeCBAgQIAAAQIECGQqkEs0/clPXwgf/8ITrWj6pxfNHxFPy0TTTI+JbXcpIJp2Cec2AgSSEBBNkxijTRAgQIAAAQIECBDIUyC3aDo05eHxVDTN8+zXsWvRtA5ln0GAQKwCommsk7EuAgQIECBAgAABAgTGFFj50QdD/3F94V/+ixPHvLbJF+ze82p46pe/O2ILRTx9btJAOH6gv/VvY/16fpMNrL1+AdG0fnOfSIBAPAKiaTyzsBICBAgQIECAAAECBEoKvOs//CCcMmdK+Her/2XJO5t1+c9++btw+/1/P2LRQ2+b/qeHf9X+vmjarLnGvlrRNPYJWR8BAlUKiKZV6no2AQIECBAgQIAAAQKVCrz76h+EBfNODLd+7OxKP2eiHz70N02LdRz+d039ev5ETyfdzxdN052tnREgMLaAaDq2kSsIECBAgAABAgQIEIhUIKdo+l+++/QR/yNQxVjGE00H9+0LV16xLtyyZWuYOXNWe8qjfT/SY2BZFQmIphXBeiwBAo0QEE0bMSaLJECAAAECBAgQIEDgaAK5RNNjTb9MNN2/f3+4edPG8OGPfGxEJD38+6Kpn7dCQDR1DggQyFlANM15+vZOgAABAgQIECBAoOEComm5N03vuH1zuP8bX29Nfe26D4TL1qxtvWm6YOGbww+//8AR3y/eQH380R3hlps2tf5t+bnnhRs/c1PDT43ldyogmnYq5ToCBFIUEE1TnKo9ESBAgAABAgQIEMhEQDQtF01He6P05lu3hDu3bm6/gTr0pukn1l8fvvPtb4WrP3Vd60TddeeXWuH0tNMXZXLC8t6maJr3/O2eQO4ComnuJ8D+CRAgQIAAAQIECDRYQDStNpquu+JDYeOG9SNOyLU3bAwrLriwwafG0jsVEE07lXIdAQIpCoimKU7VnggQIECAAAECBAhkIiCalo+mmzbeEC69bE3rbdGhN0qLN01v3/z5I75fRNMfPPA9v5Kfyc/T4dsUTTMdvG0TINASEE0dBAIECBAgQIAAAQIEGisgmpaLpsWgh/6u6fC/aVr87dJ7vnp36++djvb94t7+/v5w6xfv8Ov5jf2JKbdw0bScl6sJEEhLQDRNa552Q4AAAQIECBAgQCArAdG0fDTN6oDY7LgERNNx8bmZAIGGC4imDR+g5RMgQIAAAQIECBDIWUA0FU1zPv9V7100rVrY8wkQiFlANI15OtZGgAABAgQIECBAgMAxBURT0dSPSHUComl1tp5MgED8AqJp/DOyQgIECBAgQIAAAQIERhEQTUVTPxzVCYim1dl6MgEC8QuIpvHPyAoJECBAgAABAgQIEBBNRz0Dl2/b2f63yZP6wuqlc8M582c4MwTGLSCajpvQAwgQaLCAaNrg4Vk6AQIECBAgQIAAgdwFvGnqTdPcfwaq3L9oWqWuZxMgELuAaBr7hKyPAAECBAgQIECAAIFRBURT0dSPR3UComl1tp5MgED8AqJp/DOyQgIECBAgQIAAAQIERhEQTUVTPxzVCYim1dl6MgEC8QuIpvHPyAoJECBAgAABAgQIEBBNRz0Dxd80Heg/rvXvBw+GcOGiWWHxvKnODIFxC7y052DrLM2a0j/uZ3kAAQIEmiYgmjZtYtZLgAABAgQIECBAgEBbwJumIXx/5z+FV1490DaZP+eEcNK0SU4JgZ4InDS1Pwz09/XkWR5CgACBJgmIpk2alrUSIECAAAECBAgQIDBCQDR1IAgQIECAAIEqBETTKlQ9kwABAgQIECBAgACBWgRE01qYfQgBAgQIEMhOQDTNbuQ2TIAAAQIECBAgQCAdAdE0nVnaCQECBAgQiElANI1pGtZCgAABAgQIECBAgEApAdG0FJeLCRAgQIAAgQ4FRNMOoVxGgAABAgQIECBAgEB8AqJpfDOxIgIECBAgkIKAaJrCFO2BAAECBAgQIECAQKYCommmg7dtAgQIECBQsYBoWjGwxxMgQIAAAQIECBAgUJ2AaFqdrScTIECAAIGcBUTTnKdv7wQIECBAgAABAgQaLiCaNnyAlk+AAAECBCIVEE0jHYxlESBAgAABAgQIECAwtoBoOraRKwgQIECAAIHyAqJpeTN3ECBAgAABAgQIECAQiYBoGskgLIMAAQIECCQmIJomNlDbIUCAAAECBAgQIJCTgGia07TtlQABAgQI1CcgmtZn7ZMIECBAgAABAgQIEOixgGjaY1CPI0CAAAECBFoCoqmDQIAAAQIECBAgQIBAYwVE08aOzsIJECBAgEDUAqJp1OOxOAIECBAgQIAAAQIEjiUgmjofBAgQIECAQBUComkVqp5JgAABAgQIECBAgEAtAqJpLcw+hAABAgQIZCcgmmY3chsmQIAAAQIECBAgkI6AaJrOLO2EAAECBAjEJCCaxjQNayFAgAABAgQIECBAoJSAaFqKy8UECBAgQIBAhwKiaYdQLiNAgAABAgQIECBAID4B0TS+mVgRAQIECBBIQUA0TWGK9kCAAAECBAgQIEAgUwHRNNPB2zYBAgQIEKhYQDStGNjjCRAgQIAAAQIECBCoTkA0rc7WkwkQIECAQM4ComnO07d3AgQIECBAgAABAg0XEE0bPkDLJ0CAAAECkQqIppEOxrIIECBAgAABAgQIEBhbQDQd28gVBAgQIECAQHkB0bS8mTsIECBAgAABAgQIEIhEQDSNZBCWQYAAAQIEEhMQTRMbqO0QIECAAAECBAgQyElANM1p2vZKgAABAgTqExBN67P2SQQIECBAgAABAgQI9FhANO0xqMcRIECAAAECLQHR1EEgQIAAAQIECBAgQKCxAqJpY0dn4QQIECBAIGoB0TTq8VgcAQIECBAgQIAAAQLHEhBNnQ8CBAgQIECgCgHRtApVzyRAgAABAgQIECBAoBYB0bQWZh9CgAABAgSyExBNsxu5DRMgQIAAAQIECBBIR0A0TWeWdkKAAAECBGISEE1jmoa1ECBAgAABAgQIECBQSkA0LcXlYgIECBAgQKBDAdG0QyiXESBAgAABAgQIECAQn4BoGsLl23aOGMy5C08MC18/Jb5hWVEjBZb80fQwa0p/I9du0QQIEBiPgGg6Hj33EiBAgAABAgQIECAwoQKi6choOnlSX1i9dG44Z/6MCZ2LD09D4Ge/2RNOPXmKaJrGOO2CAIGSAqJpSTCXEyBAgAABAgQIECAQj4BoKprGcxrTW4lomt5M7YgAgc4FRNPOrVxJgAABAgQIECBAgEBkAqKpaBrZkUxqOaJpUuO0GQIESgqIpiXBXE6AAAECBAgQIECAQDwCoqloGs9pTG8loml6M7UjAgQ6FxBNO7dyJQECBAgQIECAAAECkQmIpqJpZEcyqeWIpkmN02YIECgpIJqWBHM5AQIECBAgQIAAAQLxCIimomk8pzG9lYim6c3UjggQ6FxANO3cypUECBAgQIAAAQIECEQmIJqKppEdyaSWI5omNU6bIUCgpIBoWhLM5QQIECBAgAABAgQIxCMgmoqm8ZzG9FYimqY3UzsiQKBzAdG0cytXEiBAgAABAgQIECAQmYBoKppGdiSTWo5omtQ4bYYAgZIComlJMJcTIECAAAECBAgQIBCPgGgqmsZzGtNbiWia3kztiACBzgVE086tXEmAAAECBAgQIECAQGQComm5aPr4Y4+Gqz96VZg9+6Sw45GHwxlnLgnfffCh8M377g1XXfnB1nSnTJ0afrxzV3hq164jrl2y9Oyw/a4vt6+ZM2duuH79J8PWzbe17l317veEu++5L7JTYjndCoim3cq5jwCBFARE0xSmaA8ECBAgQIAAAQIEMhUQTctH04suXBG2bf9KWLrsbWHF8reHz922JVzy3ktbJ2jf3r1h2ZmLwo2f/mw4Zd68cPGqla2oOjg4GI52X3HN6ovf1Yqs06dNb9879LxMj2Uy2xZNkxmljRAg0IWAaNoFmlsIECBAgAABAgQIEIhDQDQtH02PFjmL+FlE0aGva67dEN6x4vx2EN398u6w8vzzwtfuvT8sWvyWdhzds+eV9huqw++95roNcRwQqxiXgGg6Lj43EyDQcAHRtOEDtHwCBAgQIECAAAECOQuIpr2Jpk8++UR49pmnW2+gFm+arlm7rqNoOvxN0+JX9X2lJSCapjVPuyFAoJyAaFrOy9UECBAgQIAAAQIECEQkkEs0/fmvd4df/Hp3WP7Wk4/Qv3zbzvb3Jk/qC6uXzg3nzJ9x1CkVf9P0WG+aDgwMhNMXLQ4r37mqo2ha/Br+8L9pWtxf/Dr/WWcvi+iUWEq3AqJpt3LuI0AgBQHRNIUp2gMBAgQIECBAgACBTAVyiaY/+ekL4eNfeCIs+MPp4f0XnToinpaJppkeE9vuUkA07RLObQQIJCEgmiYxRpsgQIAAAQIECBAgkKdAbtF0aMrD46lomufZr2PXomkdyj6DAIFYBUTTWCdjXQQIECBAgAABAgQIjCnwnk/8MLz66sEw+8TJY17b5AsGXz0QXnhp8IgtFPH0pRlTw/ED/a1/G+vX85tsYO31C4im9Zv7RAIE4hEQTeOZhZUQIECAAAECBAgQIFBSYO1/fCS8+Y0nhv/3/1lY8s5mXf53//Bi+PO//JsRiy7+vmnxq/o3/rdftL8vmjZrrrGvVjSNfULWR4BAlQKiaZW6nk2AAAECBAgQIECAQKUC7/+Pj4QzFpwU/sOa0yv9nIl++NDfNC3WMRRLi7dMiy+/nj/R00n380XTdGdrZwQIjC0gmo5t5AoCBAgQIECAAAECBCIVyCma3v/Qz1tvlg7F0qGRjCeaDu7bF668Yl24ZcvWMHPmrPaUR/t+pMfAsioSEE0rgvVYAgQaISCaNmJMFkmAAAECBAgQIECAwNEEcommx5p+mWi6f//+cPOmjeHDH/nYiEh6+PdFUz9vhYBo6hwQIJCzgGia8/TtnQABAgQIECBAgEDDBUTTcr+ef8ftm8P93/h6a+pr130gXLZmbetN0wUL3xx++P0Hjvh+8Qbq44/uCLfctKn1b8vPPS/c+JmbGn5qLL9TAdG0UynXESCQooBomuJU7YkAAQIECBAgQIBAJgKiabloOtobpTffuiXcuXVz+w3UoTdNP7H++vCdb38rXP2p61on6q47v9QKp6edviiTE5b3NkXTvOdv9wRyFxBNcz8B9k+AAAECBAgQIECgwQKi7s3CtAAAHRlJREFUabXRdN0VHwobN6wfcUKuvWFjWHHBhQ0+NZbeqYBo2qmU6wgQSFFANE1xqvZEgAABAgQIECBAIBMB0bR8NN208YZw6WVrWm+LDr1RWrxpevvmzx/x/SKa/uCB7/mV/Ex+ng7fpmia6eBtmwCBloBo6iAQIECAAAECBAgQINBYAdG0XDQtBj30d02H/03T4m+X3vPVu1t/73S07xf39vf3h1u/eIdfz2/sT0y5hYum5bxcTYBAWgKiaVrztBsCBAgQIECAAAECWQmIpuWjaVYHxGbHJSCajovPzQQINFxANG34AC2fAAECBAgQIECAQM4CoqlomvP5r3rvomnVwp5PgEDMAqJpzNOxNgIECBAgQIAAAQIEjikgmoqmfkSqExBNq7P1ZAIE4hcQTeOfkRUSIECAAAECBAgQIDCKgGgqmvrhqE5ANK3O1pMJEIhfQDSNf0ZWSIAAAQIECBAgQICAaDrqGbh82872v02e1BdWL50bzpk/w5khMG4B0XTchB5AgECDBUTTBg/P0gkQIECAAAECBAjkLuBNU2+a5v4zUOX+RdMqdT2bAIHYBUTT2CdkfQQIECBAgAABAgQIjCogmoqmfjyqExBNq7P1ZAIE4hcQTeOfkRUSIECAAAECBAgQIDCKgGgqmvrhqE5ANK3O1pMJEIhfQDSNf0ZWSIAAAQIECBAgQICAaDrqGSj+pulA/3Gtfz94MIQLF80Ki+dNdWYIjFvgpT0HW2dp1pT+cT/LAwgQINA0AdG0aROzXgIECBAgQIAAAQIE2gLeNA3h+zv/Kbzy6oG2yfw5J4STpk1ySgj0ROCkqf1hoL+vJ8/yEAIECDRJQDRt0rSslQABAgQIECBAgACBEQKiqQNBgAABAgQIVCEgmlah6pkECBAgQIAAAQIECNQiIJrWwuxDCBAgQIBAdgKiaXYjt2ECBAgQIECAAAEC6QiIpunM0k4IECBAgEBMAqJpTNOwFgIECBAgQIAAAQIESgmIpqW4XEyAAAECBAh0KCCadgjlMgIECBAgQIAAAQIE4hMQTeObiRURIECAAIEUBETTFKZoDwQIECBAgAABAgQyFRBNMx28bRMgQIAAgYoFRNOKgT2eAAECBAgQIECAAIHqBETT6mw9mQABAgQI5CwgmuY8fXsnQIAAAQIECBAg0HAB0bThA7R8AgQIECAQqYBoGulgLIsAAQIECBAgQIAAgbEFRNOxjVxBgAABAgQIlBcQTcubuYMAAQIECBAgQIAAgUgERNNIBmEZBAgQIEAgMQHRNLGB2g4BAgQIECBAgACBnARE05ymba8ECBAgQKA+AdG0PmufRIAAAQIECBAgQIBAjwVE0x6DehwBAgQIECDQEhBNHQQCBAgQIECAAAECBBorIJo2dnQWToAAAQIEohYQTaMej8URIECAAAECBAgQIHAsAdHU+SBAgAABAgSqEBBNq1D1TAIECBAgQIAAAQIEahEQTWth9iEECBAgQCA7AdE0u5HbMAECBAgQIECAAIF0BETTdGZpJwQIECBAICYB0TSmaVgLAQIECBAgQIAAAQKlBETTUlwuJkCAAAECBDoUEE07hHIZAQIECBAgQIAAAQLxCYim8c3EiggQIECAQAoComkKU7QHAgQIECBAgAABApkKiKaZDt62CRAgQIBAxQKiacXAHk+AAAECBAgQIECAQHUComl1tp5MgAABAgRyFhBNc56+vRMgQIAAAQIECBBouIBo2vABWj4BAgQIEIhUQDSNdDCWRYAAAQIECBAgQIDA2AKi6dhGriBAgAABAgTKC4im5c3cQYAAAQIECBAgQIBAJAKiaSSDsAwCBAgQIJCYgGia2EBthwABAgQIECBAgEBOAqJpTtO2VwIECBAgUJ+AaFqftU8iQIAAAQIECBAgQKDHAqJpj0E9jgABAgQIEGgJiKYOAgECBAgQIECAAAECjRUQTRs7OgsnQIAAAQJRC4imUY/H4ggQIECAAAECBAgQOJaAaOp8ECBAgAABAlUIiKZVqHomAQIECBAgQIAAAQK1CIimtTD7EAIECBAgkJ2AaJrdyG2YAAECBAgQIECAQDoComk6s7QTAgQIECAQk4BoGtM0rIUAAQIECBAgQIAAgVIComkpLhcTIECAAAECHQqIph1CuYwAAQIECBAgQIAAgfgERNMQLt+2c8Rgzl14Ylj4+inxDcuKGimw5I+mh1lT+hu5dosmQIDAeARE0/HouZcAAQIECBAgQIAAgQkVEE1HRtPJk/rC6qVzwznzZ0zoXHx4GgI/+82ecOrJU0TTNMZpFwQIlBQQTUuCuZwAAQIECBAgQIAAgXgERFPRNJ7TmN5KRNP0ZmpHBAh0LiCadm7lSgIECBAgQIAAAQIEIhMQTUXTyI5kUssRTZMap80QIFBSQDQtCeZyAgQIECBAgAABAgTiERBNRdN4TmN6KxFN05upHREg0LmAaNq5lSsJECBAgAABAgQIEIhMQDQVTSM7kkktRzRNapw2Q4BASQHRtCSYywkQIECAAAECBAgQiEdANBVN4zmN6a1ENE1vpnZEgEDnAqJp51auJECAAAECBAgQIEAgMgHRVDSN7EgmtRzRNKlx2gwBAiUFRNOSYC4nQIAAAQIECBAgQCAeAdFUNI3nNKa3EtE0vZnaEQECnQuIpp1buZIAAQIECBAgQIAAgcgERFPRNLIjmdRyRNOkxmkzBAiUFBBNS4K5nAABAgQIECBAgACBeAREU9E0ntOY3kpE0/RmakcECHQuIJp2buVKAgQIECBAgAABAgQiExBNy0XTxx97NFz90avC7NknhR2PPBzOOHNJ+O6DD4Vv3ndvuOrKD7amO2Xq1PDjnbvCU7t2HXHtkqVnh+13fbl9zZw5c8P16z8Ztm6+rXXvqne/J9x9z32RnRLL6VZANO1Wzn0ECKQgIJqmMEV7IECAAAECBAgQIJCpgGhaPppedOGKsG37V8LSZW8LK5a/PXzuti3hkvde2jpB+/buDcvOXBRu/PRnwynz5oWLV61sRdXBwcFwtPuKa1Zf/K5WZJ0+bXr73qHnZXosk9m2aJrMKG2EAIEuBETTLtDcQoAAAQIECBAgQIBAHAKiafloerTIWcTPIooOfV1z7YbwjhXnt4Po7pd3h5Xnnxe+du/9YdHit7Tj6J49r7TfUB1+7zXXbYjjgFjFuARE03HxuZkAgYYLiKYNH6DlEyBAgAABAgQIEMhZQDTtTTR98sknwrPPPN16A7V403TN2nUdRdPhb5oWv6rvKy0B0TStedoNAQLlBETTcl6uJkCAAAECBAgQIEAgIoFcounPf707/OLXu8Pyt558hP7l23a2vzd5Ul9YvXRuOGf+jKNOqfibpsd603RgYCCcvmhxWPnOVR1F0+LX8If/TdPi/uLX+c86e1lEp8RSuhUQTbuVcx8BAikIiKYpTNEeCBAgQIAAAQIECGQqkEs0/clPXwgf/8ITYcEfTg/vv+jUEfG0TDTN9JjYdpcCommXcG4jQCAJAdE0iTHaBAECBAgQIECAAIE8BXKLpkNTHh5PRdM8z34duxZN61D2GQQIxCogmsY6GesiQIAAAQIECBAgQGBMgX/754+G//NPe8OMaQNjXtvkCwZfPRBeeGnwiC0U8fSlGVPD8QP9rX8b69fzm2xg7fULiKb1m/tEAgTiERBN45mFlRAgQIAAAQIECBAgUFLgL/6/vwnzT5kezlvy+pJ3Nuvyv/uHF8Of/+XfjFh08fdNi1/Vv/G//aL9fdG0WXONfbWiaewTsj4CBKoUEE2r1PVsAgQIECBAgAABAgQqFbj5K38bzlgwO6w855RKP2eiHz70N02LdQzF0uIt0+LLr+dP9HTS/XzRNN3Z2hkBAmMLiKZjG7mCAAECBAgQIECAAIFIBXKKpvc/9PPWm6VDsXRoJOOJpoP79oUrr1gXbtmyNcycOas95dG+H+kxsKyKBETTimA9lgCBRgiIpo0Yk0USIECAAAECBAgQIHA0gVyi6bGmXyaa7t+/P9y8aWP48Ec+NiKSHv590dTPWyEgmjoHBAjkLCCa5jx9eydAgAABAgQIECDQcAHRtNyv599x++Zw/ze+3pr62nUfCJetWdt603TBwjeHH37/gSO+X7yB+vijO8ItN21q/dvyc88LN37mpoafGsvvVEA07VTKdQQIpCggmqY4VXsiQIAAAQIECBAgkImAaFoumo72RunNt24Jd27d3H4DdehN00+svz5859vfCld/6rrWibrrzi+1wulppy/K5ITlvU3RNO/52z2B3AVE09xPgP0TIECAAAECBAgQaLCAaFptNF13xYfCxg3rR5yQa2/YGFZccGGDT42ldyogmnYq5ToCBFIUEE1TnKo9ESBAgAABAgQIEMhEQDQtH003bbwhXHrZmtbbokNvlBZvmt6++fNHfL+Ipj944Ht+JT+Tn6fDtymaZjp42yZAoCUgmjoIBAgQIECAAAECBAg0VkA0LRdNi0EP/V3T4X/TtPjbpfd89e7W3zsd7fvFvf39/eHWL97h1/Mb+xNTbuGiaTkvVxMgkJaAaJrWPO2GAAECBAgQIECAQFYComn5aJrVAbHZcQmIpuPiczMBAg0XEE0bPkDLJ0CAAAECBAgQIJCzgGgqmuZ8/qveu2hatbDnEyAQs4BoGvN0rI0AAQIECBAgQIAAgWMKiKaiqR+R6gRE0+psPZkAgfgFRNP4Z2SFBAgQIECAAAECBAiMIiCaiqZ+OKoTEE2rs/VkAgTiFxBN45+RFRIgQIAAAQIECBAgIJqOegYu37az/W+TJ/WF1UvnhnPmz3BmCIxbQDQdN6EHECDQYAHRtMHDs3QCBAgQIECAAAECuQt409Sbprn/DFS5f9G0Sl3PJkAgdgHRNPYJWR8BAgQIECBAgAABAqMKiKaiqR+P6gRE0+psPZkAgfgFRNP4Z2SFBAgQIECAAAECBAiMIiCaiqZ+OKoTEE2rs/VkAgTiFxBN45+RFRIgQIAAAQIECBAgIJqOegaKv2k60N8Xjgsh7D94KPzr02aG00+Z6swQGLfA7lcPhrfOmxZmTekf97M8gAABAk0TEE2bNjHrJUCAAAECBAgQIECgLeBN0xD+5pe/C3v2H2qb/MGMgTD9dSKXH5PeCEyffHzoP75I8r4IECCQl4Bomte87ZYAAQIECBAgQIBAUgKiaVLjtBkCBAgQIBCNgGgazSgshAABAgQIECBAgACBsgKiaVkx1xMgQIAAAQKdCIimnSi5hgABAgQIECBAgACBKAVE0yjHYlEECBAgQKDxAqJp40doAwQIECBAgAABAgTyFRBN8529nRMgQIAAgSoFRNMqdT2bAAECBAgQIECAAIFKBUTTSnk9nAABAgQIZCsgmmY7ehsnQIAAAQIECBAg0HwB0bT5M7QDAgQIECAQo4BoGuNUrIkAAQIECBAgQIAAgY4ERNOOmFxEgAABAgQIlBQQTUuCuZwAAQIECBAgQIAAgXgERNN4ZmElBAgQIEAgJQHRNKVp2gsBAgQIECBAgACBzARE08wGbrsECBAgQKAmAdG0JmgfQ4AAAQIECBAgQIBA7wVE096beiIBAgQIECAQgmjqFBAgQIAAAQIECBAg0FgB0bSxo7NwAgQIECAQtYBoGvV4LI4AAQIECBAgQIAAgWMJiKbOBwECBAgQIFCFgGhahapnEiBAgAABAgQIECBQi4BoWguzDyFAgAABAtkJiKbZjdyGCRAgQIAAAQIECKQjIJqmM0s7IUCAAAECMQmIpjFNw1oIECBAgAABAgQIECglIJqW4nIxAQIECBAg0KGAaNohlMsIECBAgAABAgQIEIhPQDSNbyZWRIAAAQIEUhAQTVOYoj0QIECAAAECBAgQyFRANM108LZNgAABAgQqFhBNKwb2eAIECBAgQIAAAQIEqhMQTauz9WQCBAgQIJCzgGia8/TtnQABAgQIECBAgEDDBUTThg/Q8gkQIECAQKQCommkg7EsAgQIECBAgAABAgTGFhBNxzZyBQECBAgQIFBeQDQtb+YOAgQIECBAgAABAgQiERBNIxmEZRAgQIAAgcQERNPEBmo7BAgQIECAAAECBHISEE1zmra9EiBAgACB+gRE0/qsfRIBAgQIECBAgAABAj0WEE17DOpxBAgQIECAQEtANHUQCBAgQIAAAQIECBBorIBo2tjRWTgBAgQIEIhaQDSNejwWR4AAAQIECBAgQIDAsQREU+eDAAECBAgQqEJANK1C1TMJECBAgAABAgQIEKhFQDSthdmHECBAgACB7ARE0+xGbsMECBAgQIAAAQIE0hEQTdOZpZ0QIECAAIGYBETTmKZhLQQIECBAgAABAgQIlBIQTUtxuZgAAQIECBDoUEA07RDKZQQIECBAgAABAgQIxCcgmsY3EysiQIAAAQIpCIimKUzRHggQIECAAAECBAhkKiCahvCr3w6G/QcPtU/AtMnHh9dN6sv0RNh2rwUG+o8Lfccd1+vHeh4BAgSiFxBNox+RBRIgQIAAAQIECBAgMJqAaBrC5dt2hknHvxa1inZ63ptnhtP+YIpDQ2DcAq8eOBTOeOO0MGtK/7if5QEECBBomoBo2rSJWS8BAgQIECBAgAABAm0B0fS1aDr0NXlSX1i9dG44Z/4Mp4TAuAV+9ps94dSTp4im45b0AAIEmiggmjZxatZMgAABAgQIECBAgEBLQDQVTf0oVCcgmlZn68kECMQvIJrGPyMrJECAAAECBAgQIEBgFAHRVDT1w1GdgGhana0nEyAQv4BoGv+MrJAAAQIECBAgQIAAAdF01DPg1/P9eFQlIJpWJeu5BAg0QUA0bcKUrJEAAQIECBAgQIAAgaMKeNPUm6Z+NKoTEE2rs/VkAgTiFxBN45+RFRIgQIAAAQIECBAgMIqAaCqa+uGoTkA0rc7WkwkQiF9ANI1/RlZIgAABAgQIECBAgIBoOuoZ8Ov5fjyqEhBNq5L1XAIEmiAgmjZhStZIgAABAgQIECBAgMBRBbxp6k1TPxrVCYim1dl6MgEC8QuIpvHPyAoJECBAgAABAgQIEBhFQDQVTf1wVCcgmlZn68kECMQvIJrGPyMrJECAAAECBAgQIEBANB31DPj1fD8eVQmIplXJei4BAk0QEE2bMCVrJECAAAECBAgQIEDgqALeNC33punjjz0arv7oVWH27JPCjkceDmecuSR898GHwjfvuzdcdeUHW8ZTpk4NP965Kzy1a9cR1y5ZenbYfteX29fMmTM3XL/+k2Hr5tta965693vC3ffc57QmIiCaJjJI2yBAoCsB0bQrNjcRIECAAAECBAgQIBCDgGhaPppedOGKsG37V8LSZW8LK5a/PXzuti3hkvde2hrnvr17w7IzF4UbP/3ZcMq8eeHiVStbUXVwcDAc7b7imtUXv6sVWadPm96+d+h5MZwRa+heQDTt3s6dBAg0X0A0bf4M7YAAAQIECBAgQIBAtgKiafloerTIWcTPIooOfV1z7YbwjhXnt4Po7pd3h5Xnnxe+du/9YdHit7Tj6J49r7TfUB1+7zXXbcj2TKa0cdE0pWnaCwECZQVE07JiridAgAABAgQIECBAIBoB0bQ30fTJJ58Izz7zdOsN1OJN0zVr13UUTYe/aVr8qr6vtARE07TmaTcECJQTEE3LebmaAAECBAgQIECAAIGIBHKJpj//9e7wd8/8NlzwtjeE4/uOGzGBMv9DUMXfND3Wm6YDAwPh9EWLw8p3ruoomha/hj/8b5oW9xe/zn/W2csiOiWW0q2AaNqtnPsIEEhBQDRNYYr2QIAAAQIECBAgQCBTgVyi6U9++kL4+BeeCPPmTglrVs4fEU/LRNNMj4ltdykgmnYJ5zYCBJIQEE2TGKNNECBAgAABAgQIEMhTILdoOjTl4fH0T//z37WHP3lSX1i9dG44Z/6MPA+EXfdUQDTtKaeHESDQMAHRtGEDs1wCBAgQIECAAAECBH4vsOW//s/w0P94LpwwuT9plsFXD4QXXho8Yo9/9PqpYe9J08PxA6/tXzRN+hjUvjnRtHZyH0iAQEQComlEw7AUAgQIECBAgAABAgTKCQy+ejC88NK+cjc18Oq/+4cX//927qY1iiwKA/B1bBwZP4g70a1KUHDnSkYQx78ggggBBdGFICjjNxLGgIIjxu+FuBBxXAgqASGoKwPuBbczMDM/QEREbaJUQTetpk2VbYW6dZ8sK7er7nnOWb3cqvDHzRfdnWffNc2+b5q9qv/7g3+614WmETa3xlsWmta4ObZGgEDlAkLTyok9gAABAgQIECBAgAABAoMJdL5p2huWZq/oZ3++aTqYrV/3FxCamg4CBFIWEJqm3H21EyBAgAABAgQIECAQhcDLv1+Fial/85OlnbC0s/FBQtP3796FvbtHwrmLV8LQ0LKuRb/rUWDZ5A8TEJr+MEo3IkAgQgGhaYRNs2UCBAgQIECAAAECBAh8T2jabrfD2bHRsG//gc9C0i+vC03NVyYgNDUHBAikLCA0Tbn7aidAgAABAgQIECBAIHqBMidNr10eD/fu3slr3jmyK2zfsTM/abpq9Zrw9PHkV9ezE6jPp56Fc2fG8v9t/HVTOHX6TPRmCigmIDQt5mQVAQLNFBCaNrOvqiJAgAABAgQIECBAIBGBMqFpvxOlZ89fDNevjHdPoHZOmh46cjxMPLwfDh4+lmveuH41D06H165LRDftMoWmafdf9QRSFxCapj4B6idAgAABAgQIECBAIGqBKkPTkd17wuiJI5/5HD05Gjb/tjVqM5svJiA0LeZkFQECzRQQmjazr6oiQIAAAQIECBAgQCARgbKh6djoybBt+478tGjnRGl20vTy+J9fXc9C0yeTj7ySn8gsfVmm0DTRxiubAIFcQGhqEAgQIECAAAECBAgQIBCxQJnQNCuz813T3m+aZt8u/ev2rfx7p/2uZ79ttVrh/KVrXs+PeF7KbF1oWkbLWgIEmiYgNG1aR9VDgAABAgQIECBAgEBSAmVD06RwFDuQgNB0ID4/JkAgcgGhaeQNtH0CBAgQIECAAAECBNIWEJqm3f8qqxeaVqnr3gQI1F1AaFr3DtkfAQIECBAgQIAAAQIEviEgNDUeVQkITauSdV8CBGIQEJrG0CV7JECAAAECBAgQIECAQB8BoanRqEpAaFqVrPsSIBCDgNA0hi7ZIwECBAgQIECAAAECBISmZmCOBYSmcwzucQQI1EpAaFqrdtgMAQIECBAgQIAAAQIEygk4aVrOy+riAkLT4lZWEiDQPAGhafN6qiICBAgQIECAAAECBBISEJom1Ow5LlVoOsfgHkeAQK0EhKa1aofNECBAgAABAgQIECBAoJyA0LScl9XFBYSmxa2sJECgeQJC0+b1VEUECBAgQIAAAQIECCQkkIWmC1o/hXkhhPb0x7BleCisXbEoIQGlViXw5sN0WL9ycVj2S6uqR7gvAQIEaisgNK1ta2yMAAECBAgQIECAAAECswu8+O91eNv+2F24fOmCsGShkGt2OSuKCCz5eX5ozc8ieX8ECBBIS0Bomla/VUuAAAECBAgQIECAAAECBAgQIECAwCwCQlMjQoAAAQIECBAgQIAAAQIECBAgQIAAgR4BoalxIECAAAECBAgQIECAAAECBAgQIECAgNDUDBAgQIAAAQIECBAgQIAAAQIECBAgQGBmASdNTQYBAgQIECBAgAABAgQIECBAgAABAgR6BISmxoEAAQIECBAgQIAAAQIECBAgQIAAAQJCUzNAgAABAgQIECBAgAABAgQIECBAgACBmQWcNDUZBAgQIECAAAECBAgQIECAAAECBAgQ6BEQmhoHAgQIECBAgAABAgQIECBAgAABAgQICE3NAAECBAgQIECAAAECBAgQIECAAAECBGYW6J403bDtwv/t9vQKUAQIECBAgAABAgQIECBAgAABAgQIEEhd4BNIg5fySB4LXwAAAABJRU5ErkJggg==&quot;"/>
    <we:property name="bootBundle" value="null"/>
    <we:property name="docJsonCUnit" value="{&quot;data&quot;:&quot;N4Igwg9gdgLgprAanATgZwJbRALhARhABoQARCAWwCU40AHaNOXAbXwCYBmIzgFiIBsADiL4xRAJwSiAdm5iADKIXtR4vj1UBWEZ1UduGofoX41I-Aq1rrl2+MWz5CpRr1Edmnvy2H+vfncjfkszS2kxExEJGTUBZTM5ZVdA7V1VDQF4gWshbhklGXiZaQlc6154sQt8WxdRdhSiAK8jJTs1dssE5KI8uJ7HKWU6kSThG28vTyCfJV8PeK1tWN5pLXn56y1-f3XuNY9t1UOdj21tJRaNxY8fE5Etbe2zLXjD69efbYPH1cf5j5ds1pB91tslgd1nsPKsfF8jh5frDmgC7uiNC1Zn12lZOvjQr1+mIqqZ8cMOpYatY3GlWvwJNFYmI6tYKQ58CEFNwKQoGczOQMymo4ZIBSFBWIwvgIrVJPZRYyxZMOsNhWJFUz5b1CWq2aVmQpogrmgyIuwzLyLGTLLi2YaeSaWkqYtrbT09SqLcpSibMakpjJpVy6koBLKlK6lVTBvVaR50spVK6YyyeliMvxjCLlNbg4II8ro0bY013DN9PgqpL8IazBmpsTuimOH15FXlSSevGK+iFlpVqDQQGNEHcznCU34i3SWYe4mB6b6TjO9yelk1FzLYaBdZw+TYsW871515LMnDdT0yP+BMONLI4aInjhmOxCHevuhofrcf3af3C7d8JzJBtR0KOsBmA1VpAAkwL3HNNCTArN21ncln1GWRIK7FN6hnZU4MkMIuEDbgJiIjQXV3EZJFlfNLB5Z9+U3IU-RCdgKgDAwyMEXQA17KjxVYqU1FlNl2IaLiz1I0dyP46ZEyorUkJfX0cw0DhpMA2T+HGBTyyUhktXVepdXUtVLzdWspi0pcdL8Jw+KmQzlwpb0rVLWi8MdDSOO0-RdKciiBKMyQTNDD11KQ71wms2JNM4yQDhvZzRPZJ9Bm6LtiRtDsgLxRxGMmIieMyfUoMK-BjyER9lGcRJnDLOlsV4BS7JQ7DOzlAqGLlIiJBIxz9JclrMw8JpOqSIr8ryiU6pjGQVIUZ851C5cSkEBLVAmAjXXcIRSXsE08OtWx2BMfNEoChphvk0aE2XD4FKm9sunQ6DmyspbV1Wh7BNvCxYq+n1vNg5N6IJbKyXZasrv8+zAru5zKPhRF-Q2t7Kr6haSx+vC-tRgsGlxS1ZQFI7zG7BGGzKvT7qJrRXniDHsWm7LZpx1cxmWwn1rZw8BVxhrWOuxHbt4kLFOXJmUVZ8b2ferL5u52Reep6XsRyFUeqq+xpyFgYxdpoKRsZh4pleqGPprXGed+jXXK1gUHx1qzcMNrtje402Gf58blhBS3UsV7GRJBxb1cJImp1XeDbKSk3kalp2A8uYPMet5WD3HfHMuj-3GwNujusjc01qk8W6eCgyxqmfsK6tmabZV061YdgvNfG2O8PjyokQ8CuOp95Pa8e7F+3GpuOZbnPI47skie1pDdeOoVPY7fvJ4Tm7q7NwuNH7Rzp6VwlPrt9uCcduvMhdqGTVTDsWyVrfuAWb2ZNH-6wv7QJgTZrGvVw4XzzqDTuqcphfkaFFCcs17DHlfhiGmI9JZjwBgPJ4GcAFZzPrbVWoC4rgJvnpQWc81y4P8JCdGyDP6oO-jLN+LN-4K0AZzYB+Co6LwPlmYulkMINHrFQt4O9kriyMGhARiE8o0kLoNCWckUbcNRFglhOC5pkPtlfIh48FY1DnKoWO94pFD0TighRKdiFB3lrxZu2dvy504RXCBwRBjQK9qoTaRUSxGI-g5OhjNJoh1YbPex88tFcK7oGPRBIInD1oeYtBP9G5BLUVzNuBCVrXx0VEtQDFMlt18UjfxSjA7WIUbYihGjL75wic4vS0pDSRU7nEvxCT6ETz-mI+mqT2HpMce07uXItxgNiaY+J3SLHZMPjIrpTkKnqNCXjfpS874zVJiXICHJOl2QkClZctVVwizTANIaxTImYheik+ZaTvrLKUQcny6YKiwWYY2D8BVjxEzKYDLKFVoJVUrJTUSjgvkI12bMqBp8FkRxLLtCmyoBCrI5us2GtFgUcxmRAuR4KWndwkUY1M0iBnEXkRMxJT1LmZ2ub025C8nGWJ+qJA6+LYreIiZ1O8es1BRE7N6DJfNzl6WicyqCrLPmvNHMXAl6iZA4XyX+GsdR3mtlKqbKVrL8yytjKUBVnSIHV0OsStwCNcWBjhhshQsRcrSmrEC6G7ZMV1z3ua3kVrGk6lmnqp1QVDVETapXKaLrnyxBkJdNF5C+RG0LgaphkT-Wmslbki1IakU1XJa0nhxL41jLZkG5QKak3VB6EIF5kSY1ZqBjdRN6Vg2CDXpEGBXto0+tjRA7NVa9J5ssLETlYQ2U2qyb2ctfrK2zKKEm11ggPoRvsM1bJw7C7trHV2y1xMvFzqHS2itAaQ4rqtZWAdBFtGbscr6xdo7A0TtrUIYZHAlZfjMlVVt3rT3PuyUuy9Nb82yC6Hkg0Uay1bpHTujae7ZB9Qady4lC640Xt3Ve791rjEbI7Kq1926E2doQ92n94c+3SDfDWSDDaCiFslPk+FaGi4YZzQrMD2ZcE8qjAK-VQHz2V0w+BvDsCDFdAlNKMNn0gVEqo+I2Mx5UVauBY++l862NxvNB2tKXKG0xhTHy1ZMnoPyYgTcTj7Nci3rcR2B9doBg3u6lyI5qHm3odKvlGsOFaOQOibYqTHJjyIuUO8tlfGsobsTDB-VKhVaqRIudJT47KTQ0SL+kSFGAOseGna9ZQg5V1GcBKN9J7qPAf7v6565wg5nBK0CPsZXSvlcRPplL65NOucFKJzNXyKgiAK21jryjClmrRTFlcR62Hn203ZxdinZkMY5J7R9s76rDdy+xzjX5oZhnsBKfjYk2xoouoOwLOm656ec5kadzgZvLxrOtsQpakvzdgyBrWhZ3RnbW2Rq7L6bttrg6B3r6yvMtnGtdow2XEwftShuM+M78RPe45dzblJtvHt2yNyJB3Iu1cJF56TDWszPefiVWz7264g+XBjhwmTVOTZiUoCzBLWwI-GX0IHXgl36bM4SsYcX-n-qbYB4arO2Xs7I7e8hy25uA6NYEOo8dzxJhl9L7r4Fw2-ind+4q67RfNaUZwVryj2s6-aodvSfOlcPPhUAobTWGdZrG51XKLF3TooIxz8jfbAFxnx2Llreuve6-l6hbzq4nfSBN1BQbeCLdntuyzxXucndC9d1TnHG9HVyaRx9u7CsjfjjB6u1XIvqeClx8c93GvI8G9h5GvCgfcPorj5Tvoif77q8t8BzjtuA8vfr5I1TtS3se4W2XtvleO+eJC9LsL5n01FL76XpTg-DRV5H1L3WA6S1N4j2n1vmX28O823wwlsWiyynNcBcPjP3CHE3-7ofO-s81GEqfmjs+t9-eLc-+fHe2874fy3pKrejP3tJGiUnVIxr1BgIgtyixtFHw7C1RbCs2+zXzPwtlbxMAy39y7FgOElVyqgC3p3X0J0+2xHzwEy6jgNm2i1wIzWb37yUzBw5FtULUyUwPixO3xG-xoPGxCTgRLjbmXjZTQJBWL2oIU3TzeVcQAJV2F1xEoKnxLzqR4G111yUP11n3-wGE5VW0bW4PRRkNJWEI3wHzUK7GzwdDr3zztwxUQMf1ENHHdTTGGAgOiU2mLGKAQjV33zxx5wJ3nRCzbnH301QJ1DJGpxtGMyQL0PwJ8LcO8WXxsPqUQhsknA4hILpyoMiN7CJzZh1WUHiGp2BjDXYJnwhRqAu1bE8W6GD2wLMH6D337SsL9TG0W1lAVVPn6iEJCOGRCJIiVkKIMNoOaP83UIax-GQwx34OTXqI4I5QGNwXvRKLI3+17zkIII4wH0rHdhlTyUinDzGC2KJHbAQl5Bm2Kl6JWNbwIz2PdCbEOMwhiUcgB2WPfUIO7l2Pi0inKJ81YMEK8Onz6PGwuLeN6A+PDS+O6FOKeNWNR15WlGIxsx+L90sAsLDRAMKjcSgLDE03WXBIyOeMbDfyg0nAPVgXQkMTFR2zwPCMyPGhJ1dkgOOOCKJI1DDkhUSyWP0LON-wH2Fh6HHXUxhOJLX0ZMSLYVJL7XFXhPZIhJqwQMJBkAlHzlbBpKCNkxy1+MJ2t3gwoOLXW0ZVJ1S0nwiMpLa3eHWHmHkDLzpJiWqJ1Ncy01X2xOB2NOKzNLiPbmk1SxtMYP1MmNuy3hdP01tI9KTV1L7VS1exT28JxOaCWH9LLzOxaJAmqK+Ph2CINKCxWK3leB+FdPjMGKZMnGTLDXtPaKNOjMHkRAWGlK1KSODLR1TJ9LT3y1NIHirJwO1NrJlOCPDNVMeKjKbImhbItLrOqKFNNzJBZO5weMlKjLslbz82rI7AOU+hSOhWE2lGTx7P61MNlOnUBVIKwIh2+KnPSMdLLJuErK5MOWLUCOwKy33JYIQIdKZydPPPNNn25JrPRQ8VIX+VBN0PTIhL9MHPfKvPR2Pwc2PyYJ-PIz-IbIzJjOAvGwWlpxlVZDryfPP0aIH2IzUkQxZTFN+TXxwr+VXVFOQ0tK8TMCVMfnhglJPKZ1BE61b2IomLIo8JRKwhjGopiNouPMpMYuUWYpAhIqtXwuQznw9WlGkG4qxzgvfQEqpMbBYsnTYrqJAI5HvXq0FzkoyIUtxKMGUuvTEvYuHPvM2XeWgQwpOD0tdKEEMrwtFQItlMz0WmgurAsv-L23kq9yEvzNwpw1Us82fClxhiPzMocw8p0uBxst8sSP8tIuMrUqdyVmYPMq208tT3VJ8uwuEtYsSpqmSIJJ7wjLVKlJyr8pEth3yjJMnClXI3tEqnsFdissEs5Mi3zGv0KjyhStjzAMoyEIor60Izt2mzzJMzOlFhLOsM-TbNlI6vf0pG6vUPpOcHFL4qtzPLfm10wUXBK1eEBArNiEDkXCj0WqV2Gu3y6tdmMImpPymp-0ixcrxnmqCLqGupMxWuQxao+CEW2u2COrRnPO+BRGOuZCHM7MSBevtyuqziWzqiPC8haulz8NiNOq6vOqhtGtmPUMLCjCV3BwysjMC18PdlRrWLIzqvQgus6reqzjS161JARIrwFAKPuujQisTNsvrTJAuvRRZq42AhprGvCIAqHRJoSNptnLjJtj-BLCXKIyKr6jXM8Ou041ll4D3BEAm0PTHKavxHltKMExrGVqLy8KaNl1H1CvM3nI5CNrvMWvXLX2cBwifmYjXRBgRoJqirPHFsfklravGy33BxXyGW1WLRtpXKVvDUdotxku0pqLdvBz+lDmhu6O9vP30tvGCotrJnMyYnQKgOTvj3EPTuQLjKRS6BRTCtAIToLvwx5OLrPksrZqKKmmSrzotSFyLrrybsJtKpnMMLrpGUah7tCL7t7NPNbzqo-CPSqldjjtAJTq0zvVLtatn2nu8l1rIyp3yobtHrTu+szrXXlXE16yVWHqziXvWRXsPshIhUNAsJYlRUqUCsIpOT0PUvepFq8vQV+w2LZHmI6F9y2kYNkparcEUM62UJERt13tSNkOnMnoH0LPJLSNLP7Mq0wYq2waqyweq3LtAfjobxmg3MRyJufNdKSCEANKXXBRt2QpGvbCRP91ftwVIa8DkT3iFIsp2k4q6qxm+o1MzmoesLoc1Nmp5sxr5y-qqvAsrHYfcE4aCgXq2VXogYtpCs0ZgdBy0pruIcsNvrnLIzQoKj1qPLZPoozsoe4BEYetETbuj0WikejrpvxVtpVrriUcchUd4osfCPUbH0tq0blxoWdkIb0dYkLzaLotLKMfRRMe0I0tXsUoUVsY4LEf2XxO7xjtkUtDfKrl9kUUFSsQlW6WpSGz6TpXF0717qNg8Qe28W9G+WU3rRQpUj5TuWKa6JJjqdkAaaBmSX2SMMXLgZ5qamqdlmacGtS1GZHv-BKUGbZieq1tmbmTd2KcmdKdkFMs-viy5zhKnOmeLXS3IMjUnLZNI3Dy9WyRR0odMp8cmolMufaOud7FudbPpOqOQoYMqXMZKsNzX1eYXHaADpt1HNHs+ogPHs7yInebjIaZW3DlKKDxQfgcNOJVuY5WOwQKh2XI20Mfhbr1xYVphwJahOrPHOgsWP+dwyuYxZBYiwhWxa1OJeRfL3OlZpifpbuYhpAcxyIciaTyb2eboqBemAZbvocbOpj20rinAIGuWer1UfB2LqhcBe5alsescdhVJG3JFzVbpdhYlbRr4a1u+bDnNwVfVaNcldSgkvtw5Ed1lagNVatcNcLjhafyvwWsda3JDy4OhZFePLFfLGNYtMVd2f+RdzMP0a6AUYQaDYsZDfTk1bHUVZMPILz1jY8ZpcTZpYsxtdTdge9cko20jed0zekJqYLyFYNZeY1dBbtaybMl9byMjuFehYLY9bDa9cRO319cX1l1RsXLTNNk7eTYHKLabZLYdakr6Y0ZVDylyO7LIYV3deRx7cDpnZbbndrr8J5vhurtUbrdFYbcZeLb7ev19dv1gQnb3nHbPdsqyZQqTO3ar0-19bJdsuGeyEAOw1XXLa5H2e-uS1jD3NSpgsfJbr+LBZBPQJgOgvgK1K-Zt0NvCqQ7bJQ9B3Ap+dJwI0Q9OZmyw-2S4MplqJED4NuqkOSaPu6ZXuMN1crZPGg8sS129ygc62Abo7CJafi1ztMe3po+-ZLoY8kOLvMNLhzc3MsbLvPZDmcYdsvt6rlf6qeYjYU5htsQ0MecOYfcLcbY2nU8FdeuFrrTuK+rdfrf07k8M+1deMFoWs05nndvhvxvRI7ete7bvqMbIMeQc6KoROqqcpE1yY-u4a214akQELBJY7KsixsZodHQyaIOfaNvjZJRxWcz3j9g2cCSpWc9+ZhU0RqRVLChDKtJURczPqKvacSE6fkPK8osq5cVqZylWemnWfkM2eXV5dYbGeY42cWYzzs9ka7zUvGcZiG56wpYP1AJU9ZNzdMvpvBwELOYOYub0686na+xm75dJzAcs9Pes55d28qIgrsRi65bsdg75ohfM5PeDcffNrV1ZY-1ReKuk-CMxew9jFgte6-1i4Hv6KJc0LxdJcB6QfJYkaoqpY8-Xd003axd+5xdB5JZlHZYaE5fWuO5ms+b26ctUYk6ifS-vc843e8-DZG8A76oW83I4qkQFzm5dfQsO8e+O5NYZ+Vxw1zyrYe6Tae8p+lZjDO5+ehU7dieQbfeH2U+Z7Vz5-zYnc9a3cvZ9d3fNbNzD1Z-5-Z8F-RplaZ+jbVyJ9ra14V4F61aF51bE5jeM5Ibh6s624M5S6l532p5VZt-87t-l+k8V8R+nZV9LZhzbcVvt6O8d5s+d4D9nbLezrH2HdyNHd5zJ4R9tcyZd4Hdj+gMlsXJXfpzzZ9-N+V+ZsD-R73Y2IP2YxD18dzc2-J+28j+L+j5hxvfzMa1N4L5197cb5ffLxGvfaDs-Yh4ofr4Vg0+z56udeA488t-s5rZM+xput6zvbHeT-2z99s5n4Frn+hvH+WvM48O99Xex0L9x4q+psc93+MNxpGI8Pmau+jV9piP9ot716cdt6xqWqv5zk9vc6Rsf6vCboR9u49lAKqs1NrHkQBCVRyuRXua6Nj2Q-TCtlVnyQDRK0A9iumzgHV9PuG1XXLFXdQqVVm9rHdhtgeZ3V7+IhXAeVTiqVU+us3JJsYUwE6c-GOApilQPwFGU0BalHZm5UBI30EB1lJAeNhQGjdpUx4enmznCruV0qyTGKmwLBgOUgINVccpnzDSSYeB-yc6OL2mp2thBtApVjIwg5SC4cWghooIJty6DCBhVbJkJzwHyDQBnAmqBvVVBb0dCq9JXhe275pdiU2KfJknDORdcpu5SArmLw4RVMiYjXcjFzhLDNNtOK8JjGDTq5hClEEQoDqrGabcclYegjrroUPidJT+TXLIRNxKR5CQ4irQoQNy64lChmInEzH+y-Q4Y3eCWc5otzA4DAIOGHIjvwJ1zvBHgb8PoRgn6FHwBhwwoYUMJQJwc+2GBAjtgU6HkDGyPQkYYMKWGLCVhow3wXazQ7tDCObBLoQVgWFrDVhywg4ccPWHE4cOVfUGFsJmE7C5h8FZRCcMOGPCHhU9C7mRyiEUc+G0XEwaNmE6tdah1vOXl0PUbQNoGXHH9rxyjYoY7UzVXYbR3BEZseeRIbNuAOYF2NL8UfHviiOyQ+DRC2XIpl1ynhXJghNyBxEkOKaEY7CWmGIbdR6htNoS1SC+uEJYqp1mux-P4bkXa5FDBurI7Zr105EVDLE3XKVq-zlr8i7+AQnkUc2cqT9uoIHabtDz6AnNbytPI-og2H7g1dupAtvrcKmQS5qsIWTBNLkNEhZgGUo4Iur1DwqwWq55cLONnBbuEJG9xDbqvxubr97sIPJFm9wi6oMEGMnSdtLWR4stUebLYju6Je7BiO8oYujLyz-pQZD+eBX3qny1jMs2y-3Vtu91K4UlH2+QvrFqLZHb8DG7fVUV2zr4B0OeEgxoVPzVab9GhhvfVkWITEn9ShI3BEdR3FHOj4ea-JMcN034i8LWmvHUUDyL599pezrOsbzwbFpFExI-PEunzV6yj+xVoycb6OnFO8exIoxnsq1l5ZtbehYtTi6LeZuj1xprLnjnjbH1BjejeeMVOKbFp8o+xAmHLWKY5XFkR0TXTgeOBbdjZx9499lYJ77XiVxt4hviONd4qDF2K+RPoGFr4p8ZxYmH8cPjAn+Ec+ofNnuHyfZziNsZfcioewuFkD3xnY10V+LgmN8Hx6PFvsKWX5J8CJh4oiUzWYYFkMJQfAfnOy-b6Yx+pnSsQuOrEbit+IEpznMSX4oTteaE8sfzl4mXVL+H1ffnUQAkRFVxQA+UXj3P7z9P+Jma-uFGQztj82Itf-uBMoZGdPeH-GRnDSLBudQyq9ZGqTWf6-Cx66hOoeIGAIy8qxA1Xcm0OmGHlLu2PdjPll6FPCjh-kx4eMMWoD9ig7k2CrfR8l+SopDwsYYPS-LodthfzbAddx+7opcO9dK4R5O+Gt07WpHeQbwU+FMdrRErVDjUN-YAj6xg4sKGxxBEcdtG1Q9kRCIrbP056NwryTlIam2TRO3Pc8Qnl3FxsbBa4wMHYTlAOEBqThbIpYFcKSdoaCqEnj-WJrREABoRSLDeTtLgi-+S0vSWxISKQRg+1gqMYGEmkKBcif4rHqiKmKg5AG7jcolTg-LBF86+7TMWgw2qwSsMfJMjKp2PKpceSrONEuZO4pYlYR6EjEUWXtEilVmh02+IJzNEjlPpzJc0D0WBlvS+W3fJ+tXXUR6CsRvYLxlBME7NDkpSiWMYSgAaAlgGeYtRnqNqkLsuOkM5cXJKAl4pvRaLUWqeQwaxlaCjA4CJeK97IyLSCXURnsmAndQvB79TLrvEKaTJ0EZwKZsEgu4gJ6uliDomHU7gcoaR9geIZIn5Q+ixCkwwuhrFKmNTyhWk9BP6imZLcxRnXSxGbK2biCxJxsq2bqK6y2ydmTkriS5N65KiI0d5WSQankkncFRFM32T6n9kfMKufYjXkuP3HUTPxKM7WrAirYUsnRNfD8eK1okudPwEYnfLlA5Y6zWZacxbCmNOxZzB+VU9UcD3DGeiAeZcqxmHKa7EyVU9Mv2YzMgRFzIcJc3dhmLcElTxGePCmTzL3H4SHepYxlqJPOpuz5W+4msTL3HECiU5McguUNIVyb9WxrraOcPJglLyAWvYi0QGyElm9O+w4-tnOyfGIiTZqo-PsWNDmS94J2c3efLP3kd8RJuvE8afN6nVsLCA04Oaemvkv8Txq8j3gWK-lNyQ5Lc4iSBIHYzznxF418fNKokbyuxcc5tr+K7z-iQFP8sBXROPkx8F2SEhPo-KvmYLe+2Cx8YhPj59Bc+VBS+Y2MPkeCIFncnguX1wyV9NkWAi+dBMQVbziFV7OduRPvzoKxCtC-3p4NfyMTS+zE-FnzIUmjh2JC-GAhPK+nOiaxsi1SdkBpGUS8ZC80NunLtkY13+0jWGp9QP4CKXEQijfjxOUk79TOJkvGppMdl08OFhE1NoXKyiy0zW0OTEcbRcbYyyGz3IJloVyIR0Q+QmbxW+Ley2CYICgoLppLCX5sLBDgnkrAPCbwCa5AgygcgNyoECEl0oleVzO1HtS20sgjJRVTyrZKHpYi6Snko0X91oqZgnQZko4GKDgudA4yVUpkF1L9k8SppTAN5aGDeBzdVJUHHSVCCGlUSqoEoNm4WL1B9VHpoIw6VEEul0Sjwg+hCr8cEOC4jQbMt2FFKRlJSrJd0vQH4z1lA2SKnMuGXmDRl9gg5XUX2loLBlKTLMIsvGXNLLcZBZwY1UE6sSb5ZzKAiHSHqEJzRHiu2h8rYZN5+5+dPWfXVlKN1bJ1onwIMNeCBQK5-i8yB3V5Bd096Dog+l0JKwIqisi2CuhV2fqE8IVPyqFf1yxVbLBluKjBIiv0lHKORndFWRSpFy1M4VIwulX-n+Vk4WVic2FTivhW0r8VA+JwS+BcFJMKZV9EuuytGGcqRVlmTeiCqSbGzWV-K6lYKobjCrkVx04LtzVSFyLigMK7Feqo5VaqcyD9BVSwstEiCJlUnRMLjOXn0D1u2k6psTPGLRgZl5Mtpd-MEXPze2SymSSYuP5mKG+uclmQtIoYYMcGeDGNdGoqzSLbwbSgecAvuVH0qGiXSuMl2PGc9LFRk1xrhNpyxKcZpyaGfy1AI+rTFfq++skvzDJq7VefRxTRLjlO4Em0ItqR2IQVOKuF6a7QfTiDlBqYWVajlEmtgUEKaFQ6u1i2oZq9YYR68sPiPOsZ9AaGQjKgv2rnWoSF1BKmtaxDrU+KG1qc7Rc2uMbTross6oefOs3kJqnIaTBdX4NLX7dtKFa4NROuJwjr+p9aqhY2tjlcL5ajtaLG2qSnsKD1KbbtQLNha2i71ia7dXhI7UXrOFV6-uaOqfWDrN1l5eJietamAb91WikDVep7WwskVBTbxt6oHUljL15q6DYKF3VFqgNOG-0Vet-WLt9YM69tfPM7VNrQNS6jFqcNXUkb11wk1DZzMo35jP5H6hNl+sXkMap1-6ljVhs-XAb6Ni6m9bplCYIM1156jdeRq3VlrCeSG0jb-KQrHqZNp61jQ4oU3uCUkym-bApOrjqbYNmm+DRRp021q9N-Gg+S+qILSan0smzyfZoE1ab+ZXG2FuMolnEbhNY6m8SGupJvrPeg8vze5sE2Gb0NxmzDb5rY1wau1eGsDR6zBpsghZ0Y3brmoMW2JDE7jPdYoxLVQbnNTA9LQ5sy1OaH1ETWLSmo03+bHNcTDkK2p82BsJNh6zjVZri5EbIEfG1rQloC1Cbqt3M1zaNqfmJb6GRm7zSZrk3ibzNR43iANt0q4jlGI2+LbNvG3VrJtVG6bbtsIVRbGwXm5jUtrS1ma6NFm4RgaW+59qdttWtrfVu02NbdN768rSttu1ra2gC2y7alp62radF2W5HBBrMRVaPtbC7Dexu-UIaYtQCsTR-V624bbKF2pVWepO3jq5tlmh7YRsg348EiMO+Tb9vTmIavtNG2HRlo41SaAdmO0zbRrh2SalND2njWpue03bmdfWhHeFuo1wLNF3OtHR1r-WLagdEWwCWdtSYPbVNehOzS9rG3taCGh2kTTNKp2k6hdimkXUxoZ3LaUdIOlGfho9Y2btt4W5DWRqV0TbodO647Qrr22W6ktnWjDWY2u1M6ad8O1nRixC1Db71BPEnT9s113awmKuj+WroF1rtA9f2rMBjoE6uDzdBmq2BtoXC5b7Gwi+iSF0iQ4jTUeIqWT-BmQnxFxVSbWWi191Qwq6BaqoVrHVk1d6Rxej7mFGorIoAlj6l2f+1QG4JReRi9XQm3oyUioU1SieuXJ671CAOgmfhvBzlE1Kh9n6BybWnczSg00g08lrPu-Tz6qYk4Shb6Il7L7+Oq6M7BrOb1QysMI+ntG4qyjoQj9vIk-aeMN6YcpFw+lfThhMnnysxKUnbo-tIpClKaeciNbXI1Ef6rU8I58KzmdWEyOpuaNvfoL2buzU1J3AA+JNu4NpL9UWeA0hg8KopkDYGdShdiYIQYeMUBznDAYKUckd9rFI2prN5DPSt91hHaWD2FK8YgVrw0JeHqZovK1BXpH-ZlW8qLZq93eWrl1HdKcHyGPOsdA6hqZdS1J8-Rco-VOYDokaHNPyhDuJwNYUqqaOrAXT4bzklqm00LGTQY3giHZOQsrObL5FlK5m9in+JXuzUSDDDEzKw4pLP4KKVRefJbl7JClCdIp-qWWN4deBKGIDmozncWP8ZUy6poI2XdWgVERzrVeu-OYgKCkU4HRkLe-dMQ9GfQ2WOczHkIan0iGke7vIMVXNLnEHBtKRyuWkcjE4qCdvcirg3OpZc73dLOlxXkdTEdzMJXc4qQHL7mI7RN329FmiItIjSKojhYMsdOmmF5H0c0iybpP8IWk1pQZRqToZRrWSpoBPPaWdKyOD6-9kWEYzU3yLrG1Rmx4oowdul+sqiu+d4Xsb9EX5u1EbJwwTKA3Tyxx0C7KfIRqmhG6ppo9NoxzPkWHX9muSXLgpRUmjwj28niVEb3nx6iFRAhfFAu+PPHWOkDdjs7JBkkT3298wrnCeKPNiHjBvJ46HuJ4S6GZUukE--K+Pvz+dBJ5uUSe4Wq8y2MJsk7brqN1badyJ+hZhLWPhr4F9RkQ+iJRMITcF5CpPdTqZMe6eTrJ0hfyez7LsKToCqk1Ca9Hkdfph+CvdKYwWynkFHePhTVsZOvbmTopkWaItvnpj4OLE+-VysankTd9IaW46AYvmuSphCq64TEd-0WxIpMUgKW6ZWFBTx9kw45QeXCnAzXT7poM9FP6FmmbpYUqDrAcDMhmYzBwxo-QVwlQUHTWUjw-sODMemMz7O6jIVzeGqxKOEw13b8ZEJmmJD5UnqWvKKPoI2OgTYJv4rBFlSmpwyFqS7oxNDjDZpZ08XqyrbkmvlFc6qKZx6PNzIV4htOncaLMwdQcMxVRWlApw-8YeUXCYpfqWwJlF+dB2o0EZoPg0PpiBm03gR+k5LUS19eoIDIuPb6j5L+QkvDKAR6ClzhK2GX0HBnoQJyu5l6X0eKXUDSl1yiY+HieVjcxBSSkPWctYHvn2BYyv84qdyVm7tl8y4AZcqgFfmDTvJm-IEfHNZVzl9SvZY0oDViD26DAqC-cp2UXLMLYF0QYkt6XTLTl0FiJfFXb3YWILUyjZTMr4EEXbKv50i+jkQlW17TJy6QXMuos0D2uuF30yHkossX+Ln5ui5+V2McnhDsnXZR+f2WSXgioqhqrHqSa9mDtaMpU5HJtUvKejDq7eU6sn0bHotoWF8IAzxBer8LlZ6qQiepm0yzDKp31bjrvGolzpLqvLCaSGVDhvLvlsEH5Z8v+X3tfum3ZTpYP7G5LiejNTsny3fiRFoKsWfkyzXDTuogOvqOlwMs1wJmeXbBOUzwSVNwkVBo6SA3cBwp14XgQ1NFhOj-1MjlSakdVz4O17FZTszaF5lKsqQn420S3FVZzD7sw16idIfdNfbDmO9a+IayuDXNMHFOg5n1ONeW5dV+93cs8kdTfhbARh-wYYf5eERBXLyfnHmmPtW4+zoLW8AGrcAWBeHXgR1LMl7h2pLBjgLJj1ARjIWSmgtAZry6+QesOsnrEp8-RQuSaKF3rHMwzXtdfYKmZL2RgQTwd3G3EvENjR6Uwr4vfKuQXQFFowuwnaWHM-u3oz8LjkGHLZRhpEzmJmaOXsh1TG2WmxG62GiY5N9s4DrWqsctmvaSYOyGVR7krtBNkw9uehQZXKtDIgFUVdiOmXXBHsXlmQOCvE6tTG5z3NTJ9zAnRuA2GiJfsqsqZzLFnMS2hqYvOdEbtBP5Ik3pseXLp7+y00vuV4RxG56t9qrtNPOvSLS-SIQPSXgSUyidtiPCHjzFvK7rdU2sKybaiuCyHrF5jPVil5v7wNmx8IkVChJFhISu1TVq11bKsi2DodqaqwuY4DAr6rPVxqx9Lr1FXRwlSrwPHc6sVWk7vVmq6nezgxDCVIt3bsBFJsBIeRIjTieHhANU5IJENoZUsG0DbBAazwEGqtYrKDCNrZwOJm2WLJRmlgR1DuwOXOvrBTrwic648EuvllDRA+PvZVAH0RWByJ1jBGtdGGD3+hW1ry1cdWmxhDrzh18z8K3slYqEF1kGtdd1y3WKylRo2yXCXIj3W7Jl9u0Vh2rd3Dq29-uxgkHty2UDudV+zNlHs2XI149s6+nGnsg0fA19he7ffwY63pJ+tsAxOfMU0iDE79je5ZIlquIX+WDv6wsaskEOeWXNzVHKh1Xhxz60Wdcy4fpGVIpM+s4sFjcFuWwVCcB422gfO5JzkdPEWg2j35oG0FiU1pzuFdiG0jNZRiNfSyO1uiHJgGQnGlIdOnJnrMxl3B1Mb0OHHhb6y9FJ5gtWW8tDWOg22WgUNxVbRl+CYCI-ikzXT0bjeUlCNvbtkac7lzbcOoZWrg3bVGoJeTnCsGYr98Br2qVC0e00buRKOHG49qUePdHUqBUTXacJrSg64xZUWOcAihPrwxORGRajvzKlPw6g7cZcUDueMK4d4cQBEOyCV3C7yHBkPky3Wz06xRTnJpntKdVO4n3jwLs8tGKy03CcVGoNWBmTJWWuHZqmws0lEWySbXIiUVMzKH42JmgQrOuvunN2PIEU54ycMQ0nLKark6DS1NAGMlwICKxlx9Jfr2oWbm3usefry3HOSp5FiukxWYunFNqzgJ2s+NEudcVSTDz0xy8YqiYJhgfz8EPVKWaU20TIQ+R3XKGrWmNH95+Xeg-hNFZTgzyFEGNPTmf5fl5mUOknXDqMGczzBsFUmtJUYroV+9KlRA-LC+GcynFtZYyvRXMq5mqq41WS+0AUvxbayZvTXUJd0u5kDL0l4890wsvBeRls49yu7qUrmLTLpe34cGQivMVPL8V3y-2wCv9DDZi0xMU4mTzDmdp4S7+UjMSu9h9wpYBS58OSuTXxrs10a6leNgknE+hKY6cLPn3fS+ww16a4tcuu3X5rnReqn5Kt85RgjviZJOKBQvp+FilRcZPUlzm55cLqIroesniXFLXT2-t3oiJsXbVMLlCw68KX3Ce5nSuC7RYTdJUWx6b6g6YK8PZuFlub3S+JXVPIXrLCr7yqW9YsVushQlyp7W++doW0QcbrC-m--PkXGLolvVwJUe3lviLVypS5MtfkUXeLx1zt3IMiVjue364Kl0476WbL5X7b+t7O5At2D4L47gg851XdMWBlg7rN6i+5q1qhS4kZ28KSRnk9trdrc9zusvfI7MrhqFGpBHAZQ6ZGrtirtzNWZM28Hflfp54RLMH7P3QL1RIKasY3cB2zV9BIQlpErMZ2PfBucyy3HZ8Zk2erdO++tsrJPHP7pru7dUK9Z6HGbhm57pLd2tn32d6pgh8dulbHHxKg8taVQWcssP6GHD+DY-v6vvDV1xEPfYhCP2dc+wIT8IlA9xigR2yQLVB-TgweT5cHsKHR6pj9AJgjepWAR76w12IzNTrbRx9JofuqLcUgFE7dNFg7+Xdo4fAp+XBKei0Knijm068e-uqNXgyJxrHY-UZOPpzsj9G8WNkPabEnwZcago8esTgVHyz2SPkI2f+zdn69+p5GnX1BQwDiYsE9l3lpPPAt50zLl8+ADxsrNkz0A7M-7ZYrRgaj1Z+xBRekPqnhzxp4S9Cpgy1rvWVR3cPdY0v+n3Dw-y2nTHiPdD-L8F+RxbN45j4sr287JyIfNsVX-D-F+zjlcGMqtj1bOvc9i50v7S8T0gck8Qf1tD22fKV4i+WIKv43+z5N9FtUa6Zunjz21648b3TgT9ognl-A+mfXryOd4GF9d7DfbIo3+j-dDU-lXq7J3xy43o3ixpFvmaZb0rbu-reHvMnlEHJ7LZvfNIH35T19+q9TeX6RtdsCNKFwYkNlhT3gRnuB+vKLvXn4t0TKcINZW3sTxz98VW-m2JXQX-TIV83cWfXvu3p2ft5i-feq78TwUCyU8h+UjzWPhp5myacgesu2Hwnxl64ObbqfpH4n084K+PfM3HwF77B5Z-weEftn+6KGg9AX9zON51L2L6tuXe-RgcaX71-p8K+sqNwGH0N9V+Kf1f0XzX6oJ1+w3K3Wzq81rf196fDfRP7G+Aelc9f7v8vqH6cHrDK-5PtvjaE76kO4g4b4aIGWd6W-i+fbGwkj2b+k-LqEXYf2HxH7ZhR+rFLv64pJxa8G-H4Bn2A6b8D99fM351rPzb8Ksx28-WNe1GZxJlFTPf5373xL9ktZfSHOX-z2t8C9Sf4uFv7ymcGt-o8aPMcAxFhmL9e-S-7Xp5-8ZrMAm3nRnsDxD6D8Z-ME4-gjHD8MuFBeqlB2LyJdSsAZ8fb7pP-d6X8vOaZctkIuv8H8bfpdG1e9-sh2-1+l4dVWmmuvP9xPcnRv4IwUIV-YAPrMA-Dfyr9LfUUCIJ3-aO3CEdoNpUOBZ-Dv3n8AA6pmecx9DALc81-AL1p8h-BRyh8rfNrFr8J-Pf1kB4A8LRuAkAxP078TPWmhOoyQegMXtQA4z0r9zfAgKuBhwN-3C8P-ZIXICQ9brl-9dDMv1wCgA8HEwCxAp-zZEWA8ALYCHtTYCZ8VfHgPJE+Az20FBSkdv2oCUAn33YcAmG-2X8QmGyQf8RAyHzkDyyHfz5seVHO1vByfVQJhAqAkH0v8Ifa-1ecZcZgKMC63Ks039uWQOHMDJ-ImRsCQrYCEoCNAhwJoCr-XoErJ6gSIJdI3AnAI8DqpLwJtYa-LgOZ8lAhrgAtbAjb1a8wg6CwvJuvaQMf8TA7wIG8YAxkSUQi0Hq2Vt0rbrSyCS-GImED4glnX78afRoOxAigpIO29uA2AKJlnwahwkEM7H5T+hbEMWCGcqtLSytVZ4LGSTdMrctlvcRAt1QmoPVD8CstALJwIRdAXU4EPBS0Hk36su-Nu31dTgONVwYjg2NWQd8A6KyShRgk4235hcdPU6dwLBK1C4uGZ1lzl8zYKUZ0znNszx0-bGJydVy9NS1dhGNBcgGdvBXmyh92HHjxeBbgU4CWAoHb+yXse7Xaj7sxPAfE31ffRXzhD4HAeBvtdqO+06wH7Hahu9qSdRRH8o3L4OUNBJcB1aDIrFP1ccF-DB1u9U-VgPT9e1NIhwdLjUEEnt4Q7w0RCVrKe2zJ+wQB1so0QiEM5C4HM62RBePBEJutBPQkJzISQ8EMy8HlRs2IdkjWkJOc9g7jzhEmQmQJZDTBc-3ZCvuK4AQprvDBAqwjqeYEHBTXIRG90bcEUKVCxQ3aixD57Jez49t-fENlD7rKG2iwswQ0NZDiQykPtDJfSHly9WPekJINQwsAMKDEgtCUJ1FQ4MLTlL7ZEIFC34Pe2xCfLbax8tzidpS3hO7PsGusdqPkPPIUw6H0eA5bSR19Dk-CkJ9DVQ8vzikNQqsMZCow4wJjDwdBP0rD2jJMP5D1re4X3sMww+xXVu4IMO78ePCey-sXSTYL7AEHV0OlDvQqqA7C1Q6sPnDawvV21C6Q1ALf0mwgoJbCIAm5iJCIiP0JtYuw4sJ7CvDPsOKwBw4UNTMv7C0OdIAHaBynsoQcULnsszTIAVDDww2yr1AwxsP98GwsHx1Dow3cLeYszA1A-DyeIClNDf4PsFvDFwEPyXsbQq8KXN3wn8Kq4awqkI3dyQpsL-DFwrcPcCMIhIKAiFwEINJCpbC+y5Cu7aUMLC-7HagHt7hO-2HD9go+grCSIz4JDC1Zb8P-D1w7QKVC1w7cOpCXIVsN0wTdU9DAj5hCsmZgLws6yOoKInkN-t+weYFtC7WBiK1D5QykNEiIw9iLQjlIq7zXDsIusPyC8IskIIjZAr3XbCWI7z0wihw68NBpN7ZskFCHwj60nCr7RCk0jlw+MJHCmIhUO0jLjXSPbZOIviPwjlwdoJy0zI9yMYjEIt6xBouQicJnspw7EMQdcQs4NcjNCMKJUi5wlKO8izzQ2T0jVwwwLiDAotoMEiO3UKPUjMTfZEyicBciPzCKyf6moiSw2CLLDVItCNKjLI1CLciKozcN-C-InCP98AooyKCiio+tzGwrg+1k8UebD+hy5KhHkQ59qnLnzKYfjCeBysXifd1SEm7BAlSirvR0LzC9qGqN7tuw3ezoj0ddaI6jvJOEOij0w58OnCpQ2SNbxV7AqHXtjfY0L2iTwg6LPCLomEN8sAiE+1OYjrFi0vtnQyUMXtZIgTzOsvQ--RAdm7cyNl8MQr+xkiCw2qPkj-7eyK8MgHPNFAd9aE6Mdcoo8cIuinQiUPuEgY660WwjFQNX0iKbVvwbQNov0UA8n+PzyxMUnVsHQj+o9J069tHaUgodWIZh3rpWHGhw0N8ouni9dpvKh02cBrdb3JtDdejHUclVGP34c1USA2wNGCAEjoN+adV0UUCouSz9d3fBg0mtcXaayTcDUI5DqJ2DQQw3COCEs1HMRmSZ0jckkcZ1MMELYlxf0J4BZ2rxQTOZ0m5JRG4xlENXJRTudHjWE1oDgA-QKBN6VFeU+cWeQoN+dI4kuEwQPjEF0YtwTQzy74xTCf3udw44wOzIlQRcGLAYgu-2rdW2UFy5h5HYUVflU4o3gZNSIv3zxlQ4iqW7Ny41iOn009EhRTi-Y+k29sIpO6xcjG4nhTZMww02OLMkbJuO+t9AgUxai2ZBYS8NtARSNctk4oeJRUBTTGLbQAbU9zlC9TbuKYk0bQ5QmCW9C2w6NHDL2LViBYz2W+jUnF82hi7hArCHcBBU4Ovjo1PDQyDAg-JWx1ItDzQK1IjAuPYQi44gKmxIYk4h6iHDeuS6Mw9E230x9nFF0OYJpEWNGNv4mJXCtqY8xycxLbLQJY8uIzUI3sUQrY0gSdjbqOpVCNTWKFoDVFaJp40nFbWUV9FUJXvRw3MyWtj64lmJjcyHLtxItbVFZwMom3drnviJbGDXVihlLd3ktQLBdweCD2QtzbdmYtJR4SiLBS27cBE4ayQtr2It3RDio4d1gtR3Xd0XcclIV1hcK4xXzESMLCRMYSXle80PcB3fiMKxFEpSlYSSbCNindjBHMO0Sc3ZRLzcpE4+lWUV3KxMPMbExTXES+ElRMcTZgtyX7dp3P6J4TW8R925ln3NMAB8s4UwWSCiCEJOc8O8fSzBC--Tmn8jDIzRPI8TIvLGIDd-HPxG8r3DXxP8mSJjz44sEkPnsCCfHIJ3jmgmX3kSnZYKIoEskiwJYxLELzD19QopJMUMUI4Z1SSaE-7EGiaJXwNICtfDIzkdiIi-wqTcoiv11Dh-AgND8UgxQO6DlAqql6cmgQQNB8-4rpP5i0k2pL6SFwULzmTw-NIIZRIuCmOo4yksZKQTOkqQO6SLI4yL1CPWYryzBSg-mwb9ZWbbDeDvTS7lWTHAsmKqS0-aZJl0FAg5IWT5CJsHR9kzeczm5NPRVFqC5-eoPDDAKd61nsrowmP48PQ0GLNVfk5kP+SMWToNSDgU5pKRQVYSpBllRk9pIscA4oOJcDYggfx3CMkj1me99k7P0OSWrT2JxN-Y0ODOSyUhoK4T1Gf5yji+UyQPENrks+O2TCI6YCgDu4J5MsCY7T4xrigSARlJShA+FKl9sAmlP4i6fO5IoEiAxlLr98UllLjiBsPeQ5TFUtZIjjA4m-2pSWgnlLwDfbEt04DoAroLKDimDcBbBv-PjS+Txk9VL1ETfA0VhCNJJUEtTqknQJtTvgqJKuAGkvwOdTeEOfQwF8LD1IuTwgnwI2DYolF0mTAIulJEJ1aCNNICXUrYNX12EmikeZ40uFL7ifndYP48U07YNVSrUkRIEixUxAR8Ds0nJKq43lM8XzAf-S4IeTUZGQy3iX6MAWmDg7Bn1ajSeCn3A8Fg7yAstMPD2wfj17ahWfiXLSPj3cITNU2ZluIhMOg93rCSLns-U7dLOsd0-dKkiGtGdLxMTeH5NDScbTtOBthIPzgLETAe4PYtinbEUHSoYtelT0NoPtG9dpUtKj1jxoveCcJFWEh3wc+-EOCcJTKQDL9o6YjaGiQP2E00GUaY5aUtdRwaDOEEynRhgsl4EyDIdSd8BJIPDLklcOMS01IdLZl1Q7BOr8JIg0JzCqonaJ2oEY5MNPDGo7MOQMiMhikjCcoy30XsKMs5Soyf7KiMRiaI+8JRiIos9Pu1uWbKNIz2MlEE4ycVJ6KRD9o2iLejYHD6J2tZ8BeI0jz0tsLEzSkn4SlCpM6lRkyiwne3kzfJRTPWBLwxjOOtMQ-GJxC3QhEwJCwY7FII1WM8TNH8OM0XxEjKM2GOqiaM56MMyBMhjNRCPMvGJfCCYpB3dD7hT0IxT1M3TC7TblKJxYydMtzMbBR4ljNzCKyHjNoy5MvzPRBzMv6Mszgs6zOlCQYue3szzgjFgG92TH3zgiTqRLKMBksg4ztDAspFPiiZw4GLRTisyLJEzYWbrzYyXMyTJqyFw4TKIJVMsqOwQCAhlKwjnMzbQSy8tUrM6iP6f9JG5wM2mOAyoMjsl24lshDMoZoMiRXB44MjDJWy2YZDIrdUMq8nkMjBclPiM52HDNAi8MpmK2TWo5-0ySGpHrKmzyM-rJfT2HK3w7jXo4zKfClMwKzRATfALKYyX0pX2ezJs2pWmyfdAbIlcvsnzKRjUw3sPejTMz6OBzIopyIBiQsxKLCyvDCLKByUHTsJ3S+QrwzHDjqGKMuiLolxXbikc7kK2ov7fYXrB1gFYHRBBM-HOrUkIlb01SU+TTIOltMi4BKilrY8N8zkY37N8tMwoOByyT3f6KsyEomzJlD0UtnNtSPWWZImytMzNNczQtJLOvCMcmXJay8Q8LIVz9wowGGz3HPLORTQs2zLxyjc7pAIC9k1XN5z1cvrM1zas27JNzonb7KRcaVbwzfhmXMwMeBtqDuOJjtc4zJki6c46gZzisZnLH9GoxXJ+4uM6HyHcuQ+4DNDoIqeytDY819Twzc9HpIlyucorycy1c6v35zdMiZLRzBsyDwBSecu5TIynct9NGyM-fH3K5dFccA2ztpW2zWyFRVvK68x0bbONNJFPbPOyEEnvKTQ7KY7PmJHkM7PDgh88wOuyfUOrJdNEUuKJdDro-XNxzDcoTNLyHM7yRIzC8iTPQTocj7My84c2TJeijMza37DUclTLwyjdepPBzd83rOqzncmHP4jj8gzIRzSw8-MkjlM-4kCye7Q4KFVt4Y1zXyvDQPLzzCJKvLiyG0jXIPyqYo0LPJ6otMJMzoQgHKntrc-DK4SfqCnOXyUUnHP9z18oPMJzD05fNJyYHJ8KCzr7QcNblGs7hIcjk8qCJKwYI9PLQK2rdZJ+RP4zrOVyC8h3KLyOstkNdzqC5yOwKLc+XPayM8+vIxY7crqPvzXs2vLjD5819IazqcnXPyzZcwrLazvstApvzosrgury98lPTkLtc2KMELAY4QqKyNCjfIIycyWBPQY0zNLIwR7rba0QdII061ZzmCjRx8iyyBTNDzRPCPOcKWcmPOYKEoVgvxFjEygseyPWcrN7jKspnLNUrgrQsc0Ro-c0fTi1CaJCKnZGOMZtkfY73miCbYIPGxNxP9DGt1o+QswLYHfsAcLfCmIrxjWcxDOj1jo6yKOp+c3dI+i57aSK8zeQzuP2Q7oz1EFy4QujJ+zP8-7Nzzj7Fbh+iz7EVNNysCkwuxzLc-AvBiX7SGNgLKozzOoyOivjIQLDoqshX10YxwDuyc80cIcjyc8guayV8pKNBwSYtB3uy2I+mKIclikJ1ZiljG4tT89im5J9oHi+hK3MEhIWLDoeYz6Foc+o200YcZUYWN+LH461KRMJYyAx4dO9ffn1i5Y6-VVjximpJVTlXI2TdixnEw1O50S7kRmdKbbEumdbZVlOuciDH2JLiW4r51rTdAlwOX9Y46uPLM04r1KACBU5ksBdaS0E3fjLWSpK7iaTR8VLjKpdOIHhM4m-iiDHIVeJ5LS+DkoHET3d5zxg+S2uLbjgi5vI+c5Ul8QVLy8uKxnjCEvIx3FmtWWPXSF8-+zFKS+IPAqzUEjkP9txS2eKXwXrO4tOibrSeItLjS+dmHibSt3KZwl4htxXiB4tePEUN4gt17SUlaUu7VXZfeKRLnUI+NGKT49wpsLhPe4SviTghMtwY74mMTkTSeMnUhLTuSUqjkgy3FISNVVJI3VKIjTo31N2jCFx+xAE-E12cQ4UBO0i3wEtOCJTStwSnisiTBNizlU3ZNRcU3PSzhLT0Lsp6UAjYRKuKUs2xJHddE-hIfSJ3Tng0T9iodzLclEscu8SJy6kydLpy14sQEG3BhPHLU3Ft2dseKSWxnLT3TcsXLU3bgX8TrEoCw8SdErxIcSlypUrxhXEzQXcTTElhPsTXfOohWUc6FxLPK3Ei8ufLHlcxPtjBEin0MSAkqXKCSB8WJMeT4kuUAiThgvnPGxIKh82grf0uoP-810jyLyi1U8ErqTGyJtOZS1fPJId8CkmyCKTIRNsuaR3s85PrKzSrKNpCASnPI1St82-Kwz5kp1Mi97fLWkxd9ZdHDaVTaYtLQqaK-0N1l6Ktct6T602Tzwq9Ugip1hOKmVw4sATalxF8n88pITTE4yMJEqJi25KYrzPAZObToZVpP4rkk4Ivv9NkhipDSOC5HEkKrXR1OeS4AjHhGS2kpVNLS1MzqWFTkSrStmz7kwFKZSpKsrgMQDiIvxNTvkzfPUq3K4NMFT4im5hKCbK6VLsr3kr4RhTkA6ituzwfdNLAK3mXMqBS2Ko5NeTjklJ1OSgqz1IwLeIsKsy9GKzyqe9vK3VOyqnZUFJLtikxvSJTubRKs0DkqpQtULWsg3NEKXTETzlD98zFKmSKq3TAlTrKvFJqr0EQdjj4bStrAEpOUpyvQr9gj0o6rV8vAu6rYy8ovpzMKmtKHLCo8SpoLdK-CrK5nrX61XxCsOatNSBSn1IdLhEF0E4cBqtKu0q0Le1MlSYqppKdlc0tV1jTVgxyourGStjiTSK05FyrSDI0ytEq60jNOr9w0nVJIC9K6wO0sAOAtL3KiPGAq5T2yoKPutEXYrDzTA0v5KGqJMg6t8qKQ1tJdov3DhO1EYrMdA-TFY36zXdki+1WDsFszfi7ztHKaFAzeWSfM+hp8kDJHyds9Hg5rHMTDN0QR8lDPHzTCfmsccDsl6uwyB03DKVs3S+rKiyMyHfO4K985st9ESiraLsLZI3jP6Kz8oezLyQqpXOYqpClWofz9CyHUPz9Sz+2Oo4Y3aJPzhcxHMEzJcywohquxCAp1kqs82rwJ5C1-Lqj6MwYpRzv8xQsVLmM8lx0LICq+OgKDCwgvtr38hqIDrkC4Yp-z4844qEKZikQvMLXavcPDqPa9YCjqLa20ooFuMyiIyzT8rLP1qr8lOqay06uXLMKhPLOuAic6tFk9qBclOu2j0s+HP4yRc7LINrQi5ayXzpi2uvUL669KqIim66IpnCS8l2t7qMCx0OrrB6tQq6rM60eumBusiHPiz8672v4KQcsbPHqirFuopqjav4kSLkPUWVC4Roo2j5VKHDg2brtU3Kxgqqnf4Mxt9y2hOy9QIHRmprnktzAhVlVGPUSYTHaTlMChcuOsQK-swOsCslI5YtTqF6zqrXy1q1NhGi8bApJhhMoOliNkcDF2ha0SnVIrFdj3JWrvzTa5k0J0pVNlW3yCG3QpuZLXPEVwbdCArGVqKGt5n3ChzDsyJgJASsFcAMgThtaAuGoIB4a+G7hoEbeGwRv4bWoehojqFCi2pIa1VRXzEadZUxOYaLYwALYa2CERtUbhG9RqEbNGtRq0bJAdho0btGgxv0ajG9IUbK7GcWXUrFGpCoX5l6RL0xJT6NBpGd1iK8SeC58qBvbrKIt0MaKhVU4AnDIGzy2fCBQpYEFVMaj112ouQqysyBsnDXjmC7heOrJzcGV4DDzZPFHP4ypWIV2GSUyfeqdJ-8mNQRit0+YH2ocYycIvYl0shuD1MgqJOBpvMq3xiLDZJHTiFwU-hB8Qym7uHpJavFOz6wns4F1HSiZH8ndVJ0+uw2lNcQxp0bRmkZvGbBG6Kosxx0JR2ISe-IDJWkYCjP1SzuQgsM8av7N+EZzHw5OrIjI87ZuCyu633N2ptATZqGVJzHpmiakSyEIAK6chTLfgKsC2BKxfGjfnSa2jO0qqyD0xKJ8bRPK+MeaBvU71wrM876ur8qmxEI4DM-BqXqapHRpqGBy4bdBtw2muxAZj4-QFu6ahXPDz6tNnT1UiL5jYZuMaJmsZvxbjGqZqwxZm0+PmaIMyWtlrdmm2vaLQsrxs1Vvm6JKsiS3Z1xJz9mhEF2oDqIGmeiVc6kiibQ8GJoRS+wHezaLACwGiCbAa0Qq7TfEtrlXSsmzwrzq90ogq2aXo-nNNDBMkptUTKsu+qFsKm7TNBaKycFsbTIW7o2hbW012HcgFWhFpJd-kGkRRb8GtFpkYMW7ZwGaTGhsy+QCWr1qJbNGklt5EyWnSXeKcvRBpVcyzBwGgR5rJpB6Kum3qMsaNwOgjTotfSMu9krml8ihDQmjGsBy6VbWpiz4RMNrTpg-TWtWa5IoGJOazAuyNzbQ2rnnDaqcNENKLEm+4VvCcm+sEeAhEOXLyCmfT-hsaSEG+p1aFHcJMfr2XQMqdQMnZCA-rpMXoI4kf6wEL-qANe13VrRMvosyzu6oYQPs-LPxppb56rHKHql6keuEj-BQUVjRfg79xR8ZUKZ0FElorXMbt2iRYo1qzydxu1rS6h2o-yK6pLRHt5atJTNyTinAtmL4Glezj817Xos7qNiu5rFyzMmY2PiU2uZohCXyBtuOoKXYAtbaqsDVsBdZYLYohjiiwLIfb4Y4Dv9rX2mfQw6tSF4s0rIHJex9yTXRDrOsysFDvEirC1BzRqFazB2eL5C+DLbzCHZ4o-aKW5bMWb2Yr4qYcQS3VEXZUqzVyBLr6rF1BKHowAPFjgyqEqli1LGWOYTj9VAyAMVHYBItI8DVvm1i0eYFVj06avc1PpUVe0xNiFqtKJ-UkGwCvMNci52PvNRnHEsJK8Sq2MdiA4Z2OXMBzHstWclndZ3hkI3MYkWDa0Ksp24FRREug74SwOVTKyq71KvjPc7Grv9wZPlQLLDaqowAS+dOuLBrmcfo2q4wEi5ggSXCMgJmlxjN+i6Fv0i7Ig7FqOYxYaiu0dsWbljGgPIqTOtBLVrirXLrq7BKxzNxsGzBuzdk0Gnjh2KKiO9pWbba6prfyu6x2v8zuszIUWLOOg4NQ7PcjVTg6jmlttRT0Us0x67uixmiA7Y6kbpfbzwoYqPtWMlKgOsxikLqtqePeboo68CkAuQ7am1DtqKdjFKjRjb2rDq1qcOzbpA6xu-braEHu+oqUKZu4rDm6MEBboNzLu5e3G69+F32MVCyqQLjbj8aBFkcqRC9L-kc1IN24kyStlPflwgmW044gHWVPpLARM1MpSQA7HoNTTcaI3nb3K6YEW6jSpvglL44h+WQMiSvJFnlVS3UsU6dIkOJ4kAFMuLVKQq82Iub-hQtMclQy47vlE+0cDm0879MewNd3XV11CaZe11y9NT7biz9NdXSwtdNnXWXul7Ne410N1Q3JTiF7yWkdJDcyEvWIEkaw+nqp5derTguKGO9Vo7imWrdLOiscqqJlLZ+f12sVKEuxVbNAsfbOq6H3PSV5o8yjxEt6PfODKq7LHOdxos3y783aI+ykyhTLByg8o3KI+gSwsShE4Fr7qk+7d3ndjyl5TlMa3dPtnrDy5PokttWlpVhpwuk7tnLG3V8qyFTyni3PKZ3S8rsSFym8u3KqeB8t5dC+zPt4Sd3VvpeUPywJkUqQKhvsCSm+0cuvKo+iCyFdh+n8sb6g9Vpu2k4k6Wr3AkUQHwxYG2m1qQkoK5ftBD0WX6vBKk2lBuj9ZsHGqxS8awCkkrxqu30IqkPYrrzTNkZjxKSHcwyo6T2C3CNBqSO3aobronS-tsremyfoorlKqioEqUqgCNpSV67RQJqr+yP3sr4en6uCrp6kGqwrKS8yvELwNKqphrDqmAcL9ccc6oQHiqraqDSIuiKtDr1W3-tireAlv3yqFU+AaKra01ju7z7q8AceqbmGLKlS3qiatmM8nKn0orUa5ypGzeo0qqtryqo+v2xoqsar-7FkubjeTCpRETwG6BnappDXKj-vJ6v+iAbzCoByQZBS4u4-t-jaB1SupVbukyuQHFB8GvUHoQ8gY4GwoOqsKTH+xqqc8JQKdKAG+B+ro8K005gfP63mEapK9XqnWSCEBpUa3kGDBxLuUGTBsypIHQchSksG-BspksIyu68gklYEJwZRr5q1rs-DBBlQfCqcKp6owHskrAfvqAhpdi40U6OEhf7yU9qvLqdu8BpoKbREVrH6MhsIbBqRBxWtH8oaliqyqtBnKryJVDNR0jMyh7lNrTfa9Yrw6qhxOr26mBv6p2SN63IcaSYhvLu6HzMNbv9wghtquMrhOyYb2qNW6IZL09IDxC1cgfXgdSGNu4bre6E68XPGG6KoQe79mhiyur82B3wZ2H5hhrzW4Dh5waOHrRIwfWHsKqYYbTxB1is6Haq9sDBSLW69yarqgjIv0HVhyHqFTMh4geyHR-TKp8roBlspdLfrFYZAGfur-JQLahp5s3tHgbaPmA0C4we2rwh+EamzxsqWv+GKBrph0H8-Zv2ER0RoyuhHiRogeEHUBivJf9vB7fqpGrB-LkKGIJOWEKrghxAdCrYRtkYiH2AnXG2GfffwcX6pTRcEZHX+tYbAGNh7-sTDnq0ap5G5hyaqz4TqwK2BqUh-ftrTlQlkdxrRBwiSt9pRqwOdK5410rvDFR8oeVHmw1UfMHahzQepGQUpYb7Zvmh0YGHTBo7AppEzA0YmHvhvavPIIm7kY6GPRvbw4qDvY-058OnPLt1BnfZv1MxZDFqtCDhRrhIYGWay4bFHrh9kc29vA+4YkHoxlqz2HeuYu1VAqE30Zt6uOzbPcGXRlgZokx-K0ZeS7yrWirHVbCHv6G6x3lMBcWS6hEIGzRloZbHER6qoBGJqhnuKT2Umgd7H+Bqs2cDzU1fyQGSRpocLHwiu9wpHNRqMd5HumjnrDi1cY1MhGMRtYIJ6Ce0-sGrzRlsa5GrGrUceGPq8fA7S3ho0dMH1aEqvzG27G4bQHOCuhuhq8hwmv3GTxMEwfljx+cdcHAA-6vjhd026sFTTRs-uvGFwLZvdG9x6kmjTV9L6v1aTxpkcuqourGoOc7-L4ZQGJRh7UKaUJuYY+rgCRGoO5sJpUfx7LaUXsJ7hxhCdHGkJswLbHP-eGp7QLVMgmfHDR-AeImoJ4rGi6CJ5iavHWJinohb2hpEcnGG9Dqy5ASa3cponD68dvGD7+61SmCUKsLQL7BJjGuTSgauCbebJenJsTKb444LOLbhiMJGiGGUClvSWGftK0nAwcLlc94qtv2hHIqocTiKDJG4OK1nOUrRSIZa2zQr6CxoAMx6IS6dLJrVdSsuMrZ2moJ3qLg5StXLP+-7CXHzx4ONZckao7W56RR+bWS0xdFs05zmx2pRUn30rKHJUB0Wmuacg7ebODIAMyrqDbfe1bNEh7zcWs5oAyHmr7zdsiVzv7BanJFEhR818pOyJ8+qboSqWnwZ3736G7Llrr80galHyG8Ro+bW64yqm7CMyIb3qX-Ter4KY6k4ZGHkcsYbCKswFabDG2hk2oYbIczaYXbtpv2oGLV2i-KDqN29ydmms0+adzrJ6yip9r9M66b1rRh84YOn0C40aYjrCxdtw6bpn6fA7aCaMqEroZDnLf6ORxzPdrm6qoqYbXGq6eGHQZvad+mLCggYwY-86EBuav7BDou6kOkHs8GFwStpQSNp2QoLqPp-urRnvpjGfBmdm4yd+6cm05sALCZpbvay1R8sBxaXs86apmt66acxHvM1mbI6CZv3M5nQCoqdXr1pqJIunqW5kaOmcZqVv+72ZiWbCyuZ10e3GWuPmemHH8pZu3qQ6l9NgjZGxGbemgBkoto4jpgguCKNwW8yzy727mdETZZ+CrZy4i2acUo-02qcWyRpt+tu6m8sDN9ne-RqcOyOpn01gzupn3v9mjswadFqT+oOYWajBsJMCmUZ5aZmnQc3Vt1ldZqAtuAp6ggedr858wbBz7cs6b1mvaraekzaZ3WsqGGZy-KZmQhn8fAjTZieqhzo6yueAatuuJrBm654OsenjZvlqzn16nOf1m25vTKrnl20brOHGZ3udyjMyAHvO7JZq7vLSdqf2aemIxp-tLnh58ucumLMlYo7rXuvDvojrIs7qAKiZqjpZzru2jqdnsQ5uf3qlWkeepmnu4tqG6vp8uqPnqc73PFn3xxecqwaOlebDHeZoecjqBZiucVnj5+edPmf56jsvn-56+e39b5ymYfnBZtOfinTIhGZbnoC92bWnG8xmp4lmax4qanynQOYHyp83qaQyw5tbgjn+InqbGm6vfqZFr3+ZOXoGw+2ymTnHJl3KFndhD0runsRgprqHCAlYsJHNhzOZ1mgF4rDeyLZ44dfmV27ufunyo-626EwOvyyzb+Fq4HxGjW3gupIgZ1lr3mS6kGb1rywyGbmzoZ22cdmi5jUdEXpCyHOLz3pqRbpma5pAsxmC540e4WsRmob4XcRgRdpbwxujtRnq5mRdrm5F5MQUXputxZMSPFuYDxHBFzReG0HZwqdJnEwhBaiSbFyRb8WJ57bsCWswmeoBmzyE+Y5mNZyVrH8YFqELgWB5yxcIb+ZpBdAXYcz6fsWAlxxenmHp2efV7yOyBYKWl5gGtgW4ybRa84O504dumwlv6btnIoz+fg71ZgPI6W8JtDoIYYZtSsQnpgdeZa6X-FJYNnOFyXtGXAeyjrntoF5eZKXulp+cG61i-xcnn8OuPJGW8l8Zal7f54pfLIt1WZa5LLJ1gZdnM0lZdHmG5llvOWIF-JYmXrl3ZduX9lpcyMW7SjZYXn2l35c6W9loTXuWcyhJZ5nnlngrEKd5sBe+pXF3bqr7vDSJa8WCRmJc3GhI+Fb0Klp5Fa4XFFtdv8tPSzlvkCJ4jRcRXIEHpcriAxlFZJWeF9xaXtMVtReiWaVkxehHs8tLr+mPJhcG1m2RbOd+bYimVqem5ymqeam6p0Poano5jvLx58FshboXxAGDP7zI5wfKVW3SFVYYXDJJhdMGcxghekmYcWfPcy1l95aLGY2weasW9Zxrqmn25pdrLr6lsBv2msZnJevni506YWn757eYVmal8ecdWTl2RayXK622bpXuch1efau5zJaTqkeCoe8My245s2rxc3dN2pBuxrq5XzVt8PiX5lyAaSXXZ5GdNX7V-RYcXnVpxeyXTBnjwiWp7dle8WhFnwL+Av7ZnNKX8Vs2sJW-VreHV7tAOgvubU888nTyjXH1eNzwFtWe-mwVnZYhX-lgnKLXYI6oaKW-l7w3kC57BtqpzPlpyPTa2VuMupX1WhtbuXTF7NYknywRZdMb81ttdV7LwzGfJXVFzdZ2ohF5xYrXYOr5cuXge8damXV542fJnhV8RZAWkVzNcOnrIqtfPIa17FeOpHmhlqbWAV9HISiE1sDeVaWiuELTWcyIFaxj1aIwvXXq169e2A610DYo1oVvurgXAF61YbTXlx+bNWcpg9Y0G81x3KqWf1sjfkWlzMNZcrgluNezbEckDdg2Um+Da8z01qDVw3C+uBcFWN5r1cbXM1MVf7mzIpvOlX1V0hdoWtVxIGIXuplhfan+p3ms46aFkOaFr6FsfMYXJjWVdYXkK3frtX7lJapLWlFslZUXPFiVaHWP5i5dHWfll9eEnJ12FZdNKNmvP6qSN6dZ2n0ZhpZ7mmls9bFmxl2zauX7NkJrfXC2ltZkLqN31Zfzal45YyXvNoJY+X1lmzcW6x1i+fnXQtoBpc2CVvObdXy1-YpfJgF7wwQieWkWbxnNVDtpzXfc9Bbvn4I09cLmQ19ZcK2t0xhCntDW0Wc-m4Fo9aiKat1ufc2iVozetrlhUld4XWV9DYuHHlxuuq3EFn1cM3f1-6YrWkXRBAGW0V5eIpXbIgBfC3KlmbdTmx5vpd2n4t4Nfrm-NzpaNdit7ltxm+wNmdfCbcrb022bVurcGGYt9JajWDtmNd83sZyeyqzmts63O2VZ-Gf427treYe23xp7YDW4t0tcaW6NkZaa38Yue1+3t-Mrau2wx28aWW5Z2vKwXbckTfPN+aR4JadUinlYDggig7SFcavab3Pb0iy9pdzr2uike62657rtrPNgxaOiiOpWfesLtr3OS2ge4mYY0vRyNDSWwdl7Yh2fNmAeTbmvT5ZHWUtuzbS2J16ZdINhgXrpbsDlulp1rntoUPQ6Fi77vRyWZxHf83Nls+c1mUHcHtJi5tlEluKWOxTd15bi1TYt3kyjmK08fiwTtUgiJwErt3bGh3fLsxYzh3V39lIofk7M2fxywNketSt576OS2Is61mKzttisSxzoWjnOj2Ic7w92uwxLW9QrSD2nmaie3jcJhzcnDU064yp40998WxMtxJntj3VBlKc-LB+z8rZKSTFUtL2sh1Kb0D0pl+U54QJ9EyWtIt5eV9i0e8TlS7kpiRvMUa93Hp1KoWhjcG0QEzLtrKjnKSzEXPs7jfnZmu49ZwSdFYPon4meG50L2jewyV8n70a3oXH3c+wq6rZ7QppKwEY8DcR6KxFfeUd7ECNyc6y94iqHzgkxfsjGNsAdvd8hWqbMWXEKwb3R4TVpKtPHmR53dJGfh5zf-HZhx4bZ8HHXqyPZH+1HaFGoRubfgnxJibZ-7QDyNPYqb+8QyJdKWcLT4rDh18fy2xJh6qc3N7DifKDYx5WSxd5KoOMUrcDl8YEmK1v6cQOiDyrfYnUDnNL761bcCbSH6Vq5M-GP7b8bhmQvGYbQOlZWkab8ZY2sb33JJxsdDG4FksfvGZRwLmBG7BwlIcGlK-iYUGCDmQ8EngDlnNIPFkyAkYnucLg7sXYtwXdM3DtkMZ0Owx8ccwHAJhWAMRnh36JMPFVmTaYOPBlg9f8jVuw+RGHDgDpZEeBug80O0u7JuZXwl0bcA2MN1AsIOPD8jeh99D+QgTay2Q7qjKhxlw8g2acmtfV65erXvl7q01kZCmyR6JxEXn9icbLGJq46tGsIR9I-WW6Co5rFbZ7Frd4zuW67ZhHGhvvYEOLVi+wsXSjnw9knicGbFpca6JWGqO8D+g60P8jkceQP4sk6Z3GZJ8o78rYB+PxqOEDwA-XGSJymfInHhrX1cm5BsFBlbvJt3oIT-JgkhTntJrCYFK0prRhWDMgnsxin6dAEI+CQjzwpmrhFsyKSm79qktaEJAwAeJ3j0u4+ZHYp9m2sjWj-lZYz8fD4-r3lx2-yPTIpk9OcbATh4--qnjvvfG3G58jTiKqaidppqmLPToq1JV8p0k3qFm3eHzmp+TeJPdNpTZVWVN9DI1WZNmbx1WbgvVZzyDVzVe-2r3SaZ22ED62aLmSjwTdemit4HZzyhhsw9AaLDt7ah2+5sLam20dyLdm3ot-1cjWxT4bYlOhsrPNH3+kiNZAaacoXYS2qC+2d43jRvlfFXAdkVZpX5TrhJFPVdnU-FO0TxLeaXdd0Fal251mXYy31+006-W5Trk4VO9trzd1PLD97ZyW55iXa53z5l09fXfFjzekXA16NbtP9T8XdaXvloLel2Iz3de5WzF6WcPWPTyCILWtc0jY+3HTtpedOYQV07DGP1sRYPrbF-M6DOWlr+cl3kz8M4c3ZdiFA1Pris4WHXEzp9eJngtm7pw2912Ga6P+vbM6RmhT547vWJjzM4o2Xps2d63kF-rbm3tYQFazyidhc4zPiDrw89WBTlZYx2Epg-Ik2fZmVdGn1NvqaIX2aorqjmtsihZDFzzuk+PPyFzTdjntN1w7vPejjk5cbC14yfxC+7YHpyONejXvHOxz3k+HPatnLZB3aZ7aNaWBQzDabOqMufeI6795UMXPd57xf3nGdt+cQ3DCwZdW2r1qlZvWcVnjf7O5luI49WrVipfiziNuc-bW4QiC5WKw841tlDtouC9Z3CzpM+fWUzps7dOjwrLdbXQLgg88NjMrI9yOhL7Xry3nj4M87PAtti8bOQtyM9yzdFx9uLWV2wxesjgN7dZBomiv1Lg2QaXnUNOGDsMbKWhVis5HPeLsS-HiBLq5d-PLLt1wAvUT1acx2ZT7TMwXRNsLZKnhZAOyqnsGkNrRLkG7cFBgHGyxuIJJCd6nYXYhq+s76+ybi6IbJGo1XCviM6c599mz4hpiv13CK-iuirc09AVcWuX2zOkuVo4DarGrtvaa4eo83ZCDDJxt5k8dry47N42mHqpxedidj-Gtw6HurbE2lI6g7yWytcRMiszFfWbjqU5pIvhnZq6SOV6aU+Lrta3q4TXVW55qau+e8qWGuI2utpfId7Wbp+3aOrloP3k1pObzJu2gQz1IPavk4CcZop+vAo72FhePaRkIYIPdp2-WiBPxdHYmBmD5v09tOej+bdI6QVos4bOSz1M4DoqrgK8gPkxvy-rZ0GxgkwaX3Z9Job4WyK490kr21rwaL+tK-dPG85K7hvUrkufEaMrjBSyuGuRvx-i1wd1opmzGvK7Kvtroq7sbwcUq467yruLSfSot4Vp-PTXGtZLOZIqC8TrnptU-8bIjhHdTycQ50I1UPFsgaydZr0zg5uvr-aOdC22sM+P3D7LE1eb5W+FvesTgvJtWuF1optiitWxxMtXS9QtM4T3HQHORD-ABtbqazWg-RBHYWyRE1uswRFt+ZkW-a-Jj0W--sxalg2iHxuKuqQaP66RiQ79aZmoZrLQST366FuarwtAjb6r+W-YuXo8W-vDtlpewUizmzqSGvarpMagJFejq6WuurtrJ6uWsya9juZr0PbmuE74P2ybiZmXsZumzqprDzN0ixoDv82npngvOr0raXyd7IGJdIH7OCK9NrqHa+Kvbb6eBX6jlY68z2R23TfOuAVS65Sprr3YtuuCp+66PCtTzueVOwjl69ruH1kM62XCl0W5kuEGkscKvvi4zutaiRHu90c+78tQ68jzgy93LJ2ghKSB2QGdqRO52ztiAaZ7-paDXs7+07Qsv2musXq4G5esZY4i6CjStOY6omsAQ7SL1IgG3LzDh2zOL5rsskOjWjTvmgQT33B61uB5usDb24C8xSMUdfIgEKOyDKSgH62VmrbZOWTb2Crew9QjgYXGFuIHCCGF7uh22imSidYaRw6ZYatKDIeF4QYyoeD7mh8eZ5tEG2IVg6MMtmtQKQFR1jVyPFzWieHyNo9R1uj4aOieHw-r7Rk7pDfM89TL6xtHrSk6stnFW7ZuUeW2K0qHY7RxldCWPrHzm3JylMGwgmbbWgjjnjVx0WFcnpfdenjHrWx6YVSMAMrYcHQ1F3M693JPeKYabJLr6xbO+Ql8eB9lvfxLrZSlHf6PkOYfTsiUFm1T9HjvXSC9cpzWwm6cXER5-Sii9y85iEmCcTJjx9nqyy6IyXjrG5qgzk+Gg3vcKqOvOH5GqHvMpyTrQCoHxEwcsq7BzEVtjKrsdJkIemFaSflUd-b0ug85s087r8sDCVssYF-AHOZFYI9RO+Vu2wdsqYMdMHbDO5+uqfx224972ELuy93PzGuhX1Ncd6qZz0DSQ+DDsgWkndPbNUcndNl8H-Iq1LMkNaKI7+uqhGHswHKbsdC8rkO-GfdhyDrF2BtuM+rRti2nZGXQTr7pZ2Qll8laOzsBTuN3aN-cbN2dNk+-Z6rd2F79nUXAougNDgAnbl025XYrXPcjWXnfalrZ7jzwaZgl+7NnnxdXCTMXiog5xZqGAin3f+Y+6RecX2-TAckiyzqzRFt1KVxfTsBZ64tkT8e8YJjiGAmRvaG9l8FujeFl4j22X5+486Xubl5oPxdIEOpfDVWG+FepXoIT3AEWCa1JwBX4oFpfzJe4rhein6VDE6WHR3d1g1jnvVE7OYgTo93H-aTuTLr9aEulj-d4ViwM2rr55hWQ9nrtCf0i-PT8fibRPfOe89ePd7FvX6WV9e47oW866ZRbrpSe7nkE9+EeuybpBfNqBN8yE3ngF9jN0zI4UImhbuR4mEXh-9eE22N4t6aLS3ot4ousI+7oQwFdy2owqgKapsRDG3u2qbfqmuC44gq3r9Brf4LmDs0fObxdf7f0Nvt8HfLNoVZ336OqQ8Y6c7njnmuIIXtoVa8nrlAKe6eXV-5OJ3tHSmhtjWA7HnIS7czzLfXQlgqDlndzsf2t+u8auyH6t-auaF7r-bYWDN1Cpwm+6irbzH2jz443GbtyG7YOmHw97Xgqg3mOBORgrtLGIe09ScmCHJu9+RgC7rHZq7cEcqeQaMPcD5PPJyiQVamOkqk7k2zzw86Re0P3h8KMKTg1-byHzlvpnM0M5862uJp987zOUFo2cg+HLqjdtXvTvjdEvUTpF3dWF7xfdc2U9Hc5+DuS4JRlqL6km+3u9r2+v7aL3jh8WeTr6DAvOan8++nNL7yGD5e8pwHUnv2iDNUQQZ5wnCXiO21y4Vhf7wvTHB7bLKyJgeIc8j9TtYajMdq7LDYIaeCseB9qa2sWzJQfhENB74W3ojcFuYcHyaMFFrrWWR6QKmWlHyH+Wi5p5fxVcUjoeGmtTC+KRD96qibgvpVVC-J1QR+kShcOQxvbEvzV7Q5dY8RwyeTH6onTfdt7I817jH9Mbzf3gn00UfYmo5sxyvc6C8cLWb1jYY1knFG1Ue9H9R8wuVty9Ys2ojnxe0emvnUfkY9R5N-7J2v8zY3XcLmr6JG5reGzVsunq6WhtOyWPzMfuDzNx6-WjP0pwsMbCT-BcjPP65j2CbIJ-8NIjUN7Ch9v6w3tkjvilEGaMNS4oGidHGJ9lA8veJ7J7En6son25sJBVPrCuvHf2eJmI54KHC9RZGK5fD6V-+kUMEL4NlZvjOzpEs7HNJi+1lMH9VkVnk9uyKJX92IhGbcFF8INbnt+w8yTJ8yaff9kJN4-nKv2HY1Uavp12Kx6v2yjy+pcz5rFagHN15tcifkYSERSfqe3J-TgSn+92g8f5-WWYN5oreNYHpQj5WgXvF6Z-RhFn42uY7y7o5-tLujqN3rvwC-Y6evQuuCxKTy3Y47EX4OfD65dxpV93EmBTvc7fn7h2p+8N+YuAIGfsr-sf-DVAy-1sfJb6youf1fQ076DeJc1idzLToy+0nrL4gIxDfK7TGZNCzFbSpY0j48eOu876dio9w792-5nYN9djo-92KmYay4Vhy7rQKBNHpo+khc5rNVw-qaQGyj1pvPpNnjuL743RxNZ6Bpoj70FzkmZVnplP7d7M6q2gXpjT9eyGcy+KoAqRTsCqneJPfh2V88mBYKkPpkb9kG9-03Snv-YfeD++79mwgPh01KHJjliemPoPBI5jGMDrXxYU20-Yg+-p9tXO0-YlsT55fb7zV-kecEM48o-vnwu+F32bkZcXWEYmO5M++wR5seaEYwdZ+RmouJa0jQBgm6dGNK1942O5si06NOzyETk7CjZd1nmeRr-iDRb-rf9k8lSs4GkdRn-iqEVfoxsAwu-9OIp+se3tod-Rm+9r1A3kqziMs+fppcBfmFML4q6t71k1E3Iho90ojuoeTmvVCNrZcYjk2N1zhKt--qQDL7BpdoQoQCOAbGUQAT28VmoMIJfhtU7-tL9eqm0VKAdzIKAXGQvIh-80ATxF6AbIdXRraIT6qDJPvns9JZAc9jDJkUjvL94cijH80fnawMfpEIiinG8P5vgD2AYL9OAT886isC8P5uAD1ruA8o7og8HAU-8qfv4do2shcgAfCEvoqLtGftDtmfinkBAVL9oHsICLJtb9COtj9jAUW8CAWYDBfsL9q3oT8r-vtEYIghR7AQ-9D9t+taVuO9zHsYsQTDC8Q-mjQEXrkCZOg685Ovr9nXhARe9C4CpHkRdn7Ob9Pnt4CHliEC1XGoZJwNi9NSPAZZHP2YN9Fb8CtDb9AxoL53noE5uHCp06RuV9uDGb9dfmwYwqFt98gjt8A3tQkI-piUo-rMDb9ofBrOrM54-snth9EF0C9hcxXDLUDLfhUNFpimtPmscDlWq0Vd4sl0dJpgDQpuYCvdhl18nrWUU-jkQ8umMZcQBn8pNln96TlwNPyK7d3gQLV6Tiu8t3rDkLnM3sKxNsCU5EXtGeriZwglccYTi71OzFCCzxo3trjkT0d5LT029v0DRokWQ84gwpw5mqsFTjr1jevxI2hGCDD4oVpL9l-xr9lQlb9uw5WTvSdDjokMCEjYphSrLQvem8V8PrYdv9HNRCQQG5FRBhosFJk8Cgbbs+Onu83vtt8q7hLZBemvsSSi6pW-mt8qBk14UTghcsKLPhh-jv1+-r09JJpv0e-me8X9if9Wqv-sT3CLM6pBgCgDm8ctjooclnGvACEP2ZgSAEdyamMdJnj-9bQWuBp-m8pZ-quMCjl+MsAWCd1ykv9WfLGNV-vf11-lcRxXlu8VjtQsLziaD1jkUdElp+8Avu94MDpI4GqD50BQDRBWFKDBKnuJ8aggq9tXuodMTmVML6N+lvfhR97zoScDzgps1fpFg2autkE5pS0XzrJscPlQtsxiSdWasLUtNrqtNfonM9NuR8vvgx9ctg1sTdh7M+ToCCuxIKcTLlM8SAROdiDgNdDLrQCp7PLNmAQeVuAe484FrMdylpvMYHAuC+waQDlwZX19Lh6ccRttsPztyd05vZcobmnIoclx9CbtjtePuNF+PtY1SbnO8P3vfV97n8EqnmCUxaIPdEfhdcp2ihhr7op9ddGT1FweuVafnYV1PsK0+rhgh+AT2tcfnA0cGDOJvvozBw3uU0kfloCUfmM5dAfsh9AatFUvkYCMjky0NVF2si3g809orhc8rnED1ljYDEgWz97-putYAWkCjACb8CzrhcjiqdZPAUncjugb0ZAbwCoIX4C6LqYDk1pz8xgRNYwgRkcamvs0xwo78u3sxdObjf9lboUsUgfRCO9reBd9pkD0hlXEGYtg5OwXWD-Zq8CNfoKCuHJ+Y9fnWQxDGUCoSkxCAAY78GhBb8C3v0CkvMAQmgfWQ7IVgZHIdURSXlZC99GfpRrGu9VTt0DuHLb8+gVUCGgT7sJgfw89we11vLksDS9isDI-njwAnl59Y-sBNw-nHtcShCDoDN7FwQV3ti9giCzUkQC7qvTFB9meIKSlcCapH9AL8KBABUHCDW9mC4goUzIlAQxJDTDiDKFniDLTlHor9FsDm-i68IyhxDUjgcD75icCjgacCBofAC03An1owdZ93jKjF4+mM9K5obok-kMZmptsZAwen9lARGDbzv7MvgXn8sbmtDC-v7MAQex8X8sCDEEj5NyEsSDOoWZCyQdyD3et-wqQXXtMvLSD6wR2NxJPglpzEyCRYiyDtIdx0yPgmZBfEVpToTlARpOt1MQXWMHodr9K7rndTxEAQm-lKCModgJZQQqZdjp38PXhBUn9jqDjVqJ88yhqDc1kP9UYeycwbnv1xjrysKyGZd+9hE81xh0dvQUODhDqQFv3pMBrQWMBJ-naDCxtkEsxvQNIwXP8kDuic0LH6DpKivAKONXpbFG75W+Jdo8OPGM+sAM9XBDmDj-skN8wTB9CwQoZiwb2Cynt7MmarWCvoZecyThh8KweyDSTtSdOpnzU1YQ2MCPtqt2wUydPoUbDbDm+clYaf8TwagsLbqu8Erh4t6PseDTfgOCoXoIdjaqRcNwfOC0gcBCJwbuCRwsadjZmuDZwWRdtFLOdqlu7DGwO5D5AQeCPFkeCbYVHCrNtR98dHHDzZnXkPYcfUYsuK8cMveCt7vx0nwfbDDrrK8nHEfdfbl+DjnuSoR7m0Ix7pS8b7nFMVPqHcWIbjEiwnAD8JrYDicuotwIX2QuQnwC+IdLtqOqtV4IUNJEISUgidkPdnOKTsmHIG8ZYN58BvNhDAbjTtMOuEDxIfGsIFjJEkgSg92WspCRIU89C3tvC2ZkkCFIXRDVqm3DbohUDlhshd41F1UmjnQUiwkRDt4OxCj-r1CtdlEt4mnYDj4TADT4QxClOqECwHBo8O1qa42ZkrcfFtU1j9j4ARoSL894cLMgNjRC7-iVhFId-Cd4eC9TmAr86AXkDmOubC2OuTFNIa9cwaqDDPXLJ0cTiZC9StNxUDBZC+nsJDrIXsDbIbVCyEcbZ2gYvpnIfLFXIXgj-YVQjP9L0CxyPb9RgaiURnMlD64NZ0JnFFC9vqWhi4iE91gT48xEec1D3jIxWeq51GQRs4UwQuYdnKaYNRB1CYYQfFASpmU0QTVDcniCCxJMF0uIUnw0oZCJ-YtCCkQbCCDEUrhOevyU-qg3sqUiiD2SrojC4nQjwFIPFrgqLxXEe5NpxmYjW4iz1Dftx4+Vjj0ioYApjbl0CNSjs9ylI1DVvriCupviDu1OSD5FOdCrWKQkt9v9DxqIJJzemkiToSb0wes35Onhn1fqKkDqMvDsGWpAjelEkjsgB71b+HdCragQi4QX9C8kRSCPaLdDWQa-Utft2Cfodwjnoc75pzBI97osuUw4X3sGkT+pY+nUQy-uMjHBMmZVLLy8gIUfkwYe2Zmro38MJikj09t8dtXJBwdPA6cYAWVtTJvsiqsC8J4YecZEYTQNkYZFh5oeNJhjJglloQ6I3gTtCPgY9D9od1smyme5cYbe91QUiU2bgv1T3njDf9vqDx-gADavtAwowRTDf-i005jmUdUJrZAOgVyh6Yc6VyMO01JDmpCumMqg6hKMgPQVMcuYfW4eYdf0ZKgVcVyCZA-oE2Ab+Ga8okSPQpYOGDsxuzDMUfP9sUf0lcUdZ5YxkmDTJKMRUwTrBIKHnY9-nK8CplLCKkNEwd-qWo1JqXDMZGB9R-lrdangHE-zhS4mnm5Y6xoY8HekNClUYNCU1iNCqYYKi6ir5w9WHcEABnidkwMHZnJnKjTkYqD0AUBcNUQLQ8oLB8iwfB9xUcqskPmJIDIa2DNYTWDMPp0jsPqqt4kc2DKwbrDqiIycSPobDsETPk9Qc-l6tkdtQ0SwdGrpuc0WDiNnYYnDGPm7Dw0cRc2Pi8ikgluCXYfGiw0ZZDXRiHCHYeld44aOd0EUx8lQfuDaPinwI4TRtE0ZKdBwcbMutp-873E5dpwblcbwdYJc4eTN+ET5cHYP5dI3hg0xqCFduXGFcUrnFc0bnI0mAYUwIbvbCRwZQ1xNkK9nwVGiErrmdBrkLcl4LD9QfnF9wfgjdrwZ69MhJfVuBm7sd7i3kgbo40E5PjC-YSSsu4XsiS2srdj9sk1YNoGcx4vtUONmnkl7AmttqFNcb5qK8eOAQkObmzMNrDk0avpy0pbneFmWlXFZbq55hPhgxFUWcCUNvtF1WnZ89DneJSmr6RvwdrcPwWxNRlq0sqtrSER9lBhTbs2A4WhOirbgsgbbuBiZbs60Hbq60yZDi0fgc0kV0RlA10Qj8uAtM1VHNtCfPG6jL0ksjxQTO9eQfENBkd+iZwsQCT9j7DSkazdprrG1OMQncSvt6ZaEVjFcfpgwQEUkDr0etsTZhG8IYYHdgUBG1VPvsJ4yn2B5MUJi61sa1NLnRV47kHda2k3CqinB1JQt9kAgftFs2kSMd0UzDdruZISMflxXwe9RD7sO1WMV2DpPvLDR7n+CbrvXD-3o3CdFnJib4WGco8q0tCIZmj70d81m4R-DaIbYCkgURCEIaoCJmEe1kMZPDTnpzEZ4RH9MIUQQF4XFAsfv-CGikpiWNvJdN4TdYz4WhpRfuLtRbvQV+IbV9BIbL9z4TxjXAXJcQsXA1b4TeEIFpFin4fm9fojsjmyLFij4bRCv4XJEKkZ28efg6cl1v5s1mtHcVium1uWuNi-nprtmZm-CYHMNiEESfCxsXL8CkZC9K0dC9MEY6inisr9rdt6iPIe3pjIfN9SEUb9WKBQilwRwiQ0DZD+sa7CH9AwjWEYgDeEa9jGgWRgaoDHCdfohgAoT0ipgeDCvXpIiCSpsC4oQIjMQNIjgnjYYocXYFGbGs5pYWCokcVpwlEVQlfOr301OlDwlJCSDtEW-EXER-E1EeftDEXjj91KYiK2OYjEQdSU6zE4jCoV2Y5gWCj0AtCcDAlVCsyiaiVwd6VLSp4j-vvMiTummpfEZTj-Edhi7ISEiGccz0RcW4j+QTjtokTIkmodec6-nhoqkdc919qSUc1MrjmItkjN9rkiiQcYRVITwjJihtUlIYDQykV1iyyjyQNcTUiJkXUju-KMiScXop0kc0jJDJSDPelgjGBsQFOQZIwroccdAYfZNN-iijVfjrCjyhwdE3LAkpkcWgVLNj5a-rDlFkUZjxQSsiGhGTiqFPsNbXCmY41tpizJpnjh4evQxHG38rIMainTOFDu1JcinmI8CppM8DoEqHjaTrtDKGM8i60UCC3kb8iPkav1Ikr+M-ek3iR-iWDMxvAdH3rVEQURzDmDsRdhwewM5hrTC0wPCjnQUii4DgaDGSpGlQUT-8Ywb6C4wSQ94fBgdZvISj4asNYSKstJ09BSj8oVmJ8DvgiaUaKMX3lkNdDpaNl8UD9V8fiiWUYLD3yuyiV4JyixYYfd5XlS9cwbQcM4bv9hUS1Ja1GKiu8UpN+7thUJoV7gmnohjDQQ185bsLNIMQNCYCacC1URnMoPgl8tUZmwdUZpMEPqOBDUa8FZBkjCk4e+9rwdB9LUfLCjBIrCVAcrCpVuWC8Plh9jYeh8XUdrCqCVWCrzuUZXUV2D3UX6jTsgGj3caAd-kSGj+wVFipwRGjhwQdCLRhItVllLi2EaADWPmnDy0bTcs0QmjZCYwCpCWmi40bwTu4ZQjJzqwdh0dGj80eOCJCUWjTUeoSTWpoTHYenCrwekxs4f7iPLjTd-bhDCGPNr5F4Y9xgbtJhQbtwT+0dwMUbkOi50Xmjp0cq9Z0V7D0blQ0x0XK53CZGpzwVmdz-D7cGuJ0xS0VZMibpTcBPgXD90TGAu0TYSqblg0abqeiDgueikyqFkFMdEdV4YZiq0efEFKI+i+1s+iD9jfYmWoB8BWjbAsYQaU14aUTw8gnl-Ng4UDMRYMXmjIwMmgtNQjrVtVUeW0YMcvM-mqbZS+jgJkMZKiJ0aOoG0Lhiy4ObcIUUYBCMXkh7Wl3dSMa3jnUn01Fgm60qMZY1whFESwvExiRzEuj6XmxiZshxjVMdXcRrndiN0mUSGiddV+1htcb0c0U48acSWrj0xJMQo8zMXj8qmm6FciaAjjWijs82s8SRrppi6IRejeMvk05sfE0tLicTp3mcSFru8SAtvvZudjRDPSum0K3lLV84cCVC4bMTYhq5iy9O+DTrhXCUIT+CL7rXC7pAFi7rkFiaWtfCOsWFjnog-DyOqoTSOjFj1FvAioAV1iWSV-YTUOxiXvOiSxOkJ8+2t3dn8XiToMGddRiTJ8DBCSTD-jrpHvnfcoGu4CKIgyTLiZBD+wNBDqVuz8ggSTNzURBw-7jXYAHoZ9ygiA9pKJrRmsm58JIjA977C6ZgCTA8nPnBizSfiFHPq250HiltMHopoPPmkVpZBJEfPnlZW4P58V8T21ccDw8yBGF9oWhF8tZIMloKONZAyUgScvrw90XML1-tOI9fHJ4p7aCQSLGHNYLiX3tj8lZdErlGTivk9iwoXW8uQgWENVKz9BAYEDI7rnEC6L19KjkUMPsT3DnrthdOvmN9ojit9xTKiNRrN28lQqitqhuEcMVmNtmSeN8ZHtGSsJIUiM0ZpECxDDZm-MOS9sfITtnio8pyet9XHi-V2EXwiZgV49ssVPBwnq-FIcWDiwnolCJESIiybJuThKnTYonozYJjLE8evNKS0ArbIS8arQf1DnDg0XqTQ7JKJCHiEJiHlfi-SYbAAydqIgyQfoQyTI4wyZJxvyfYYtbhljkft48JRAyN54SrjDAaJC5LrJjo1ORCVsVNijmt4VqvkiSyycqTggd3B0ycWjAEVBi59q8TOISMC6yUqSmjj2t-AQJD3rEJD-sV28AEdRczccJDpISpdfAXVjVSVL0ZfqmsdsRC80EboSlfsZ5ayYtIdYcKJ8gRwS2Yg9jy8BVMSgbngA9uZCL4X2xmEQiU8yXGSgkYZCVKIDiw4IpS2gc79+aMDjoPkI4oMDY4ytF78bUQNRffkMCm-Ko4g-miMxKbG4xQTYT4ceWQFgduSDyQn97OiG8dyekVrOreTsutcjcurcjVVPcjqUetDKGJtDkEtRjgqTXi45OHjdnhYwYqcpYZkVHjPlLND6-uaZ7JAwik8dQZjkXmZsCWciXsd39s+L39X9juZaiaq9Lbu8jO8dbCAUXRMRAs6DyIDxMsCO6CT8eTCF8bodI0ZCi+jgscmUSv8biEFcN-vVCtoXpFzUZmD9-tmC38cjjbUbW9FqmeiL-i-cCzrJCIAfJCRsV3CkEfADmIoJSG4kuEMolICZ9jID58Wfi3jjoTRQoACiCkxdC3i9FqIfAjoAStTtsaICqNOIDLHhxEnRtID+cbIDrDpISjqdxCGKTZEA4eFE7qTwSdwRICnqQAcU0V-8rhl6DwUbeo+tlNi+fvACOya9SeIVhS2KXhcGsdRSmsUDTX-hzkUAc9Tdqa9T9qXCNz8QoDzCQNTLCSkVR4RswQKaTUXbJlia7OuTBEbcB0hPlibnrhC4KTDSi3nDSKIVNiqIXAjWSQ4DH-iDQ4abhTjqfhTHer1jSvtJiUKaxSKKfVi1SZHd7Xsti8Ibz92aWpTufshTjttzT2SckCtsbxk1qfrjr8npDlfubtvUSJT9IbZSPiv9irlJdi+HKz17IdeghaZziLaaPoaEc9jRya0C3sT9ji0C0DqgXPp3sX9ivsepSuEZpSxCbbTEMBZSQDCRTiphJS0DEbFJgcHt7KaDjXKRsCibAaY1yYzj6aalC4-onS7OhDi94poj8yUWVw5G4Y6gTsjXjoKcVUbATy6T-D2ocWVLgaSNLSVj0dFD5Tc2GXiTpBXiVobFTIqY8iNof4ctoRFS2YSFTaDMlVJ0YMMjoTgjUesSVYYfcYsoZCCqcfRMacfHBq9lOVDxnYigCSzjacez1gJuzjC8YHDHStYI8+kaY4kQbDFcbXjvcbJ9MqR-QdmJbiboa7ijsbDjDEVfSXcbUj2kfHB6CRgNPcZDRT6R0TfcX2xgYT5C7ceQ5hQbCR93tMD48XuVJQRPStEVmJsqe38TknlSM0QVTs4H8iMYbCRSqRfiYkhVSewaQSx-jVTe8Ut10LKEMWqQdT3VsPiHhhaCx8XKAJ8YzCdrsiiDcd70B6QPjYjgv80lIyjyvMyiBYcyD1DMLCgxoKSswcCc+UQVwBUVyTSpnLCv6grDTKVVS7US7ETxLfTQ5s6jO8mbT6Tr3lD6adjhKdzVCPhP0hpmLUFGfWCkGX2iNqZO85qSoSh8YoTc5rgD6gYYzAaeoSZwbmjvAkoSOFmIT4aTvTVwSYyvTumijGYUTXaUwyNCZ4TbGb7DtwfwS70QEyvGYYSfGamj0ds5dNnsTT4rHqiMuJvd27o+D90UXCxDCNSaDh5jPwXC9vMaIzfMVfd-MQBCryVPcaWnKSBaZ3VJQooQ1boEzFSQmtyKZdsB4f4UtamVhksV-AkIdNEsimhCIKQlCoKVc9qdseRJsX5sBMS0cusZUSxtkq1OKXTorAfECLqTzSaSaNidac4CWsZUDPzjjFEYm9ExaVJiXaTWcNmrxDkaWT8OKeqT5aX-D9aPRTT3ARDl4oC9YgWrT5qRrTIAdMybqbMyg8vL95UQLiOmlpCZGeuJRKcwSdIYQiigcQirsTbTygfMzL4eYz6EWq5lKcYinGRJTGEZ7SIkTdiHIR7TOgVpTjbAB4JkWwgEWWQZA6UAhUWSpQw6dOpMWeMDkMBgY46SAyHKZ5T3SbFDw5I5ShRAVD9yanTlgWjBnKbnSIGfnTj9JEYi6fsD8If1DlURXThoecDcxMFMIaa8YogaaIklDNDj6Qu814Eu8L5C3S0-ncjVoZ3S-gY9CwqfsSIYSh8Suogkh6UISR6TopBcakJJ6eTjp6TON0emsE8oRFUxcTlCBSuVCtmshBKoVziQ+PvT5cUwS-VgSDHcbrjkkXnSVKdXSz+A-TWkTfTtGbpCLep-TYaFbiPoQZCt0XZIJQdDDGWe6zf3iEpIlDAzqBhzii8QxpVQb6xiqZjCvkTmiDPh3jMGdg0WYT3jC+i3djQQwyGAQITqYV+9YUVaCOrAzD4sFPjaJo6NM-vKzPhiqM5AVYyF7iPjwDmwzMuhwyeKkkNuGSkyRUbyjxqfyiZYTK0sTqLDvIbidSafTUCTvailcK8zEPh6ymuHOzSwUl8HWZQSjiT6i+gGwThph8z1YZdldQXoyHqXwTFfo2iXGbGj7GUCzk4VKdlmqETNwX4y3GWoSj2cuSFCdEThCXezlCZYzH2cWjm1i+yWxnYyAaUEzL-leyJCi4zOPhEzuPg49Mnq2jO2vEzBPk5j+SXvceGaNSy4YHiGXqKSfMTXC-MQp8ndClpo8RYwgSbFjvzr5IFSXUSqmST8U8rBCh4YciR4SljGYOPD0sXF5wKXTSYoZ0z0fjBTCsYczisavDOWlHlZQoa1o8tVFHnhjF94Q2s+MhtjrqQi5VqXMyFrIB0U6lST9RhT89mptjeyW5sRdj1D2rhHTGSYNjmSdcytaTMynAVJDemfNSCvjFIWbircWipDYmKZzS+mVpylmWJyJOfZy7mfssHmT5DlQqbtDsb6z4XqbSd2RbCVaQoIraTY8-mXJSAWQpTg6a69naUyzNor5yGhO9ivacFCfaXCyuyNCzf4Wiy0pHb9XfvHTMhBSyhEXbEaWdFCEcWPTqWcMT2mU7JEAojjBnkOyUceVznOGU5IMMojW-Koj9ETjiGWYUVdWcnjeuFvS+cRhVDdNqyiEmCzO9uPSZ6Yay56WvSVxgVyJBLYicnpcdLETSU6cS3sOuc-TfIZEifSqrTDUnT1FSj1ztSvKUAka2dwTtYis8MvStuZLiL2dLjbWdiDYkc1DPUY9tl9gGy3MOfTDeq-INcSSEtcQ9ybudVy9aSnVbmkgiTcTpj1LlXSDEl6zXOD6zvOYGiqWRftXuRQlr6U-S3cbmNoau-TekSpIv6XyChkd7CaQSSdg8bqjJ2XgR4qdURI8TX9kqYYNQ-mlTw2asi3WX1zmWUYdNkR0IE2QWTgSR8S6eVnjbKHlJY2fnjcqdTz9gsqCx0E3S6eFKy26TKyO6f3Soqep1auhqy3xqPStQYVS0YT-tkGcei5mt8jGwMmzz3noyXBrQz4siTD8GWTDPQfwdKYQgTzQdaNyGYA9K2QijkbDa8qUcRNiRuiiTELSjOYZnDuYZfj+jqwy18eQZxwGv8t8aSjz6Jk8Q7Kbz9VsfirDiVDz8Rmy22WQyO2fk8u2dgcuGemC4oH2yJYb-V+XhNT9jppZgPiKjf8Y5YXCZCc4Rum0rLrKjdgphcy6VyzOWXATDqUIzPNJaptUVEj70kwlHyUm10PJkYC8Z1y-qWaii+aPwCwaIziCeIysGcuypGZzwl2ZIyWph5z3UTSdu+Q2Dy-hoyrHnjc++eTRs2ekT-GceziOXxST2T+zPxGOCzGTN8PGe4z6USgcjCV4TpCaejjqb9TVKc4yF+ReC-2VNTTOnISH2Z4dT7sPTF+cfz9GUoNAOdWizwRuivOJeCwOfgSePi2i+Pm2jVycQTfLgVjD0QFce0XIo+0VI1GXI61QmbGForj4TxiaDS2wkjcoBViSbGW11KKhESGUOGS0vpGSn+UUQtno8SeuvZiO7mTcoCBTcjZKkST0dPyDSrsjsidjlvifpjJIhudo4e8SBMTulLQlcTPuX0THIjIjP0dOY+MXBDiYdjEDokbinCi9dZWmHs5UeBiK7iqi+PEy0HCiKtNWv7wwCWALd-hcdFXP5sMMd4zdZNhjJiY-0zbs00kMTjCxXORhFic5inWisTEjmsSJ0pRiQcaVTbCEBToyRgKHUnsT8rvq9X6dYToSQCTg7vJS+dsCtSmT9yCKT2EBBX0SoSRIQuMURSX4TJiQSdfCqBXpjVbvEcVMa4KuMTR8tMX90fBV8SohRCTH0YEKw2fELFrr28jmgiSFctZiXorZjuwTySrXpiTdBS+DEOaky2HCKTK4USTZPhKSgQqvBAITKTgsXJyArLjEH4cT86BZeyxIkyTbOXAi74VMzjqJyTlKrg90imljahdTTGOWnTmORMK8sWxyWaUViV4ca1uObL97AYiFHPmjBBObsUZIQiBIItLT2KUIC5aVJyo2gsyaftkSyVhmEyCp0KIjoRTQWRpzLiX0L34XZy+aSUilsQcysXtZFjOe6ZTOWRMUmhZzaKVZzmITZznhQMKHOfzTdqLrSMgSryDGRpCcgePz+KQfpHGW3Z-6edjJKf6xfmYEiBgbdiPBXU99QhCz7hUlzsRbCz9HFCzcWavpfaUSKQ6QFQNKRizCWZYKO6FnTwccnSGoblzREXuS4cSSzjvjDiwxLCi5EViKFEa9D0cWyiVEf51icTnSmuEYjoXEtx5udjixuaTi1kRvsBuQazioXXSRua4FZueNyDuWnSoTjCCZuRvS5uYTjOSivy3Ltzjqod4iTdhtztxIdzwkaLiWxNqKJcbaKHGaGCzuevFlGfi9EkeDyzoaTzoXPSCXoV50zeutz-Wc6yeQSgjsCLxThacUjjceCTPiYxSmuZKKAeayioeYPynoU0iXWdUjIedbiFuf-Tx-HDy0xTyCBkT0Vf6QHiB7kHji-pIklypMiAKnu4q-jPRxVAA03xrHjYhRIQE8QBw7uaF0KeaFJehtsi+mVkSGef2KGmfKpoGSzyO-nAz5CWKzmbA8C-Kan9eeYFTZWQLyu6SfSLklfzhTmLz28dqDdGde41+ugNxeYgzb3pNTgBoCi9LlRF+8VbzB8V4z2qeNMFDnrzy2XTDDeZPiTeQ6DWYVcC58UWzm2dODW2aQy9eeQcneSGSj-CSisWu7yZcXviMxipU82QuKG2W9S-ecdNS2fGDr8XzCmpMmCMcQ-jaRE-io+RjIB2bHyKuQB8E+SXyk+Tuo-8RIyACchz7EVEC7XkMSNbrkEICWBiSxXTcOWZXSGJdyziGYgSCfnhLc8KgTCJe3yPnkzwsCaOK2eafyT2ZqTR2VaixGfOKp2V7NyCarDgeZwTZGaedaCWuyWCdQTGwS1DmFsbS1GSbDHzh2DB+ZuKDxYezZ+foT5+TeyhMWez-2UTC9+Wz1JCYfzw4TfzYuRYz7sQYSM2SLyj+W+zz2bbDg6U9NL+U5LrJS5LTJYWiz+QBybednUrJbez9ZqYSsBVEzd8fjCXBZlyO0VfBkiT11ABapJgBTOjoBfXjHNDDdx0QgKVxWHU4BZlLyheALLKqFEUBS1YdiZgKs4TZIArngKEmXySCKPFLt0TLzHyQkLaeSFjIhTiMaBZCSKmeQLiiacDmBfUTWBdBj2BR+iI7CYLYmtm1epTcTPTkk0lMQUTjBSVojJr0L6Je4C30X1UZBY1F1bkuVKPJMKxiVlKJia2ApiRsgmmFlL5ifFhDBfBz2iSNL3qmYLqxhYKMhXM1yFkoFYOA4LipekznBV-zxMSZjuMdJzeMcCsxpb9yzgVVkppfkS2iVO8ghRJjCRf40EKckKeiR4t2peUzmxZkL87vhy+xREKUhW1LohQ8T4ZaJwshXCTchScUrMQJDG7sJs27ra090TVLfCWq9KhaXC0mUJTUOVtKxSZfQGhRPd8eceRlmqvdAapcKOhfFjOWgJtF7r29YEZrTj4Qli8iSMLP8eNMShfbtEmQgLi4dQ9eGdTK2QbTLCScPdfwTkysOaLolPszK8ObKTTqZ+yePKRyDmiWSChWjSuKRvdOeaf4dLPp9AHp59WfAaSzOBMAkaYDQTgLZl1WpaTbPvZzbSYdFLus591Zs6T3PsRExhaSyFRgQ9fPvlYfSR+SW-LSIEmMxoomHMLkASpgofpF8c0q0xI5T94Q+tw8hyck5R2e4U5rImSdOtoQYmQag0ybiKNulmSjBuNYQhepyWKdrViyZL8qKQpy8Yi2SJ-NWSBRpiNhvkJjRvv2TmyQPEVHn185RuISIQl2SXVh1925RysJvml95yfKihllY8f9jY9x5S5zGDo19Vvot9mFCB9ACeOKMuYyK2RYeSyWQUJHKSd8NIUlCuRRd8XbieTHhtE9HaBeTjPPkzNcDeTXvlRh3viTTSBU0ySkL99VEF6Si9InKdYMnLmnre5fyTXpofkw999FKTUJWroY5YoLUIXNF0IdyJA5V0yuuosKOOfHlIZZgwkKeMzGtpRFq5ZRTUaXXKpZuNh7aXuCRadjFVmW8Sxfn3DtmRhS6vujTARcvC8AcrSDORcyNmWRSyORgrZafZESZhyh3uUGKKYozEjaaoymOidjoeXZTHaRdipKSQjAuQ69cFeCzBFYndn4RXLyRTSL0WSizQufLEdKXwdIuU6yDKZTEc5bnixJXnxzKSq5gDNOpA-sr1AhgiKKpZG8sudvL-HuYqM6QfKmRQlDE-rfKrkYtCbkcskgiEFSIJRLUFWT3TwqVsSC-ouLoqdWLhiVWKa+oQJcefWL+JWgk2oX790qZ9VFRcwJhxVnhWedvT2eY3iNxc3jL3nM1rGZmzUlZVSuJWBKZ8RP8HyK6DGqa8NmqZryN7J0dcVgoKrxbuNR8QGDeqT1JzJMWLkEkNTG+WArcSbwzX8VhKBGQezBvuPEAzqvyWAUkDRWkMLP4bcz9ORjTyAW-92ojtS5wQZLfeaaDmJZ9S8FaBCVOffz1aQkCRlctSHOeMrHqZjS91tjSQaWlL9sQ0NCGQTTNhpQUd+V9S-pWftP2XMqIfpMqsadMrUAbjSuuW+L3qdmiC0aADWAXGLblVcqGFfrKa5ZgrOKSICJlSlE9Jfcrtqc8rZlXtS3ldBLm1uaimlY-KD2ukVKaWLD2nGodiuQHK6OVhCFhUvDFaWzTi3hzS6FYMrB3nJC4sZti9OcUzmsV9LWsecLeiasq-Dl4C2Wagrxfv3CUacwqaKf7TVafirjtrDTfOcxTrARsqBZVsrHAVSqnObtiIxTCrERYZTuFa-STaXwqQ2VHTigSIqsRdSLSKOIrklWiLy5e68XsQR1vsaSLmgVSKXIQly3IUaqoSrSKFFcdziRdehsWTJpZFfBZCBYfp6RbdKw9pvK3KRKLLFYfL5ge5TM6W6qk6X68p+i1zIGW1zTuKyyJab2LPTnnzGJQXzzcd2za6eNCyJbcCLkQ4rS8dOKngQFS+VG4rvefQyRil9Le6T4r62R4q9ocLyYBQ3juufntYlZlDlRX4jVRQmq9RevS4QRNydRenz1Razi9ucLxZRRiCXRRUplJZdywLmoqjjmfTK1aSCguomK78cGyTFeIiweSGLroY-Ssxfwq2ThaqqaMrjCxUDDxXoqqoSLu8gGaKCiWa4LWxVaZh1RuZ4lVxRElXXz9+T+oFefuytxRdKGUXoLslZPyyafe8cGfmy-8oWyzxYwz1+SES7eV1TyvLeLx8feKqGTWyveSycfec+9TleKNF8cwzv1dCj4JWN5b8aHyIUsKQRYfXR0Jc0LJScCE8wSOzm+V+lRJfzzxJabBcFtIzJ1epKaCfIzpJTDzZJSuzq5HQT12U6iNJUR9NGfHNyNYatKRorz0Cb5K5+fpKpVYZKypaOCRCW8tdVZ1LONUmiQOZ8rd+XoSHac+yjJYeCxNdxquNYmz1zp5LS1XxqfJSfyLJRJq8aa6Na0Z+sZNZqT1Ua0r3EZBzP+dBySZT21JZflKbENLy2XLLLqhQSS9WlXDlZfJ864Xky5kS0LCmUQUnAZt1vBQJiUdtkLEadUyvciWdB4fUye6vu02kM0yK7JoCIFZiqbYtArWOd0zUyVQrFmSczACunlm7pSsRmb1UxmdVjKIUKqdOaMrtlWKrZ8BqqVIq6ZSCm-DQTuDKfAayrSFaWTyFcbLLOUlqS6UpiDqJ6UzmRNjiVXxchlXJF8tSKqIRZVjDdhKrHmZ5zDaQuq6Qc8y+5fdC0eUqqfmdbTVVf8yaVWcLBNd7TV9FVqrVWqqC0AaqnIYoqESpSL7VafoDOr7taJSiUuVQDj5FRfodtcp09Fap19teiL0DLHSu-uvK5WrYqvKRYr-Xn6rs6VOqzvl6qUoT6rq1QYDWuSQl9WTWqGSqvTjWYvStRbXsFucCIyobDqsAvbjxwOaKicVarEVXazzuQrjHWYUCNEZGyyeQuz-HmGr1mSSqBMdAT8+dGqzgbGqw+UoKwdTcCIqsKzdKSlS8NFzzJWWmry8RmrXFdoqj8Tmqx0IqzHBb4rIJYPSQBtlKMyWuLhGTrieQVKKuoZdCZ1YyCg2YjRiNXfSHcWLrZ1d6zkxfLrvDnmKV1d-TI0IiqN1QyLupGAyI2UGqIudGyvFMzyElXxKkleeqk2RgyU2VZqb3OmyEKjbq2NQeLlee0oC2TBZjySoq-RBUq8CVlLA+TeLq9JQzq2Y+Kgjs+KQNVzr5ldGC2qZ+LSxjBr9VHBr2Ge9DOGUhre2SXDo+f+CtXnHyWJWzBhJUQTcfJjz8ThJKywVJKaNYpKGCXIyFVmrqNNnrD3RSmKY5gxrR+cyd8ES2CGki4Tb+aTC7JTPzjGcFLjJbJqFNfJrXlS2zRNUsqJFb8r+9XEc0GQVKy0TZLDZutqPJcPrl+bgTJtZpqDCdpqxFrpqDNb7rwpc2ixorv084TByEiWTKkmX3809UexbNRky0OVkyMOSrLnNdhz8phrL82EjKlmYRz30WsqIIXrKVSS6dgtdyFBxWFqyUBMxsVYrKwKW0ymOYDRADctEEtfmxDOfQqm2vfNBhQSE+OZsLHNrlMctVzTG2tREXhYgjbqf+1guZ4K2sW0KOZWUUbhcpy7heFyo2TGUnhetiwRa8KlIe8KNdjyqjOUAjVhL8LppeWlaFSgqBsWtjNlRSqxlUVqWztCL9aRNr29TmLjsQJSVGa-S0RY68-djJTJdeQii5bdrtVcXTltXFyKRSaq1NeaUtVXtrLtf5DztRPLCee2iXtaSz6WTvKftZbAeRad9jcLvLzDdK8+RVnqpyIKKAxbOZkJaKLv0AF0DvrjjD1Qw4dEatz0QeKKvtePJPDfJoKcbXg8elNz56RqKDRZDqh9pNzSJfWqF6ZqL7ZJ2rnRT2qkdcaKl9amK5SkiJspp4ygJkvSodfCcKriaK6odEyV2ctze1UfTMdUrivRRgR2xSYjtcYOqAxcuFnuerjqjVJJnOcdr99v4LeMt9zBMYmsd4f9zWjRmK51ROrmNdn8-RX0iw3JmKRjaXrPmXuzmnsurBjZ9LAdCdzhkXftUReWK9EjAkiKAErHErWLFVFfKCeRFDqrtErwGUbr3WYYch2F2LrKT2LmIcjL6eQci8GEciTKXKDa+Qty9uhOL7CFOKnFf5SXFbNIOdSMjQNcIz1WcprLTiLr0GVmzbdTiTW+KgzL+Zer0YUrz3hrkE1ecBZSlVijApajdWNfMc49ZaC7xd1Aq2f8ggNU+LwJVcDzeZwdYVQsrzFrBLfSWAgxvOvi-5UGDXeYBKLCU+TgNZzrBee+ri2RPqA+V+LaPMHzF3ghq9uGmClnpkhUNVeT+Ga0Rh2bhLkCT-iCJSnzHyWnyINRnzNelnzarB0bNOT0So1VGr4CZB8EVTZMb0hxK5TcALMCTXzT1W8aNnuByc9dhrLrq3z-jSSgi9TOyD0aMbFGfKsKuHXrGCdRqFJbMalJcPyscYxq9BjMbd2RPzITexr1DbRUBlQFLBzqi0p9SpqGVTITz+UJq7lReLk0Ucrf2apr29RYDl9aPrPDo5KQTambXGe+yIzT0LlDeia2Jj3qN9aksqPkBz4ZtJrtCZvrsARabijZFKoOS6rGVEWDf+czTT2I4TScM4TK+SlKdpbmbobpAK8pVGa-CXI0AicjBhzVUrQ4d7CMbsJUC1Ykck5Q1ZqnKnKjJbQxYicQL4iRiTEidEJ-+ZG8SBW3qn9Z0sUZdDLwSfcSZpZ3qupetUmBaFkX0SFkhmSUZOBWRjkNt4LUmlUU6CoWT-7Gk0OifNKiiRqaVWkBjpBXs1ZBQhjhifbCPjma5BhE0UlNdtycMVoK8MTMSLNXMTTNR00HWvDdZpQP8CUmZYOnti09deS1yoJ-KlzXVQf5bsTSWs9KaZeuzopQjKPpQMiW2EtqIIS+bsyJBF3zV-NGLTgLQZR9LFDcyqFpfTzdMWjK0hTEKQZVRb1MYrsIZXcbejajKYZejLzzXOb3pcJbxCYY9cZcvl8ZQ1jCZWxtiZfoKzNUfqpZckzT9cqYnBZ0jMmThrsmU5rSSS5qD-gUyi6hcL5OTL8mLV-MsQrPzDHvzLetUpzLqXWsRZTDd0XofBQFaBSGOSAaZhWAb67EzTvItAaSVetcqsvAbeOXbUkDdmTWJRwbjtnsKqigcL2VbszjhdSrThYCy6VQQb5OUQauZXFFCFcRSc+U5alqTwbCtZCL+VSFautWdYjXD8KNrn8KHwhmaQ6QKrX4VituDeJzRVWVb7mUNqXOU8zOFS8yq9XCKvOQGafOZIblVZiLZKWIr5DdoaQWWQbcdRoaIWTFyzVbtq1DciKrdadq5FalzAoY9rd1TFLDDTbFjDZ6rdrU9BrDf1zCuT4lQDSUwIUKjjulZVzZEbDRhRULD3VGKLGuR6r1kBLqLoQTifDXoieeu2rZSoEagdf9qQjSvTdJq2qm9gjrlStEbm1YqaQbaNz-DYjqkjSjrXRTT1PrRaL0jVaKS9n1IYLXaK6SqEiuepjbkjQ-K0dW6KLuRUaEkVUbpdUOqfRcG4XueTbGjZoRmjdOqldYyD2FW1j+pQjEejbGKfqeoilJGOqBTdSCptWpKFdbnAebUnqUvE6adGUuqLcYsbV1X7iH5brrPElji0CT+YdjUuU9je8oDjTHj9DcsiDdSTycddKKNkVcajFRL1mtUeb7jabbHjUOLnjQjDTTelzk1fcDk-izrW6Wzq-jXhrw9eybKaiWqUzaLyUlRLzNxZ8jZebCandVeqXdYiaWLCeK31aia6USWav1d4cAJmHL9eXzYbQYBqQ9Rocw9esdXxRyb3xRGiY9deLeTY7ysoBQZiUcCMd8eSiWTUSb8le4q2puSao9TBLdebnab8Ynq6uSnqI+SKbdLWKbB2ddacJTE5v8RjJk+eHtU+XyytedcDBWRWTw9nMpWFcIps+VATSdZqaY1Q3zjiTmSOwbFo70hjykVRgSXgiaaLdWer1NVYym0QQTP0tab89avae+UScvUTwrKNXjrULapKz7dXqqNbh9T7XKqSNZuzTYf6ixbd9Dndf-j0zVbNTwap8azSBdF9TkaLzcJqkzQvqKzSjq-admaQHaIT5zsWbIzcoKyzbWbQHW5KqzUId4HSYTX+WYSd9WfVKrm9LiWW2bO0buabCYlLgriGaQBbFdo7dGb6tBlKgibQ1BCQObpDu9lSHYOjyHaObo0QuioegcTyRKVLN+X7ZQ2TlAqpbBzuBjubOzUejoTUfadeYkLZMbxbJLfxaMZW-q6yYVgtLg0TSsRrNlpVUShbl+ifpUsyGWlA4AZaJ5Wid0LDLN+bICe81Fpf+apBcJsNWmtK5BaBaL7KMSaJiOaWuBoK9pXBbpiToKHHeVSNLShaliedK4KqsSsLVi1lgpsSOHZESyRI9LSLfn9y4TrDKLVjL87rhTTulo6k1rcSBAWebgZWJinicEK1tdxbr4lI7TzUpi-iVW14hYeaM8RzawSSrcZHdJbF0ek787n5r3rIpbLMYcLAciiT8LgSjkLZ3cjBa-K7dZXQhSfpavMZfqjLdfqTLehqmherbNZa0KfuRzKbLW+a7Lak76BRDKQRVQarqWySdOUlifrnEzWnQQLd7i5jKZcSpz9QrL7NXULxSZhzb9WrK0NRZaYYvSqeZTU7NmUjSkrTsyjhSwrR5HWatSXp9dSf7LFPDbLtYHbLyINJRsgIxanZfx4XZag8bSQ58pel7KMHsrhfZd4TPLeJzPScSIaUKSI4JVTS4hn04U5cRatqfQ9neQnKAFVU4H4DEQiLQBg05emM0XJnLsvkS7NFbKCXbWkRC5bga8Rb0tjOTkcivqcZOLeGr5qahSamehS6tY1j65V3KdHs18pqq18W5d2T0VmtsWrSjSiRgvLWybaMBvgY9uia3KcRsPLa1s07KiBGhQbOcY55U1FxyVdjZ5Wqa4jDy6mvtq6K+CvKSJfAynta6qiueda95QXSTDYdbWoEeSTrZyKbXRuTLvilpeKc98lwufKqGX+TXNdeTTZXba75feTmTS4S3nQwgXycHLvSQi7qTTNFcXcB5o5dNFeDPHLQydi6jlNG7UXQS76OT95otedbEHozTcVT0ymtUUikhdfFkFagbjtmy7AtYCqOVct0cDYtqMrQW6LnaFSZrQ8KSOVLT2XXc7MKZyq9VfLsKraZdrlX9yoEUJziFVszbnWQquXSCrBtTxThtRgjRtSmKDaWIaxtUX9JFVIbpKcLhxrXIaaXYta2gZk6YHTCzr0BLb1XVqrlFafjJNW79A+ul9RHBS785YETDMNdrhgZ3hrjUUM5bWxaN5ea7-LU5SU9osCPtcyLQed9rHXenSb5X67HFeU4lob8aCupS6ATRHqQ4DzqyLa7a-FWMjlbRXyw8fB7c+qErTnQzrTFU8T91TBTAdeixj1bChrbXpT1xT7a0lSVSr3o7qITe-aiJYeLn1cRM6qd2kZ-iUrI9Uzi2qSQzY9bUqeqVxMvIKjrF9sNTW7d67xTSHgelTK6XjrNTZnRMzhlcKqSre1aBtbd8wVVMrIVTjToVSvqI7dbzYHQIM4zYn0VlWdTBVZMyJPW1b+tVXT1qeCr0XdzJqAR6dEzRry0Tap6TtQJr5qXyrzJW4NQVTuojPV+EDlasc6HV3qCGWUrvddrzJRiPrwot8rObf5Ke3f8rP9W276tWO6ZPU565PVQCZlasbzPScqvPZBNCadnrGzSXag3VbLpZKiqZouirCPIl4s3RbAc3ZAbpON266AQF6blSgboEWJ6etcVa9PW8KThZI9a3V31NPQ26mVSy76FR-q2VWF7R3dhTgWV2783bZ6aFY1q4rZcy8tTV7wRXV7OrRO7urSNqBKbKraNaIakReIb12SNbZtQFz5tUFya3SFz1tWFzWvYTr7JWtaAOAtaFDVobtveardDfu6o6barvNLdro6RJgHtecjcLa2bP3XYr33S5Tnva9rrFadbbylm7suans-rRfTuodIqdVbcbI1dPawfb0SKdYhrj0hj0adWLAPjaNIvjUB7nFfl1Z3QXrwPW7apoFB6Inb8Ci1UuLgTZ7bVxVqyK1ZTaUekj1ySqDrgbXEaIjY2qHRTbj+WQ4imJmzijRVKVt3Ssae+ITbfSrXq0PXgkJjXr0SfR7IpdYzbXobLrRbUNaQeYLa3+DTbA2VMa5da-aukTrQw4PmLTONLaf6euqTFYa9gYNur-Xdtaw2Zh63rVNRcPR8JN7W8aOebuLUfPps-beS1J9fLzA7fCaQzVR662eAS8GSibGPa1SzQSwy3nH+qKGQBrg9XVZp8UeKYPfzqq7Ux7zlVSa47XybxWQKaScEKa0Jbx6D-vx7NkJKa97Z-U9fj5g0fXaaCNSrC8Fv1aO+b3y5ff3z9YUt6y9RuyfTdn0DtVpKc-UVTGpc57AHfF6rPR4SWHcYSl+Yg7WfZmb6+UPrUHdvyyBV+yNNVmauTZA6bPWvza-ZJqL+QP7oaUvqVrdvb1zmvq5weWbRZVvrypds8jNXeC1nZ462nWdKKhaKalnqhj5ZQZa+ndXCMCIzKySbhzH9VrKoMZ5rhut5rS6b5rQ7iF62VUFq6mT-rQtVC61AUOMJ4b5bM3a+7s3dBSivcWISvV8q+la1sIFmlrqIisK65dlrKvblqdPc5bavbQb6vQ6w6LRsyCORVqWvWpzgfe16W3Ry7DZXXKIvZ27uVazSI1avDWtXrdyrZ1rgvVcyxvTQbJOZN7UEZO71ftO7K-S7F3mWL7u8it7x2SqrV3cb9Jrad6lKY26N3e7SttdURbJb174uYIG2-ata8A9+gkWQqgLtTwGegRtagcVNasWTe7LKfwGjIaFDyDRY90PQnT3vUYbXveSzTDTFDPvQ67dA3ta-tWT7+fbc4AbYGIgbSVD66eFMwbVbwIbXzaobRayJchVD4dfKLjcPDaijUtzgJUMjSJKjYufaKyubc1z0ocGqLXqGq+A31C-zWTqtTTyzyymNCmcfYHyJSyLsDiKzKjZQwmdXnweeU7bQPZe76kYCbc-F4qlWTxwVWVzUgTYLqvJcLrruVL7buf97wyoL6GjdL7hjbL6WAxRqLDULbFjW9Cb9nT6P7CIbYeWlylfT7ikeTrr1faa6yzNrbE8Q0Gt0Ib75QQWYTfd7a9xRb6W8b47ucoR7lgw+r8NbCly7ceLBPKeLlPeeLP1Yv9oNaPivfQby8TUbzd0czCn1Y76HkUH6M7e8qO-R76EwfXbO2SLbKdTH7qalv74-e3aJTSIhZYYQSW+Yfag3YRqu+YwGA5lrDPTYGby9TXribUX6vTbCHfUc-b2Cfn6gzRR7clZ-bJwR57jgyAduHWEzYzZcrx9eGacQ1Hal8fiHn+TPqMQeA7+-Z36qQ5WbfA5Uqp0XSG0zTX7RPcg7CpSyHQpeg7t9Uv7-A82buSQfqtzVpbELdiTtnWfqlyfWM9JIZaD-YK8jnaZa79erK49BSSZMdpy-7G9EHLQVtMA9XKKOSFrX2nALoXYKM-jlnAp4We0v-QV6f-bAq8VQQGBvVxz4sWK1ClhsLDojFbi+cN76FTWthupgbtaTsqcFdwHMreM7rLSJ5bLQFssQvlbQhZwbRXTAHxvXAH2DTaH6Fd8LmDbVbWDQDVYw5AGIw0VbyVbAHqA+KqpvTq67+W8z3OWiHpVZTEEQzCGouQ6rhFWNbZDVwH13Qoat3QA6RA6oaxA+maYgUtbmwzSGVtetbukUHStrY96V7TFrZ4W9qU6S+7aWRdbYbcLwrDdNErrf8HY6NOGhiN51nDfVynrd9b4xZC4Zg6BxvDST0E4s9bxw79bLA0qKLA9lDZ6WEb1RRDqxJE2qXA4UcGfReMEjd4HmfdmVW-Rz6VuVuG1uT4jifUeHhcU6L1taaz-YgCdGQ2z6sQSkaB+dz6heXUGD3LUb95S0awI6b0mjRwr6jQyDXocza6VazbnwuAi5IuV6A1VyDoI1fsVdfOqZ3cGKhfZMbWg6L7oQz5zcxUMHNdaMG1fUWHq+hX9OJXFSkPeJQUPSM7LTk2LBLfrqoYTrazjbjqLjXHwDbQ+QbjUgGxLQ8aRI4zytFVbbjfTbbfXYu9EfYkBgPSj6tjeUHs-nXiXqd3598ggzzfWqDVgxhbmQxsHNI8Gbg7YfiJwcCjw7a76iGUBda7UZ9zgwnb8TYijk7XGFXdeB5STT2Ng-W77LJS8HYNfR5fxSWAXeVVQ3ecybPeWXaA-WybYPY8G4VR8rLI2QdEwQ3bFw03bhTVyi3wR0rMJdJh38YIz57UC1u7YXpFbf-iFTVeHhLpbyi+JPbmrSTq4g6TrtTZEyr0tpsl7TLa93EG7jTWXZXjd-aGzYGBc9cCHKpmI79ziXrSI+L7z7Xn72gyxr52R6iSbffb5vYQtkQ5pKzYdpL9xR-a2Q0WbjlfX7mHeuD0bk7C+9X36SQ35KPxWP7KLo+GOw7iGSDrxrX2fmbXJRP7do2SHMMQdG8zQnDjo-NG5o0P6Fo1mcuQ6BzBJXWbEVQKHMZWa7iknFKCHQlKQbr2iSHX2bRQ4gKIBTor4BYDGhdcgahzdQ7yZdOb0bmw7Sg1YKkXQEMUXd-K03RdGQwtgL3o7kR+HYfq4ObVLvo-VLRHQeam4cJHL0XYDFMUDKDHfJbZXaXTrzdjlbzRUSK2pdb1HVwLgVjCAnIudE+MowUl8qxafHX5MfzXRLYg3CFlpYBbLHfBjF0jY7AY+BbqrRAtzo02EnHb05b0PBa3HVOa+gMdK7WlCG0LT2J7bn47HbhsS+w3h5dHCm6UY9zgwnf61oPR0ji-dE7-hPEK4nS+Q2Y0YUOY8iEuY4IUeY+xHrY2DLogyY6eLTkTUhfcT8nUTzCncTHl5seay6dI6UnZTGolW4LTMXM6v5nkLRCgULVLaiTRquLLSZbjHoY9y4oTU3obNZKGCETKHHNYJxGhV1pAsXRRWZVZb2hTlalOdzKdZd0TIw5QGo8ss7n-QaHX-Sxz03QmMMVfl7CbHoDc3YlqGDTAaSsfaHeBb0b5STHlS5WQHSver1ascO7OXUbLcA3awStZFyt4FlaxctcLcrc5EwwzIrmrRmGvQ5SqOrUN64w6FaEw8cIWDRTGARadqmratja45mHow9mHx3bQHpvVO7ZvfO6-Wb1bxA5o4zsTNr2A1WGLoWu7NvXgb-w9arVtZ7G5AwIGPMGSKlA6IHQE-CzwE2dqFAz2GHvS2b+wz96hw6yKRw3lyxw9+7LDYYH8uSUZbDdhKhCA4a7rQuGRRUuHXDX4bMI0BVdbZLqPrS+HfDTuGME1c5uI76L3w4Nza1ckHobSaz7RfkaLEeEa21Y4H3FMjbkdf-GnwzzidLJbqp-buGmaejaCjdTcZyfQnwbTjbh9l+GhE92qYkUTaMdaTalxYRG+fZQnSfQzbmg2jiskXBHqbVomregIaPuZzM2bTGL0I327Kkd0GRfXS8aIxIn4efn5hfTL6SIyNHi-eRHfoZRGUtABGQYdNqs+pH1so3RRseSpVq-mEqxE8b42I2k691VMG2xeuGRepcbU8f6ZFmSbaBxWba7-EzzcKHGyFQZEn+KI3SU1eAkHbdKy5xWB61jUUGm+cuLqg3ft1IyjDyPVerLfV9wA7fUm7fYZHCYcZG+8aZGwNYl6fXcxLIo8Ux47UHqCTfZGC6o5H1vOnbDgx+qzo2VTJebHb7ebkl8UXSbM7Aya-I0yaH5YFHQ9cSbA-bj78aRBr-eWH75k68GEJfBqPg4hqvg9icfg2NSulTOH4+V3bE+TKa-3IaaQzblH6fYmrDJo5Yx7dRLRBXmGmVoLHwfRXTyo81H4ydelS+QHZy+d2UjTevaGo-h6U4UCn4iCIycNTaaykzMEwQ8h8IQ9WCyNf1Hs-koz4Q0-GNYfRqR+U+dGAzpKZo7PqH+T-a0Y85LCQ937xNUF6No1nato5HCGw7dH4zcEyczQT7vJUdGONXX6WU-t7R-Y9HVo+36x9YPrp-ZA6wpYv73+bvrErH2HbCQDc-+cI6ABb9GgBf9HQY+46gY1DSQY5ObNY4370ruObLNQOjgiScGKQ4VLwidj6GUFw6KHZ5N1zSI6U45pa040kT8Y+Zh9zdX6g42kmSnVei8ifo7LnQwKaY8rc3QvTHBBds0HzcNK1g6NKEnY0SZ1s0SpLTM7HVEY6aJda1xBSsrhYxY64Ma2MQLZRLPYRKj7HSrHyTJoKZxkrHDpWDG1YwYKNYxiaQMU+bTBf46nbkAwgncqzkhBanrKk9KzU55jEQ-P74Y0Jaa2ksaGvVt6xIvUTxpYeldHX1UvU32G1MZ2nmXXt7HheEKoZaHHcnavD-Y8cao4+I7mpSHHSneTHh0wgnR0wW0rnZBELMVcsuvYnGlXdjHhQ2nHj9amy3Md07Dib066ZehzD-fKGhnUXHySSXGoGkvGtrCvHK43FFNQ3zLr1lGGbIprSVnd-dV-XK5U43k5T0506iVBKGdbuRar04rKeVLKGlXjfqFQyc6WI4A0z-Y71P0-5rGFTLSUrQ8676D-czZdaoLZU+TgHk+FPnQEViYI6SkHuaSzOO7KQRK7LEHjRm1pUh0wXU6SIXRKxXSYaGAarC6Q0yHKI3WHKe4IaB4jZF7wvj5GsXYi75bAJmIjYS7TjMS6bKUvCEyak8o6Ok8xHkOT5449FclkJdGXSq6pFX1jjdTGUAtmhSDZbXLgVc-7Zyby6e5XgpQzQwKhXQ2SFXapdPrGZmm5eZgpugPKL1iN8+ySPLByUS6pviOTZE9WFNXXw4DXUSK0XPq7vM-6UjXXLKzJalSDDaYGj5foHrXTFnbXRyKf3QlmnXcfLKoK66sveeTPXacdzLdfLpI+KzhwvfKSjR1GMvT-AX5fqnecQrImHvxmYTr-Llk4m6xMzVn9Re-6M3YmMBwxPABBIV6rQ3m7e43pco1PTzi3WmHS3WgrOvSO6jZdgqbcKpn8k-gqwmqgGgfUobWXdqGK3dhmO3W7T6DfvHKrX0aMIytrz45LSatVPHsA8Znx7QMczE3BH4RY4mFvYZTSw8NaP4-5yu9JwGcRbWHoE9QjdvbpmtA5IGuwwr66RcAm1XIe7wNaPqT3bCQPfue7njWUnqGnKA-fvoqA-jIZTjJoGena2neHR9HvvV-7fvR+7UE5HtjA8ln0czH97FQB7U1d8aZxXkHUfddj+gxUmnJiUHedYWrK7QxpQk0Eq6I45ZVbWKpUPSEGdfRxH5YhBGxcHMHGowR671UR6Vg+kqOrte9bfVLyETUZGnQVQz6qch5nDq5HzIzvaDkz+qFkwhLloZOgvaFx6YBTx6ZZUhzOlSlG7DTmyaU52SZqXqdeU+QHRvVfGqA9gbdlQ8r9lU8qFPXF65Nd0nLPUyHh0vrnllQXzYzcbnx46SrFqWbmsDY5zLc7J7HlfJ7DlapGhU2ZGzlR9T-7X3HCVdiH6UxCqovYHmYvVCq7c0p6w83smYJX57Std9Tts3I7QrR17atYdm9mWQCA89bmg8256OU7HnPPY7mF-coKEVQ+TkpW6TLDC0yotW1mO46VyYFdG84FZ8KV4U0UiVW6HQrRQGfc96G+DZNm-Q3W73AaQbXs3DngVnnmDs0ZnC86mH4FdQro8wvmdhedTxPT+nfcz6G2Fadm3wy-HhDS3reFXO7H3Z2GKwxiK5tQ9mVKFNn3s2tmagZPnZrfknNDctbhAzu6mw5AnEuTd693T8mGrfRgrvcxobvYbE7vW9n8RSuSzFVgm33S9bhw2daUc0lnME7+6jA3Fm1w-uGdgYD6dM1PnVQ6D7So5gXxsWF0kgwviUg0mr8s5OL7bQTn01SB7ic2X8RaGTm17Txj81cE77gzsnQI-j6Q8x-Zak3wmsPREH9dMEabAzEbV6VT7eE14H9uVwnqcaeHbw3Db7w+Eq5rUnES7cImho5x15+i1HFjfr71kU0GEI0RHcI9MbuozJLOg5L6TE9Vz7E3q9iU5-mP6dhGAYVRHmTcfmIDFuqBSNr6R0ycbDdeEG3s1zmYU72GzfZjJiPWmzZeRmy4TSLn7fWMnQ7a+qPdRskj3Wnm+kx5GJQIHqffcMm-fbWy-Rtsnqc5MnOTcA7+k+gc3gyHzTk4KaOUd8G4-Vcmdc3gmUvQoWEUwfb2o6CGs-URqLs2NGL7f4mBbefbZC3inWCSiHt2Vim3DtNHKPbNG-1nbD+zeXne9RnnVFb37Q8yJqBUz0XJC8KnNVRFHf7V3772YWb2i+5KxNoMXI8x+yB9f0XgmTP7VjXP7xUzETMHbaacROE4hQ7yST09paT9ZrmqhTnGahTBn6Zd-U704XHndA-qUM8FiimWVavNaGdimkJrdZUtmoIrqGn-fqGGHaVmZYMhD9nVMK-LaOHOM5aGO89aGlheyygA6lqgMciEwA6MzmdiW6RvdAG640Pnd48VrR8yD734S-r8fsUG78027FFnf7883PnUrXvHwS6knjWsQGtHiSWB3VV7mjsiWd49J7t8+0aYRfmGBrQwHyiwdiFVeMHF3aNbz89WHHs7-HaXf3FJFeOmgCwj0DvZtq380IG1AySLJS6-Hhix9nPIYdqKpl-nWw-IHuw99n-4xtr20xSDVA--mlS044ec27Gnvdjn3VWkGt8SaX-VRL7RRGAXKWVaWgrdKCzNFwXNuZDa8o+DrRC-InxcX0HylVTI4dVazPA04nUjSz7mU34mGoXLj0dauzWoV8zsdYwmqE3FCCdaKX0C4cCZ7WTrsCzXSqdcDa3SwkH1DBkGNE-D7BjIB65I8j6XgYpG+dQwXc1bn9vFXQW5WWWX3bVUn3PTUGB1aoXtEzGX3rdza7E24mHE00XHoeMaEeS0H1C20HNCx0GOqRrqpbVrqQyz8n1jazn+enEmD1UgWZQZbaTkc4X4E3pG3C-zmSPZ4WyPfeqDIx-a-C076TIx3rPdcEXCjsx75c9ibBk5EW7I9EXWTej7QowkXM7QMWwizSbHbCcnG7ecnRYZcm+GX8GBPQCGsNYUWcTmn6Oo6imHUeimXTYuyQK8ptC-XUXvTVuytGeyXMTa0nSU9WcFi93rxi-xrx-cGW5S2Ga9o5krqk3P7B-aymc83ynaQ6hXWQ2SnW-T6DZY5anr+aRWkK1MX6zdWbKU5ymnoyWza84G7jNTsX1nWUK1U9LLuUVTLdnXv7r01frb0whn709cXlQ0+nRLc-qUA+hne4UO72XQ-7+OZ8X3LZAKOM+Aa2lQCXP-UCXOsyCWpQexyu80vmwAy5bB44gbnQ6PG+85tmPQxgbqDZvnh83PH0SwADF4wGHy42+m6ClXH14+gGidfM7WrdfGLc2fH--TwCd0tLGj40mGT44tyX87tnrOVwbdPT5W-c-wamS4Ia983N7PE5dmSw1BX9meoGz82t6L83bT7KwRW-IdNbcS9KWIEwvowEz9mZSyVWoE2VXd3ed6VS5rbQC3AW6WQgX3tRaWpETAXEdZOGYhHOHE-TdbcE9Vz7rffiXDThg3DVuSwg4QZsPY0HqE5lWUbaGjGkRzniTIeGWExT67A+wmzwzYjafdDq9RHwXQbQIWO1eIW8k9fmIOWaKfA6jbmEyqKwkUAksbQeN8jX+HHwyomwy2omIy1dzGy-6Lmyw4XzjT2WXE7Tac4-bm7S84m81KYn4q+YmNZpYmynRzbs8yNWExe2XiI52XBywNH7XffSoa-2X3E1faH7YMHvE6OWzC7LauSz30y-Sva6cxP1K-sxHvXdI8jjVrbOI9MG5yyOrOxckmVehiXinRkmGa08bFM9kmRxbAyJCw-ni8YUnfKSQXWdWQWSy1TnUPowWqg-WWak2CafkVuW2NY0n3Tq4WL3Dkq9czsHgo8ZHkTQeWgi-9n+WSeXki3t5rI0MnLy6LEYi32NeDpE9fjqnnjy6H7Na-6C87YxhMXRahGTR6ogJSHwNkynatkyFGHg3eWng1JrTg+2zoo+8HXy5kWLk9kXPy9cnvy53bVJvcme7bKa+7fKaB7d6WgAtKjwCzsFVTcyXfk7nz-k+D7AU2-zWJcgT2JWXy8a5Xz6ozINJIx0XeQ-JwrTf+XRHv-jOo9n64K-Oy+o7DXsU+6a77SjXRozUWYK0xquy2-ag7YhWGQ+kaqYVyGTJZZngCyMWBJQym5iy36MK5P75S8RXGKyFKro9ymfq4RXIswYToLTpqEHVA6kHeSngOaPW20xRXX0ooDis29GjSyIJmpKg1HUzlAiHQidclYw7DU3iGqK00FIYwamaHQeC9U7KMAjtfW5psandMHDHKcyCkJEL3BJM6uam0YjmsY5ua9i4I6iBSI77dUTHJK26nSY9QLo0xHHt091KU1r1LlHa+joS0zGIYRo7kNq1qytluloAffNAZb8S7bnGnvkwmmMC0tKALSmmHOf80PkwgKpYyoKi3tBb5YzC0C05s7wTUBmuQKdK2G1rGK05hbdYzdKn3XdL7gn-WDAqbHvbs2mXpRRacHXELYnblW3rjg2uNiNiCG3o78JhumYSYUB6w-I6p0+JaTzWU6-Y7YXF001KKBS1KJLbOn104I33Y9RbEG7HG8ZQ06bMUTKJ+banHMSBmDi2en2lUhyIsy-SBK2cWb03KGRK1cWcOTcXixKXH2sYGHOZe+nnIjJW7wkNjrK97nEsY3Hviw3mZYN5bEY61n24+aH0Ezirf-XgR-K38rYDREceOWGcnQzUV4S0Nn5qQlbrnYZmgVfPnq3elae03W6X01cLFOa5W8raV00AwtmkA15Xoq+bnYq5IG6KV8KmDcFWBAXVa57KfG+m0CLOm1FWN8yiWGS+cUd85aKhDUlXW0-Kqj89jWFS0IrMq-dm+S5fm5G4vXxS9pnxaROmn2es3nG7daWw+WGJSxVX3889nOEbAmNS-lSJg4gnoC-tbmq1AXRw23mAyx1Wyubda8i-Yauq5kjbuHVzHraQm6E4F0PDZTX8cXFDjqzNWfrfaXxqyvwnS9aKXS68mtqzDa5E04GFEzwXKfdNyG1bC2RE6T1Fg1T1Ag-i3twws3EW1ImbqxhWnoReGYFNkbfM6aLTuUBHIK6WVPRSYXXWTonUkfBGXqwYnAxbvmuW7z6Aa11baq0ts-qKhHIS6fsbEyoXuW3oWOywYXq6-DXFdfomZW9DW5W+3X5fSnKFjWy3ciGOXkeeI1Uee-HAkyn1I64h7glQzmia7lnDjVFmya+zmEkxEZqa5lIUk8bb6a+kmzJkzXw4LmYckwsGpI3s4ua83Tik7OLM1baaaQVQX4U0wWXlW3ZWC5uW+c1pGBc00mo25sHty5R7dy7gz46uryEvVXn6K37qeTVZGIi5cGHxVeWgo9R6XxZ0xdk6bX3I57Wg+ZbW8oAXaU6f5H1kzlxry+UmIPZXnI7fdGJKhW3vxd7W0i77XH8VkWji-2yC41+XuqyHWMo2HWso-RGp+ecdofUazYfSPb5BS+rkTEVGL4yVHky6BDFlS9G9TaCmZceCn+a5fX863lVck1vaHPXLmhJaXXx2QBWSi5JKq62q3sPrXWPE8s3H7bUW3TeozfTY3q0qzMMoG93Wbo9XntU0tGR0X-ax6-S3h-SnmHy9PWhMbPWB62KXFixIGp6x-WYzRB2sQ-Z6Oa0vXGUxWi7ox7mgHXtGQmTqnfGdyHno+lGGWx-yV-TKn-ru7cOzQ4SRnOfXCjfLWKs6-XH66g7cpVDHUpTprn66Fc3CfR3pNV-XzY0LUHpQA2sdkA2WnWv6NnY6aKO5VKGpYJ73miTHQSR6mfibQLvUzHHGBX6mWBZzNVHRg3HzTer70X2m-pTo7lG0Om5O8Q381PGm4SSVHJBXZERY6mmaG6PbbHVtLs07+2opkKw802YjWG+nGslQOiS0-JK7O-u4EYyAx+G5soXbvObzU6E6SLWbGJG1BnW01bG87tRbbY+pn34do6miaMsWifp21G4umRSxkqa44rcfY3xb9G8l3A49A3nWzk69G8mGeZf8TsZTHH4SbY3krciSriXZiQG6ULzNdxWdLf22dnScW7NepXYM-nHJYUzLxKyzLn005XCDS5XpnQg24SVvHYm0LLQESLL99ZxX6uyrGeK4lGPG-xXoM-8X2u8STLi1131LCqHznePnq4-e03i1hn7nZyrNSbp9zZa86fi+V4PnUaSzgG58e0FCEGM0VgvMLd2lCHRmLScg9QXQerwXW582M37LTu2nAByFxnKs6EJGs+hN-SfhizyUuaGHokJAe0qZgewhapM1pmZM8Yq5M0OTyXaDmCg+dox5Vfnp7vlHPM0y7NG7nmRs4SXqm+WT7M1WSfrO2SjmSqceySK7+ZQOSG5bo9+Xe2TnM78m5XQBtKVh3LuvrtZ05XKCLvbsr-MzPLQs5KriQ8LI5yfz3FTIuTIM-t6BO-FCSuXa7mWW96Wq4E8Ze53yTA-L3dyWlmjaxaCz5UQW13IWoLWy8Z-3TJGd1bvSpUxXXvu-XBysy-WCWwD3qTWMk98M53onq0xwe2AcLQTb39mK47C0y1m247l7tAebBfuzpXiSnpW+ujj9tGxVhBs9SWWVUWTRs9PGsFT17GIbs2JwTNnJIW035s1xbhs-tnW3WNmcAzH3kuX17es5tm7PVSXV84O6bnen2o+0dmENEhGTq4lX32ys3Fve+22A3dnYStlXEMBj2oOzfm59Lj2iKyfn90DVWk69-mlFR4p6dS4WS68rFDKcj3ma23yLmLorzTFDnvNIYqBIw+61mxY3jS2820E7aX3DQYGGq+AXPmzaXvKb63uef62ic7u36C-EXMfRTnuO0223bejzgkxAJGIx4RGc7Mjde7mXHm6q5TjW9X78+JHFy4XXnVSuXZazG31y4Ln42-pGMQzR3qqXcGClTq4ile624Jua83IxZHHy-t5lc7WhVc6GDuPXWaPy9rnM9b82QB3PWTusZsjc9MWoA+vm6S7wbUS0Jn7qdF6TPbF6UefPX02622nc22cmUw5XmvUh3b-QPnt4yQPZm8Z7yBwnnKB0nnqByB2W2yp76B7tzAO6Fb8+3SnMO7HLi8+mdgaWXnmC+ImHc3QOf21Fdto7aGe8zHmAA9c6AtVU3K3Q1r-c-HmS84nnbc-wORUybX1a-uDWKw-L0vUk2OkE3mKfKaGznhk28ivFrusz3GNs8F7xB2+0ym+6HTc+wPSrZwOiCC33LLfW73Kx028e2n2sA0SWcMyvnA+93mfleM2x45oOFqWN3eaTZXSB4yWhW732erbgj989UWCw5yWaI-X3Kw7yXv4zWGBS0VXAE4VXjvU-mKh9FzlradHGw59mNW3obJDb-mEy8t9bsxoH3+4PXJe1Yqmq5AXkc0CXVgQnsUs3+6IC2okWywL6WWUAnmtUmXU6ymWsy3Gr0y8tXMy3NC9+8zqea47a+a1XilI58Cz+6F24i4LW1WcLWui7PsifYi3VcVWqFq2dXQjbEacW4JmafUIXhuVT7Vq2IWBE2kbx63dXNSk+2QI8dClW6vsOW8oXR1YjXAearr5W-NW9E02WtOPoXkW-0GD8+rqKIxjXfE7q2qi2WLN1YAzrC-jgBOy-37C2NWOC+WgnC1-2h+7zmE25LXtI6gyvC8LmrYZiHk2wu3cCirXDa2rXB7ZBr36-BXOqWeXtaxeXjeQW3Nk7sHDh6qy3a+FHngx2267ccmYo8Qm4o7H6muxhLB20HXh27cnh+0CHEUyCHK+UBXZ2eBW5JZim6686aIK8EGb29BWGi7BX9R5bCxHYh2+i8PWUK2B2Y0YKmYO+tHJB222Zk+DG8K+hWgO+yHNSyact6-hW6KxPXkO4prUO+p7SQ26Oe6zWixUzyGJU4dXbwXvrAM2527Uy43AY7N3z09nHxexbHPmXnGVu-421uw2LVB4bj7i23DHi5R1ni3aPXixEOdQxeieBZVhGmciqw3nYOTntMKtK773287pXO87EOISyVtWliAG+MrCWstaU2w+2gakS4Pn6S1XSaLYtZ08fs0a1pVqZh6n2SFbPnCe9EOC+y2OyS0BjHPkDYEh+ZWTc-2O-B1J6DPRX3v20wHCw8aOcEcwHtRwu79m0u6OA9s2cq09mqq5UP2myn2qW8armw8-ns+8VXBnj6ODqyoan9F5Cjtb33VSzoa7m5arNSz-mVA+HTah6fn7te0OHfla36q6MP4C+MPokTBPGqztXrS5v21+9oW9w4CODw6CDyfbcPqdcPbIjeeH1qwHE3A8RPrWWwXAyw+HPh8yaZC8BGWc3BOy+niOIuTZ14y2gXehaXSV2-MO126EGLgcsO1RasOuJ7yySyr8PCC58biC0j6fjQpGdh6WWT+5B79hyxiK7UcPay2G3FPWpGxawUXdCwCPJh0CO2y1q2M5OOqBy-e2yw04nhg64mVW7CO349fbhy4iOdJyr7tddRGDx9iO7C1xG3+y38FyzlSiR8uWSR0AOGk+SOHdTLWn3HLXJ29gywB0Cj9g10nBB0cHpk5eLe-lF94PJyO820naeR07W+Ry7Way2YPmR9HrTy2x7Ui-yb0i9H6-a++WA6xgPn4R3aFR0Cb97WXWlMxXW1RyJ3jx3KsK9a6aNR7famwU3XkqxUXS-ZH0-TWPzwR7MnTR20XMK1DNlBw36-21oSAO2vWdo01HNpXB3Dowh2nx-1PB6xA7PRy6PkK3aPaU36PFp9mPlpwvWK81h2VizObV6+sXBtHvWmzexXBQ1N2RQw13Di7xXmu8mOvG4t22u+cWrrqt3j-UE2Np4yS1Q8syiOS8WtQyWPyOWWPKORWPqOU-KNmGpWfLWk2ve5AqCRA2OXB6CWes+4PPc2Fa4DWyTIrdU1orWZWESz4OD4d5Wem1vm7K1eP-Q4JiJnUGGpnSGHTGbmrk+217PK1M3iB-4PJWwrS4Z0kPD40cJj4-o6xm233d4b2PIq5fHNx-p7kETuP0O9kD9x7VOZvbX2LC-lWQoZs3G+xePm+3H2e-cKWO+3s2Tm5CzDVdUP2w6BPu+-+PZAx5PD61L29A3ROnm+83jrRCOscyv32RZ1WquTcmJSAQmeW04biE8C2hq2QmwW6NWAdfiPQulC29q0e2zzLNXbW0bOAjd3slq2qLUWxwnsbZ6WNq6IF7h9T68W+RP2a++PUvWUao5-tWsgUr2FRX7PcbUdzNSz+HPwxdX8bcVnqJ8y2hJ-pT-h96KMJ2rjIR9K2YI3TajE1BH1J-kjcwz+OU3sDWxWyVsJW-0bL6SCOkxXhGIQx9X-q8q2kazDWDJ2RGPcVZPq56YXkR2MHChxsatyhCntjaa3w9vf2kqd12X8tEmZLRh6Zy+wXGJyniHW7TWhI8HGGa+km3WzGyWa+bq2awnOxS3mXRJkUnNhyUnA22Dn7oSG2LUScP5B8b5VJ0haWkz4WpazuKf+-5OtgxwxEkiHbDQcrWTRjAPZczxqY7U72A9dVwda9yO9a423wqs5HSYqW3zB+W3QFzFO8UQhKlkwm7-xUXahOiXbHaw5G-58f2FJ2lOY6yyPrfdUqsTVlOxRz7XYo2+WUNYVPko5gOSp-kWhUWO2dLNf3sB8RLPG3gWseyqay7NN6IMRxP5h+nWMHVJmzYdVHVfU8nJqVXzLiAXXj5x7OBp5m3i62VOU-VJSL26qPSi+CHup5CGPOy1OH221OaJweO6NeNGG9USnupySnWi2RXdxzvWop+qnp9aTOxp+PXTPSPWSK1ynIO0KWh670WHJf6OiQ6YOEzSP6J9cvX19avWvR4GOMOzynBpwstQx-h22069GTp5jGj602YT6wqnu0UqmkpSqmtU2Wnhp8YTGOw-WXO7hXWO64S6O7kuRa7ObKnWUH7kED2vySD2crvx3Hm+guYx6c3l6EI7RO3ubxO-b6inYW73U2THPU0l2vp5o9FO3YD-U+UTA04NKwxOp3Q0+-qamf-kebnwKbu8ySIEQZ25pcY6whX8mvmmZ2qGw4DLO-O2Ml1TTtpW2F0MYw3Iwsw39pVa0XO8WnOG6Wmhp4Y6NO5nlfOzhaEEzHAKl0013e8F3xG3JOwu2WGIu8rgbYzLPix8E08ZtMvZs--NcLvMucux7Gqh17HsnZl2w43k6DG7l3JOzvOdGzOnCuxTHiuwU7qnTjKGG8D1902tck42LLdi3V3zpzN3Gu1dOIMzv6Ux+rC0x-UKnp2ZaG4RJXKSX13srQN2SZ0N2yuyN3Fnb+mG418XRhab2vLTWPwFS3mnB5TtKwtk2qXf16o84ZWIrUU2wISPGex4X2asYpyZx7oPZ410UZZ5GKy4-13mm4N2J87eOKZ5VbKDVjO0hwEOxZ-gHSS1NjGZyMJmZ7QLWZztmJm5TOuZ7E3Bx7zP5m5X2ch0s3DJylXGYtdnsEUUOJZ+D11vRNa8Z+RWdvTqujm7LP9m0rPttdeO6h6rOP8z33vW0v39Z6v3Uc3L2TZ2TZDZ0nPYCwhPMm7yKVzA5gJHP821FEQmHrX50QWyuG9Z0oWROpuGpq4ImRRl7OIW3qzrA86XLwyi3w5-wWnEzS3Q58ziXh+6W5aNC3XR4Zqjq+7OzTfhPfZx+Ge9nS28q5BGojZi2sjXjaEbVRPEbUEHcUyy2ybcPP2W5pPMJwjWdJ5rjK56XOBW29znV016hl3JF2bdYmW57Ynt1zCPm13CO8h1Out12uuhjb3PVW0LO5jcubNWw+uu04Mix5-ZOJ5zn0j+3Epb+zcpzW7SuNbaTXQGeTX4k-WuQ1VAQxet2KjbYQHnW6JHXWxbbx+y8alyw83bbQb2FoWJPCc9sPkWTtzAIHfO6yg-Pw2ywXn5x46Ja95PY29LXP56EkAp4+qFa0W2DymHbAi4yOek6Ch3fSKOc2xAuuR9cHQJQ77Yi2naS2zLnw85Sbza7zDaTd5GiUbW21k8VncF6Mn8F9WXpJ+FOpkw6PSF9FOaYRH7mbFH6UJchqMwXQvZR7kXGFxrmMROjJx2xIuco9HXvPUPawpqASJY076E67wuv8zXH2J5gXOJye2N22xLbgjnW2F4FPqC9XzoU+5Pgxzqanna1HlR8UW1F1e2yiwYvH7Xe2dF+6u9F3nPNF-XrCUxX7TFy0XMQ31O3x4nOrF7Q6ui9aOhi76PoOwoOki84uZp0FmGh8IPsYVNPLozaOSt1tOw1-ymyt3Vvj2+4vWt54ddp8tG0HVEujp2l7Yl9rPSO+2bvIgYYqOzIntg7R3l6G-XrF06PR0ROamO50WWO94T0l5cubF-tguOwcPQ5rx2wO2ubtAwTGnG+v68Y0kuUia0vdJa6n8u1CuzGz0uix9TH9O0o7rnWg37zRwLuM6VT4nbF3EnZNKVGx1LeYztbSG8Z3lUaZ3+iZ0tBietLbVJNOlu7Z3tl9ImkYwrHBiCcuCMchbOFZfaVt8ILAAuOlrpX53a02UvOHUF3GMeE63l7v7LY9I32LXJbhxzJzNHW9uI00k7CG1dvD65umXifLPLzZCvWpdCu507CvEZWduOl7A3fY0V22d1Y2MV-susVyO6D05ytt+vtvhO6BnM4106kx2Svbp6mP9-R12Y+TSvi4z12xnQTOwmxXGWm5E3el+zJv08iWUhxyTcM9GO+Nwdv04wmP3G8cWbp1KHx8JSvDnRmPnpwvPT-XcXtZVE2CS4quVsxQqmF5+S-a5sRVY0Rm9vOd3nIGK6g0-87SMA92oGE92dcCC7PZW92WMx93K4Oxnm46c0-u6ImiuGAvqmE1n-FEtsXOvG7Heygv00yI2QsFnv67JN9uVCl9Ee2S6FM1APKp+XvpM0EPw1lj3NMyLBUu90Pp8-j23d-t3xQrT2+XbqMye219rM0PL3M4q6RdzGSSe22SayYz3Qlsz2Ijqz2PM43vRFEvL+gX6bp5Z9RAs12rKyYvK1XYIkxezLuw170OwC5a7Zexv2s1wfuM1+1X994r24Fxlm43YRQL5V67H+6KkfW3jm7yV8njp-XmOM+b22Oynuqs41nf6xJnRG3HnhM-wY89+LG44P-XJhcAbNK6v2k9373CigH2RLbvNEFSH3ZVxUQZIWW70FXt323VW60S4Guj1yEOk+6gWW98hsZ8yX2C88SXKFbn2PB4N7yD+jPwh9OOSD1EPVsydnAa2dnBZ-3Oeo-kPVm+PPuS6t6tm6UP+S3U2-40Gv5YgzvGt2zOmh-MaWhxCy-s+xvT56BH1FYzEx+1XuUybmwp+9VcZ+8xo5+zq4Eez+uhNIL5c8ML4cMrnZClQ1SoB1RAid8+7U16aXyE+aXLD5aXcjcr3bD59qXvk-vuazhvSCxJP8N9Xjby6f2aC5WW60wLWBRxu9WytUnPsinor+xO3pOKEm553jyHd09WoJyvOIN7OXi5-OXUNxJHZF4S2L1VSPLpx4WAB35O6N9-PC9bcHBN2CjaPZAOQlJeMIpw6Ppt-7rRR7SbxXqh4bAwYe0o22n0B-QvipxbPMt70rYyhmbst8Cs2Bw6uOBwZ7kIjwOqNI4ujJWEu2jkyPiFyeXCt6hmCFeaO2evW8iBwOPBj8gjhj4YPeB8YO9WzQPDy1MfrNyyO4zt4v-PVnmhx2MeuBzgOfF+ce5p+pDMl1kOoJRSbPF7MeObp4Pitx4UMMwCqmFe7u9B2QOLj0sWXPTbng86Rv6t7QOhB+EucpS9G68yqmOM1l7WmZAfcitAfGx-73mx-Aelacvmqsd4P+874OBjzTOd4aTvvpW1itu6EO7xxgGfp58eO998fVx-TOAq727z1x1q1x-DP+j+yvDV9uPD1-zO9x2yWYt4fmRZ4v2u+3dreHFlWpZwFQ695BO5Z5OP7xywiahyrPZS70e3Fyc3v9nDybvW0OWJyKfTxwAWnVcSOBtzv3kE-BOVex97zAw4fBh0mvtT-RPnZ+vOUC4c2IJ3Tc2JwIusC4sPKddO3cobO2Cky4e-W5fOA2+zqb54UHm2ziW81X4esdzj7lN5aa6y6cOj8uRvT94tA5q+Gf0J4tWcJ9i2eE9tX214RPuEyIWR128OaE19bbqwuumW3qOn+38OoR+BHvZ5UWsIx+ueg20jq++i3XevmeIeaZPr1+ZPUawiP0a9ZOdW9+uX1zJ0rCz65De8l29fZGeTdcmS88UfP42SfO3FxpHVy3-2cj3AU8j0v1E2zSPFNyFPnfQyPJjzIfsrqEWuN+UE4py2BbI1AvaKDAvb596eQT5Ueqt1BrkF5puu2zlOe28Ar-a9KO0NQn681z+XFJ+VPz2+XWiJZXXot62ekQ0WeJy-COb7eUavV1oXBo63X-TW+eP2y6naKyEuwTzfWcOwSH+6+c2WBzluPZsmaV6+nDgl8c3fF4L3pk+pvVt9NOWt1hXgO2tGsOwEvZ-UEulp96OzjztPIlyxWIT2xXiOxxWhO1xWiV9kfEx-N2WuxfrBK-07hK4M6Am-frYj8E25j1xSHi5f6ni3DKGt8WO6D+W6PizJFf9S-6JmH8X1KxAeBV0CWET9DOmx2CXF88lq7IpFjI0x9ZIjnBE4S9sKUD2vnqvSsecT4LTVV1crkA14sJx+CuWVaJedB18flVyob+m3GtyS4-6Vx2zOIq4iXlj9zOJvTmG7485vhZzKryz1yers3X3Oh76uCkf6uf4wIfBSx0PRT1ZfAJxKfHx2rPTm7YaZTzFf9m9IGaarVXJDUYWkr5DmbtTc2Nm+BPlT59i99yhPk10fvdT7rPt+2Ve2qxGfCzxkbsJ7YHeJ06fHh84GvS-seWPh4G-S8bWKzyS3Xw8omsz6onOfcuv8584esNwWX59rhuPD1mr+RxUGfTxWXtS4Qf9UERuVI0Cen55QxN3iEej8rgl+J69bIz0xOxT9vO5h25uyo3aeofXCcYfXhPIfT53B+5kGefb2X6g1BvIg8CPL17K2zJ9TEvz3evFW1WecI6COO5+lu418ZPEeaPO7J0BeHJ8TyKa8ke4Ya5PPW6V85Fz0O6k5Ru7fe-PelrRupz8AO-N93jkpx0nTAWm3dj0ue9e5xvjz2Wzc2xuergw5iaGV4fXa0Qv9jxlPxN6guE9VQuJRzQv9N1ee27XKPbzyO2gz0qOiixOzAK+ou0U8lvQK501Gpz+fAry3XDR23WgL0GiJO9A7LF73XnF9BfZp6lekAVUeEL4EukL8ReFZ6he8L+hf2U4heJiwWawL9cfZT-4uvFy7nLjw1uJjzvXsO7cfcO8xXjGZYP96-1u0SfiuJZYSvPO2bvrNUxfLd7nH5d+mOOL5mOJC+0utL+OPtu+8fP9QpXHPhJeEm9yubB4Ts+VyaGaaXl6v-Ypeu4yKvfRLk2EaXCEJV0jOpV-CESm3pfo4-EDMZ903mT7ifhT-W42ZVzcNV8GGuhdqvyZ6GvqT-quy7zM27F5SfTV8dtzV6MJLV+Zywq8+P2Z3KuL42yvUh23enV8we+W+dnOTxyXODzofVTzwfJZ3wedmzgf+1wPeXsyGvLT9Z6xD4d7JTwVfkr79jcrzlfDSzEmdrVmvUJ--EDrcfv0109CdZ9yKpw+bPg6-gmC1zOZauYuG7Z6uhhqxfe9r-VeZRUOu5RUZP9r2jazWXcP4z2i3fqx2uKUq2uEz71f45-DfW+xGPqes+Hq1x8O2Tw1eU54oms59+HOE21eMbWnPMzwTbF12LeV15onC5zUb6r13Pt9vOHeW2S3+Ww9eD1xPfkIxYnG56bjAveWvhbb0HsxZ9eFW10HXrzWf2r4G0LJ2QuJD8WfSH4uRmz6De2D6wHf1yHjPD0raZ5zWLgN8rvF53VWEjza2nrwD6fjpTzEpHA-0CzA2XW4mV956brD5yeqgtya7MNwVnRJ4WXxJ8WXJJwEe5r5UmlJ8nmVJ0sGvJ8jefJ-7bAB6Ofpz+wuBN3ob9y3jfVawTf0knAPVzwMn1zwKBNz3xvKb05G0UWSawow8fNo-TfuqYsmpN5vjVk3bWAow23C28FPs1Rj7FB6CeFF+sHQnykXKF923qF-lPaF2ze+PUO3Ob6VPg9JlHWFxEfxt1mnV5ctW46wIFvlEu2Iw65vV24el12wR3u4Ju2UCT5umnz-OwuFCmZF4OedHwyFIp7vbFRw+fU-U+fL69VOHU0Lf6p2BW1n3CH1E5I+hyx3z2p5VROp03qRkVw+q-bLf168FuKUzVvqK9SnJi9reVpzsfDz46PcK0RfXp3c+rb34u2U+bfbn9tPcL6MWUO+tPGB5tPfnxaPli+RfHb5RerBy7fl5zoGf+fg6jtz9GnCX9HJFwDG1UzNult-NuwY3kv0XzkvmO+vr1t-juQDwXvCRNtvAG7Uuj06A2Ajk0v+eBubCYyBf4V3o+Cu2umad4A7J976mBl8p2VHeg3g0-2IXt6ncv9T0T8G1GmZHbeMUd-ZVMmn9uJBWwKd7LBjqGxRKNpXQ25EhBaZY2oLHHeEjHO5Ti7e0dKEd8RiN-Tw3rl2Exbl4E79Y-chf97VmXl8xi+6e8ufOZ8u6d+cSfl3y+FK3g3l5nB1Eu4WPad+o2Dm2szU2r28Mu8zvLt26+T7x2mC2u0vJHRdvkV+Y24l7a-YSWV26nXumhdzivD07V33b-sX4x8Su5uxbud937fWL3BmnIHbuld4+mVd-Su1d85XNV8yv5OxCuR7zST9d8MKvxOTSuuCk20VZT4oUt73n5Vv30764OoDWKuxB-3GjKwgaoraZXkD8XektmHd295geKT7jPyh7JyGV8vHS3-Xe5swQe8S45bdd0Zetx+7mB745eRlt3fBhL3f-hf3eAE+5fJm-aumT2PeoRQw+XV1Pfpbx6uDEL+fxKdwfP4yUOBfZFfu04IfxT7wG4r0Ie2w9KfZp1qWI16arY1xrPJDyAXcHWffyr-FnKr3ffMc5mvwP0db77z83GF382H76uYbZ8WuscZ-erXYgWob5C3w5H2uP2XWvMPw2vrhyDrYz8tXA568OPS8A-eC1A+wH-YfEjX-e190NekH5shSWy6vG10i3HRZg-059g+Z1+x-opvOuCH9meRr7ROC5z9eyH+o-7uVXPRH4WvqHyx+JPyJ+2jZkPAsihGgsmhHeMuDWv75LbeH0+v3rwI-6z2hPKz2XPfr+3ONCzs+4a70cRy02fMa8VnRZ2Yl5H4EqsRfs+S+rsbFHwW-lH2BvVHwiV9rxvPxerMInW5zv9H3TzDH32e0N6Y+15eY+iC9hurH1NebH7I+pJ4QvFRyRvlJxG2wz1kro28GaUbxpk0b6c-fC7Oe9gx-kAn2xuM27lvMp+Adwn1TB829Avsn8UenQcJv4n9XakF2yO5kwrmjk5Jv87dbXMF71Zi7R7ysn7yPFaxf3vD-k+Dz+Bf9o8TexM-t4Xy+U-e25eeSV9eeanyCEub0LYGnxpNRn4Uep2xdeZ21deb5Fsvcv45vxX1PaTr7af+n9Euhn9nWwU7nXIUzxKN7ekeJp8Iv5n8ou4PlsWGagLfgK5s-SNZXqXv0Q-Rbw5-J0Ic-xbw1-epxYvUHwrerRytGnj-A-3nwIPsK+rfCL5rfXnyhf7n2he1N-reNb4bfro2yeVb59imt8D+Yf4C+SL9d-OQ81u9NQgSnb6-uoxyR3YpYkvml4Q6Ul8Q7kX6qmc088-sX+x2il-lv8l1fWOO1aP8X5a-Vslturn0PoMY9rPyXwSv7U1S+zeDS-IG3S-dH+du-X+G-mX0GOBY-0ukgYMuujap3uX5c00uzF2YHHF3NLy6-4GwJtRX50Su7omm3c8mm2NqLG00yAf5X5mmdlxDuVt7mnnHfmm3e9w2bfZ47Ed9470Ld520d92M7lwmvtiTjv7BXjuuf+SvrX+YeYnVF37Xxr+n0ZTuPt3p2vt+6+UuyIfDHr6-TGzL+A39C-id52mjG1J3GX90vY-4G-Q-yTvrG+V2lLXY3ChQ43cUmLu6L57e034xeM3-iSWLz42hK343A7-bv1u3Svgh402FOXXfbheHfAbMu+vQ9W--057vBOxw2Gl0jvFo2KGPy5wus3w3+2L03-DN4qHmc4W-gh1t2Xd8QfIh7OODu086juwRmTu-HeE4CRnaY4ts87Ld3A4Pd3AXdaS3ZVHumMzHukcnHvsHl929-4c8isMnvLe++TDk-haV4F-LlzS-AhEMS--jw73rawApABVFzUh+fF0uwCW2P-9BnzHlDOVZMzzdeTNhHlQ3T080e3EeSu9NTgb3DntcyUOvcIcI+wJ7JVcTM0bibuVHMxygcnt57hszQfc7My73czN54i6PCnthXRwuNntb1gwA6TMRe257HRxeexX3FgCsrz1dDfczLENdPitvqwU1Uq9j90V7Gzpd5REAtYFN+xP3S-dTyVu+D11eBB17EDdyPEf3ca8zaADdSF8390T3UN035QB+NPcl4BAAuOUwALhIOrME3SAAsTNAFVUgVphDAIbfbL0m3yKuLN1yOi6zGGc3B07vI9dEDxqZIu8Tb17TNA9I+1IPJGkedlMvV3M8DzJnBd9K5RsvZbNyT3svY1dB7wXHAlV1BxiHId89szCAsk8x30iA9IEz30sXWd0kRTdXAecgr1Sraz8X80tpYocBTyXvS8dJ3z3vZvdF31-HFLl1SwAnD99tKQH7L3VfR0BzfAwjKXbYA+cJ+xUPRRwlT2kMODcy9znvDxw9D2FwJo9xoiMPCAcTD3KPWpwyfxqvF5sBh1TcJBNIPzP3aYD9ewsfCL9Jr3cPaL8ZrxSnQM9GVV9PRa88SzU2f2ZNrxFrUI9OykA3TYDfRCiPZz8T-TiPID9Yk0SPNedNA0JHK79j72d-JG8353cfXI9Mvx6nNvVaRxo9CXM6PTdBBj0Bv1U3R59qj2zbKKNFk3qPApxGnBVHJP1W43FhGUdOuw5vOb8u6zP+YT18B08A2JpGT1HvR1c1qXWPGQdXPQn9La8If33PEEChv09mC29klQT7du8db2OPL3Nq3wK1Vd88QLUiCgdRjyoHbY8SQPxvQr94L2wvW-0Xj1pAkF9--wMHAkCATzkHNa8cLy5ApQdCn3SlLW94Z35A+H8aeVd3eg8N-w93IMlfj0FAqQcjB0BPRL8NQMlAgp8bbyJpTYtkU2fSaE9E7w0reS8oD2f-GA9oDDgPVxde03lA10MaDwsrLE9j31xA+ANaLUa9Jgc3cwbvEICi+20HcICUgKz7fd8s70VAh0CogIPfTE8Nx2xPJkDuKV8vO48H4yyA379WS1nvMG9QryY-L+NH3zKHKK8krwqAnMCjvXKAk714rwdeI+897zyvW909S3JudU8tZzz-JHM5gOebfocUE0cPL91fq1vvQcMZgImHZydYy0LpLAC9V2tPfb94g2uvF5NmR3wLERAz5wlZHIMD+zw3c4C+v2pvGSdfDz2Aqm9Up3i-TmhwYzOHctULhwdLKelWPykTZM9u11TPcj9jwxAfFM8mfXeHIMtV7xRHUMtvh30XXM9ayw-XCtdkCylbfddqzy0-Ws8Pr1vXbh8dC0k-XSdebX4fYUl3wLM-IecvwJsnccsk60nLHrh2z2FIYBkDG27PQs9ezw+UNI8pnwyPa3VX5yvcdL8in3YbVL8MbwY3IKcqv2OpI0FWN0XPbkCdeXgHUr8i0HK-bc9KvxBhO+d3DkSLSH9iv0rbbKdI-VynXTdU9SqfX4NkQMw1e887v2tRB79p2SjPbID2Dxrrck4TP3rrXUdBP2nvb88vv1rQH78po3o3Zp91QOBPOX9Af2IgrH9m-XsXc8D0fweyckCof1WLF58cfzefYF8PFw9rXn8mK15AxOdNIMjpf58Cf3mLXH8i60-rMF8LxTmfBB9je2wdEzVaL2m7Kv8GL3N3fgDfb1OLJbsHp2Mtef8kM2JrDbtX7jdzC-1qIiv9VRttd1krYvsxLz+nPUNlKxBjDjMZL1BnT3tm3whnQUQHAOtAzH5kTztA8+JS6QGZGyIhmW0vTLUD9g8AiyD5GxdAnEDVjxMvFe8idXenLEtLLw3vYq9SKTX-Wy8IgKDAxq0QwLpAhtwTmTa1UgN6TySHbECbmWMvWMDwxToDYsMuFSTAzvYjxxEgnLwfV3TAh99lCyffBANPQMnXAoCnaXffV982gXzAqNcd7xjXPe8Mr28hLgDF3RLA-aDADGAnHFlSwLVPLMEXgNKXU+9oP29VPWdWwOeg6q8QP1qvaM9OwN0TZOcx139nBNU+JzYLCB8Mel9LLq8MUSQnfhN0z2mrDSCvhw8RH4chPzGvFYCJr2cIKL9K8Ri-Ox9s-ix9Al8by1nAyoMVwOJA5x99MCOAkM8rajZya697wJaEKINtoKOvUx1+wP+3M68OFzceVwMWr12vbMtbrxvA4T8DP1E-fD9oN20nEs8r11-A+HMEtxo-b68uYOdxF8DBYMvTXRcGzx6RIG86aHEfcwseTzj-GCCxP1mDGG9Wa0Qg+NdPJy8fMkdqNy4ubWDf+28fTG88lV6-PCDQpwIgmiD7y0cg+iDwFx6sSBcon399JjctgLi-FTdaIMinbO0alS9rRiDtN2Ygntlm7QSjGv8B2yRAozcLZ1PbP8tHz2r3ZZ8nv3VHd784t31WE58h+WvA+aDHoRS3V9sTFwkgjqlqRx8fLLdSL1mfU9kzILB-QyD2t1A7EyCZ6wLg028FQL+fYyDb61Mg0H8eDkxAjH8zbwBfNDsgXyUg1uDHn1tvGGN-2xf5HrcIpT63ai9Tp3cgj29Idy9vLOMfb0zfPyD7p18beDNm-3zfa4CeLzy7McckclX-XbtamUUrGO8uVz3OHld5l0i1ewdk7xbfZ8l1AkRPWA88oKxDS+xc71-TZGdimxlXCqCZIUsrUTlowJ5nOqCygPwNad9X01nfbv8iT11XHt0W72mbR1dCKX7dfSt1li3fDa4w8hGbT7YqgJz7J0Cf4K6bP+DaoPGgiNABe0tvDg9EwPwjPfMb3wEVee9732KAzMD+D2ffaK8VT0VnEQ9Vp0VnPaCiwN2g+odD7zjXe6D2HWA-J6DftRegr5sIYMTXU2dvm16rDo82SCtnPqsi1wGrEhN7Z1BbdftJRU8-drk6PwdnEWCGE2+gzlttwIo-OM9jwLxbYGDhCz3Ak8CoYJrXSicGPz6vWhMaH2kQ38M1nhIQ3q8IH0pbGGDBr3urYa9tnxuAkh85P0Dcch8CIy-Andc+W2MTWxC+Zz6zKMUvuSsTVT9JWxevfmC3r1fAnT9m6z0-P6tKHxaRP69jP3i3HICZYMV9HxMxdBAgkK9DW0c-SsV7P0uAxKkYj1b-UDd4jzuAtR8eYOeve1tvP2jnReC3AP8-AGcc8SeAzWCaEIEMFQCL5zcPXmtpryDbXc88nzxgjpJVwNDPFx8dYKo3f-s420nPLL82k0dBPCCAFw-GI8tEFxCfEb9qTXPLeKdffQq-Hr8nYLBRaQCer1dgq2C6IKSfB3kUn1a-P8VC7Q6-bBcuvyKYHc8vTzqQiz0pQJtvbk1WPS9g0p8zzwm-C88CpzYgnIsGF1DgtAdxgLn4B5M-vGNbZ5MrN0gmJU0Neh4XXb9ioxtPAcC57SO-LzcmGBGfCzdnz33beYM4b2HXQ79AQwWfFRcln3YXF88NFwzg3P1hINCQwSC9nyTgpFC-zz2fAC8up3hQzpDUQPOfeW8VINLg7osbIIMgtuC6KysXHSC9p2x-FuDO+3B-XW9Efy+fI28fn1JQklCO4IIvXSCqUIDHJlDQlwefIb9O4MwvWrdCfxC3AZ8-A0jHaVMEE1lTMjthtw66Ubc0iWwgl+tJt3Z-QlD5GkCJHF8Ft3X1Vn8UX3p-YpdOfwC7d6p9AMsAkBVnXU-WHbdJe0F-ZN8wG3VYMX9T0k6PPJCQSWz-WTtc-2ZQy80Ff0j-VBs7zUZjVX9BWm9fNT5VqkYtYmdrqjLdA45PHAN-MQVyGzMdNZdTfws7OV9QdwVfXAslX0AKSit1BTVfe38nO0d-U5dtXy4bU3cdyhdaFRE9Y3uXImR9UMyLWN10hGn8ELtsYKt3bRwbXw9fPE9aVViaBi1wm2YtfTNX9RrAyLs5LVzAsrsk-10bJl9U-wegoN8a7hDfO1Cw327Q9IUE1yjfBIDfzSL-ep1Ku0adartihTdvYDMHKgunNxtvb1r-P8D6-38g6eDc31nghf9kMwXgot9gaEJnBtCtVx7-aJt3p37-Vy0Dd0rHcLUSkGsA2E8LQPhPK0Dj4JtA0+CjmQRnAps1hUdDaVcBOXRPDmdymxHfZUC8AOOzQIcAgJ3pRyti31rvf1DP4PwPC09WoOixWBDqZ1XfABDzmQoPeGcQEIEBMBDkw2tXBy9bVz1XeDCV3yfghBDVqEmgw8dWDzRQ3Z8BZwKHfoDt70Kvfk9eD1wQ5e8X4PIQhhFiEI+fD8cDoK-fPMDKEP-fGoDNZww3KYCPoPbAnU8mwLweT6Db+ivvWD92EMfvS2dn7xq5NZCUP1xrND9D9yEQn+8RENPAiideCTw-DdcS51+gmM8mrzrVKj8g5yurHB9IH1AfQzDN6VEQvj8TEMY-fk9oYPbgn2cJEKI-DB9eP04-YOdcTEMQjaDokNznHM9Iy2erJ8Ci5y0wq4c91zofcucBAOQQr68eHxLPJxCNPWPXbo03EObnVMtPWTbnPSdka3jg-8D+IICQjJFH12CQ-ScyMNM-SXlzPw-XYCCLwM-PA1scayCTZb8LgLOAiPEkkIiTaZ8a8zSQlsVV5wpgqmskk03nQSMGoIRXJDcDkUC-eCDP+2eA7-sNoGyDKhRcgynAmpDtkP6-epDyUkaQ0mDkv28LVCCPgPaQr4CzFxnPMXMzYLy-F31gQLdgqo8WPRztbjc7YN43Cm9HYJyfcIYJkxpvJL0za3gHH8VlkJEzG2t0n06-fwN5NwPxdpMZwKXA2ZD3awWnS7DTzyYg8889N0j5Azdg4KuQqTCTN0W-UD5AUNyVIcDiFxHAuzcM0wc3Tp9E6xz5Hp8vkL+5fTVhUOBTKqM7JnEXR5DJF2BQ7nNYUwzrbm9IUPu-Y0C+IKehZ9tNRze-bFDE4KS3SnCGTklvQC9k4I7rBCtzF1AvLlDyQLy3A280K1h-UQ9K4N1A0ECKUK63FH8FIMnrHnCjII+w1SD6Qzlvc8CDQIZQ1H87MIbgrSDpQKClayDUcLZwof8YlwHguJcJUKG3S1DKO2p-C+sYUM1Qzzs0X2yXJn9cX1n9DVC6fyNw3CsdUKrLCaoG0ztvTdEyXyTfBdDGl3AbMTtaXzOfAqDOsK53LLsedyibBR0SiRQbe7d3UKDTJ7ceX29QztZI-wmlQdNXXxHQ77dGRV+3MrsTOylfH5ogLSsddNNLf0H+GDMbf3H-KHcMXWOXKpdUXzOXLx12nXLTfV9TLENfZ25Md287SNIxGwtfXVDJG0J3XncSd2i7YM5Nf3e3GPDdf2bwsdME-3S7PH57UNhlAS0W0K+XdndbUMoFZP9h0NvRSN9q0ML-WN9Bd05dYXcauwfBAR1F0PovZdCx4NXQoWDNsht3BmVqVx3QkKC2-3OdDv9JnQN3Mt8T0N-gvXcL0JrfE2UaLxH-E3cJd3FDPS0pYIpXf28qVzzfffD791uLdzVfBRXg0k8MD3C9M4JDu3wzWeBCM2DdM7sD-0RALzBA7m1gGz57SgBdQX4I91gI++x7SRAYCjNXPiweJKAE9x++AeAX-z3kN-8mvzSg2kRSaCsA+ucP90Qlek0Gs0jdHF0QIBjdNfoltjII5V0RYHh7Bfsa9zh7RQ92gLGw5ACVMxAwiNsZMhLlbHstM3bQ6rUcANHfAAjTlgceQgDSexrJEgCsLgH3bS8GAKVdCV1G5SkIlfAJ91ldfvc3M3kI2fcmALh7TgC6529CdgDdfD0IoLMlCNRsJeUXHnCzJmCAc1qXMQDjTxYQreUFgInDc-dnXTF0K-dNexEnbXs2bBc-B-dEYPC-LEc1AOdvDQDsCNwIh+R8COxNKN0aCNTdE2MAD2DJG7DTAKoI5N1IiONjIwD4QJy9DKD2swDgfoRHAOUvWGcXAK9A-JDBVFvgyuURCIAwr48JswnfbMCU6kJPaDCvX1gwt652oIDAsQj0qygQvIju3zRPag8MT02zBojkgKaIwjDpvnPfUjDUsMEfCjCUwIZwr5lUDB5LHBCVoKzA-BCcwJYwhH9NoPVnHjDAP3DXaQ8tYKDPeQ9gc1scFHt0-XBza91p+1U6TQ8tkRYIqjCblx6RfQ9YQN36UYDIODKPLxQzD34w+hCxhzNLewirDxbAvodhJwR9Sx81gKqQjYDOCJRFIjcsYMD-HGDXsJbKBfZjgKPyMI9pHzO-aed6c1nnK4CXpzBqeQte0LZzDz9YIKyTfs8TH36wjU9xa0wg1pDxzxGJA2Cv5yNguVCsb1Ng4gZSj1uQ6XNavxD9Fc8hkPD9NfEoQLS5C4iItzhA8A8pdy1zNo8ZSFqfZnDiVkyJET1uUOzvekCr8MZAgjD-qXygtT0s1kJA3cdpsLCwwJ8iIKFQ9SDnEO9AjQdqT2SHYUi+tW8vfQcxAVZAggcxQJ1AxSC5SL2QnkC64PtAqg82twlAyUircxFA0vMiQPBIzkDDSP1Ak04TSNiaMMCnUKSHboj-8O69IDDNQO1IkY9dSNtIkmDZSIK-I0ixNmJ-fuCoT2bjGE9m83SbBS8cCJyggwFbQLPgk49cTxww9cdPL0fgzUjfQ3qg6LCggO51HsDgvQ9Ikv8Z4y6gwBCYgN5VM0iO71-QnwcowNdA+BCaAwmg++N6A0fjNBCchwwQ82ksEIb7P1cm+yFPHgjbRzYwx7F8yLh-fsj971KrJjD9VWlPSrc171ubZYjWALlPboDKgIubO7UY6U3vSyDdtwsPQ08McwbAoTCNyJxzfU9jZx3I14jBEIw-ALCR1TjLQcjNB2J1JHCFh0HA55D6njeTOH07gXKQ1w9Iv3WAtGDpwODbPc9yc3nA7+sCF0CPZcCGkIJgpL9zh2B1U093q1OrRzCsWxI-AzCyPwxbEOcTMLkQsiccPxpQ2Od-Ay8w8SCOYOH7O8DhEMfA4LDDP2SwvudcsLGNGxDLEO-A9IsfELXQ3T9LJ0bPQrCFYKxrLg9wIIxHDs8bCy7PJrCez3RI4L8sSOrA14DcSLcfPWDUb0JI-I9iSPkgk2DJkOLRfCD8v0IgkMiaPhIg0m8In3JvahkjsNwg2pCJsN2Qx0i1pgWQxXNGbzKfZm8Kn1Zvab92bxDgoHDQtzPbRZ9I4JhQlZ8Rf0IonUdycIand794YJpw1ODcaxkgwws5ILGfI49ecP9I-FDpKPFwmkCucL0QkXDi4NK3HyiXFxgvBY9hcKw7JH9of0Fw8UiFcMqg3V0rIOCo8rcWcPtHDuDOt27ghtEKLxVw4rD0-W2LQeC78PF3VxswMya4a6cJ4Na7CVEAoIGdIKCgFU-wvdDl-w81Ypl8xzPmHtDPKLag1eD+X3Xg8yYr0P-1CLUNAT3gusdLQPfgeMicIRUvIBDZh3UvYAN0G1KgtgU6ciKI7T10yNrIsaC0rVmI0cdQ7yRyL+Cm7z+VQsjp0N6I+ICYqOixNEB+oJIDXai4qLqJEaDdOTrIny8GyL8vBMCArxbIuaCrKJPHOU9JiLow6Yi8ELWg+psdoOYw88j-KOHI3989qJEHcNdCwLqAxFkvx2VLfQio6XOgscjlAwOI8sCboP1LAllsSLT-dci6wKGHOwjXoIYQ96DHiNgnAB9rEPJbGRCVhxZgoGCkzyNZUGDLWXBggMskKJZQzzDCH3sojCjBsPWHCcC3T0P7Wx8Azxdg+a88nB-IpTc2aIcfBL8nHyAoomDgjztItSMdr1XDb+9VYI3DaYdqYI6w469en0lfG8jcCyhOQGC9ZxqMD0VV1y-A5rCsP0hrTT9ssJSwlk4E4NTFdh8yz1kggD8RHxIoorCWzzGItz90kNRI8WjszHVggc9D2yQgrmgsj3Xw7cV+KIwg0kdO6yTbHL9mN3NgiSjLYPewy0c6SPf-cIseN1GQqItxkKSnMkjxsNxg1SjBv0Vw9xxPsO9g+wgdNz9g+KNH8IMowHD5RyH-OspCcJ4g4nD7TXSwsnDXv1sohyiG62anIYjKKIxQunCsUMvfLgkJfzxQ5SDvKKVQkH9iUKHIouCLSO0gmXChcKK3AUDRcNg7GuCy4OdIiUiWqI8whOjSzWVwxUjbILxwlB1J6IOnK1MjQJiZXKiUggr-DyCR4Or-byCSqLr-PZ0p4Mb-GeCqqIsAxf9RnXpfcrULLxPQpUD4oOQ6f6dJLybjAA0zQLkvGMiBqIYI+0tEyNfQ-JtlOUKbdYUv0J2iWaiS7xE5ZEIvLxjDWptlqKvhN+Cmmy7-Eg153xgwpa8J0Mrfc6icTyQwuk8qTz+VNDCw8gww0Ks++yQYzoiYEKpnfDDMyIyHWucEq1dXGaCRiO5PeiinqIXvLsjBT3VVXsj+6N5PIQiLoJHI5WcCwK4w0sDIaL4w8VD3iOeI9GizDVEwl4ilEA+bGRFJMOzohD84P1N6ZD9eEPfvFc5a11ZgjsCGJ3ONX+81MNyQs2I8Ww1ogj8sJ3QfSCiA52gontcKOGJo54dw5xgoyGDkHzPAseiZC0po1nD0sLfkcdc51xcwozDuP1pbWxj8HxznGmjUUP7VVlssKNxo2h9Pq0ITaT8MgOIosWDfnVZPJUiujRBrFT94sIZguWDoR28QyWDInSro+zDPwJIo0s8geUpw+U9AILNo2iirPyVg+coCawqw5NwqsNqoGrCj6NYjFR9raLaBbCiYNz8Se90fPwQ3Pz8usIC-FDclDwxIvD0QvwfZMcDZI2+IrYdqkKQA-4jPyImeYM9H5y+4WbCXaLt1N2iMvwEo9G8vaJWw57CekNgeBBd0pyJvP79gD099WSiyvwSnSOi8F1Ww4gZpkPJozbC5kPdgm2Dajy8ja7DpN1ZFOts5N26-KOjRKI-InZDSQK2wjuCDkN2wiEDjkO+w05DfsJbtC5DA60Mo7OjgcJYXJb8wcPYXCHCOr24XEe1E8M+QumDryJ+Q6yY-kN3EZe1fNxJIpMYAt0mfR2i8f3DHAnDuINw1JejHvyi3OFC66N6jRFDK6L8QwaM3GL1otLDacImjF+1UmIy3bOCAfzlwor8+63LgtK9Xj07o8eiUskno5C9ucNpQquCxcJbojlD3KINI0ejkKLU3NlDKUOios0cJB2tvNeYHIOwrJyDCOxcg6qZPly1wuF9KfwRfbs0kXxN7S3DId2NwxJtlt1zwp0cLcN1Yo1NB6JiWBRpbcIb0agigPCiIlIiSXxqXKctgG2XwnGMLULqlJ1MTt1xQr3CGXyHQnP848OEvG7dFHSDwpUkHtw9QsPC1fxTuM8h7Yz4FU+jepV6lZ0JXYz1fRZcjOyTw+mCBpWlfAYkPZWsdGHCVY3obfZdi3iYbZNCYd2xoOHctXxd-HV8nf1jTcvDYlkrwmtNjXz8dQ2MkiO--VGN-fzLQoEiK0OskKtDDG1bwyVotrBIKJeCO4W5jZtCkaPz-HvDzyMT-fvDPWIdQoS9h8LHQpdNjGxXTGTtB8NkdSdiZ8P53XdN58ITjBN9h9zqXY3cCqNTfLyCV0J8g0qj10N3o2f996IBw4KCaqK5w0opj8KJnU-C5339wvDDz0KGFQf9b6MZgW9DoyPBnDIizezjIp9DcoJGossjbQwvgz+jP0ILvG+Cf0KHvKbEKmyVJDqDAwO9IxsBUAM6NK9ij0LPw9aiVyPVNI98aoIQYwaDkGMFI6bFs2O3fEKsWZz3fbqDEh2bve9iMyKAY2+MrqPjApsjUEM7nIQ02yIWgtMDaMMXvejDSgMqI8oD5iLpQxYimGMjXKGiXxzObSciAE3EPN9cViKEArGjEJ24YphDMaOEwkrl01y4QjhCaWDk4qh8JGIMcQasP7zEQiGtjyMkQrSdsPwswstccaNtoj8CvoIgo7T87yNI-XRj4QUPAyj9TMKMYjRCMzzUQqzDbONswslCgHx0QidchWMM4vRjrq10Q1jCUKMZbdRDaaJ8wjxj1aMAfAJi-MNXMWCN7ENk-QJjw5UIYoGtRW2U-cVs-pQSwrWivEL4fTh8yWIofTLDSKI4fEhj8sPSY6LjzaIkfB6il5xfKWEjaowSQgpiEqVbSB-tFAJKYq2jGsPuAtRjoN2yQuDcamLprOpjd5wMfRpiOCIQglFjSkOYcJGD8c0qQrpjfiJ6Y0nM+mNDbXmiTB35ozI8UIN3Y8X9FsImYnFDvaK2YvcEWN39ooBdRNzlzDSiYUVWYsiD1mIogiZDjsKE3MkR5mOmPC7Din2X+JZCraxWQmTcMn3rbTZDKIL-paiDNuJCLMYtLuItrZOjRpFTo8Pl06NaPA+jFXk4gu5M8JXuQndsWaMBY28jpbEJo6NCXlE+TRdt4cL2-WWiAU0L5LKizuDQyMRdbJwBY42CpF36UA9svWzsgjYtk-WxOCODlDwRY2FDBbzLo9Z8Rbzsokljm9TJYxyiOpzfbY2ihKLcoykCPKPlwhgc84IZY4eit7wColljyUO7o-6j4qPNImOd6UObgzlCUqMFYqmjWWLDqcXj+WMCorlj2eJtvNKiRpx7gzKjol0hPMVCE1yVYr6N4X0yEGVCSs01Y238GfxNwwpczcNWLA1iMX1Rfa3CipQ23HjsFkh71E1CncIdY49MnWNPrRchnU09wq09vcOk7Lpdx2Knwn1i+lzZfRX8OX0DY0PChpXDw9X828KjwgdNdO1jwgPi42L5jJZcsnWTw5NjU8LN-TZd7N1t5bPDWnz1Y3aV82KWoQtii0wzQi5dc8NFfHND6uTzQn3960z9-F6om03LQ-+k22O+XbMjFSV+lPo0dOyFfcONUVwDjMFcWoNDY-rNcmjHY+dj502MxEncB0PHwrtCvWIT4gdjLGwL-ZdjNrERJBfD12KXw1ejh4OR3Dei92K3oiijvGw3Qveit0IPo4Z0D8KX-I-CwGM7-SDDIGLvY3BiH2L-TWO9olzNQl3Cx-yNYyzVJd3AzJ-C4mJ34o9ic3zk+A-iH03ngi9jHQhX-GKCtB0wzIsjM+w1JLf9gCOm8Xf9DQx4gNF4O4jtlecxZYBgI-51kBIQIoF1L-xe7aPdcMHe7DAjkhg8tTQCSUhE+bjNw3SjsMOUJyFi+NSwEEAl+e3sMXX-JRh4zANoxcmB6MVAgagSBvBL3EawTiMS1eADtOi0VMbiTjDh7ODjEwnpday4dCKb3Dji6QLPw3AC7LyDA4LMcFDH3ZuVX4Sn3ZTkZ9yH3cV1190ldNR4GexoA0gC5CJUEigDRBPn3TfdwaJ57CwgJyRliVfds525HX0pzCJwkCPlM32PdGwjnCMEwmw8DyIEY8QCRhzE4zuMCGQt5H11XIjkAzwjimM8CD4j8y1UAl-dwyNp-d-ctALhdPz5eMxDotdAQfjoxSgT10SFAwA8mrAAVRgSBSGiweL42SLBndIj7AKQQb9iEyJfQoPszbVD7MDjU+yrjKQTOoJg42PsW+Pj7FZUKImQ4uojKmTaorr1iyJqE9d8eoMzzGk9IgWNZEERIEJNXKsjaDzkrdf9AMPL7YJjnOMWbXLi3OUow1MC7307I8K9uyJoYuoTOWKiA9e9G7xQ44Xi5T3YYz6jfswaA-pDVrWaAzToz3W2IxADUewplMsDVAyOIjDg+gLmE6tRBgPbAYYCriL0gf4DbiN+iRViuGOsPfhinDzeIrU9ccyfI109huKvnD09zhPG425ivyN2Azmj5Jz-IjaBiYMGYjFhISNiQkv54kJNbMrjhiWiPWrCFuSRI2hCymIypNEiP+zcnTiiOGKWw9wsUGVI9DpDvgMalX4CXxVeEykiz-BE3N7jtuKTotBdGSIeEqFM8fBuQz5iipy5IlECeSLRAzwx+lUV4xY9utVpLPBjyOJ+PIXiWS0tIm0jpSMAo9niA6KFHKJcOWLVXelVGhLCovTMzqJFI-BiYiJ7o+Rd1qVzgyC8waUaA3pNKTR54zTsTAX8fGnUhfhVInlCEAT6nfUT2QOIws7CTRMePNuikhwtE3pC3kx6PVA9WhIz7Mvsi82FA1c5ZBwDI+ETzINe4sttY4TDI5f0IyLsMe+iP-XvQ7AjCBKUvJE9f2JRPWICk1k9EvoTGDlTIhk9qoNGgmMClqPeol98vQNVE-ADVOQ2E5oTm3T-w0AT-ROOot+iIgVxvK0TQjAGE6IDx0I8vQy9AGJvjOKsFPy1xC99LaOo44K98gKnImjCYSioYkoDpZxWEn6i1hK2gvviFyMfzRK8pTyubP982GOoQ0sD5yNyvW6DRqVKQ-K4eGOxor4TdxPE4mB9PhMdnZTCDOKUw-HVvqLMvPsCkeNOveWj41TYTJWj2mK+IlGDXyPbpUETcHABI2Sdm2JuYlSieaPxgoWiZuLw0K0VLh0dLECjAbS0Y-TDrOPM4hRCDGPCNGzjYHydovkM-OIc4gLjzEPuvHxjHr0yQjR9PENsQgWD0uOGIqxjDaJSYvFi2RwKwoCDMmMilIcTeRAggl2drU2tbG2isJIJHe2jMSJKQgbCPaNcfd4C+KKbmJbjKRNFzGZj3HnEojbC3sMVEktkduM0gUiDE7TGQw7irmOO44EjtgL1A+OiBeLEk+PVny3FHIWFJRz7bfSjqnw4gj-EIUIxYpFMsWJJwk+1iuPxTEuiNn0p4rZ9Hq0JY1qcJbwpY1EMqWNcolb9GUMl4jnjNqRlY-OCzRIBo5lj5FyUk9ljZQNWEt0ipxLF4vyS-KNtEk6jCOPn1OXi2eIFY1yTYRVSo6Vi84KjE-kMoXzxXM6cU3yXQoqiEQLf4lDkP+PKozdDv+NPY6qjauK-wuqjz-TFjFl9vpySAmCEEoKUrWt8aORKQVKDUm3SguwDU7wKE5MST4NTEyUTDc3Go8VpiIQHjZfIy2l-owgcOxLI4rsSR80nEq8SpKx1yJoSYGImXasTtqK9I5ojBhNGowgNnLxYVRBi6Z2wY3MSayPQ4gsTLqMQQp0Sr3y6kgYMZ7zIY04jhyLPHDMDXqIYwtjjGGIYY3jjX8yXErqTMGIoQw6DGGOOg78cqEJNo06COyK6HOcSGsORo-RJ5gK3IlwSUaKNPRwjkJwEwvcjR1xPIrcDCPyFxVhMuFyVoxM8nh3NZUmj3AwKjCmjdOOcYyKU0KLMQ9xjGdQZo4bDJwO6Y98S4Egm4xO4FryhE3J9fxIKLRx9puLI3Da9BaMDIiNsRaPLXCpizyKlo3sCw0IhY9zdlaMh4v4x7yKmhAcocy0C4tWiSKKa4568+YNwkmJj8JPiYwiSksJ-AuWSiWKEfYTjTaIK4iiSS7SokyOMVYMYktWDUjz6w1iTEaJfnN4D5sK4k9CCcSM9opnDpmO6QgSS-aKEkuOiyQJl4iC9VZMa-Dkc9uMkkiOjpJM2Y-iSY6JBIu5j9mLVvQ5ijPi03FOjfYN+4qUctJPYg75juSLDgnm8Kp1J44SjyeOe-CySzJOp41OSPvzsozFCjnzWNBODlsJpY5KjJWIJQ41iCtzdEoKSBSKDI52Snn2KXPSDqUOl48KSGrQ9HEKT9IMsYhuSg4RmSQXjxWJF4uC8Qxy3reej0Yz7g6MSteJXo+dDYx1XwzyD18PZIzfDn8O3w1-Dbd23Qs9jipNqo1icppKMKVjZ08jzHXqVJQkWWK50L6NLHK+jEoLqkoGcuuBBnJqTZogTExmAe1myIlMTciNUvAlVDKwTWB9pysXvsI1c0eyGg1Uj74MPhUaTfK3GkxjCGm3GdVapOsV-TCLF55hmkxd8a4zgYrUSlIQ2kj4U-2PjDQZtZsWRXREIVPzoNFoihhNwwq-jv5N6bOZt0gNQfTIDbqNo49BCYkN+ksK8DfiWEt1BaGPCo6cSByK5k6Xif3zIQ4GjxyKektuTFyLSYza0uKORI2sCgZPrAxhD992vvCQDxMLNnMRipMNEY4RiAW2U4zhkpGP-vL4TJZOwkt2clGKHPP4hNMK04zdcYZJuHPTC2EzM4-cDYKPxo7RioJO0U4xiloLs4oxD-OIsYlyS0Hz+g1OclE3IrDOcbGLwfezjcZNcY6nC6aI2I4LivGIcQpJinuV3Xe9dHEImEomERWxKRU9d3ENpPHCSkmLwk6YTMuKdxLLCjPxyw6yTpYNIk-LiwuLEfSz9KJOyYmz80RNL+CrjbPyc-Ipjd0OFOEricRIa4jJDYZK8NSpilenn7Nrjt5z0fepjTgh6wgTheuPx4tiSdPiJkhNgRsNJk3YjlKNjov8SAKIAkxmS45Dmw+bixmJ0qEkTHJP1RAmFbZLW4z0SzuNpvRZjM4N0Atc8PZMifQ7D9ax8hVWsfBIqPJ2TfJI+4iTdjmJu4m7D2v0KSe7CHa0uYn2SJlNtxF7im2UDoz59lJKfLKmBxvx0oyb9zkKjky5D2jyMorKi3hI2+RBk8mMysIFiXkJBY+HinNzuPfhdeZNvEqFiYsmO-bzdTv3hYpOSccPQ3LyiKoyJ4sdlTKMTk1niyCWL1a9sSJKEg0vi6eIIkmbxaeOOfeni2wTskxotMVNdk-79C5NtE+ljFb0ZYwhC+6IV4g5iopO+fAKSK5O5YgejDRPrRGisv2ylwyKTm5Lrk1uSDRPikvuSwx0J4yVMsHQVYkP8kc2PrewlqX11wxF9lU1p-Q1iXZK7gkadTeIVQ5n9Ft1VU6+gpt3ZwvF9bePLQyJogvjh+ZgTnYnBjJ3i7WOH-epcTd1WfFViCY3F-L3j5HSz-Ifiu8Mv4l1C7twDYkPCRl0C+TBsWY2fNfjFS6SqaADZAMUe3ePDntTBY5ZcU6ygxE38ZXw2XGHj+iM87LNjd0xzYw5c82JYbNND4d2LYzNCi4WzQ8jFc0IEbOJdl0UNU1dEkhIYxRtjXl2-Ev24JVNbQjP8O2IAKX9Eytn-RLzIpfiDY6fD4-2HYvvDB+Ol-SfDlMTj-OFdJfz8-AfDnVNHQpdiY30xXRfi12P-mNS1HG1Hk0f83fw6dF-jiqNJXbejcpJ2XCqj2Lx-4sSsUkOPo9v8AFKRiQWV74XZdHeThuz7-Ubsr8KfYxJsOM1fYvqjASwGo1FUo3hyI5wC75PLIu0MlSSfkoAMX5KHHHMSkhwg4hNYoOJ2o4BiixIIQqu8LhUAUqt991K9yTQpxBO6Ei-CxRKQRGBT1s1aIzbND40QU8mNkFMhLVBTlpP0vGBFj1IWovaSKOIOkxsipoL6tTRd8FLyAtJSuOMuk5aDK11Wgj0CPqKlw4NcKxNmk3njfqIYU3YTyq1fHATitSzYUxQNjZMKUwGTyKGBk3hTJAP4UjwTpOIueCTDc115E0RSJNJfvOTDJGJLXfhC9OJkUjmSdOIUUurCx9lUYkLi8aMs42RClEPkQ-RiTw100xCjsZIcUuGCzFOtvFzjM52cwmxSuPzgo9zD3OOpogT98ZOFONqEomILPM8SFZO3XLxTIuKCwjCT6Hx7E5C4lPyP2RLi+jWS4oagiJLBHGnDIlPTFbLijaJco76TjCxoolJStZLI0-8pslJREmEjcmLNbXJSj+Nc-AGSUSPKYlTDNH34jLQ94N3a4gojOuKo5IpDmJJaYokSzH2CE8+dnyM6Y4ETnbTJkygsKZOI3f8SWZL6U2bjTZMGU8ti5eRNkniifCy6Q1O0cb1TbB2SA5KuU9ySblJGQsm9yIKLSJ7ifk3ulBZJplPOw+r85lOWY5r9dlOrbNr9VkMOU9ZCHsJOUhTdVuPOUimSFRISfHlilmJPPL7ikJQeUs5DKn2eUr5is6NjkzkTTN0+UvtIseIRY35S7yORk9NjM8NwZHb8OQJp5GWiryKABcFDwVJhYjHiwePRgvdsJnzx40FDUWJFUpRdieORUjoCyeIsogSD0UJ75AljSWNxUnFMnNJxU+WTyWOMXNLcHJIKPMZT5eJZYhuTzTXN40VjOcJbk5lSpeMsYrZTeWLFY5W8ONKbkxKiaVJHo2KSsMPQvEViBcIlwxui6WKlYoVTe4MXonKi8mAeIz6MKfxlUxVM5VNSXBVSreK1Q-LdZtwm3LVTFUJLky3jVUMxfbVC9VObY5bSnUkd40l9zVM3YhzErVMsowhQrUP1w42DM-x94gdTynRjTJnSme2D411Dg8IZjcPjRl2e3CPCriX7Tf6U4+MHUkNSRBS6fCdDU+KjU1NjgLQt-GNCrf0ZgyUNpt3z41NSDpVLYijd6l1d-UvCy2PGXX+grpS9-I1980Ox3Hn86+ID-BvCrX2wRJvjZGxWE17d28Kj-TvDHdIjjErte+IY0ig1g+x9wlnciG1BXai1x+JMbSfj-eIXYmfiq1K3TefjV2jHUgmVl+LnQtKS4xwyk+dSspLsEpdS7pzykvfiCpMV3D-Cl5P-4sNid1K7qPdTusXnmS-i0ONA0x9jb+Mm7IeD0pLXwzKT3MQW7OXds3wV3DPVF5KUfR3dv8M42c38KpJ27eaS2hLAEx50sqOedY7tfdzAI1fwICMwQNz4H4WCaf50kCMIBRAj7PkwE6-9sBNj3XATQJR-0z9jcsQ6dYgT35SYeCDgIyUFAAJSaBNSE-+UxM1QM9AV0DOKRQaxoANL3Y3Vs5Ur3Dgi+BMYI45hKFInPYQSPXDn3WUhINOFEli15K0aIr0jQWKsEunse92kIvvdB5U0IvQSt1mJ7OQSpXS0EoT0hvg0ItuVyAIEM+gzTHiMEokUl9zME2bALBMswjgynHnRsbfdANJO1UTjRNOO+EQDhEWEAvhiDxK8EsmF1lLyzPwSte01sLwi-+N2qZQDBuOf3I3sxVINwx-9BVBCIoh5Q5TiE3AzgKWv3SH5c90Apf0lbBR-JVIjbALJ2VqSEDKvaDt9ivS7faLDytOxLKAD35M2otvdSiPJPcoiVVwmkwIDqiOCA6BjwFOf0qqSaxJqbDojH1LUHeIc3L0-U1UitqNf02sT9pKIwgjSSMI5PUlTSGMHElLTBOLAnJjixxJY4icS-5NY09vtLxIWI4cS8uPYUxhTgCDWI-ri1iNaA3j4gvz4EgJxLhJAna4T0xkrEltj2yIGA84ihgMuI9+hriPgID5TucA+Ev4SQZO+E5sDxEKcIpYD6tPHA4mSmaNGwigy2tPBE6gtIRPP7H8SulKa6GcUZSIjbRESysKNbcrjURMy0uEjstPPYxEjIlX+JXWSSlJekYpC+uKaU7iirZM4ktpCCSPYklpDrZJ8fakSTsNpEqXN6ROpI2AcmRO2Uhm9PvGZNBo9tSieE+b9ZLynkoOCl9NeUkRiC5N5I8-4MQOp0sAE8xPgY3DSJRK7ktUDedIXPR4z5RPDEgZCPN1EHHMj0jO7kvo8qTKgUsaSdROekzyJgxNlE3pSYpPO0ur9TRLLkvJsKyLpUlljDPR1IhkzAFxFM+lSFJM2Up0jJTOw410iWVO6EveTWDPaEhDR8QKDEqUi0fzlE0UyWTIWY+FUIX0CImMTGYCjIq9S4T0TExqTihnCMv-1IjMoPdoivB3QUtMiRpJw00Uj-1Jo04sSQmM5Mnw9ZxNCAkYTf1MWkzDiENLdMuID5xzbE6sj5qN2k30y8NKqM66iBxMpiTHTyMPZPUYiTJIzKCYjKGMWE6hiKFNSMzjjejPukgYy+OJSvb98HxwnIr6SZyJ+kuciroLtVOGjKwLugkEzOFOX7VwSfhKPI15tOzL2M-xDDDPPvdD8xaL1kiWjOZJDMmIMI1JvEiH1ZGPtPNb9HTw2-QmSXT337U4z2lJJzD8T2tMBI4vTZr2UjD21QxPpSYCjWPxAkuGSNGMsUjRSuFy0U1q8HGM7Xa8MLUnM4hCSTCOMQq8DnFLFkixDouNkUiatpZLCU2WSIlNC43CigkJiU3WjCdJVkgCDqKPIkpLSBQUaM3khGKMggzs8h1IhvSDcRzLtog2TCRKNkjhSKNyG0s2SITP1gqEzDYKwg4SjfH3VdQSTGTLNM87jaSKu0km8w6Lm0g7iFtKO4pSi-ZPkkh0jFJJ5AmbTQ5O+48OSNJKm-dN8CTOv0nkSgeNu-FHSoULMo7HiMdOmEjFMKcLqMqnDvMJzMg0diVKNHCSz85Nt0nODEdKtwmuTRp2VEnzjApMpU5izeVIl48uTndL0squSMLzRfNnTaWPs0wyyBdPSozlTJcJF03uS56OFUw6dB5OSkjXCsMlX44-SJ5NP0i9N3+Ln0ldT8pKP9OeCESL5U62pcxwao5EIooOaoqmNsjLDM36cD5Nqkrqi-dx9eOMTchJak2MjQjKp2Z0ycm1dMz3N+mQPU+Lt0tX7jXS9QOMw0mksyVU7En+SKiJAY1JNI2LWomoiiFWq1HIyFpL1MyMyCjKqUtaTlx06KbDDiOL+VTUSNSPFEghi4wKIYvsTpLMI0hkywIIoY7BCXqKo0mYiANLmI7oySzKaMy5tXxyrMhK8azNu1D6SwaNrMr7NagM6M0OlGzOu9ZszHVVbMnjSFwIHM0D9L708EwcyEmMhk86zTrOHMgEypZO7A2hSsrOvE0HT6YLvEnicAYOh454iVaOIfJ8TVgJfEn4i3yL+IsETaZKuMqmSbjM6U-2S6ZKm4oHTAJLHQOETxQOA5dcCwJN65JhMtNKG5c1lPrP0Q-TTSJRIndMBSJwl0gIN++GfMtCS5DzcU9zSBjW1ogCyCKLiU4WD-ENc058CdaOps3HSJDWf7RydIbzusnD1qtKN9WrTQv08fXCy8SLJEjcsKRIUshFiCLNqrd3UNuMuUkSSg6PIs0b8JJKWUhSiVlInLC5TnRkDkvnDg5OeYrSiTkLu095iA4M3oxEDCTN4s3STfy3jkkni0dKTkkSzi6I-PUCD9aPx0qyTmbOAsofls5Ny4kWz8LKUsgniVLNV0tSz-JIMsikz1tIdwykMrLKETDnTg4U7k92yZiw7kxlTnJImPP2ytNQSk7bC1cM148+ojd3N07djJ9Izo7f1Z9Iv0mf8v+L8s5fTb9JKkleTMS2krIASdTPeLGqSN4KSgqhRt4KNDD3tz5Mfoh9DUrOFXdKzRVxQw90Se30lXL+jgOO-QkCg4jOw4z+SDVxPfd0CRx1AY8DDGVw-gyBiwFMKtbDTEzJKRODS0FJWkxg140KZnfDirV0I40si4zLtXSBSerL5Mpg9-NMnvQYiHbJsklBCGjPIY6jC+T1HEgszxxJ7I4szWVPoYxgyqFMaHdjDmFKWsz99mFI40+jAdhN5szhjtjME0wRToZMWA-+yMGzEUyTTOEJkw-qsVOL4QtTiBEI0426yVFIfAyasjFKc449llFPkYniMLNMRk3UUdGIMUizj0bKPAwzTmEPvM+j8UJLM0ylSMHPOrKzSqW1sUihzrUJxk6QsnFKksgmTXzKSUqxDybKi00MUvNK0QqLiWHJi4-qy4uMCUuLCkuMiY8LT-r0i038zfNIZsqmzn137EjkFElL-M5JSQb0Vgs+zm+g+Mt4yMtIVtEJUvjJX0xEiClIXAnEcnJzQcvW0itJprdrDuZOqUirTalO64ox9mmO5s1CziRPpopcyNhyBE908WtI6U+izuaKhszrS9zMqqfpSRmMzjIZS4HRGU8nSM-UY3WSSxKKmUhkSIxNRM4OiCCNDo-bDw6N1rb2TjtN9kkKYdmMxkvZiptIZU5kSWvz2U05j4J3OYyKVHsJekE7TemMuM4Mi1KMlGFiyvsJ9gn7DWIMe07kSMNWNsqU0QU3wlR5MscMs3BWiW1XafdJzXLBD04EUVlynMqBxwdMqjRe0McMx49pygULh0kFCPkjBQsFSuIIEsonDDJMLo0nDRbzjgo+z4lOJY4myabLCQySDnbOZ4vCzUVOjssKSBVNVw7nj1TLms2OzhR1Z0oXTxpzshTnTrnKDsk6MqRR5UrnTPJLik-SytLNss15ynnRRwjXiqL1J-H+y8HV14m1SMXD1w6jtseMNwrViTeJ1Y5XTPbI1UmFyddOt4vXTTU31Ur3dFkGswW9TqkzNUmVN7+LHk13CdcPdwu1S2lw53UN9O1Kn43vSMO1ZfW7d-WIDTFPDgMQNU71TeG3otLqoqmkd6fgV+pWQmZYl42LDUlPik2PD0oHc02Izw6PS1UwTUkYQoLWTUoBJ1X0VjNNSi2JH-NPTdXzLwzPTzWKrTKvj81OSENAVPDJLQzvAy1K3MoP9S9MrUkfCw-wr00F4WXMHjUnJaImV-auSe+I4tXvCfX1HYslye9JH42S0M-0702di-ePnYip1eNMHYgfSR1IF3YfSVLVH09S18qMr-dej5uPxMrfit8OlDOeTd8Pfwm-TvCMLssKDQmxLfCBiq4x307eze305XKuyE2BrsluMchOak4IyUrMdMu9Sb5IfUxezxV09OTuygOOHjHuyPTPKEv9DGziqE6Dj-ANvs1SkwMIPQ9XcmVznfKeysNJibH0y57KasstyD40GbFezhm0ww9ezkMOgQrKzSOL7c3qycFP3smh9BrO2c5FD6jNI05RyLpOeo5jjrpNY4iqyHpPWE30CWGIXEg9yVrJXE+LT1iOHwk6y0aMk4o8S+FPE0tzp810Q-cRTX71tneTToHMU0k8TNOMMcrsCChFIcpT1UHNAo9BzwKIRk-6DNFOwcy8y4KN3Awxi7zJ-ci5yaaOg8v486bMyNHj9aHKocmzS3MO84nozsqMJsr0RGHOc02oNPGLYc8Rzu5xCw328yHMI8wJD5P1i4gLSmHwS4puchHPJgkRyQkKXcrHSPNNS4iWDlZOPsqijZYMiQ5Y1MPO1k2nMslIyUlW14SO4vfJTSmKKUhiSObImrFrjqmOUYvtTojJqUzJMCRNhvGZyz3JSsRxzGaOcc5miYdN-I+x9PHJ6UrrSGumaQ-mzeKKwstvEeJNdsw5zQBzosnel1uIm0lUz7mNOcmSjKLLko+bTlniews5SIaVOwjJzpbKComJyzyyuw3Jy0nwAle7iLmMe42iyqILO0kiyZlIP5bJzVJKZvdSSWbz+wrkTOSMac5o8rgg+U3tJRUU+04SjvtKh4hczY1J8zbb84cMBUhHCXrIYlIRdFF2L5LOtIVO3baEjscKmc3HCOQzRYhx886MxYyXSjJIoJGRyN2TWcoCyOPJRQrZz1nNps-88a6Jzk-VsCJIs8pyTZcOnopryVdI5w3yiGdN9sk5yq5JwrVSyTLOpDZ5zQ7KjsqbzjbxYU79kdLMp0+RdLnNFTMXT1eN63IeTk7Ol0yERgXLl05JcFdJp-DVjFVNZHdlTyNCodRFzZvPVQxn8zeLVQ2f0bcP8PEJ0C9Oe8jYtTUOdwvFySrgJclpcPcOJcsfCu9KRXLtTPXIisob5XdLdU2ly0+PpcxZxGXPLYyvSY+P90zvi-cK5cpPiE2IhXMPTKG0jQ2V8Qd1h46zsc+ONdKFzvbClc2HdC8JzTYvD5XOT0rzskSmhkStjLLGrwtny6vAB8nwZ6+PLU71Ey9KNcjozSKTb4rX8qd0+3b1jF2NbUx6zk607Q2HzyXKdcqp0O9JJcwdCHXI9cp3S9HOHUiFc58P9c-YRF8LH0o-SJ9JP0qfSz9OYvHej59OPY-fjCpMPovJSGdMvY0-iT8JrfM-C03JnsvfSb+M3gw-Tg3LXo9fiw3Nf4mfTt+O8ss+5fLL3wuNyrDMCs0opABOu3SKy4oPDMxqyb8Je+V1IXnW-0muzYBJ+dSAj08k9yesB-nR8Cc-8MxXozK-9UHhv-dAiXSQf-SITc3L++L-crez4zR5dtBW9AJbZrAJz3QAD6BOt7WvznOwb84vciDI4E24TO324Ez34zhLccrgiiXUEEyAZaDLyOEChZHgfsvTNvAMbcsQj2DMceKgDpqh4M1zMJDK0I1QTBDI0Elr4RDNJMvpdxDPldSQyg92kM1V1eALkMqeUFDOKgJQyBrz1kELMuey33SwjQsKrgrQzezNV7HYzDDJP3G+9bCLV7WaA3CNB7UFRb9xyzbRyxKhsMvwjQhPsM3iC63yygqISkDJ0AzbTqAlt7GVyyBz-JOIiW-Jr8qHtKlxh7QIyHByyxEIyG32LcjqTb5MHcqIzm9JpUIaS9sxKI0YSyiJkEkfzP2mVI7ty6rKisnoiIzLrEzjkYzPyMutyST3qs8oy8jO7EyjyD7NqMrrya+1Ps86TqFIvsp14ZDWvs5YSRfLHon98p-NF48jSv7OkCrAwhjLbM+FNNiJOE4ykB-LXMyYz1xJmM2HNGNJL0qR9dDyWMx4SVjNC4NYyp-jpEzYyDXIvc5wTdjJe9QhzjxIFgFpSScPkjUbjWtMk+DcyvxN1cuSSPHKMPMEiDPON8Z4z5bVxraFSseUq4nHktHILsphzwb3+M+ByUjyaYjii7HLq04WzSRIalabMgnJZ4ybzSSOuY8kiETLe04w5InNZMkBdZbOGQ8g5WROMC9kTmnBM3Liz09VyZZ7TQHMUsmgDXjm9Egy9RRNKs7BSrjzpM-kyjvJ71GOyovLW0n5D1LLSM7WVYL25MnaT8xKTM2kz7RMkBPgcYbOZMqWyLtJE1N5y6iU1Mj5z7SJf+K0jDTNFAkMSEbLDEhYLxTNdE9kzozKKMvnjb-TKMv0TuAvpMroLOgqW8pkzTTP2CmkjIxMtMkn8IhMjIxKz83OnhHALArW7jTt827NVI1YLWxIVMvl8EzImC7USUjKkCjkyRgpqsgq0-QJAEhqy39IHcuBS2iNYCvytOrP7snkyd7LKsvezeAoXcw+zevI2c2aDBrTuEsayFhLIUwszP139MjQzVyKIQ2ay77OY03e87pKBo7ayhOIVPNcTdrL-zfay-pNU89sy7Ar1PP+zrrIMMxwLYHMDVOILTyIes8czWx0RwiFjQtMSDe8SkZOh436zkYNcCwGzzjI8CspzKZI5o8Gz3HJhE7m9obLrGSNt9OMQsjzjrnh3AxRDIPJwcmCSDNPNC5RCTGPUwsxjYYLjnfFSakxc05XF3zNdnRLDKbPwo6RyhrOYQ+my8KKVkl2ycrz9CkecokN48yCzBYh3MKCCWKMa4tiilPI1g4EyjrJS-MEzMLPxI7CzLZI4krODbdLhMomEiLMVM1WzMnITsmbT5bPkowk1wvOe4yLyHgpRMxJ9YvLuUtSTeEI4sp5SagoNsnizUvNZI9FiFnPzopZzM-RxYiniJLK0XLUcBAsfbJ0KxvKJ0hniDnyZ4uLTMgop06KTlTK1MmKSqVOCopW8Kt2UsxOjvnKOC9ujNLIw8-ZCw7NMsuhSXnIeckKjw7Jm8pXC1wu3rX5yzvKcsgFy8qMtUtOyTfIzszb4Z5Kjcy-SA73XUwJsRPPt8gAT6qP4vSKDBLyHwt0iRLwYC6qSYrMrso+SqxyDeXeDax2vUxuzcApfo4oSJzKKg5nISoIy1aaiZBJKMrqyMQsk9SYLf5Nuk3z9VqJWZaELwwynHQCLcjLIPVEK-gsmkogMXL3as8MC0IvRC8YLqTKwiudycQoGI-gKfQsEC1dzhAqfskcSxApXdckKa0MQDRQLhD1pCvsiRAr+o0KjhSyZCujTIDDWsuBNyzJgTOszjBNPHdcSKwIOsrcSVAuOsoUL1P0bA5-y+Qqk4nSKqr16vN0K6jW0QvBzcJ1s3aCTsbLB1dGS3A3gkuDyRIpFQvekGHPQol8zFQqG4l8iAbLfEwfzSnJBs7iVrjLt4l7CGLMm4rxzdgv3MgWj-Au8c+yCMymjLUULNaIvE2Xzm72eskFS5aJnM868UMSpC9GohZIZg76zRr1F1MmyjQvPE160GPNiUwbydnPCwxJjouOSYiLT5LKDC7jzAOgton0KYgtYo-ESgTMaUxMKBlNdo-rTKRzm4n4CfaJzC+2TiLMrC4BdRJKc8+JyqLKkkmiyZJOs87yK7jMYs1Uz1KJrCotB7lIS83SikvPqclLzAeKacxFSRJQMk9rzlnOMkpjzMzP7C8SzBwsS3HDz8QqG86ujZLKlvE6LQF0-bayyyUKB-A8KlwvW8j2zVwoPCpKiHGRDsypz9vJnCqnSvotImHcKKVPWCwyyVeKb9DKjwX1R4pOzXINvwm8KQ3N98yeT-fMzswPzs7N34q3zF9JbCw-jvjIj88-5i7LPo3-D6rKjvU1zCkKkvWjl3gvrs99j8hIr8iA0W7MzvTKz27OfUytyfBWrcn+jCrM3s50DS7zgQxai-TJHs1+Cx7JnfFNzWmwyM2oj9AtQ49NyswzkieeyMNLTEru9h3ItXVey+7xek2BS2YpwY3fSGIrBCrWAosONvGYTmyMIU1sjiFJJCooCJrIfA6jSeYt3cmcTG9M4ww9zGQtYYxhiuNNki5ILteM0ioczZgO4Ug2dBQpvcoRSQHLXMxTikPyfc+TDI+kUw62yHgJ4jRRiVEJQfXD8NNPcU+GTwJJM4z3ALzL001GT8HOtCyOc7IroYwjtiWyIc7xS1FOM4pDybdKlw6hyrFI4-OhzMnjxk+2yfjLw8vKLJPIRbbxiiPKofCLiuHJ802uK9cT8U+oSYsLCY4LTykWEcxWSyKNiYnKS+vMus-T8eHMqi0RzqosBvWqKv1yK4g6LMEOCC8rDsvLCCtLTbVAxEwITGxTE83X0movJsrz9WuNk8ouzENwsco4I6lO4IBpSEdP64obDWlJJktwKvIuBsmaKgov08iKL9sGGY7qLRmP605pNetJ6ikpzVKUtEgaL8wp886bSRorhRA7DFbK2Q1JzYnxcjZEyhopLgkoL6SOu4nbTbuLOY2TdCnKO09zzRtICi3wLynKYszbyFov7MJaL6wsS8j5i1ooB41KM2woW-P5jQcImc8HCBZMX8f5TAdOG1YFTBnNesuZyRF3R4sZzodOnAmYJYVNaYh6Kif2Mo8ODUdPAC7sL0VNfPG6Lvzx68glS8dPLolSUp4tEgglM04NJ00eLgnNfcI8KN61p0wXT5vMCsxbyVwo35EuTa5N0sjSy5wsfsh5jAYq5U6QL9wq0SvljfosO8pbzlePjs0EDZWN84ojsrws1wwbdlWJu8qn87vLzipOTIXON41SzNVOlUb7yLeM+8tVTlErkaX7z-TyVkNvyEAuN021icXJB8mdTKwOdYvh1XWL5EneL+1KdU2vTy32WXV1SaXJiwlX9g2K9QqPik8lxiRz5OWlJyWZdT8JFfHcoQ0P5JI396VX5c1aVypO-ELb9c8NFc0YRxXKNuSVyU0I1fBAKi8JL47Rdkd2zUnWMKMQx3atiQUnCSpPT67FLQnVyzWIJ3cLsDXKnY-iL1oPqIyZd-lwSieZdRChS2B+ElfJkbG1y21LtcjtSJ8MV87vDg31V8ifiFfJ70+HzI41K7HXzR1PyFEfSJ1NxXUXdp1PvwwqjTfM8svuKUYs-4q-S6grD8gKyJeId8vmL34IFirXdo-J13XtzR7wH-W-j8BNSxMmK0iOSsgaiYIp+CiIzyIo1Mjuy87y7s5mKthVZioEKYu0njRIym3OHssndeYvbc5Nzz+LcrAiKN42HvN3y1YugUxELpYqXsoKsR3PQYgjjFYvg0z0yp3MwUmdzd7I1iluLzFJI06aC7qKJCrrzFoJaMq+y2jJvsiEK6FPo0-dzrYqtis2KFrP44jazmh1YAp-ywZM3I-kLtDJg-CGSxMM8EwRjRXi9i+RFwHJ4QyBypFMDigxJlNO-c4zSNMMjigjy0bMwcltV44qJoxOKrOIQowhzU4v0SlY0M4tdS-njyHMLiyhz84tQ81zinGJM0kuKnIoJ0jMkXQsULTTSa4vI8qT964pk-RuLo0t4cyjjFP2o8oLTaPJC0ruLPQoDClsiPFIqi8JT9nMVSr3ELP0UcuijOItK41Ry7P3eMjRystOq4+edN1Lq4vLTpyxjCwrSylK0fO1xh1zK1DriCkOzxTgg4wodo1qK0LLKQ2wzGtP+skbiVQvcC+zB2tNWvfUj1r18cx+L-HOfivmyiSIOcrIKRKLCctbDxtK-i7-5wEutgosLFlJLCkZMkEudrEo8av0FHRYLfPMgSuIS2fFSfXyNgvKOU6wQinOoMd+L1zPVCsUzHgs8XKpybtKkcjItHlIe0psKZvx0ktLzAPjpEzLze7TUcyalcvMFk37ShXIp8-wsAVI+Q5dsyvKYlBhKF7VEXZhK6vIrrdhKebJsshUi9JI7Ctrz+bx7ClOS+wrEs0ujiMvESvtUSouXcp2yRvMDC0ZSQnKOc4GKegplswHzDo2eiz6KNErZY08Khgouc-6LRMh+iplSY7N4yj+cuMp9s45yOMoejOyzxdKQk+xLh5M1PIFzZdNF-WVS1WPlUh7zYXJp8r2yfEtIaXXSWfwCSjXT1VN1UlFyDdJ58h3i+OwpqYHyXeIpffFz4ko94xJKbUJPolJL1fMD0wPjEfOpcm81skq5fXJKaiR90rTt2+Pi7HX80koWXAnyeXND0vlySfOjU4Hc-tOFc7Pjwd1z4p-jVX3aSgvjLWgZ8o3CmfJLYrNDPHAr4-po81MPrX39efKgqfnzvAvmM4NpZkurQmtSfMvF86P94+Ipcr1zZ+KHY2XyR2L2S7vTh+MOS-tDjkph81dNyXPOS+vS+d19cldi9fOXiJp0N2Nxc2JKFXIplSf9z9Jfw58K38IXkoqSogtX0ttz2ZXHswFL7LSAE6DTr+Mzcw3c3IO98tfiy+I34jfD92KzsybKc7M+S1WVZsvjc5eTE3Kj85zLYoP9AxgL4-NWdU2Uk-K-0gz44DMSgP-T1enZWYpoQ9yuAPPziYAL8iAyi-KgM2-8YDNxM6wUnsoIzCUlrBw4zIVd+BKYImADtDy4EpHsyDOscoGzYcqoMltyIlUVObU5QOloAgQixBOEiheM37hgaFapB4xKyUzNR92EM7gysNJiMyJFJCPkEpzNtBMpLCfzOewX3MQl5DK1dYwjiHJUMwLMLCIOy7kKaso7MlVKHCNf8z-yAHIOM-Qyv-JMM7K4zDI8Iiwzl4pu+UzMSXQoObiohHh4Ei91L4tj0x5MhjhVy+lw3vMtORHI-FGcSVFBa6A4E0Vw1MrfGA3KIpk34xdThXFNy2Vw9csGGOVQLeFlubXLYPjZ-NwRLcvyCLA5dctNwnFRPcoAZYp5eYkkXcp5iBhsArAK3PKp8qf8W1Sgywl8SelaeZkZ2nnSLDEEtDFzBRfddbDtQJBD4PK4i27JRnnZgqlsV3jshGZ4YkEdseZ432Iygm45-jnQ8yuSivzMym1kZMo1YyISXDLfJNwzYnPnYNqwdoA6sYuBE7CXNbPTs+TsFH0jYiKAPQZI87HasBcR9oAMQKsYSKlLscV9+8rxMpKyC3LQTYpp01zwC59DOpPObAbpldifabHL3ugq9VlL6YsdjduFMcgKyG6JuYoJSqi5FLhjOV7YGrVkC4LEt2mPyknK7MmadIjikUtAwsa4XujQuJS4aUqxSy+wD8uUKc3J06nrI-DTUzOGs3IdcVN5S6999YvgwV3YzNRNeC7h-inBpd6Q+Oi3NWAroixECciUhUsvsskLmKMwo0ohhHHYIlHK+BJZRerMZHFvCqltVDzjadQ9QXPvdHvy2Ioh+afpWEWn+IxwHf0XA+IsrHHcUHWJ7P3+uEipoDmKSU1SXrjDy-eD1AoCmfxwxDC1LQCzZdyOy128pSXgyrPD-iwfo99jEnFQLQc9v4IkK2eSI+N58OKh+fBuvC1hljJZI54SZNIqcRt9SdnuIlGQsTJx8PQrVjLPkmFKvlP+8HpxuoGIIzwgtjMOMiTjf7L0ioXLDyK9UvVKBRQNSwFs37xfc6RiYWzC-ESdDnF3MkKKfHLz2DcD4W2Mi6OLuC1jiwWT7UuYQy0K7hzWsd0BjRDWsWyKLUraYlKLg4qMcnAs5QqhOAaUAGIjnMIS+HjPrOSpVcv78hILCCoJcJlRKDl5UX3LqVH9ykoxATEUqE3KyVAvod3LrRCaK+ECzfK1yxOgdcoKXQJKcVCdywLKYpVdyjorPEuFOborOpG9ywYq9Mq6KocdhPIlUNpROiraeSIL5XjFEc3K6KwfQPoIGYn+KXOyjeKnBRqKm0o3i-W0THNK0qpSx-Kx7OOsFegKtNrCLio6wnDj+CO6ck1wd3mgs2iTmHPkc1hz8opY8mWS0uMgKlRyq0rIShiMF4v0SDPZqfL6zEcocmKBKrx5MJgdPMCp6hnSU8tLdjUIfCDKtUkRKstKYSqK5Hco0Sq0SDErUtME8k8o+3Hr6WfpR+j-KJ+1QSvRsGsQO+iYdfxSoSqRKrErHEgH6BiYvyhJKx8pfyhHeCkrCSv0SHcoZ+nZKufpIlXaip+KlXIvBHmUhSr4kjzzB7QEK5H49BCRZXpwHCo-xZ0SONzIsjbTrtJZEzEzoQKF8UwKlbKTrQgjrCsSnJUq8s39sjTcv3jKC+-YqZRgOVAcywr8vYM4d2k-uITwBMUBlNt5Boq246uDVStNKhkjnIGlKtpkckMCOSaKViMNK5c9Y4Q-S9UqJvDtMxMZ0FxMYeDKgEpRFPOT+gpdE47zMEsq8Q7xwyoxVMDBRbRjKm9dxvPjK5UrXRnkOT2CGINDKlMrIIui1RQqYMOUKqkj-Sr-pOMqXSsZE9c4-hgLKzttIQK9Ku9CMVWgyQIhYJnErTMq04sm0n+L0LxNHWAKVJMR8Fsqy8vaaAypFtLrnDdicyqNKrWYNbIGTM0qwypLKiMr-3AWw-jdswtbk6cqgyoMJFHYajxDkz0rFyv5XNQ50FzBSGsIvaDMKmECLCsUog2sDCrJ8IwqpvA2UhzzlvKiGNEzknyLKu8rkfh58Z8A0Ki0K88qtSsvKnUqgs03Kwm9LJQ9g8hcjkLqPZyA83nwSSclTvG7K43wiRiAq4J8h9SMs3crNbIxMiYAoKpTGcwSVyq4kuCqqdMQq0VJJCQG0k0qcDJxuDnKSg2ifI0SDhNIsyk0+ULxhQcrtM2gq7CrYLRuEPCrDvIIqoISiKvzKsCqLQUwq3QYXQWcLNirI3OY819KqwoZTR-T3SsazCZKgQMPS7G9zzNA8woLzTNoqgcrBki6dangj-BsA2LQOQoAqiDy4JJzeb+Kz0rogiONUKqjSM2VZzLSitcreopA8-RTVtITK8SqdyvBAxZIKZDbzISr4ipZKyvZK9gfKtWzeUM+yx8sdjjaUPIpXKsoSwkBGAkkyBgIidlsq3Mr30tAqqFFtRhUCY9IOn2tK3UrNqzKU1KrGJi8qgsKDEpQqxyrsbk1ytQJqP0fSlJyW1xsqxSqaKs8XYiqepwYq+NoEAmDGZJzJSshwlat9Kq3S10qIHToqkyrEjgCCOE5AqonKyB9-SBFKCIJRSlKq6LyPlTR8yqrBknBKlJQgqruGe48DgoUJCSqyVIYq+O04INt81v8pqplA4STDKr1vfjxHyx2KkWJguF4MQYJhbjqfYhKQePDrNpywMorrfpL5gl7ygJ0q8NhOCyrE0jwmHPZaqt6chHjmrQU8s20stC4S1HiIVP+QqFTvlINRBry4VKbohFSeivZcBpyNoobo47Z02nese4tULisrUYLghzvy5ap5z0fy4fc5TL9IrFKVujCKmZ97PO8q5bzcSAO84LFsOgZ2aM4X2nfmZC5kar1yVGqrcgDE30iNjzZA2YLDpI2q2aqGU2WCzewTQkStXBguYy+2WHYtPUpqgept2g-uVaov7imC+UymMrA7PoLayqichQl2aqtOAXY57iwuRGrznRJql+Y6lhOWcsIDTKX1B0SmauqMwMrgKqeC9cLnQqxy2e4bTlxy5WqXSMOKFuFBavvyoMCMaoZqtYLK5LuC2cK0ErmizHY5atB2JU4zatIAi2q5pPfo5u5u2MciIwpMcjFI64KUhMZqrY9masdkx8qbbxAicxLMe1XhH9Te1mYFXmqDmn5q60jAxO1qmYLI6r1q7zzNqrU3UZJ7nnkud-KyariaCmqM6vpqiuqI6u1Avmj5goMq1mqJ9T-1AUz4Clq2RR06fj0WTbp06q2C6Qdu6q1AvUja6vuC+uq30vXONjL7ooLIxakSoMDq1iFBatDq6YKhTONMpUz8KulqooLPDg+iseq5QKtqsooqatOKDoS7RPFq24KTTJdqySiKnOWaQmr46puPR2qqQLfy0mr1avJqumruBwdqrGr6whxq1W9Zopjq5izhokcs0VCG8reCiCLDyopi190l8u+CjO8IiC6EwnLi6pvq0U5NikxSikyf8tXkqYohapPy7A9xUrDSk2rH7ljOPlYb8s3aG2qUavpHNGrNCg3s56Si2kOWOSIoGqdqWMzv8rZc8rU-8u-aYQpACpTMqjiQCozMvLDtYrOk4kKoCqQK415uYlNeeAqVFSgswPKJZRQKvWs0CoILA2LSFNKBUVKELJwMJWI1AqMikVMjhJd+UYyP+XGMsmTNxKH6UgrLUtN0p2KCopdi-jSeFLcK12LwZLFyozj-3NRs5Gym117i+FwEipRk4zCLERSKqIJIoFGOIzTVNMQk9-liW2sY4DyuF2d86C5-nAKqhyKPUsyKyYSbUpoc9xKgmvsY2zSq8qzygdcnSg8an1LkPPoVbMgiWxQUAIKqdMIfRfyBXWMqNJqiAOQkEZ4mWxsE97So8sEA7Iq5GudiycBmJxFix4Vmgqk7D6rd6tGhfIqV+HTKLHV5FLDi0xizLO-2NGCEunSNCaqXNDc4lBzHyKHSwET3ItHSzyK1zPJk9UKOtNvil+rznCZk8KKpmsYaCuKJZMjSnNKh4rzSxoypIM2NcHiAN0pKuPoBynqavBV6SsxKkILBLDT6d6z4+wOagkrkSpVtVEqKErxK8kr1msnnKkr1EhuahRJOSvuav9cdmqC6Gkq362Fpc5quSsuatvpqSu-KfkqyStea0JNmStUEMKg+SrIdOkr8Sr+axkrbyl5Kr5rFg276Ec9jPPBM1MLtMhiycUrsvyfSo+rRKu3S3+KXysWQ9UqeplIqCtgwwR6qjEEOKo8qJxciWtMsccqkqo-+Zqq6ysu0ySrqTSGSL4g4BjWqnnT8WpaqpuC-Kv8qFiq-StOU5BKpaqHqsSqJ9UWWdqqcqka87lrYqOpam745DjnK3KrpBnh0lTzKKsOVZlqZas8OBsqeKutGGwYp8oaqVQ5wZ0VKuqrRWrMvYOrdch3q39pRav1qpCr1zhUqpN1IUnaaQgS5WtssRqqZquHqzw4eZWla-VJgmqPGOcZKWsRBexqQ2rSOIaqBgu3K5VqGUALikXAwJiDalHUFWrUGDv0dsMbKmVJieltC-EA42sZa3SroTgyqvsqg5MyVX1rf6C-8ZPUHTzdajKK0OiiCZPJK+Dza-Or1bOyqw5CLQUomaGEOendSeNrLqlVaIoq21zzqhurgHQqq+iqc0nQmBoRumomikVqj0q8aztqaIW7almqvWpE1NqqcquaSeSY+qWAgPiZ0vOAyo10svOBKiFzvqr3OK6rGSk9-bC0jXwymHPCNdC5MYXRNvyz4u3RTtBfiOKw+nMPfKULZaLWpCsp4muwynAEfqsh0tDLQgpXSmvLuEtNs3hKC6P4Sh01rVLIyqnjH+NES0cLyMuGjWgq2pz2c2L8dQr+-O6LhdM4S5ujjWMWmdmrSilVqo5ZrTnIaiVjPnOlOVc1vVm50w3FMOtIa7Dqd8plMnyT7nNQ6wjqParQa-bZ-Tj3fCWr8L2AuNbyozlvq8w5zavVEqBpt6p-aDOo92kTK7bcaOvOcq+qIGrVqshryOtOC2-KcGupqvBraaqVax3ihOqNqlUSSOpV2BWroGtw6wICeOtMKYeovSgMJAjZVjUrOJTqxMqrqaTrrWr463TqHWpY6m5zpSMsSp6Zu+ONQxTqzwp3a4hpLbNWcnHTzotKi-ryzop8C+DrhvKui+nDoRN08slTEOqec16KvEq6LNDrhOpYLGTJ0Gqvy9FYiRls6+aLBOrMSgTKj8k9q7fKp5n5Iy+qoNMtalQoZOpta-jrt8xjqJdpt4V-y3LqKCgwuONYw8hLJB0oPdN-TaK1AijiWO5yMEuS6ydSjOtJg9LrTapxyn2quOqk64wpEGofyuTrgyoI6lLqGMuB08rraGvTqOuoLOu8kvrqj8twagrqZuslaqzrHnJs63-I-tnK2CS56zkF3G2ZUk2q6u4kBIVVaKPIGusq6gWqTEgKSyDjk6vi7RrrdLjMs2OqWOqTjImqL6qfqvTqVurw7NmqGHVc62OD3OvA6x2y8VIG852DfOsuiknTJozg6oLrluLsyi+MtOqm6nTqycoo6nuSUOpYyiLZR6vPyx656Zji6m0TgYpZ06jrRuu281BrfTnR6hjqWgpTqdnZVZi260M4DdjdKgOyqNjXq1HrYuqJ6+LrMetfyhBrbatk6uYop1ny+IgpJQinq62r+uozNYZY2sStCYHpiDQopVZKU6piKNM4gxOa6yOyRura6qeidvNJeaXI8urM66bq4etBfBTrcet1E8yDmLhoa9+5YGhFqwrqJ9XLOOcFDOvl6tlLoGgG6mmr2eq5M+uCkLj26rWonSo9U47rnQzcKYPINrhq6w7rFORcKMjNJeqzqjbyCAn0672EczhzotUzIYv+c14LpL2hSoIzPgrdiyNNr5PwC0tykQpzIsgpHerq653rC7xgamSEPRNu3duqFLlkyQsTKQtMOMjrMuoxAsszcD2h6u0qDeqW6m1c6YuU6+nYxOuL68QiOrL7s0MDN6rIKCvrZwkqMuNS8FKmE-lLZhMFSz4oBGr3RIRrqgj1kBArqJM4aursR+of8we10CsY4zAqJGq3cgxzTGv5yjSLXCv3E7Rr0sJsC4xq4Ww+K40LYmrPMrBySqodS2xrg2v1EUNqnGpdSwJr65LSaxDzLGtqSBwoA1OjiPxromsQfRzjVEJ76-1qnMJfasJr6cTQ83prW5Nv6xq8bRSLi+alEmrryjOLD6tSantV0mt73XJr1ENgG8fcc8rya2Qzecojc9SLTUubSscyLYpiDGdi94uyJN6z4SqfiSXQb2tKawFQXGqCzMQ5cblG8ylS6dWNEnHgvhIp0QNLNGqOMyfZQiunSoZiZmoeMqAbEbLg9bZrtPK2a7kr+yjyK05q8KV+at5qZH3W+SCw9mtAw8Qaoj2uazpz9mthaiQb+wxxK55rGfDua0JMDEiRap8pQWvCCqxidBo5K2iN-mv76Zdx2DDZK6FqzmuUGrQbEWqBaywaxBq10RG8MLL60kUqiNkXSwSjl0unC0JyporrqrVqV6uYyhaq1Sogq0lqeCrIqK0qqyuAK09Le2vmQpMrMDi5cCmRTWtkq6OinasTasSoYvLparbTlPC4qWD5wWqHaPASzWvHa32zUhrMGBKi-PIomSQb-SwKGuSqxWr8GpSrV9Sja8sYljkqGpIacgsYy4oafdUMs7irYqu2OQVr1XxWSdtqAyNqGsqr6yoaGzgZpnISqDVqy8yGG4aqDCUda0ircqnGGtyZy2vec4+r0Et3qG5SDWvckVKK8EEK4fIaWhrXSiiLeOtV6t2Vux0aJSKqZysjam5TEBoFGM6orypc5YzYVeth6k4aDurXfVYa3atPq0YajqhUIhnLbhp0qtYIrqmVaWCZa2uiGhlSYqvZHCiYh2sg3Vtq40gGG1ekJ1meq6Adl6rqGzaMG2qeY0yq1-hDQEdqI8sKq+qrgWPhGytJERvFaglqDmP7aotq5JmTMRSZV2pNs1rydooIygRLcWKESrFTeku3M6yimpwkSlkaU4KJUkHrKWJ08xdU6MoUS3cLmdMeinHq1IO4ykTqULg7qj-KNaqZ6qJqu6I161jq2sRU6rfKuuok6oUSj6u3C+UbrOqu5AnqTNk46jTrq8pMSpHqttiI6z8QdRqdWeslfasNxDvr9etJyp-LRdNl6rUaQmKVGi-K76stGzo1rRsG663rPDmN6gzrHOrFG1tzr6ob6tTqcOpt6850PRqt6v9pXus1G1bq0f0V6onLLerZ6yMbLOujGw8LBRvMUuzq3uodva2CkpO-q6GLrwq3YuGLdsr98hdTspNLFC3yfLIX0vOzvkvfCwKz5aq9q7rrZCJeLOepTOqOGp4ayYJejTx5YX2u8xTL5dOUyxXTVMody8LrEL00y6Rp3vPNw3TLfEu0ynTUQku87ZRoQUG9aQlpFxoXGnhpA+q6JCcatMtkKo0a760bEVFzdGhUaH1plxoPGoxo5xrBIQ8alxqPG0RobWNry03Thsot0t3CIfKJc07diavr6kBEGWn6uZtTrsoCaLZk-lzWuAdYHInXmZ8wvMvySl9oYHAqwfzLw41jYxVygsrvauDDvY0cy4V8CvOnJFbcPjj-RO2pjWlrRI5cXHTGS9NS5XLSyrNSMspzUyvjssuHwz1oLxrPG8ibxku1c+vCpkr1cv88MiWIa5XYJrm8aD8aWXzFCSCJm7mKREdY3xoCFTzKjquQ2AUIdf1A6TBhBiU9UqCaftxgm1DjifPMdUnyY1PJ87vrkJrkSVCbqmnQmiVz8TDp8gtjksq1Y1LLM1KllPdrLpRVc4ia+9LQCCibzxtMmkZovbmomv7yyxqJY+ibn9JIa7HJuJtR8mLI62kdCFLYYIjZmMXr+FlWS-q5eJqwbXtNMVgRiAUIH4SdfLm5pWlGKhPCJJsnTFZcAdzVaCPT08Kj0mDKRXMUm+tS0JqAtLDEU1ILwhC1ukozU7FSlVNZ8oRttCqImoZK89JeMEyaypqegc18FwOEqytCSsvbY8P929LbQ21yt4FeQo1xM2iExQNCWssBJNxoXxvpaa50ckpbUy5Lghw36ETljWjRgYHpWNgLCPK5bxo0a+GKPLOl3Q7K1CuOyl8KbfMxiwAKJeLrGjLrltn73JsbaZnm6-LrzOpKyZ9ib0Kj68PKU71j6q0J4+tXyggKk+v8UwMasOuDG1UbYjMncvCl4xtZ6xbq1euAwjHK1MzNGy-KGeqgY4WKsjPEuOs4KerZlP+ZIVjIirDjmeolGvPqpRtdGihrYGtrOALZtuu7Odi517i76wrywmsXcyjLmPNYaoQL2Gq+waAqykO4auAq+Ymoq-hqjXin64mbUCsZKOfr5hMNizdzJrNYoZSL1OLUnXArR+2RylRqNctu9ZvQnkpgcoybt+rVS-SKzAwcC9frdUuk0-VKH3Kk-CRS41WNSlmayBpNPHVk9+p0apYciBrhGydq7-mna7w4Omvu4RUosRqymZgaI4qCKz4i-rOVCkZqKCzVCnyKNQpZEamTsZsOiqdKB6pnSi0h4bI4G3gbbgMyEWCLOzUTeWvr3Hg3y1YpSOoemssTK3mtoNELxut2idrZOdhXuGQT23kWGagyHrlhmjjqeutB6DAgsGuQ2COb9dlBmm5YXQ1-CDt5NpOasp0aeptU6+sbHpqzmHOalYsoaps4Vrk264GbI5t3qhYZm4twUuXCdZLHTGaavJMMipZqYiosa68ylmWMgDSRoFTA83RTIJOdSrGSKBukeE0ZYPOv65nTvUu-60JqtYpjakAbfUsNm6CD14p+K3iNoCGK044jKlMeKq4qXipuKxxs3iXuKzeazHO3m54qrLl8wr4qciqptbhzz5rsQhuKfFKSYzWKMyROAO3o7IkgxMcIcQmd6VRiiovEKlBKgevQsjT9ZGuVxPjz9BvxreFqiSt2a0QafmusG-QbqW3UG3W4oFv4GmqAFBpkGqkC5BugWtQbFBtkG+BahBo+apSRDBoFK4wbQFp5K9vo7BtpKqwbNBv0G3IaswSha0haHBvIWhBaRQrcwPBaQWqM8pdKBbLSC905RqqTCjMLTR3XKp0EyKr4cYEbZ2p3S2IbZU24KkPBLSvVzWEaNIPaGnz1r2QyG-SpYKqkWxuaZFshpC2S2WrDlDlqKKruGyIa7WsIq4br5Fo+eHAZDYEmGwYbx+pmGgTqyhp6GxYa9jj+G0xcVFpIXLobwRqsWmgsEvH6G7NqqKr2PCNqRhquG5yZkWNai5YapRNdq9+rjZjmG63sqBquxExb60rASvlrgmR9ahdrARjUAZQ4jWtlYDKDEhuKcoqrfBrMWrxbV6s+GvkZe5UiWheqiRpiW+ZCU2r1amOxWEBMYO0hoiBAMePKAls3SrJa7KoGLMEa3ZO1GCpbWvhKGGSr0ltxGig1jMkVqpQSqe09aiVq+2seY1Nq7Kjrm1tK08W0WpOsNppVGkvrBRN7Kutqu6NJG+JaxhvGW7VtuAzqWvMLphuyWudqpWpWWxY5V5r3IApawLh+m8HYLRvDaxpa+2scWlparFtm8WqzbFtSQ6JaWWrna3Vruhud7IEZ6qkhEewYTWrlAS-qx2uqGsKT7FoyneBYDFu73fr4Ee02W9QjeDNX8-gzD-IuWqKqURriWxtr9WvCWvhxOmUhWwZbiRqDk7tSL0tbykoYl-L7mpRbvRyBWmu1SlreW60Z8VoG+Qlb3Fs1ahpaEVoWnZpb5lPJEbJqpTH8sY5biVqRG4YbWqpGWspbwhBZWv6wfRimWplq6VouGuarL+TJG8ELswMFWh5b92vOEf2DCRu2Wy5aIqKkmXFb-PP3K4sr-6vSI-habHn9+LTN2Vo86qjLeWueWz59OFolW4oMbOkTyiNx9Vt+6-uK3huCWyUZ5qpIq9lqPEDKES1aaxiFWuxrz+q9Wv5ae2qEW5VaQVssW3iqp5qrYLNqIhuSqsOdj+qiGv1atquMq-ZbwH0InUNb-luSG4qqh5t9WoZb-Vocq5FbXVBLalWa5zLqW7+Zzhq3KtacyVqcWoNb02qQc9hBE1qqG5NbhwNuWKtqisBrapqqRVqLW-lNGVqqqyEbZy2hG76o6lvUYQoqp2ugfGdr01v504b9VVohGjj06mqwmHtaUqvECW8zMVuKW4dbllqzWziYMRoBA4SA+JiTW1oa8oz7WjWaB1ujq-GrpcPnapdaSfApG7OAqRuac4zhQePQyoiVcSvhcfEaDJneQuYKmDPk8-AbamvPCiHTqvL+q2ryv2q8Gr8ikWLVaiYaZ6Mq8umyV1TcYYQqnkIwW15N34R7moUpBUiYG+xS0fyDvRRTX6tVwiE5YFvda6xq7HQFYA2bvR0Q2tTSmNIOYuOSaRu1KqODCMpjgjOSREp-m8HrJLOciwLqpEqMXVLdQeoBveRKwQkUSi599MpN6jll0Oq-tMLrOMsJQ03r-Rsxy05aE5qVq3rrnuo1Gh0aYxpOWh+56OvOW-UbZRvMszMaTRqEEl0bhNpW2N0a3JK0WIvqA5q2ml1YV1m5WAIq2T3ReAyyrEvlGx7rz6vAiaTanrj1G0MaJ0NJ6-GYkZpBmrqCnph9GoPq-RtEyjrq6Oqs2xOabNoFjeu4OdkfWSS5ESXw2RTauNplGnLqw5p12d65WLiC210YaAV9GzXrm6vU2qKa-NrJ66ub05qc242Z7OqMuBLaw6o7oyjrjZn9jBzqcttY23cc7eoXOLIzfetK2799mLJ1Ujjay-yc6hUiXOujgmqdGRoRQ3Kbc5MJUsSDQ0so2uja4WqcoicKmNqnC+jK8epckpjqueIk2m58xuvk2sbaC2om22nqfTks2wnrZNp82hXDxNta6x0bcPKE2vpbrMyS2wJaFNpTG+bbIyy2272qRNrk27Uy05qgWVGbezk62ELaouvAa6GaS6vY6tXZRNtTmgLbkZrDONe5rtrzK27b2uqhm50a0evQuXbb8Swu21LZpLi+2qMa5tqU2lYaEZpYuLs4PtqAtcHbkxsh20Lagdtc5DMaDtpD67BZPuua24DrWtux09rbbjMhsrzqaNppk6+LqMv862ui8dt4kqHyjEv2KFzNLwl0EqKsae0GQkUb6dLUStLrPNqW26zbZusXQenblFhhWpnbO5Q56ulV-tvjm57aIZmXOJrqI7LkWvjbjLju276bFtt1G7zaedrjQPnazNgF20V1mduF2hbaVNu223TaAxFEM89YGdr4MwXb2eyhWQi459Ra62Xb6toE2hXbddpO2tTaXtt7TEHbizgR2q+Z9Fut2hUbUerF2h3adtqd2sNNl7nS28FZvrm12o7bFdvNG7nazlmHfQPbLtrB293bzdpkHaXrU4VM2k1jzNtxqvRK9Mxd2z643dq6WUPaSxNF20urxdqZYDs40ttj2z7b49vZyC3b3R3fWB7rU9tS6xjLdhTe2xzbg9o4uWS5ytpL2hzaa5p7OCvaPHFu6vcLjZlXGrc469qm2+US1CN386Fb9-LX8-QTZhp+2s3rRtrH2sQyJ9pZ7U3bGALz2uXCBer1cNXaRtmUElfbmnRYKRPbpdrQWWXrtznsslQcTjPpG3sKqdqOi0jKr9rtsj00uaN-m8nbuRvskuRKhtoFGoGKDRuLkrcbh5hR6nXaAdoj25Xb4erE27Sz1tsk2zbbw9t+m5baVdvT2lSEtNqLmuZa93w32wgNlHWz6tur6+rn2ffapesP2tMLv9rNOL+saZmO2hsbHdrO2pgzJ9thWgckHAQBC6XCMdto6-Cls2m7Wbmqn0VTquGlG9pj20Hby9tz2-g0rpiGKOPaJ1MXWWs49NvA49uE0Nin2gQzKDr7OA-bLdsf5T3azNvr20Ob+lvoA7QiSDrePRGa9djL2nPbwZu9G2fbbdr+i86kBlqbJUBFsNndMorqxIRQOhsTk1jhq72z2zms2YQ7p9132038d1hmWKvbyKyemQfaZzlkOkfbRTMS6ggI4ttc24ra0xomPMrbtasBmiPIlSVQOkolc+rZ22JY+9o3CjuCstrq2uXr+5PodUYUvutZox-br9vMkkDrLJPv22jbWRr62xnj04Nf2zwbhtq163naZqQAO2QiTdrua1g7yeq72q7ae9oCG5VSMFlUSnRKPNsIO0XJI9sk68ndajqD27vbODtpaz3aNtvLi9o6EDuJ6hM5S9vYOjQ6IY2uU5Hb5dt0Opn5U6rO2JmLC3SR2PbzQDsm2kbbBMpYpRY6tmXh2SubVjrjsmg65josSkJYXnlGOugDGyXbktnRtDvc2p2qJ9zOOnTaV-LIO9bZgtqOO37beCM52pXbTtpW2zTsYdjTq4LT9jrFmOBZfDqE2UUbbjo+OkY7Hjsh2NUbp-M9Ob7Y7ATa2SLbl1lnKt4659s+yTrr6eqgOoA6iDzhOvmqATpWOoE7XRkK27La1eOW6nMb68ufPHNzT5PfKqCK01yaJS6af2Oum2lL89oLm5Ub+ljv8WiLQ5pS2+za1DrBWZtyUGuNqyE6n7mvygnKVDth2wLb4drBm6Y7m+shm8UaC9qe29TqIZq2ki8jtdnZdLPaduvRmpCbMZrxCm1aCQpXcz1cASssLSfrBGqpm5qox+r4aiMLkCtNOqwiIaVpmkhSjFKNiymCCtPc04YtlUsMa1VKXCucK69yvTvfcuBzP3NbLaow0Nora9WaY7n4LP9zFZsYnYNa4iuCq9yrYzrY8BOLT+tgk3NqoPInm42r+jSjO3OLwXM-68Jr-+uw2vpqjZpCEw5h7ZoZkwzywou4GxerXZs+KiRz-MJii9Ri75oqih+aXprbi5h9p0zU-ffqv5qZswHqH9icG5MKXBp0jD-Z3BsmYmEyswqsq0baSVpVKwIaPSubKkIbxFt4K8IaN1oOGtobOVvMWgY7R1vAq+jxshovoBIbmjwXOnwbB6sVW+la2VMnO0b9yDk3O55JKFo8bPYaulvNajDyjVu1a-lrQVpaSRRaaVqmG5taDavqGjYbUVpsea1aak0bZIpbjVqw7a5amVp-rRJbPlorYb5bUlp3O6tbN1um28c7XRleW0taKVorGYxyfzvROz46KjuIOqNah1rU3UJaNFscOKVK6lpOkhZaQRrU3JFa0RpVavNVXFssq3Fqm9MqOjXbqeyF2rC6sVo7gzNbyLuaScCgCMEJFH1b9hr3OsU777CxLY+brir-Og87RVpHrEtablt4q-lbuLuvOwoa-lTqOFrIQayaOMlVCiPhW0S6mltyWrlLtBWJtSwEOwGkunEabzpSG5c6dluGWjS6-DmGSLlqiVp28uC7kKvFWuNbig1lap512HOV9UDbTjj7RG9aH+o9a49qsNvg2xubcNvbSwANDv0J0dy7Fxgr2OM7mhsjynpq8ztbkvy743gjzRKYgzraCG8zkQXuqyVE7NJ28mK6k9sfYXDKkVMEslFTv2tSOrI605LA6jraxEq62suKfOqo24nSGNp5GqnaJvJ-WzY7jOsA2pFyIus42446E6p92og6-duUO-niQDsGOsA7hjogOs5bOjphOvUSCN1k8Qa7VNq6u4vaDTmcOsgqrdpFGjw6GrraOia69drLWbq7b-XVOlGbeDs0Oh86+rtTG-nZ4DqhOrLry5qi2uHb7AQ4Ona6TswOuzabhTqGWEI7xTve2866pjqzm6I7Zru5Ur5yZDuH2pa67jo723k7XdqlOl66O4Jc20E6hjv5U366nTmz2gG7buiCO0rb7rtOuiU6nrqhuiQ6sDqkOyvJj9q+u0o764Jm2juCQToFOUG759vVOLPIKtqcOyQ7q9vWG9G63ZlP2zniOvK6jW-bhb2KuwnbAouo27rbGbtQSp-bqrpf22q7qWMaCg4FzLnpuHebT5v92nnSFwr2u3-aw9r+lIKakYmguEJpYLjC2mKSYbpZO5+Z7psOu5S5BXSX2uw7NdsYu3va3ruMSpLrPrpKXTG769z6NSW6u6mlu1DpZbtR2pe4ejvUOpG70hr2uw7ajrz5uou4hLsK+IW7RfKb2uo7trulOzTa6diVu-2aVbtO6llUKDqMOtgELDvqoyrbDNuq22YsKbvwOt3qFMkEuAW6NMzdu6m7BVNmOj-TjSOeC8ISLvMBchWFtcOsy5jE+xvu8yk7Diriypo6vCRHG0AU4XI+8iu77Bvj05FzkBX8it10+NpN06JKLMqF-N3i9eJdYyHzZMul85viBTrru61zGpp2SiCJOAW5Cf1jHJs5cgabR8JpaFTqmJsZaFiajJrmS3eTlrkLdJIF02ncm3gVW7inU8fTx5NDchGKSxoD86qawnGjci4tY3LOy8Pz1poxOmTbccpd3Ta7JTszmsGEnCtzu5xKextu8wu6Z5vquz-chiqnGjW8a7poWge74XLjvR7yAHoMyhu7dxr4qj24mNUiS68bW7tcsju6QXISS7u63WO94p4q5sU1aVDoy7k3ukZlS7PABHJpB7EqEvm5Z0M9QoCb++M7Yqood7AjudaTG1LGGfHzxJreq8NT5fI6yx1zEJt4paxcUJvRWfW50DTaStSaOkulc7CbZXNT0vCbdJoImgZLc1OKm6vi3bnbNagbKJoKymibVCv1czqb3BWNctfT2Jq1qHdJWNkKWINTkzQXTDJ1h7pNCUe6ZInHuvqarXJ0e6e7dH1oMku4Qmkwelu5sHqnunrKxgrs2uwF17v2afYMlWiDc2GKffKLG-e7p9KRio+7MnCWm6bLXwq4vOtKE3PAKFa7fdsHlUuy77sRuh+7NsphigsbPHtLujON7wtiy+R7rdxPux6cz7pWqrGLL7vQuyA6b7p2mpXr-8sr620b2xo-07f8QCOgE1-1YBLRAMB4EKDM+SQUGnm2sX7KEHme7ZAjXuyBykvzIXSOm1qspAPYE9oqEct78pHKEAKqKsmTqXQFOz7JR40n80U6420oA-lakyPQbOZ7vhpygBfbe-xpytHDmANv8xSKxyVME8irWcuUMxx4ectsE3x71Ip3E0XLBZvcKtwT3YskAi-cQEq1O6wz7lX8EuXK7fKAChL5te1jeNXKdiNGa5ChgVBkAbJ5ozqUU-pqQArsMxXKTqjPO6VIlGqTJEFR3xPBUWoqBitWKxoqDPTMGsKg2itmKhF7YcmmKoA1w3Jty1F6uXHRe5R9h931-Tlw6ip9yr7zEXtxPcF6zcsHGqYra8g19UdlHBhIdEPLxRnGy0drMNohK5q98vPVuBWxRmqp0t1b5JraalPLy2IMs7WBo+UzypXjhnkyaueBPFrkCm+LFzrmsmjxXO16weQpCCN6K+0ErdErygAb0xp3a-n87EvlYxwzG8t6opcqG7LpO9a4GTqKEtfKi6vWeywFnppVE155Y5vmnOcCJQu+eFsSN33WWdrVc5vYChbZ8SzBeRs7zNN763WL7qMkShjjZ8HtLNF4cHGzwJl485rMsiN7tH2Vi1BriXiJAIl4D3jzwEOzyXkDEEexZv3vnNqY69knggMYmjGZeTJ806TNJfgqKXix8fBKbfMB4-F730BFeXkVuzHFeD9ji3uAcqth-uIre3MEq3oyIGt651IzkK4hM3omai7Ic3rJYy06uGrAIHhrSZqmPcmaNUEpmkd6bXhEa0cD5+p4i0yFJGpoUp16B0rOem0tHTNEA9d7rnrPvItyDDA9mhwkvZpfyiQT1zUPem16Dcx48E9603nterwVM3lvepvrs5raEFObe0yw2ct5X3pLeN96EKtzeQhqFnpeiFt4-3ubeAD7XhrWW4MCQ5t6guyIB3iHeSD6IPvkCFbox3gbmjlaieTbQluaVhoG44F6LmGLOx9a1MzLOp4FnargKN4rUFC19fwi+zHFm494eXSVyyl7sXBGe8gyYXpqK8Yrnknbei3KkXoUqJxxcXpJeuYrJxoxegz0A6xJUOF63csmKnRyn8oqS4l74Xv4+jMlMXt6iNF7RPpqTcT7kAnCTNDVJVCk+mOylisBCTYrqXuNvXarfij2KgugDise8gyVyYLNSuKKV3ojVVnI+fjLed97zPrLeQga5zKz2HlpYJmpWnBySmoHik0KB5rYTbxqByF8aszC8jUTOjGzOXrca6ExgBoBe29bWfmRoBulZ0tfi4Ur+zs0S0EzuFrfijJbIuSteu1b91uFG9RbL0usjZarD+IW8V7SQcJsKrdqvtISu8vZt1sXsFyrkMuR0nK7FnN2iwDqi6LB63raKNpHCv7q79sbrIN7ORpfbfrbCjq5u-kaWNoCOvDrLn1Z2lo6nuorgka6-UBY+MTc07oa20GrnIIcMqwkU7PwFQsakntHg7F7SxvnQKT4MnsCglabf+J+SjIkTXIctTT46nAgE8HLKnpT8pwyJYHgRIJjzPmh8Sz54CJlsMAzKMztJDp60CN8kO-9MCLL85uM54RGc3QjiDKjZUgyqPoIKsZ70e2veizb0AOZyzAD4oviMyBjZ-KYC7gDN-Pp7KnLFBL385fbNbrN2o+Q6cspy1QjGcoUOxskFCI3Ykvd9nv-jdnKAs05yywTDnuMItAabcu3Ezsb1UsSzWwK3-PcEjykbnpcIk+UNe1-8u755AMsMn5Km7uaU9Ty-EG0ecj7yiq+YDmboXo1y2F66PulSBj6aXuQRZF60VH6Kvj6S7rE+rj7PmJ4+4X6qXoaKjW1CXqE+3j6Jipl+6T6hxwo+h2ItisRI-3KisxeCn+rgiKDlbQDU9yqqjISOzyyE5ISB8qQCofL0hMLUxIS9bBt+ufKPgrNDc6a23yybGmLQGu9m13NojLKEoqzw+0FqigLqhP5OnCKx8y-C+n4ZnrOC30TS+0uC4ozfftb64t5ehKbE73AXXs5OiQTzgrj+0iK+rKTS3sSdTpKuonTwCpGsgJN7TuFSrAql3opC02K5Ir3czIyFUuEfeszz7ID6IHNV+ub+loD8Cs5mrQLyCoDuSgqyiuoKzYS0ntvfS7zLnq7M4ULtIpH+vsyyoqusin6MaN8I4IqlQqLLMdKuZouMy2ac-k1C-yLWboFHcI854rSIRJCa0uSQrMdy4vq4teKTip+K9L6PW3jC-tL7HKF7WMkegLtyycAO-oF+72LaPql+jX7dPqPyGT6GXJaKlj7hPul+9-7SYM-+s+TVXr9wRX77cuV+gl7NCjV+0AHdfrU+2X6KXt5+9j6NxpfyQAGwkzrFeT6VisU+sKTlPv1oVT7wAdK2ydpNPoOq-VQqV3-++Rqezpi+iL6XtyFzOdKcWri+6zcKSMRMgoKnlvvO4RbQVoQHepVgwQvEFAdJFveU-7DDbNbCmnb+RMADMY7hpLaCrBScZ06CueqjTOUWis69gv-OlgH3JPQ6z8KypPvezcLFQO6szCL1YoHyw27kNoQBA+rZAee6u87-BuAdULayvVg2VP7+hLluo+r7aqrq7LrB6rvinlrrLtlqtq7gVlQOiwHmxKsB2E6X9IuCnP7ugqkB7YLhTJSa9iqjLqVW4dbyTr1e7drTQL-qpO9+qPZFRKIzXuGopk7m6rMB-n4vRI8B0gL1lXoi3kysQs+miZ6fZoaEwOadgJwG+gLY-N1MhELmAriHCNNMxKtE9P7QPu1MjQHxYo6CzS753JYinWLiNLo4w06RAoo0qYjGZpukndya-vNiqVLZUu44qUtFxPY0+v61ZMb+3k8pjOug22K1GoNLU57yfqFmtsCRctFm-Yzp-uWBt6ClNKwG8ULigeS1KDZqVmg+4d5jgciOKz6HqrWCTOJ86CHsBgJkhlciipChmua0-INl-otmsna1-utmrULTtPGajD79QrDPCxSq4uiKk8zdMIgkkDzd9GQIA0QIqoTOq8ypUVOsO-FljhTi1M7fbIdCs0Vhwo52s+bqzu5g-4GtIsLS1jzGbO9Cpr7n4yjSrLjh4sY822a8sLtioBBgwoUc0ML6ovxBwhEaJPzJY4rilNrOwEyubOsWnAkHYvM81ILaX0W4nCzWFuHO0WzeFvXShp5C1vfO4oKUvtby2bSXPOos7EbxlIMuzzy8gq0sJgGmLvnW2ba2AbqVDj1kByonec7oLrle6aKidqCWpL75rvFBtVbP0q9C79L7tL0ov9LM6KJMl7SP9LC3Xm9VF2AFAq66btA61EcIOrKunI7aQfqLCnaaBvqRPOTubtFskraQavY29lCwTtCk287vDpl20xKvdtuc7A73aOjB-G6tjsyu4TL3oqh2vbbsbt5Q0GKt+XBi7MbM7vO8vMaR5J3uuAZ07JZe3yCyqIrGtGKqxvPujb7u-Uj8yP7z6K2owmLyxxvo89Tm40dM70r7TOpsIwoTVP3exPrmTulonqSQFOLeEiFZMjIhQd8TroaBmKsJAdyB8P72uKDqzvcyUo8rLojY-t8Axg8ZTqjMp6yWtUjuSWLAQph2tUjB7LdA+hr+Xtnm-172gaIUqiTONI3c1oyl+rFS2cGpIrffIz7mQufsxazLYuPc96TQaPti+8G1S02s3jCnwcKvZci5jPeNRwSfTu7M3Rr2KAE0gxq9GtRozVKL5p+g7OKgPOI-NUU3PpuADz6bOKSKuEbm7imWF-qnPszig57g0sc08q7jaqii8FsV5t2BEH7BSPvsbNoaviOBqD6Tgc5KidbVZuBtZCHpiSPg+WjRZJJsgs6GtMGaprSXHKeBnl6Xgf1Bq2b1pA3+iGymbr7e1YwDAfCK8WS3zIM+wqLu4py47NKr5vRB8WDcQcC+ltMLopAsrjykR2pByeLSQYWMuCzYgv9Og31WQca81d7sWrQgt2oMguKO19xBQbtkxsT6lvoGtS7WAcDW22D-4oScrc9WXp4uiLyX0qcB1c7jQYoXLWzXmJ1supyrQe0kmOTeRMI2-STiNvMonHbLdL0hvI7avv5tUq7sjsa++KHmvukS1r7ZEva+5jbWjp+unjaknuMsqI7+vqZY7E6YDqfKwxKwHX96zLYRMvDBvKG4wfGY1MGUduTujTa1NyzB+29Mdpwyr+qKTvFUrbKPHp2yub69soW+w+7HwvSeqbL55KCepUMQnouylB7qGrXk4pknImdjbeSGwbaopsHr6IhSlStm42pOjsGL5IEY7sHgGu9+guVE-okE9+jlHVfUnlp31JTIuoHSDoHspFdsgaaBnCl-vpP4gmcQNK1pE-I6SSfyp97YGMpSu6GEYh3B116zVwQU0mM61lQ0krZ0NN3BnXrp3Nns2dzsQr4clg9WIq9BtMyDTovByWJ8zIr+m8HJArvBwSKHwb2B4YGxItfs16S3weGB8kGtrO-sx2K1gbH+7ciJ-pEwmCG3-Nk45+8JZuEU32LZNKNS-wrpFN9OhhaV+oDO81KR5rlmpz7HPqsYu-qu5sM6QvdrQGZyNCHLIqYhmEHhSjhB5xqWmrtCtprx5p5h7zSdMPUU+eaf+roUuebZ1x8uhWHHzLhglEGPNrRBpuL112ZB-60lIaNhmNKK52Vh0WCh4t9e-IHmzpo8lh82zuVm7EG-irY8n8yckVdh1SHyKL8e5osx4u0hnjyaQbSh3RyVBu-W-Jj6FsKY-f7MRLcEYOG-jOXmzEG7W1aw30q8Nv2on3iamu7Sm3B2KKPi9VqMBtPilwLF-rNm+z8V-teB74GfIQNCqyG2Fu5BmjdOQY6+2UHZLsmUuZjVLpbWxo6xqoos0aKpQfGimUHc2QBW8UY0nIVWt877Wr8h487SgqrbDfEb0qwXJ3YcF0QSmS7u4c+By2ajAeRG1lqh4agSl5ianLeYkKHA4NqC07KBAdBysYISEpy+i6rr1vy+lyAWprdcB9aaEuqSuhLpzLZM35CP1thYmqMK0pIdTDKkguDB-HCWvKih-8qSNov2ojKXQZsozI6f4bZGijKDVpxmscKJiGcowbbrIc6+j-b5NpFuhMG+vrT22lSujvrg7HrcDvA7NMHGOqEy+MGUEedHWqHptowRhqHYEf2u2natYvtG08KkjoOMC8Lcxp6hnO6uxoUygvguzT7QHs1682Ae2rb2UL-u7VSn63XG0caq7p+8-XTCsoZchISmBOLU9lBTMsvSczK4Hspfe8bjtyQepJL3WKl-fZKzks183mUXMr9YtzLLXODUr3TI+NIe2tT1qif65TktHs90xPi6HpK8xNjJX1R88zsyfMiyxKbM2MVfelKDl24ehzteHvp8rKbGfJ6SgcKR4L0mrPSDJvEetVznUkt+mCzrfpLUwvSm2MKyxvjapr7uzGG3rh-RHRHqVgAxJEkF7p5Cqdiy+q0bOCb5EeayhqaXXLayt1y4GwCy9JGfXKuSv1ybkoDcu5LE3zbu81Dd7tmml5L5puRiyQqPkuWm-gHVprmyj8K19Oeh3dT+pKHB+klVsshh93yNsris17KsQmiB80DjXq7BpBwEgelU34LZTu1Mk6HrnTOhiktt4V7zM97sOO-UnwCGD1VA8qzprKnfFpGN9LaR0-DyOjoCilLQUtBC6lKKgc3fQGHfeOBhta5FsS-ymHa1svEB2ysYYbz+uGG2gbEc88HwwqIRcayGZuNiqazC+rrDaP6HXvoYljSvwZATd+yJgdZCxMKlgaph3SKN+o9infreQrE0z2KSPvvcxmHH3OZhyRTWYZNSkMpTiqrXCtbw4qOKq1KV5ozO+-qQruFhsEGxYYsix1LJYfRAWEHwrv7Mz1KZXqw8u+QEQdI8r-q1YY-uxnT0sIMQyJr7Itf69n0Q0sIhtC7DYYTS-mGDaO6DThy40vrOm2HuUttelNLqHsRXJ2Gg4spB6JSzQe9hkaHDoqcumXVvzPzShv6EtLAs4tKsmLXc6Eqjmp3+yrDw4aq4g8gauMaRjMkY4Yb+OOGTYewk6TzDbUPmn+DqmpfW9OHcpF7SliSEwoHS1D75-rciniGtPPfI0SG2bvEh45w5moFWFhaPBorhhbiq4d5BiNH+Qfws2yG1uM6TC2DfIebhgdrW4bchsaKvZM8h6eGa1pjrLzzB1uYuuUaRFuvSlZNb0oO045SwvLDWlgq2bvnhrlajzqdW5eHAodXh4KH5Vpbe-gHIaqISr-E94Y+03L6cvKPh4ERMbOgy48Gcb2oSvhcL4cQyvp8Svqq8lpyTvy-WgGrxnwu-QLcsMuQ68b72wrK+zsKKvrRUoDq4oaARw6KSMr-h6Dqai31h23FbbK5Gjm6SVOyht-bIEaIRoUav9up62xcNjp0BxuDEEbKh5BH70fg7NBGRAbJu6qHGoZcBrG68EeGUmqGFvMau48L5mpO8iGK-nPUAhxK5Mufu7sa6EaUyhhH1WOLu5hG04TYRzXSsEe10vAH1MunG3hG5HpyQPLL+UIHktcjEHvERqzL3ePtYx8bkHodU+3TUkq748-CkG1pjJX8OXI8yiPiQ2Mz28NNo8ID0nJHaHoim+h7eXNMR2pK08PqSuCRGkvJDGLL2XoKhhPTMpuVjFLLXEeOi9xGRHsrTDnzd3sbu4zKjdMqmm2baJpqmxR66rnqmyPDriVj43HyUVx0xz197lqydRh652PRlTZL0-yOS6Hyske53YzHckZruWfDrkvjjW5LBspX4x5LkPrym+b7EYofCryz3kst8g4qsnoaR87L5surveLigFPCxHZGVVv-CiBTvof6knpGHsvie1OzZvp8xwaG-MdSeorL36jGhmNyZsuyetabbJupAgu9S7Kz+1cGPdyAI-b6oBMO+mASA9y+dZRATSWhCYAzwDKu+9AT-svaerAT7voHgR76rzuzco77BTkIM8R54cs4EoZ6K92++zv6y-nGeiJGBrsB+t778cvIhxUCZ-NEItgyN-OUI+nLiAOX843b6Lq6+VfakfoczZZ6cmp38xfanjvh+hi7Efth7OHKtntP8ub58fquxrnKifquxkn7FvtJhxxKnBNWBun6aYfOe5oIpcsJvGXLPiICEl5660mACn1GQXoIA2-6LX1mKyF7c5RNoAUUX-oQB0X79fqY+6g4f-vV++j7MAYABuX7HtIV+1-60cc1+yZ7BPuDQ3-63-r1+uAG4aR1++oqyXs4+-WZDfqzu4u6DXqIE-7swiO1GDVz-DMyzMHtm-Ih7dlqWcdmMgIy83PJivITAGqMKSACwjKcA8ZGNwabO-37xwb3BpbHcUvq1ZIyZwf6B3A8gzMdenGGiItKBu7Lygfhm+sTjDoT+lvrM-pXBlZHx33uRoArGGpqMp5G+wuL+8KTRrPPs7oHHTtJBE2Kz8oGB5d7Vcb-BvozuNNxh5QKjrLb+44Socd4E98TtAvZCqgrDbRoKhGG3Zr408CH9GqhRkCH+zM3671HjZoX+6x8l-v4hidLxms3MvDHN-u7OpESKxQQ9dRzDUc+MyOH5cqP+htLJg1P++OHM0Bai4+LTnuGxv5R7-oqKkHNNAvkROHHa8dJe7+6qcbWpCX65WmgBinHW8eQBzHHQoYk+Vj6RPrxxhZECcYp8QfG--pJxrX74AebxxAGuEcGGFAGl4qvJBT7h8cYy7AHdilwBynHtaoIBr8c9VBD80gGhU1RavkH0WsFsz4Dq4ZyhruHc0foBhUGYcyapXRbOKpZ2-yH1zrK-DgG5UB3oLUGeAZaPPgGWwo7RwQHN9u6k9BHWgpKs25H0hz8B-erHRNzqgtGVQZsSz9HlAdFpZqHFSUnB7Gc7kfDqp9GFcJ1qnOqdFrTWwtHyodMB5MiWDvFq-wGZRMKWhwH5WpCBw87Pn1wJmk98CdhCj49PSPuyrUiH6tsBl7qzPUBWsgmnIeY68IHJvrJ4nNzbTKNegBqPfqPg9qSrpr7B5IG8Calxu+CMIsaB6cGHoa+m6bNmB0XBsIdlwe8B7P65xzYCm6aN6p1xmvq9cfqByQmpweQJzTb4PpPBqvs++uzM0PHWFKvBkVL0YaLMvIGtwslSuv6xgbObfGGgUfGB7jCfwYDKm3HmZrmB+Gj7vWv+89zY8b0MgULPsfJhrEGFZpRsr9zDPpdxx26riWohuiHYiaHeM4HdlwFKf5wRYH9QTOICozuB4dLTZr55cdL2aE8C78iPgb1BsSGS4Z+TMuHfqyFRglGhYZFhmXBjRFzocWHyUeWrJUB40HrWrOIXqvWBwxSbMI-6+0LdYcdCgHr43qC4xZqdgZS4z2Gv0uVRgLGNId+Kr8z-is1RyYHtUYyY8Cz-A2RhxhwRQWwKltTDIc5h4yHkLOU8gDa2or8c69VXBvbbGNGhzuG0nctRzqFBxEwRQYHh1NGzVpWY5zy1mI7htV6q0d2HHRkU0fPSx-HCyqbRsOTanNbRr-GvkqNswDL5nPXR-DLL2y-hsjbCrqDiq2zUJLMJwxd8jvHCtr7D0YQ6qGq1uvyhvKbCobgRuQ66Qry2hHqowawR7RLioYQRwb7C4OCkoDH2dob2qqHo0YIRh27G5sjBzetJMtO8rqGIgZSKL3y+obcsve65pvHghaanwoCe8aG1vo3Uw-6I-NgJtYU8xwEvAscJ2LixmPzbsqAi3+Y1oc3gyFKeqONDQZH+CcXyoXH9odFxxFKJkafWwqCcrM0vPKy7QwKs3uyFkfUB3QmkCZAJyVbFcaqUqqz8IqFiszG1cYlJkiLVCaVOqN6nUa3BxStXLy0Jg0mJBMQJ8u9T3xaB-xjjCYDegVKGovne6Q1eIokC6wnpsdiO0szPoefR+kKZUqdxkYGFTJbEz8d9S3ubV3HiYd-BwFGmZsDxwCHEybAnACGKmtPjN06oIaMai573Tt3IkWbo8ZCJ2CGph2wGoYHjPoOBlGkaIcbJ44GEiZPa1z7tcCHwWlohWWmhPPKOIdYG58SsidKTHImzHDyJvyKG+MDR9I7iiemW34HgJM3Aus74IZji0Ymy0jCyDsm8wjqJ7z7SJUravqq0I1lRRxSCIc9B3DyBUay4oVHW50zSnuL2PL1OiYnc0o1RtZrY4dLx21GmJM2Jy-7K8Z2JmgGLIfAKcuG40cs87ILdQY-i-qKtlv7hvRbonLXOshliwtc8h4ndzu8hueGXiZiGtUHqnM+JteHvieS8ghKs9UihvDLaRuBJ7dHmGpq+n7rC-vq+yDr6OPSh+jaZEsY2snSr0dyh3BHxMpRJhn8wweAxiMHKKatcubzCEcqh5MHMEffRrC8mofWuv5HmOq281AmU7rsB9UaSEd-R9O7tXvpJrgmp2SZJhJ7+ofSx4safHv8xt5KakaCxk7LjnWrBmsbfkpxii0nPp2BSm7K4QtWhw+TekapOk6bBCo-Y6HFfuVGR+VMkgZ-eqZHe3yvg7+iMUv1J5U6P5PQNB+COUpyBmQmbCahmhDiNd2PQvZH0wwSxzQGjka1xgZtl7Lli0dyMGNqB7Qmn1q6RqlLOUoMJn0nszqxm3dGWGstxgindHMvB1GHF+t6B7dz1kfY435HCSa44vGHXweBR1wmC0sUiwsmI8egh97GgHMgh8qmlSdvcghIGYa9i2TD9tP9iyqh0Ud6UWSHsXCVht9y2iarJqwMO5rY-QlH0NqqJo0RaaFz2E-qoQfCCRonrQEuRsamr+q6p4uLB13mp30nzGoGp3B9rFJQ81zCA0u1hm-ruieRB3omiIf6JmSGo4vjSokHRUeWp5Zrr5tthwIDAtJlRsGsPEM-Mq8mpid1ii6nlIcVRrNLJwrcJ9WSeHMK4pRzS0ouawhb-10iPfQbF8Zy0qJbiMcbSpkGjIaBHe1GKlO3i2RHO0rThwoGkLISCrOHtia9R3OHlnIHJ6+chyeWvSdL2BodmzgawvucGjqL9iZVfP+aKAYlKuUGP4oic5gHjAcJalyHaPFAp6UHwKZ1B3i7AAl7hwRbsLvVskMqcnJgS-ZS9tO3xctH70qnh-S664dnhsnba0ZXO+tGW4ZPOuCm2LK+Jv7ifia3hn-Gd4dXWi9azqoeQg+HyEog22taXirPhsdGeZMvhoZyp0agA2+GodKvW2HTF0b8W58mlEpu-Ur7touih4SzYoawphKGcKbq+21b-uu863CmPaZAR778BttIpiBHyKdH2+imQHqiooqH4EejJzEngDr1uikmYCc8BulG1tqEptE6QMe-R8kmcSf8OqBGleMEp2OnBUNXR3V6xKbGfJ+6aEbGR+DHexsQxlTLkMcnx0OnWEYRcrDGhxuru2unN8e4R1YsZxu588Kg0DMxckWtsXPFQ6aanwVx20umHxvVhz+7p2MdU+Ca6MZdUpHyskrUR+JH0fLGXSL7IkaJi2UJzXMjuZjHrGSJe5PiQsoExsLK4puExlhLZ1La7VsnZYqTU+xHG8HUmwvjNJtt-bSb2tusXcvjCJqyy7xGcsvVcmwUecdvU6SqqppVR1tiwkfL0-u6tvv+nJenYdlY2VentHtH4urLHweSRpndUkasxkzG7dI9Ysem8fLseufjesoX4wpH9fMDc7e6jfPKRrx62SenksYnFptRi4LH8sdCxi+6isYix9oUnfOINVNzOkfZSsFLT1PWh5KDm40vUvgmBcYEJ4XG0rNVJl0yj3smRlFLL4PzvdFLvbrfk90nztv-QkP68UoL66v7cD08pztyoMKtJmELN4z8pqQn5jzUJ-sHENKPpvDjQqaZS8KnBGcip6hnDkZiptIC4qbpYy3GXae7LDoHFie+Zd5Hrwcyp9ozwybZRmQLcqYG+0SKAUaxhgmGiqZPchSLV+rXeisn5ZthRiD8YUdphuqmj3kRRxqmIHNRR1D9eYflRjqmH-sZR39y8UbLxgWGAvsXJqxrhqYNEUanWif8Q9CHgbSmpiIJ5l1mp4ea5YbhpyOn-GtRMaJnq8oqJvPDzZq4p9JnCJzSuiMnMPNLi-cmi8ekhnhzyibI806nDEythiLDfFMMJ1uLQmJbO2VH7qY9CnEGRicGp6ZLxieFR08mFIY+pkqmMsKiUz9cixV0hxKn9IcBKvPGtaZBK7BagN3WK4hmR8eP+-LS8RMxRltL15qp5JDaZoYRpl1Gkac5zEyHgaqyKziHjjLPilcyL4uTx3Imvgfxpks7HZuQg8L750tJp-trsWpG0sWnklVs8hyHqKqlp5yHgKdchitl3IYdgmVaD+hPSu-GaWogSt4mmyrQXEtHbsLLRieGNkMpRSy6KrrZOaCmtqp5puLztKOWin9LLQY3h5sLfie3h46qu0dOq8zde0a-JvKr0osSuzKL0RFExkdHivJkKzmcH2ptPCrzmvKH80ZyDTRpZ79qn4c9RtjbX4bpkojaP4Zih0jaWtvhJpka3EahJocL9qfdpi8mqruIpmq7pWeC6xEnYxpDplhG6dLRJzw63UuYJweGy7vahpQH46cqZokmk6Z0Ok46WKfwR9OmYwaRJpq61t2sSlDa8wcvCnu7+ZqcSuDGrdIQx5dqxt1pZhHGqKe8Sxume8ebpmc1MMabp7DHQHqAGc-tDdMkGaB7REed40jGwfPzuu8Yh6ZKOkemaMbgZxzGqGcyS1RGgGYMR4H5vdOAm8rKO8K4x8emeMdDUyKbGdykmiNDwssFchKbh0ZmTFCa8t0wm5gqi+Oym3CadJvjHDxHlXOUxlwi+EbUx2NmNMZuMitToGbKysXyS2aMxiN8e1Ib02snfNosx91yoGacxrqa7MenTJh6NfLr0tFd7HvDU3XyUGYGy2dD3HskplkmKkZSeiTHB-uPu3LHT7sIZ9b7VKZIZ9VclspJSj9MqGdVizfSPfIm7ab7qpSPZrBnKkfZJ6pG8GdqRwJ6eSbfCqaHwseVI-GLiIvhCioyAM0ey85Mfdxey1Py6seMyTR6EXBz8x2U0BIv-drHbvs6xlz4HvpBy576dAWpOygzLwNjAEPGMrL78+vHRnq5mqbGzSak22bGLsZ5IKMnWqKrlZZGVQO5dKQtkfs0EmH7VsXR+2zMpDMh+tbGUfoZyw3b6yUZ2hH7dsbo5hiQcftb9PH6+ezuxwn7he0ex4565Kd8J91m3sZLJosm9vhp+31VtUtueq74ZAL+x3WwHvlBpoITgcfjx0ALQXvbJcnG+fvGxp-7G8b50InHccf3xlgsUAYvO1or7OZF+9HG1I2c57j7k+S7xlvH5iuGK0fGXcpxx9zmV8c857X74cY85iNsDfoCIo366cc0ApvLI7CWQYACCLVAAw1DMDMHytISzAMLQ3tti0MNezVbYUriBvkIzKfI7EQn18oVuAbNxCeKIh3rZca5deXG3KZsZlUTlcfLE2dmOAvA5rgLfAbdJ8XH-gulMzrm98tKMg3GWOdSAj-8DGe1O+GGg4f8vDiL8ZvXc9KnxAsr++ZLaNOcZr6iFsYxJ7PK0yfcJ+hjPca9RkYzH-t06DXKA8Zhoq4SYcy0zOYzrcdexrxnnYdBk0smPCqn+rVKZ-qeIuf7TOfuBv1GzjJxpp1BPxPyJkSHtQszxl4y4kJzxuR91memRAvHAcf5R4vHIYUhp9YmuWArx7OHEwurx0FyZ8d9x9XLn-rs51HGQucc5tBJnOY7xy2JfOdnxyu758b7xklnlTHHx4nHYAd-OwLmjHWx5-1mp8bJxiLnQuai5xYrNmcE4ZfG0ebxatfGKiA3x4NnDNu3xw7Vd8crG2nmBJUPx2NHj8fYWsHdovuhM44mVuLoBwAIGAfyC2-GsCagJxzzYKfxRRAdl2q4B9-G60WqCgnnrQb+J+1SvXr5I8kyJCayBzEL7obaiHuq-eukBhD6SCb4pxL7MqudZ946AxtoC+AnTqKNJr0n76t4plqHpRL7qnYKXZrkBkS6m4ZMBv9HTSM0Jgknbeq1qqrb56pkBoIGfeYAp+-HDguTp5FKg+ajpnE7lCfKxo3GUCcS2xz1Njxrq15ml6vkBummwgZdZyhH9Xt-qvLmYgdpO4ZHZMmK54K0joa4ZhPmBGYcp9CLDef8pvRnahPcp8UamuZ9PSInhhPVxugnNcaUZ0QmqCauRg3mQQuip1yn9GeYi5amEqd1OsZnkqc6B1bmLCbRhqxnbweo5u7q7CYBmwqmXwYcJlK8P7LO9U9zFTyzJ-Mnx3PMZ1SLFKjJ+sP5gie8ZgWbqqfG4SPH2YbkYiHnK10losBnpaPrJmInaIbf5gd4Wyayxo-riOcjuCEHFzIBE5czNPJe554GU8dX+tPGrJof2yq7JydeRJGzDzNnJoI0VqdNCpM6jRHQgQaiLQolhqCiQqF6lbMgMiqWpkxSXGL3J1KHGmarO82HeqYf5h6mVmuvJs8HCQdmZ4kHiosWZ32HT3IVRuZm11V+pqbnoxHpB4XpGQYk8+8n9ZJRpw2ShWY5Bw4msvzfJ29VhBep235mZ4f+ZgItJbNz5heGribsum4m24buJrNHO4aKPSCmJaZxZ1UGGab3K00GfuIbC39LNebCh+oK+LPtpvPVxWadpyVn+6blZiotEob9BzraUoYro8bnvQef2i9G1WYh6kkz16q1exHq2KbzNMW6NIOpJkXnfBeufSkm2moAxyyHiSaDprw6ySZTBnOmA+d0BjMGQYqdZgmrE7PD67O78xtSxxJ7pKe8e4AHf2c5J-BmlKcQzFSngOaaR4rGIoL4yMKzRScpcyqTwOd0p2KzAZzAi34tDKdiBk16iuaGokumOGfVJvi7NSfA03KzQAy-WPUna3MD+vsdh+Z+h-QnYOMeh+Gm8It8kHymbSbhC9rn7ScrIwgKnScoil0nqIsbDCMDnQMb5hRmTSeaB8fn4qYL+xVnp+dMZ15Gj+fpmyxnPkbeo75GcqeW5rlHSzKcZlfnlrNcZ98HkyZJhxbnqgM+pqYGLpM8JomH5gYRo1d7wUau5uw8KYcu59Tmyyav5sQQIIbbm46mVYZzikZmGWeX8YYAwjHQF+omkIdQFnubZbBwc3CGr-IIF-zjj0Y+O4iGnZwjOhRjzTzX53m7oibiJpsnaIc-509n5KpfpGyhUg0YG2HgfrKBekHHMifzh7ImQBaeZsAWvAvTx8cmoBZeZzD7CacOp5pnImZdhyYm3YcUhk6naBdWa8BHpmeYFn6mS0vYFxe62bIQsuJnz-vykJ8noebMh3YnRBdNGj8nxeZtkqmn4vr-JvpDpXvIJ+mnQWcZpvdKwKZuDbwaNBcEhyWnjLpgpnQW0KtrC+LycEpWivBL+8ZeU7Xm7zy2i8wW+bwwpqr7vuoJ2pKH3QccF9kaGBcIpmEnQEf9poo6pmM8FpDriEbvRo1moLzjpy26LuItZ8E67hYTJmu1+Mr1Z+Y76ocAx7MWcEeDp5EnYseCFqlMsxsUBgvnuoc8ud9mV8OLBu8LSwYPY8sbg-N55kLHr2ZKF7GLhPVxisO8wOe75teDo706ohoXr0OBnZoWy+d2hvaJK+dgpLrmpTIZi1FKq3Mf9Oymhhbje4aCnKaKKlynjeZb5hrm7YaTciDCb2OkZvMjbhe0Z59mjed+hq5HX0NQYqW60Ht3fZlKF7OGFzmcxYr0J3YXYqf2FwxnTweeRvWKzGbzMixnLCcX5jGHl+YlSoSLTxf1Z+hSGQtxhySL3hYDpXfnFgbP587mg4v8ZoImhNICZ-kUgmek0pqnBaZapxcxwmcwG-Znmmoza45mhxHDOsIm4IYcwhCHD+rtSm-wxPAYCQarxqfA8s0KTAGwFr9ibQuxR1pqdqdMUkpnoEbKZmpnbGc1hzM7fWc4l3EWUJPxF6LqFmqOp61KaBei0m+axUethy6nJUf3Fm6nhMX6ZkJSKBevm2UXvxZep0gW6Be-mo4XPOs0hiJD-YbqihZmp+ZuzLPGNmoEGoGmTUYiCoHmjOZXinZmIaZ4FqGmH+ZhpkrTHUc3B8xyu0sq0ntKoebRp5TnrBU5+u5mgBdXMipnuReLhwUWfgfDRo4mUwpPxnkH0wrF5zMKBQdOJgSSaaeVBgC7xtrYBpmn7ibtFnCDryo5pptbHIb95l0WrRd0FpFmTmKC88eGyUXRZ-fEc0Zguq+LHRa0FgxK8WfdFglnPRaJZ1aKfRae0m0GIoay+7tHN2tWZ42DgrvdavWnQWMrZlU6BnLK8rlmkdOnR9HC+WcGlsnjBWav++FS4UwtRMVmgxci3EEmpWZsF-FiwxfsF5KGAEag6naXdnJoy6Ymkpbdsrr6seuS+qsXOU38FsxjAhcp8uIW7eZ7KtQGVuealgsXvroop61mSxaeluPm6odAxjspwMdzBsPqoMbdZnkKdeNoRr1my6Z9Z2VCPEs1+6unKULQxkMHQ2c4R3Hn66Z4RwzL+2fDlbmgDUNy56pcYHp7pmJK7xvB8qRHKMZkRk5nSXMgZ7jGtKYfRHqVc2ZU7FjGNEbYx2-160K8piNMOpq-NQztgst826tnAdzqSx1aV7TAtGxGGG2Pp9KaEssT0ttmXEZym5ka5vu7Zs4ixHu9-HxGFzRS5gwC0uYsm9+ncGYUepdmlHp-plN44Gj9Qo8XRm0oiL+ntkvqy9tTb4loxmFdtZeUZypqM2aplstmEGYz-FzGCkbcxopGPMcN87bLP2YGhmSnchZ9hnLGuSbyxiaHC8f5J5pGiUsPF53zb2KfZl8WOV2VuM9S47wvUycXOwenFivn2hfMp0rntcYA4j9DljsUrVcXd8s9ezbMlkfB++gmsyNb5+3mDxfvZw2XSUpkZwiL+nPPFpvmJYqvFoKnbEZ7veWL7xc0Z+vmKIaipsYW3xbH52GG+AvNxq-aZ+d-F7hx5+Yypy4W+geypu6SGOepCpv6HhZAlt+yXCbcZz4XSqeAhqGS1OZqp1hDyyaqpoRiEUZ6rTCWQmZlmtFG8JYxR0iHVMPyZ4iWQwlIl+bgwKOZRtSGiUZol1AX6JcSKjAW9FItoFiW0BbYljomcUeEl74daUZy3XiXOUZel40KOUc1exEHdqadKSEmDyZFF8+aWmY9hzxT2mdvm+SXXqcTSk3Hk0obnB2HWzoGZoYmJRa9h+EWz2aIouBXHqclFqZmtUZmZ6LTFRb1Rv6nYxeREv7mY+mBp1nmsRKtRxD6bUZclhBy3JY3mgpnqMa8lxGnVAYuZx8m+0ptpgKWYCoGawAWHgd4h8gtC4YEhoonIpdLhh+KPmb2J+enZeINF86XaWbFsycqk0dkF33nRQeGirKWbReZp3KWrPOvK-NG91pt58qGWpds8ZFmDlOwl6qXDtMrRiCnywp8htgnipdxZ2IbsEsgcgwXiWf1s-9LwodMF+p9+pdAyh+HwMv7RkIxfPqHRjGa+orgyoUWJXyNp2e1r4ehYs2nP2vnR54Iraf-WtyZbaaA20Vn34Y2lp0HnadEs+m63Qbwpj0GiBbMlqjLlWcyhkimExc-JldLcttelrOnUxcIxqlM7pbCFkOn+cMssping7JiF1im0xcDs9pXQuuLFwJzIhbxJnlqHpfx-UhGqbr5-USneIKLpmXSOhZ3G71mGlVZRmYIpPoRlrrckZaCS6NEw2Y559GWW6dwxiAW7cNr4lBHu6e143untzUkR3AVbMqTF+GnKZaaypzKn9OURwPD6Zc5fdRGvVLnp3l8I-wMxnHyEu1uVsSbeMeMRonzQsukm2tnI9LqhZlnG2cUm5tmMpqwmyWXZMell2Vmy+Lllg19BksVlx+n89JMy3HdgkfTxkdnrZar+x3GIIXHZ6vTS2fgZ6dnTZaf51Dj52eyR7Ls4LN7U5JLrldOS9dnu+NMerdmsnR3Z12XUGeKRobKiZe8xp7yxsu8583zl1I7FysHQ-OKFvknfksdCSRmJ7MoZmmWbkePfcFLPfMbFx1jMGe9lnIXXkusmoPzuKFXUuf9AOeCekVXb2frdQcXbSYg57gLKsZg5zVAqnto8BDnusfT8sz4DgBz8ioAWnuBdAHKnPmL8nDnS-JJikpALQzmxxCxkvhIMseUdubzlSjm-vtkJh65+CKP80zHZGaD+2nIaufaE+fz2Oa38zjnODW45g-ytdr2xinKOOdR+oTmb7qqOs7GxOYXtd77JOYwraTmOANk5g575Ofya9QyPGcBFsEXqbF0MnLltOe3eutXJcobZ9n62oieewzmcnubVwKWABd8UMj6wXoQBhHmvnts5kPQieYc5yfHPsgx55j7jcrc5pX7w2cY+5BFeVb6KmnnmebjbVX7CcZR56dWtlbF+6nmZ8cp5sdXaXpi52nHL6xzcsgiOltCIlvLwiItY5GN62OiIrgc7fsy5hIja2MtY5IjGGfy5hfLCubak9t92GYyszhnwGslxjIHFsyY5ouXo+1rm6gKgrKhC6uXyUsSAtrmfAcWF3XGuhb0zKg7v3p9E5PnDcaG52A7umZ5Sr8WLcZOF-VG5+Zm5kMm5uZA1h8WujLAl3ujpgYUCx4WESk25oRWEDFPdftWG8dVVbv7VMV7+noD+-pO50v7qEbu5vcTb+cphoEXR-pu5nxmVgb7Jk2aORcHJrkXhydTx3kW9ldJ2mstt-v5Z41GAeeqwuyWcnpB5sPHdmZiVF07M4YEF5aWXsZv+nn74eb9VmHGJHCbxgZ7UedHVj-6kce-+ydW11bABmdXN1fuq-bKt+OHV0zWSefxxldWx8anVmzWN1cRx6fGTNfXV-znyXrhpBhW6WZx5+walPoZ5yWF2ef81hc4ueZbMlWxiAcOdJdXNzBVBXUXVyqCF8mnEpZ4WlKXxRml5xUHZecgJjKXCwtiG5XmFlZDBNXmWlV4BpCnW3t1zHm6jseEBxg4h+e9MqGHm+Y2C03mw+fN5qy7JIbKhp0XQgYTsk1nisa7qzIHRhYvF8YWPecrq3urM+f7q7PnggbkFutH-eeelsU6ts1OPAgmwCd1qzAn8tYUBrarKCcW13E8kNc4C6DW1we0B9PmGCf4pnPnLefd5g0HTFelwzgm+EuPkwUReCZfVmPraqbxiWcXX6JYCk4LHQI7lw0nthdfF1+TdxeAlnpn2+aKBlrmu+YNVhYWDtY2FsBqFtYQ1idzPtY9J53mh7KPB8JXJ5sw1weXsNaoVtKn-xYX58eWsqeuFqeX7GZKh-5HIJbjJsSLt+eLA1cTbYp+FuMnuZsOsgEWEJbXlz076de9OxnXuNdCJ6+WQ4tJF60mQfRxCYDYqRd512FqGIes+o8CAXH9SGLpnTy7VjTyxFf9R1HKxmp5Fj7mxya+5ncyBmNDR6YBpycA84kWAPNvlxJmPLsCYXEAU2CP6NcmJqeELWWA0iaqtTz6bDD-lvKmHNLxFhVnUQegV5BXjyYvXIZmlUbwV7LGCQe0lhNLdJc7OkpWRKpqi4yWJ4rYFgfr0RwI+zEczOYMhlhX7+biVS5mOEr2bAXmYpb7OikdBzo8Fkc6aLpf8GQW7PLfqw0GfBYbR1L69FZyl6i7JeakVmtGmpaLRxXmV4fgpltHFacq19tHCEv9F-izASfQpzaXMKbyV10HqyocFw6WUqdMk6hXpIPjFy9HA6aGV2KiRleauximmlfrkwfXosttZxMHdEpO1hOmqOon1-q6wbu+lgZXSxdop-6X0lfsgoGXaxZBlq0ywZYeSosHirpvpjLGD7pOezWXRoYDly9mg5eB52sGBSb4vIUmfwpFJv8LqhfFJnSnOd2bBuhnq7P6x9sHWysVJt9WkxI-V+9SxccdJzcGUtXbHSajkIu3WiAM+uYb5obX65Z3FrMBCNfUppeDLSZPF0lXx6uQ1wbmSyJh1wA2LyIOo8aiBoOOohrWxAe3F6Qne5YeR-uWaOOoFwN7nBcKBP8XSQrHlp06vkfEZjMnb8xQN2pmIJdjJ13GSdaSvGSKUyaYN6qs4JYp1-fn-pLpm-FkfCaEFvwnz+Yu5gTWtgd+ExCW-gd4FgEHYRcol4EH5KvMkNIq+iQN1xiWzUldAXC4FhBmQnqnsRYWp5CSnzK9plTXImLFF3L58da9w7nXDgcpF2w3ySoF184H6JlUNxxqtmi7JkWSeyeiC1kXHufZFxPGC4bGu80q9hzl178T+RcV1+mSoleC0CSXRRcGJsLT5Idi06gX3daJBzSXKlZmJshWCxU1kiCycNYSR1UWkj3VFzTWULMEFnTWEpbRa2KXhea6V33caAckFy-H8kwls9PWLtfza6And0tuJ-bi89dQukI23DmL1sxXXFbrC9xXcEr1s63LvFZMFzaK69YdpiwX0dNyVq2y7BZPRtvXM5IzklQawEYDpxMWata8FouSs9YaV26WMxcd5hc830e6VjlTelYcXTpXuJOX1kknV9ZcO6O7BlYjpgfX6Kboq6imcwc31yDHt9fSFwsGMGebF9yzv2ZwZ+Sm-2cUpupGMYu7FnVXawYQN6YX+2Mf1iO97-Rf16Ums3Px2TaHE5Z2h1qtntdTlkrmADeWFjQnM5b4vZcWc5f4Z-7QIqYW1m6HOYppM7CL-tabO8uX+YofZteMFCeJPLez5GZ+1lo7wq0h1vTMbxdNuu8X6rXblyA3O5Z0ZkfnYDZQVhhqBrMOF8MW-uqHl04WaDfOFgCXsdesZgk3jNtX5znXeDcekjfmj3OeFomHyNZj11eXAicqp7VLhNNp+7eWxZrvcveXrFAPlsPlZZr5m7xmHdaxRr+WOJY2jK+WmhA11xAWXPrpFoIg9dd8uDQ3rTe-543WEomdcXAXz5eTh1uaEHwCavAXPxc11xxjtqdYNgSX-TfWp-AXdyet1kw3bdaaZmBX25ulFmSWzqezOhI3aBaupqGblJaCUiJj6PNiN4iTUdcIVygWnqblF0hWFRfSNhYm1mv48ytKVmfREoLWSa1B5-Rz2bPkNxJM+I3OKjyXsDdThs5niYozh91GatOfh65mhNYTx1GC-DerRicmZFZKJuRXiacoBr5EX4tHNymm-mepphuHaafkFkFmEWetFpo3PZMSc7NHRaakFwe0CpbnWgrXuaeLRiqWx4bkwmxWK0YxZl87eRvaNpxXtFelptNHZab0F9izejZPZiGqa9dVpjLyN2oCVzJS3LuCV2Ot+CP1pm0rx0aSisHSTaZ5Z1DL5pcCVjDKgauj129HOoYBJkY3slcZe8Y23Or2lqY2DpZmNsEm5jZ719wWJBaoxqkmtWY8k+IXCmYz2-Lb8OvON9Encxd2897ijjaiFvFrwhd0jYi3CxatZh1mTwqTpshG5LAoR+sWpvsu8qVS05dfu1xL37qzOuGWUMYY7INmotbHG-xK1lb8Smc1W6YKmiIjH1avV61jm7qiSwmXSkYf4+xpyMZTZxZXr0bk8tXz7ZaJVu5XD7Enpx5Ww+NEm-hHC2a0RudZ2YykrBolo2IVyIND3NY3pnmWAVZrZnemBZdaSJKa40Obl1pKxZZ4exLKnlxZ8xV6HMWZ89LKemlEeoqbkVZIm--oH1cvVkgitXNkeqTXRmeD-Udm9MbS2cy3+xe9zaupIJqyNmXyWDbl8+1ztLdZ3bFWYGbkRm5XqZeJVxBn8kb6y3dmqu3qJTzG99f3pnlX5fomyz42KwYIZi-X7JZA5ok2AUpJNlbKpVa7lxLHY5bf1vrGE5YGR+QrmGae106wXtbgigysK3KXF7OXUZ0q5mw6G3OWx4uX8Tcnl-Gcw5YrliOXjxeDMzvmMFLrlnYXE+z75n976TZ3fJk3B+ensg5H2TeIN4bmPxdG5geWMLdxmybnA9bL+hfrZuasJnFX8T1xh6eXPTZjJjjDN+YPvYqnSFdP5yKFmddAh8f7eNcCeNU2tOc417BMd5a1N2cNJZpk05qm5NLCZg03JDaNNxByTTflh-M7fQpjNxQ2FyZd1r45oaDtNwiAyUfXJp1LnTZ6JHpz9DYt1hxmimY-wam3X0YAV0BWp9fZR6pnAFf1Z1HVeUYaZvomozft1nG2kFZ0l+M3fTekl0MVkzfFG1M3BHPTSjM2JmbiNrSWzYY91pI3e9flF8eL5mYD1wMmLJYeazZrrJYU1iOGzUdrSv43SYKYVhdM1ifV13Ir2FaOZj03bZe4V1s3FPL8ltJXqNbjxws6fDb7NzkXHmfE11f7oBetEEc3ezpJpxRXE0MG0722qRKy1mzyNFdqN63n6jYV510Wwn1z11QWWaa8h1ZSB2epGC4nAKerC0vXeadHh0tGqpftrYWm7FdZph0Wmbu61i0WXFdTt-FntbMJZi0HOpaMF6OTBjf+J4HjpTQ1pvemAOtW-Rw2fPvMikGRQVbWw0dHfzcNpidH+jTfWkZzgLYBQuTW02Zx4tdxrae1F4Vm7abXRmC3HQbgtqwWd0e91vdH8ldb15C3IFejFuqcMoYKOrKGMLbqutNmalYItrEnkZZUSx9GiGtNZ6OmiLYot-vWZ5ZfR-Emi7Yvti42rebIt0obfpctZ7XqrjbahgkMaxcSkusWGSfEp6wKPWchluZXoZZK1oSXh6cp5lZX-2zEtn+7xxsgdofXI2ZgKaNmE7YFQONmZsjERrzG+6fnthmRrdL4t1RXXXNXZyzHird0t2mXkGwMtj1TRMQLZzRH2MYp3TjHJ2dl-DPToJr4xzemk023pgVzgVYaSy9q3ovExzhcB7pbZ1ND+HuL42FX5Mb6SxTG+GyRV3PSJHv+8tFXS1Msm0JL1Ifit-K2x2Y4xwzGvlYIdlUXMre2t5LbyVYcxtvSqVbMemlWtLaKth2WSradlwfS442UtNlX3ZYPZzIWpKe5Vif951bbF-lX1VZD8rsXeSeDvXrt-kvAYzq3FEcL-aOX64z6tuVXeocPZ43zXjZPZqf9c3qatwoXRKyA5-W3nJLrBn-DSsYG5sYS4nsT8k1X-7hqx6p6LVc2xfcA0CJQEu1W0Ofz8tp7MOcgMrrGFgB6x2Ayc3O0rT1WiOdKK2a0vvs+e+jXYEio5la2-9pDVgwSGDMsNuaTyArj8sASY1f2x9bGR2E2x-nbnjtE5xQj1BP45tNXBOdq14Tms1Z2xpV1sftkMxfcz-L2e+Z25Od5dI56CmptOw4SlTahtowyQRakN1LM-Ga+xsDUfsaUAx57zDLbVtaaO1eEVtD7Cnh7Vizm+1YM16FCFOOM1yT6+efR5izWjcpRejzWYAbrpuzXWXAc1nF6vne7x4S2SmLc1oLnF1bM1jHGfNZedxLXYWGi5sIT8wcPV-rHj1dfJRLnAfjiEjPdBM2MAnwzqs1NfZrNMAqMpi11UNhVJ--W1SfnFv37iApUu+ymWTcWxhIyRGblxqgLJhaA03MitreB1pQm9tZUJ8HWaTer50g7odawY6l39cbQNxJ3Edfue5HW-SYoNgMmzCYwKhd6tAoW1PcXbCdAlrK3xTZ359xmFDSo1sQ3WZq1iIQqxjJs5hjWugMENu91g8YH+13XV4ue1YG3dncv5pnXlTZ7N31GR0seBiRX-DYOA1AMwbM+58WmZNahI0OGDUD3+3W2D-s4VkUxWbPgsnI26zb4V-gX8je017s3zOZrJSzmtXeUanV2jNeR5innIuac5953Pyis1hN3XneN8Lzn6rdlNNN2YXc4KUF3yeeC5vzWOPt7xqF28XsTdt53cTyC1pnmIXadqoLWVVBc120SNPp3x7BdeedzdoohY9ZEF1LXHpdF54o3MtZT1vlbjD0YBvLWTFfDtlIXzFZtBF-HOPW4B9XnXtK6lx83qtcDBpoLjrr3Bz0mEdYz5xgnxterqybXwjcMBjo2f2vm1uQmHec4psYLoDb2toY8WQMxqxIXcPum1rRXLibm1v6XjoZ654PmyoZsBzd3p9bkBs7Xodr3d0PqH3Zr5lELoDoq+BJ3pBN3q192zeYCB4gnlda-di8273Y4J7+2C6e-angnoTaGR5OW2inGti163tdYfPOWnxfbEwg2mtdH5v7WmnaVxsDXkDfUd+GcysZQ1jA2+XaRN+mL-3dg12HWdCe+140nftbQ1kbmjCeIYkwm2GsetsRqHTo+R+g2rhcYNmCXiNcVd5m22DZ+t2U3F5dtihU3WDaAnA7mQJxUirkLAbeizK12GdeU9y13tnYusiJnojdSwcpr7rsohjlY+dff5-nW9ZvpZ8vZs4giCSWhwYIyJ7iHbXfEVwGnpNbEh8AWZHdyOp5EhzanJg8z+qaPMucmKJbxtyomsTgNEZwAEIAdN7TS2nzHCJEWyoVqlmlHuJdItpEGIFbElzHLDydmZtG31JeQVz3W8QaoNtgtmBdS9u+WDAszMtbmvqfPmihXUlMyNxArg9aYooj6l5rvJ1hX4gp64rTXBFfVd-22KaYUVhPWUgprhi-H6pZNF+c9-yaKly82FzaXhnPXlzYVs0sLHieq+882ZteBZkqXFzbKlj4n5aYQpyvXy3ur1lCnf2vWlme3g8vgt0MWZZYXtlhqGvqcFte3O9bQtuEnjpbmUkLr7WYBlvPjVvPDpki2gFffds+3sSZuloei8Lfw22pWrvcMsyKjQwcn10knF9Zotu+3Lvaott+3khf3d+43YuaoRjIWZvqyFmx3kntbFjknT9YKF742yWaIZmsGmVNidh-Tb9YqF38KcVrFJkE3kaTqFkCL9KY-1pD3v9daFt-0-9ZLcxE31CebN4A3BmUZjKajwDbmt4qy4m2AJ5j23rdrQucG8rKQNll37CZKB0HX9tdWR3rnqPYSi50m2rIS+5-KtGexN+HXDwc1OsV75wqMZ92GfxYFNkeW8NcXe1635uYDMijXN3Xadx738qbnl6T2nhYk94YHuDbeF1X2-xxVdtkLZPdmB34XvCaNdoCGtGokNpCXY8YEU1T2yib5t7z3Yiq11kK6FgBg2sz2P5chBzQ3LqgoelrJOlsi9n02dYf4-cM2SdqgV+15ooqq9sUKChB09uO6X+bsNgz2YPuyK4aWK2p5ABtZPfaflr6zmRZyipwKgpbzh3w2XbbClt23Xgcc90qkM8dCNvULZFciN6M2tPf-m4YnndfPJ44WczY0lqgWFjYLN5W3WBaVFrj2w9cq9iPXqvZRy1Gm7bfq99LXe3Z9t5r3lFb7dgvWoklNF7c2NtcK13RWBvf3Sg0rc7YcVqCnoPeTtw1mZaeHh282Facjkud31oqfNiln+mL-a3K7zbL9Z50G7rf3R9OTULbi9t8CV7dg6-M3DRcuVk7219ZEtnVnj7fEin47ztc6N2i3PpdIt6i2xBeftnMXohc+9t5gLLNV4972TjZWlhismLfGV8hHJleJwiSmrHa9l7IXsGb5yv2XT7kcdzsWr2ZcdyJMQ71Z9zSnPxrLsyUnv9Rx9scXuqLHhfH2RrZ-1otzewdJ9m2XkTamtnhm0UpXFjE3rXvo966HNxYPBi6jkGrldjynHfOvYja3J7LJNlQqJpd2tqk3XhuF9sl3FQKOt1uWTrfwNs62z0IZ9lk90Nb9esV3vxcoN3b3czPl9zHW6Dftxhg3cValN2v6yRfE9xwn1+flS-62UjcU97-l1PZussCHr+bdilCWNTZzXWG2n73htrCWfuP1N7qndnaS9lTT3TdmcoCS1dbIlqRD+qaQFqbk-PcGk8WggvdMiilGbqizCUCAIvf41gw2g0sWp-wOiGJMiuxSQzekCoM21qdAG0M36HMIFnb3ubZIFwVGnffKioeLBbd-6uW2iQdFtsuXxbdBrM9cZQrr9nBXhmcb9gyXLydzN4hXH-bIkuYndUaK9qhWQ4byYz136FfC1nsXSecclkvHweZNtqhMzbdjet3qrbe8l3hXy8aj15dHFTZuZjpibPal11ULQBYilpXXvedCinrTJzaa98c3E9cwtiXnulpf8NKXYWcVah-G+vYlB7KWY7YMV78m2afT3O57xSCTtmPmU7cjtkp807YoIqxWCnMnhnO247eVsisKxvedF2+3SpbdFxaLujeT1e8220e-xw-2h-xfN1pzNadAtw+GdaYaq0aXIlfPh7u3-zeRwkSn+7aYSkC33zcfh8C3Vg8gtvOnMlbQpx2mxjbnt4xn17aKugpWfafwp5vWN7dhJre3DvfVZnXnpvNf9kNmj7ZH12pnEhe2NtY37vYPdulHH7ap6nY2H0dCFhXqDjZ+lufW9jc1ZisXrjfO98JkpMtFUqZW-7fJ-WZWbxHoRmGXDeIEt3+0YHbf9-wlUZdru7VnYY12Vpz3rBlxd9elkHdEQVB2arbiS1S2JsFTZ9-b7MtpVtdnvleBNvS3XMrpjdzLnlfId5mWObgUbajJP4UJVvK3y2eD0hh37La3pwFWnLcz4jNj41OFl7NiPLdNacWXpMcLTdtnBHs7Z7isEVYrw0R27qpKmpWRbQ8xdodmN-qxVnR3hfJsZuu5HX2mZCMPtHcdl1q49HtOZ33iKVatlqsOx+MyRvB2F2ZUdjK3BpuZV1zGzHb3Zqq2PZeZJoJ3WSbeN9AOP6f8emH2AOfqR343XHdV3Na3iTcrlx9nurbZNl9mksabqvpGGaRL5hUnqA8J9puynTM-V1uy4Nb5A7hnAOJmtgd8-1foVQuXFrd75kuW+A-FG8VXlsupN3yLSPbEDnx2x7z+h2k3b-VkD9Rm17KI18GHFA-6FIg2RtZY96622Pcn572mlWf5N4r35rNEC4MnFfcAlsMmxTZE9iU3w1aglonWODeglw32PhemZ6wPoJwd9kG2eNarV6cWnA9VNtCWF3dVEH2LkUcRtlmHkbe8DysnfA+5htIOTUpnJqIr+NYP65Q2sHIiDlsgog5Jtw3WzUlmzML30wESD40Lkg-yDuOd6bd0BuQ24RdyDhea7upyD8pnJFbNZ7lHAI1D9lm7IzZKDo8myg+eoEVGEFbklzpn75sUl66npUZUlu6m1JcGZ+v33qfiN6oOZRdb95I2eg41k+Yn9g5P1of6Z4teMtEOb+xsl1AH9jVatgT6Jg7B55yW+-Zawhs2D5t9dt6cWzcWDyS92zdttmxb0aecCzGmRNexpsTXcaeeZvYOCadMiImmA7c+Z322yafKN+RXKjfa980oAWa69oFnwQ-n974Ota2jt1c21BftF+O2mVo+DuFnXibuDk0HypcC8g83mqaPN7O2TzeG9jGDRvdvdjf2rzeuJzIboQ49Fno2vRb6N-52BjZ6l3xWTqrrt6lmFpb7RjEPgWJjykFX2HaK8rvhxpZI4yaWkoumlhyzCQ9smYkP0tPq8lJW2QbHFV9rVpdzorJWVvaqnNb3yNrdp3k3mQ6KVooPYI7GZ32nu9YO99L3gL25D2UOKxfAdiAPdWb-9572hQ96uoAOyxbBjgAP9Rd-9t3nodphjzUEPpfhj9MGx9cYt36XmLd3rBAPDJOmVq7yAHd1D+ZXgwRAd4e3llYtDiB2hLeLdvkOxzTND-+6yY9YdK0Oa8PtwqUOgfITZtB3TlZJl85XpEch6vR2Tkq9DvsPndKpclRH-Q+np-NnjLYodja7FHc+V8CadLZ+VitmYw-AZ3mXYppYd+KbNo6TDjh2D6ayx7h3IVdbZi+m9WKvpjb3wfdvp4K376dCtoybcsskdoJHJktitrTHP6YSt5R7o+I+VjvjlHcMd3u6Z2Y59hh6crYMdjsOmw9ayldnEVz5jl2PVHYHDidCWVeHDyq2ihUsd0H3rHYP1n2WVVdkd-IX-2e5JhcPcA6PbEJtXw88dllcK30pNmOW7ATjlu-jOVbSxw2PD9dkpr-mwnYFV5q2tVcmh6J2RtqR97GJ9VfmF7n3vj2NV73dTVbSd81WSMwu7OGpFwDM+bPy4CLP-PJ2-soKdj2Uinew57rHcObdVjZh04EGxzntu-J9VsjnThIo5757A1dLlwTbBLsBuzVFoySSR7ADqubpdlbGlnr6d-BQ1bpOxjW7s1ZGd6-yhDPGdlZ60frh+k+OZnax+ogz81fPAwtWjCOLVnEXucuJ+xTmv+YcE632PsZVN7Z33-Pt9-+OdOZddPTnTndly852LUaBxh7nHbZudtjnwcbiGtj66NcXjwdXbjkBdvznKY7x58X6J1c+d6zXvnds17zWn2qzdhdXt1fLdqJMyefzUHN2a3bp50t22Pp3V8zXqcf3VhF2i+ZN+hnGq-KZxx4YXeyApKpcsXY5x4C6wkrQCny2qA4K5o8P4UpAaw6Hv1fNKAfiTggD+9cX+uYA1h8POKTq5iYWg1ad3XwVZhf-V9l2U+dQ1kD6JE-g1p92aIquhhbXyPfQNkD3ag6l9lHW7rfgj9HWUYd0Dl63UI6Z9gSL8I+YNz8OlXbJ1-g2Pcf2E80XZDzzPd35o3ahe3bmu-r1d033oc16Ao13TuZgxkiPzXbt9kTTNgdn+hxzxdfP2yXXgBddtjKPZddHJ4I2FdeDen7maFannf7mTBqYjUYPq4-El4KOazbVFoN3lg-4Vj1Gw3Yl7W53I3fud-n6Ak5QT-440E5C1mhbd1awT5HHU3cLdzzXgXcwTwhOscZ857pO8E681y1HyE8WXShOG3chdrdXfNZ6TjBPZ1cC1wpPIcAwB9N3eXsWT9fHHOioT9nim3e55lt3BVbbdwF7ktdfJrt2Y9K4WjLXYvouDgd2xgKHdgP28asu166Xs9YlB9UGV1s1Bgm1whrXaqvWEQ5ojnB2l3f15wAn6ffAjnuXRtY3dsD2iCYj5z930we-d5zrgA8kT+Qnj3ewbMX2eA7Fqy939Acj53d31-c+Dj7qxQ+ePfROnvesB0PnI7vD5i3nIPYhT9FPWo+VWrbWAQulxoD3Q-td5o7XaTJRT8FPAWa8T5xXhWNSF0GXjfptMoRPX1ZET4l2SfdJdrA3uudr5zE2RfY1EhFOuYt4D9CPhgrUTkQONqOw44xOhXcCpyoG5UakD-l2GPdPdiQPvSagj0V32Pf9J-vq1baet6V3RFQdx963idc+trYTZ5ZwjowPnwYsDpeXCI5N9tQ98ry8J2LWT+fgloG3Ik8rJi12ZDbNdliPzDc+lFxPJpOsNhsmE-dsNmkXCmryjd0AzPcjT0RroE64h0RXnudCltSPwpcEht4HhIfl1113pFayjqbWIjdgFjz34BdNhwEHVYey9jKKjRC5AJLEDRG9BFSPJqYkwatPqUaSD2SP8Lat10SWbdYNhu3XSBdYjmI3pbazNyxPWmccjvM22-ZSNws23I+yjjAO6QfeKhkH-XeNt4IPIeZWDrs2ak8OT+RW9RdjBcQWd7ZshoO3pBc69s0WgnxGj3r2Hk-dkxf3bRfz1i5Ok0-ztyFPz7chD+cq5adu0su3dbIfNg-3FvbtBkyjT-Zu1mut9ot+j6EnJjdjK6Y3V7c293rb9vY5Dt9PW9Q1Z7C3AY7pjsGKQY5RjgAnAY9aV4GPFQ-uluUOIhe+9ui3X7dADiei4Y7pTgD3hbuzphUPP7d61uD3NQ4Cd5AOJw+PZyH28heh9xOPA5crj4OXRVZOpFQGUfdCstH2b-Q5uRsGwTb0p8gP4rOrHIa34xOQ92E2xwjQ9iynyex6FjS8OxxhLAYXux1vDyMD1U6Y9ocd4Db7FjSn1hauM-1O5U+pT0RnFU7EhVqzTmVOtuajGtd0Z-D3II77l3EKxua0DxGGICuHljKsePYuFvj2J5dx1j631favt762X7PMDrfmuDY-Bng3BPfki5eXcr0p11Mm-hdENwo2VOdkNgInbA-rVoLOYIdgVq03gvbVFV0B3fb5CKLPM-axs1EWE1TOAf5wzQEpRtJm606i9sGOYvbf679ODqYj9kiG4mYOvEjWg40DT1-nE-diJ0NONnYaq2LPlQGiz1iXk-ez9hGD4k5EVpxykk4TTh133ufSTkJG2jZc9zNOd3akh3SPEvd9TzL2Fbe7T5v2UvZGzzkPDJYpBjv2ZbUoV5UWMrcnTtnWXJ0qTzs2CjfDdif2x-d8nDbPA7f7d7TIZ-Zajm4OgKcm9hZT90-0Vw9PjRZl1zQXSU8Ozr4Pz05+Dku2goevT9eGvFa158lmc6PtBhOSz-fyux6OwSY-TrMqIxfb11kOiKfKV1VnJs7OD7mO+ldO9yTHVQ4-99nSWlYqhjpWUM6XTyGOV9a+l-pWvvZRz4420c6hzgW5YA-VDib78M5SxqOOUA6Lj2OOqkZHTnfDz9cozy-XEfYBNggOgTYFjmoWhxfaokcXzbR3DgynOM-nyx7Wf9dETg6GBHl0Ti8PFxeYDtE3ZrfEz9mL-6O4D8VOnw8lT-gP3HbP4tcPSTfA1pcGVYu-D-+DG5Y-mACPGUqAj5k385ZVz7OOXeeFdyX31Rul9jj28Zu796YHR5bsTkU2l+cI9q1PncdZd+eWXGZlN6VLCYap1qT3d9y2d2JP7uZZ1vZ3eGMoj-+O6Yfhthqn95cNS0JmFMOPl9qna-aiZoP2sbcNCgrOymeTPa4Gy06IhaIPbUqhtHmIM8-eD+EGY88FDxWH2I6zi533O5tUj-w2GrRUjviWwFZD9ptOIzZbTnm220-0jweLr5sqDtj3EzZklsxOYU-th1NLHYawVjtOndbsj2W3YzdDFCbOAM7RrLSGi0p0h1W3JXfddoYOfUC9dwEgfXYvl5I7wacmD0KPpg-etWYO20vmD3eLYo-OZipOQ3a2Jof2-M87V5rOJdfjTh5mi-dST3YOwjail3KPGvcXTpRWz8bIptr2fyfi+q4O5eZ3NiO27s9qj07OWjY9W9bwtzYOzpNrbs+Ozi9PoEvTtlFnM7cLe-qP7FZBDxxWwQ56196Xi7dal0u32pfLt70XK7d9Ft7PfmKpZxp8jUbTZlP2GWaxDzu2gVL-NmJXe7YJDxhKTo8HtlaO-WaWlur2X4cntt+HqQ9GNi2yfs--h8EnPv1v93xDXo7ZDuMWfo6Mzk0djvaVDhi2I2bDp8DOT7czF40qRQ9QRk1nUdquOvjK0M73t672abdZQhHPIc95DsDHaSYgx1i2f7cLprUP5Mp1DwCQ9Q+Ad2GW-WdJj1DGKY6QBqmONlZpj9hGyzUktvC1QgngCvh37Q51e-maTlbJlawXAHcHp9S21KdkzhzLcranZwh2A8Lpl4WO82aMt2emTLa8Bn8bFK2KShXJ1ku5uKMPWzW5lhWOHLb5loTHnLYBaaxG3LZFltMO5Y21j3h3oVa0muTGb9oUxoK2lMcLDqtjiw9qqUZKi+LrwjWWPja1lzsPq1MSt53yyCiKS3tZvsniLhgoTMa3jslXPY7pVxdmmi9sxj0P9HYGL-mOtfMMbZ2XyrdZVkcOI4-QZz2WiM6-ZkJ2GrYTjr435w5+NlOO3NW3UuXPyGdXjLq3PxulVmhn99JlJjaGoUs5zt37HBwEJ3nPTw9pigXPsU6Fzq8Oh41YD9eOQI-mtnFLd46WttZHrM--knYvBA4oZwWKSPYdz83rVc9WPX8PuXYW1zXOLke1zzTO5GfOt7uXGfbDFVBX8-sMzn9PxtReRhCOMddoNq3PLM5x1gT2nE6E9xTP5XurMhzPfreLQUnXvwbtTsFG6dfdTi-mr3K9TqiP4UdcD6TD3A91NiFIvA5kY0WiOYdXz6sm-A6Ili22NYliZ8pP4mc0YotOERfLT6onS04KE-uaIs4TVTPOPQCzz2WG+S9car03imZzzjDW-TcUj1NnjNrLztm3SNblYzSOq87D94gX0JLrzmEX+bY91pvPtU5bzkW2zI5TNiyO0zbo84pqOzrS9-gvfQudL0Uv8FcYF9xnB076D5LSEI8GD3Avhg78jkGnlNe2Z6s3sjbIFthXE4a3ihfPLba3znhWbbZnTtbO50+tdp7nNg+ST8-O3ubxp3rPr88ODvKPjg48fFr3z8fUFwiyQ7aZTrdOMU4UFo9ao7e-zx4Pzs+nNvNGYWbfzuf3dzcQLixX9zYztw82s7Z74B9La4Y3N59K1-bgLwu3zWc-zz7iy9Zm9ivW9-fQL7qW-RefN9dqUQ4btrsKm7cSJnGzB0frZpHWxKK+TXaOLWv2jqczDo4Xoigv9TSoLnyOYUNoL8e3oA4YLqkP69ZpDlgu6Q6Bz9guaeObTpC2Ac671qQN0LbBzldONLeTFikPD7baVgUO2UfBjmOnsM42NuFOCdeVWnin0M9Khm+3WU4grxQuDWeW6jfWv7a31oH2GxY4thJcDC8wdwmPGEbSXKunQM-Luiwu58e2VlGXjQ6sL+dEGY7bp2vCREZQd1mOnQ8dVZNnXQ58Lzb6-C89D-B3A459Doh3GMdD40h2Gc-iEyIuJY6odpR3pY6zZoPSki-GlhVFUi6Vj-mXEw-+0nFEbO01jiFWMw6hV3WOCof1juFXZZeEd-Sbe2f87PDGY2epGOovNMc9LxZohfJbwlov8Veod52OZY-7Dt2OTA49jxrKxi8pVn2Pl2ZGL3mPWK8srgXLDXNKt7dmhw5L-A3zI44-ZxYulVbQD9AaPI-PZs-XMnpwDqJ2lw-3QxbLVw6EDyVWDi56tjNy-HbfZgjPic4Cr1AOpw+CrhouyM7WLpOONi8irvAPeLzfm+J3BXeA99-Tt6wqe6rG4OaO+tPzbZVWqGgVzrG+ym76urmu+k-8UCOYzYHLXVZ6errg070zrGeOTNZI50Vd5440C5BP7P0ad74vxbpeK0NXei9QNzp2ygaOzHp3U1bjVhQSuOZvjnfbhnY3Y0wiwVt7lBuSt9pZWdavT4-vjobHX46k5xZ3bscfjronz4-XiMtX7-JI8opqf44lyv+Ovc4uQYLPnq5QeRtWNy8ud5TBW1bieQKPXnqaz652csG5+3tX9NYaT-1WkeaHVlpO6E6mTylxsE8l+8F3Jk7C5udWiE7+8CZOfnYE+-N2KE6GToF25k9+dozxoXc2Tit3njKp6HQuEPaRdqALGcbPVuYYMXbAPcOrb1ewM63tSw9pruQquM4J98vm24T4z9OWShMzxGROTrplxj4ugNbD+mXO2+eI99n2bK8g15nOwdZ599cGBU4XF2j3efew91rnJa8bj7RPES65N5EvbrbBz+62kYbl9szPy-r0D7RFjU+Z9u3Ow1Zrlk2u8va+F0SK1XcPz1QK2Zo0VMGvDNeFYRjXp3mY1qylDXbY10rDFjJ0KkwLmC7GfcwLioA2MuEhcY4hRgyKfc89T-Q3Y8Yxpyr70y7azgc3KrtL9sJOiN2dm4dOQon8VPyOQFvLNnJSlNcKxnSPuBedOs-68jf3zxKPqNeYImvGZk6iZ6znGk9hx+N3sa-QTywu+k9hrzpOcE7Rr-BPScfs1oaGkYqc1ot3665XizGvxk9rr1pPvmvoT6ZOCa8Rr6hOFk+zr4E5q3bHr+US63ci13Gv1Ppi11SKeeb2TwmvWtw7d6na786PPIo2j8ZUV6pWE0ZCmHLWb8ZuTjPW7k-qV683t-ZJa4rNfyuZI2C25y4+TslmVaawtunb-8a-RwbXtM4utiCO96uRT8Am1tZHdxZaUhb612FOv-YQJsVO8TdAJn+vVtdNx64PAC8xT392eXZxT-e3nutA9trXwPbBT4lPyy-lI0wIKU8QbpQuvAOUzv9Tjtcgrm4Lf6+gb5su8+dZT67XG7caF2wdzi-5x4RP2a9rs4n2E+voD-vnttfmRjgPRfcY9g3PT8pNToj3pU6VzxQnUDc0Tij3amu-e7XH5a5lr3XPtpMkznhvkzIbZtQOdU-FdvVPJ8+EN8zPhTZxL0U3bc7cz4wPJTZ0b61PKzMczv63bU4Bt+1OKCsdT833nU4WBqku3U5Czp6uQ6+FmiEXMVGLJ54j20+092zPoo5Kz4NPDPdOB+rO1o7+Usz3Uios99ImvDZgTuNOY67PzxNPi-eTThOuTuZWvVz2YBYiKlanPPYQFjIPPGr4j1oRIgkC9oSOffY3J0L34g8W6N02lS4fMyvPjDaNL4oOTS9KDqPPxRaIV3BW2g9KVtVGTJy6D-tOXI++pos33I+yrzyOOGtK9mCyVieVg8PXuS+nTlbPbHOTLtYPTg99tY5O1Foa9s5Ods6n9vbON09n9ihuGjb-i8FnM0fqj2O26pefzy7PGpeuz2Bv4WfajgKGHs+bRp7PEKfm9z5O8i1Qp68vfa++zu8uJjeej-aWXy5yz-SXSla+jt8u+C9RL8W1Wvfvt7-3AK9WN1EnYc+XCqDPVC-2NpHPqt0xzyi2ixdRutOm7vekLh72H7bRjjQuxlfxz-UvCc5B9-yvFVYyr5Yu+VbVVzTANVZPY5OOCq9TjoqvtsUaovBkqhcZzp-XaCeHFomKWwfjltsGuU+5zo8OCOboD-lO+fYDTwcHKfZ7YrsdyoMz6v5OGQOG1wFO4DcZdrhW5M6F9s1OqxJEbkxOlpN3BgTOBfY0zhQOtM9w9nTOOTbVrhRumUaUbjQOJXd+jqV3kI5ldjb1nw9zFuxmis-Uj+4XLU-0buVKnM9WslzODfcdzo32PM7354JO9rKdT4-nrG9p12xu3q89+0iPQRY3l8EW1PY9bjT35I7Cj48zcbZd9-G3vUjT95FxpqbqzhiXHTa6cv33rohPrnCH60419xtOym+0jmvOsg2Sj6OusaZBE9KOsy4k1oI2us8yTnrOr86r97D7y8WvdpAU8s6JFqdPyBd2BoEvyffj9nxuys-sN4z2pUQjbrOIo2699zkvu2XYhzw28z0kl0+WcKPGzpyPszeFt5XU6m9oypgWZs8xwubPzc-6b3v3Bm-WoBKP2QZtroqOjg63rkdae3d3ryf2j08zSfbPG4Z69y0XgC8i8B4P1m6eD1dKXg52DnZuhy-YJrJy2y6wSmEOlhzhDpWnlKcwLpb27o8ed2kOtpc8L10v30-ub58vClcjFwBGPm4ZD18ukyf-Tv9vAM-+jhfXhC6Ir-kOQK5AbvbbhQ-+bmUPBQ8RjsFvgK44ppDuIpLONxDPQY9+95UP37Z6VnDPoCaobnGP5Vdd4jFvSc+VV8nOZw7HaC9nwq5at0Mvac78LwE3OFt3k5jPxL1HF9nP+sa2hr-XDw8YbuLVmG+EJ1hvLKcvDrOWni-RNl4vNhZNzDmKEMMYi00ntG5zI9OOFc9DDGVPLffixuEuBW-2th0m2W+w4yEu+DuhLhVvYS6UDgFOES7bzr1KLE61rqxP5s96M23HePf0D-j3DA-Nb02uINeJ1rX3bGeJL3X23c-J1t1ulPbsb9eWHA9qp-3OPW51SlwP6qe8KlkvQ88PlpiOOS-Zk6pu+frVLvT7BS6j94Nv5ydDb3z3Mm4C94m2URdJt2IPpwAKbhwM5qfzzvCHUg+Kb+m0Q26Lz8vORPZ1Lpm3bzqyzjOLOC6IUZgWws+tLnU2jI-OphyPW89tLsW37S4ltzuKpbd7zs8mZffa79VG+0+cjuRzkFcK9v0uBg9LN3PHZ4vzx712o4arN1TWnJfzrgrPN4pk82MvyBWdR7fOlg+6sJMvqk7Gbkzmwm5az0-Ok8czLpb7sy9Lb4c3opc7d82Sl9Z3rwXm96+HptRW3dVfz9bWlm4-zk9uv8+UF5o26y9aNnuG3g9rT0+vR3ZQ7saPPI2U8SxWBaYBDmqX6y-7L7ZuT092btIbyLdHLnZSkC8ezlAub0-hDx+vEQ6wLpaOcC6Htn5TPzf+qb82xpflju1cOWf2-fcuiMcPLrdsAuAtp08uyQ9nTlMWoLYDFtqM764ej25uELYNj55vgEZZDiEmH-f7T17vd7aDB66P1lbAzgFuXorg73jbwW8vtr63E+bAriEOsO7hbn5uMO79t5mP2KbV7hGO-vcQr3DPkK4PV1CuONbxjjCvTWJ4t8un+xsrpknmgY6yXAiu0ZbO9nTKSK5ELnZXMZZ0r4Rs-92DiFwu6JIh8xNmVLc7uxB6yZYhzimXRi4DjtyuEfN9DoWOmMYZlwMOxY+DDsYK6w905BsPooJErsV81xtoS439mHakrlh7aret-LLHgqdFl9MOvLYll5SuUSdUrwR34VY0rzxGtK658gqaaa--3dFWrY+tDuK3Gi8crnWWaw4dfQt0QpsK2andwrIuS6yu9G76Luyuw+8jDtvuGA-KOwq37K-D7-vumVZDj7yuFpN8r+Yvxw+o7mOPaO5-ZinOVvsqo6nO-q+ozhbKa73Wt-4ugUoSrzcPerdzj-q3ITbOL-cPhrYYblD2mG69+m4uffruL1wGJO9RN68OM+qpd6Ruv1OEZrp3IOelz5TvbprvZ2KvD+-U7wRvyTZ2tkEuMOOOR4BDVGdAQqEuFYp1zxWuKTe07mA3Lrb0z0g2DM81r4fPTpLNz-VPuPf1r7EunO6szvEvbW4KrYT35XYXlswPSS8qreU2-O5LrytWfW+u52kvoUa3lhku2EN3luG2kUalmv2KkbfDzlG3NPYIl3kv2Jcxts03Uu6Dbrz26rxFL132hqf4jrJvcu+lLmIOQvduAMSPkIAkjpNuMs-ZtvPOKu4LziQfTzJZR7B2NYf9SyzStS+Ztjm3Cg6jFipvSbIGJqSWxu6FFTruEze67m0vVA6Ul-ruGg+CUpoP8vZHbibux25sHtQtJ2+mJ1puCvfablOuQq6WZ8foAac1t4sRZ882UefP+S8c2POu9maHbg5nGzaijuMvWw8Rpg+KL-oEV88u124dt2NPzu4iby7uom4vz5NOPbZxUL23b88mbp7vt25e73duLs+qNssuKo+ZTo9vMpZqj1nwz248hhqO8paaj4xXiLujW7QX0e-RM6HuOy-ALrsvIC8SDp-Or2+PTovWUe5KGyUOt-cbRo5vy9ZObub39-eQpi5u+pewL-5jie95sfAvy9g2jth21Y+2jwqNKe52t6nvky1p7iZXjo6PL-6rcC7YSlnvRm5-LkVnj-eW9r9vby5-bjB3+e8XtlvWSsJXt5ruR05cF89G5LMVtqpW3u-F7ldHfy5gz-8v1EqBb2Cu4c9Bbg4n5e++b3Xv4R8Kj1DvP0e422XuJMqRbukmCbIPrcQ39C64tgemLe-1D6wdDQ6x-Z3v4O+pjikfHe5wxt3vrY-t49TGrxvjZm8aC4-Zj+ivPeN-xq5XQ+9cr4Svj+5zZ0IuY+5np3ivxY45uMyvBK5eGwIvZY+jDv5Xw1MVjlNjlY93pwWXu3ZafWkWtY8UrnWPnEZhVjtnr6YOufMOK2IqLznzhksC7AjHswBit5vubY7IcYyvmi-tj-TG-dKdjoSvJR6srklXPw4ayi2XM2cbDox3hi80tlyvew7Yr9yul7pMdirtsV3ZV6q3njf31g65i499l+jv-ZbnDvKu4fcXDwqvlw5irjq21O68do9TkB-gNbcO1cPcLknPV+6Cr0n7ox8wD3FunHYir7VWoq9KktDMSq8lbhVOoOZ9bKrGmHDNVoz4PnUP-Xyx+46ozNsfQDLaxoePNWhHj72VWM3j3PDnL5MfQ8TnZcW9Vz77fVYdr14fSOe4IlRO6XVo53NX5sbIHml35E6jV7p3Vsc4M8Fb41cirRNXRDrhWuBOlq+h+9NXJnczV7bGDDpzVvquvMxOrgtWzq5k5i6vg-Z+UG-ybq+nDmxuAu7C7mtXo9l-jlgegE-p+9LNQE-ddM53fq-bV1FVch9uZiWBga7ud0GvK6-BrppO4Ti7r2ZOe67xr5FQPnfhrkhOVk+40fHmXs87rqGvSE+XVyAHV1ZbrkZOqeZskUev0a7br5xQ68tJr0B2j1YprthOqa4fGbLngFTxlnhO6BM5xsgSGJ6jlMZi67P1K937V+0+yi-cWW86F6QOROt-V3luxfjmrjXHFE4Zd2ceKx8UZwEv3Y4lrrn2OXelrgxOn++Q2Xl2PXsQHtl2oNaUn1Pn3xf0z1oHyDc1blRvtW6DJ5d0UI+tzoCX-++197GGG29cTikvTG7uk62v1s9yizV2kE+o+vbnna+rPQ7nQk49rtEd7hIqCxdHDJP9rl0FLAqDrvQvvU6YH2Q3AE-9b3fs8-ZSjgv3RNZST-Nu0k+ddtNPCiaDR5Ous09TrvgbtbbJkqIe5PppztSNfjOtRxdva28j14ZvLo5SHgsnak7LryHGHnaEszcghfoHr6Guka-bxuGvO8eannCf0J+RrgZPs3c6ntCf0Bj7rpPiCJ96T+ZPiJ7LdgaevKkrdtZPugGnr0ifRtrnrjZOZ6-lupevdVF2TnT61689ncgGZm-yjqgHxm4DB+NG108HtI+v6PT7h7r2YPZaHgYfXyuCG6+vNStvr+6OkQ9fbooW3s+D7lxZX6-q1vlv1SJQHr+uUG4JT9rWNys61hIXT093OF+379NknjDPSKVXd8X2iG7gr9Ams+b6zrrXgZ9F4hXvFSUpTpbzfp-X27Or4Z6jq3oeuaZ8q9EfwLne1pXvAPdKrmlPZ6pW1jAmyG6+7+c3YPcN7phPIgeL5+Unr++5TuuxMRaEJxk6ua6VTj9TDE9FT7hu13YlTqyfCTcB1iETCS4Fd6seyq-VzpfNJG5UnkVPWBzAbxTu9hf0nifmeTYebvk20dbs7xCOHO4szwgfcS5c7-Eubx1Fnw1vvO8oH0wPLW5MbqwOzG57+ixuqdZ8zy33TfTJhgLPa1cC7pxuHYhcb7YGBB5j9jxvbZa8b5tvvG-ohttuIPKpqFhU-+czbuKfs29Sj3Nukp+u7gtvOs75F4tvi1RzLstukm7gFriP9+sFh+Cjl-FolhtpU8-Sb6iWsBbWFOLOWwOTbuzP86a9VvWGny4JF1tOqm49nnvPbI5G7qUXxUZb9rwft7d91sfOA4dMlj6PzJYYonpuPiviH9TWC647NkZvju6fZDeuJm8e798mH8771ksvxbLT1zBupKJ6+37u2h7qjjoeNm-XNqo3C9cf2gu272-6HxeeMe4mjtqWpo46ltAvMJ6rt+aOhjbMFznuHp8-hpvW7m8Qtz9Pfh4rn-7OgO+Bzze2KleBHp-2lje-L7wWF55hb0uSsU8t1+Cu2o617gVCde7503FO9S5V73+fcSaRH1GP4M4xz1Xv-5--RvXvNC+BlwH2je-YtonP0W5eNycOsW7LBw9jcq4ozgluyx8THsGeb9ZCsoNMmqPJbiPvgBKpblnOaW-P7iAKErLob7ifLi94nkAl4Tar51SeV5Ip94qCqfbAN9WaIDc-7xym+Z+hnv-uJq-NJxA2ZhY07wCGmc8UnrRPKPY0n8fv+fdWFwX33XrLmld35Z60Bkg2kS8eRwyesNfRL6xO3kaxL-DWlfcI1nMn7c-knjzuzW-1n6NdXc9dx-X30ydc7i2vtno8J-V35PZENu2eTXa4U8iO+NciniKecIeiTyIqlZuFL3QePS+PhhdgkRcmhPLvhI8uqdEWNJExFz+WvEU6J+8ewzcNL9Nuip7F14-PEk4u7-s2nie7pQtu45-TToNHSh+pUQilMp4Rnx1nCRdPExIeaycsXrnWm25bbvnWKs5n6hqrERYZF1Qeg4uyixrPXFKsHmpebI5aDhv3Ru4cHidvWg6nb70uZ2-GcudvcB579qYOyp-79oL9B-eLr4f312-zLzdujLJ+Zk4nds-3b+yHGh4rLslPLp93nxTx2h8hZwi6VbOGjysugF-mHy9LWLKvT7Hvns-6N17On6-ezx9PyvrpGm+fee7Ur0Du9vb+Hwse9veF75I3Re-dD5Y3uvohHqXuoR5MHhFuovqgXjOn2MpRHoyybjfn1gm64V-ADqXu0O6RXzEfcc4xjuAOWLexj9rykA7SrlfuIx7Jz9fvfl8pzpjvt+5Y7mJ26c-VDQgPCHeID6lvX9ZOL+hm76OYX6PqeJ9yKPifeU5Yb1luyfcFTlE2HQzf7kDiP+80nuTuJc9bvURflrfEXkJjVO7irgEuxa8H7vXOMx4kDsEuuF9iaQzuFsWM7+GaIYZP776fBW85NtVusepNz3VPTCZMntRv8B5MX+xPlfZM9w-m1feNbgBfRPZJL02fjG8k92gfll88Z-xfbfeYHl2eKVBC7tgemS6k0jrvfCufcuLvAioS7mufUsGLnofRzTZSb-NOqu9WpjOf-FCzn6Nvn5YSz6yq35YLns3XaP2S7kwfNB6EHqqetjcZtqK7+JcMHzIO8g8urkSW0275R3OvLB8Hb+POe07jNuwehbZ8HwxReu7qDlwfwmMdLntuam86DvwfnqeGX8bvmm8m70Czeg-Hzrv3pl+WZxbvqC93+kYPJ67CxoKPwy4DdyMvKYKSHyKOdu4n7tIezmYyHzUWsh-8l5ZeQJ42DnNvXHKjnodB4m8Tnu7ub852ngsurfQnN-MuSo62b6o3Pu--rki7lm4X9-7uVzZXni9v3u5ifXTm9Ddxn7AmIe8UF8aPovBh7u7i70p7LkWm+y-Xn69vke9vbllOEC9aHvefH28mj2EPpo9vTtYfjNw2Hwnuth6nX4endh-CXwgvWWYqX2MPSC4AtuJX31pnRmrzGe9Dhu4eLo9Mhie2MleeHz9uGp7eH95f1vc+XzueXm8F7z79-l-fnwFevy7UL+jfYHdEL6XvYV4xXhinkf0gDt6W8G+gr+DfER5+9yFvU6diFhBf4G8I7sTeVQ69s0k7UF+0L+D2xlNxjzi2ETaJH1VjLe6LuxF2yR95Y6kfoc6d7+3vzQ4PBewvUd3Ynq1jcAqxclu7FLb9750OA+5syrmPn-ZFb-wuvY95HoIuGMaU7PqVBR9FjiIuRR5ve-WXEOIDQ42XwprljmUf+MaYd+MOFR4yL2htJYxTDxNTci-98Hh3Okr4d7MO+NwCt-Cayi5EdhWWxHaVl5pIHN6fVmR6i9MxVwXyTZZMrm0eTikRCKRmjZZzaHoumpvK54fueR49H12OVfL9jzpd2w-83oOP0VyQZofSKrZnQ0cO-K6bF8MeRPkyrgseQh4Y7sKvVvqIXquPyx6ehlcOUx9lXo-uAt51XzMfkq9Ai8cX63wZb9lfsrHYXwoTEgc5nya3wrWmtqTvRc9En+Vd9hVXH3-vJV+IHnpmZV+AH98O3O+Vz4Ev9c5-DyWfoB4L7tRmtc-gHmEv9kbM7vD2VW8s7nySjV+Ubk1fXS51bsye9W4DXFePwJcwjs2vXO4KpqgfrmxdX9xO6B+pL52eo8ecDmPGvV5htyLuMJcDX6Wa9TaPlvgf8Jb6XtiOtB+p3ziPgl8Dbnz2E1+gmR+XM17WrVNebTZ11jNeim7zXtdeej1zXjG3819c5QteAzeLXzamjB9ZRivOK1-Ln6vOMl4S96LS2u-7X2we-GPsHgfPrFEh34LF6g47XyW2nS8zNqqLvB5V33wfRl-8HqbvSBZm7jI25u+AWgTz8k7v7Ss2AuZKTiMu0bfXzyZbKrI3X7yWt17N1KpO6C+cn3P2Ek+Cl1rPIm-azm7vK-fPXvMuKh-HnsAP9p6+bxqOZ5-WwueeT6pc7SHu4nIzR9uHAe9-zx-weh9uT8HuIY8OX66fttLAL-4P4EsBDqAuV-ZgLwcvzl-2Xkcv89+Ja6b3bl8Pn1AuZo47r0+fZy6P93eHNh9ISnDe8C9J7qHC52y2j32jsQ4NpkHS8Q7IL9nuUMqJD48uSQ-Ojv9bKp4F3mnTLy8Y3pguue+fPC-2ta6v9hm6Xo6VZ7b3zB443gXuWvtfn0HOsB4RJmDv0V5xz8H3-m-BXuimYR+Rj8QvNjcbko0HoV7tZoQuoW6U3p-fJN-LFtTfiO92N0jvbebQX+mfGSfCn4unCR6hlt+7jN8YrlVD5p9t7-CugHtwrjhGLN4DZ-Lc7N5jsJmOpC6OVzXCcx-gelxLOY6D77zeU4dgZgIvaHYpb+5WQi+j7p5WhR8Amvibndslj+0eJR6IP-KbpR7ZZ4jfM+6S37Pu5Jo3L6xkm2dUmhxHvLbr83y3y+5KLoR2it80rg0eVMfAe1A-TR+q3+kfjXYRVbrL6t91lh2O7R78yug-HUKdHoe6zZd2St0fCD777uQ+Mkb63lvT-Xyl8obfZ+9820OOfK7QZ8v82Y+jjole1+-eN1VXAsfCd2H2t4fh9m9mr9dDl5MePHdTHzOPw1O-D2VWUq8wXqbfc+4h9ux2ofdiIMlelt-yr4heiW9UTyseaZfpXw1XSIubjyb9YOctlGqvmx4z8w1yYCJax-EINBntVjASOsd7HnASuq9bBxMSGCP6esceanYnHqCfHa+UzYfzhW9NGteOpns3j8Vv8S35rn-v1SUWri+Plq4nwAZ31dqGdw6u1BKursZ3uj6vjjNWdBOmds8fZnYfj5Z2rVWfjgvwCfpLV1Z2P4-WdlpfXTs9zhxvYsyC7yEXAGs05mxVHq+apY52fCP-H8BPAJ4ud4Ceo67yuWHmyisgnup3Rq7jdyGvcE5xrhCeCE8bryzXm6-6n-ZP88h6nrqXscYRr+afXNbwn2y2Rp4Xrsif8a4mnz4+nlgYT+F3XWY5T1t8EufhdUgS4hOktyK21ZcQCigj4iLIEi9WHCqYn-F2WhdZn145Oa7E7ouqRJ+FX2RPQfvEnnvnJJ+A1+o+UsmAb+VesI7mF2hepa90niHXwS70ToVPOhJ5nmP7SZ5Uz+RuNy8UbmCPPh6Sp9Wf5266By3OLV4sntCPBZ7snpbmlx6k3zWf3c5lPvYSR+0qjrQMFGrwKycfmN81TCHMdAqO54P5GjJvr3QqV9+qmYKfJcxl52NBg67Bt+wKVPfx3+kvbT-93rJfA95yXwv2ih+Snkv3JNfNHrFn6TnKX-UKggqvKcIerJciHmdflu6oz0w2+59f7NLuoGSO733eUy4jd2qeuXDcnn77Bfued8E-Np+6ntqem65Qn8uunj8IrxCemZ5b3+OhsJ8mnvZdAT7Bd1CeIT8bqGhOh8YrPsmZ6ednXgqY5p9brhaeZp7fxpYE0z8TnbZPYtZXrjaflp-Xr7afR-bHNjJVqAeKjzZe5m+ZWwd3zT7On1U-hy5fXhDfBh-ySB+VDT59rlfeNeZPnjAunl9en3XmyTPmW8Be5Z5EXxFOrgsIJz3nAgcZT3ZesG6EqFGeaAuZdqCuIIShng8+IG8fqq92eBqj586ft07ognBuOT8AXtPnYZ6xn7d2cZ5z3gBvtwo-P6Wfdz6YzghuIfphno8+Jta954IfEZ5mHjoartbwz6huDt7u1o7fWF45X2MpCT55XpRe5a6JnuvnVU84D-c+pc+e3vWeAB+vP5rm6l6VruRfRG+lb-6Gn1JAvrl2sTd5n2Rv+Z54CpWeDhZRLvffVUZFP8dfpudsTiU-NG5tzqVebF8GByi-0d887pU+2NJtT7HfjfYENx1vtKssbl1v-hdx391uNj+kNr1vfc641iOubfZp3zbuOdYZP+peKRd9n4y--Z-j6ZBba1pGpnghpNwfI9YP+yYjno9eru5PXkcnUp4yTopfBzbPXtz2c04LTyM-Um9CD2NuobR53o0QUUBDnmxqYl6F1y0AXTfjrbPPSu7fjgoOtI6rXjNvKm70jxLvUjZGXwZeG5-NLxI3R25bnv2G255MlifPTV+7nmnBCPtD11YmBm7mX6G8Kp7o3t1fzIcqHiefl04On1RWD6-XT+kczz-nn5PfAN-Ek5eeTl8xZnraho+j56vfWy7nPgvfMe+Obu5fTm9WHqrX1h4fTnhKn0+Qv4+1OvMv9pe2fh8ebn5f5t5jFv9O355yv4sv5N-ot8-foD9w7K-eeMvhz2EfAW-RzwAPlN9BnpBfkV+Bbl-f1C8BllBe7je031FunjYWLwleZt9wX+x2cW5T9CuPlt9DPtw+yhYao4UnKF4f14g-tKdoX7H2eO4njrrhP9dHKlmeSkE+y5fKBJ6-V88PJKx4XxCK+F-yssTO7t9EBoAnzO+kzmk-Uh-Y75qDDZ9IO+VOJZ6gH4211M7wNrVfPp8lz8BvjcfVr3ReCFJh3zj3eL7FPhX3Ed6NrxxOSB+cT2yeMI519k2eXc7lNuMmHF-W5i6TFT4Fvh14vM-Nr22fsya8XwXKrT8hRsOvAl8htmKe+GOV37y+lDbCX3QJnDYiCVw2cm-8vvKNtDeZJXQ3dmKLn9QeIF4cinlGzB5A73LPQ54D3-P3nbcSnxy+6GRjnly+i27cvgUWPL8SbjBJZmo6bypemmprbpbPwifcbu1fEywaXv2eQ078b8y-Wl-c4NQ3oMTcNnAs+2-D9gbOld6Gz90upB5b7nGbGm5N39K+SFYHTiZfokO1k28nZl5Dvh-AV26uj2M-ts92nrbPJ58WN5KWtl+r8A9u5zdm149uDm5K-bq-llNOX0EOq95uzzf2L64WH0a+lh-GvlYfpy-nd6a-t6w+zs2zn09z9V9OoO9sFgDv759Wvx+e6z2fn8DvFS0g7r5fX1z43iFu9r-uvmkeJN7ELz-2IZ6t5lDuEV9gz5pW4V9e99-20V6TB86-UM-w7iDOTRkhXiJd9e7I7pC+KO9SrrBfpt4FJEjON+8Y7iI-4x82LtfB8A5pXniulEfBvyO8WM-qF3jvVKzQv7AKgS0RvrlfRO+wvthurKcZim7ebw5xvtA15O5g03TOHE4WSsi+3t72Lj7eZq++3pVepM8kD8Rum5ZFlwHe4B7blkHffKcofuRu2L-QHgyeWb6Mn2Hft7+oNnQPjF-MnwS-LJ+Ev3m+CS-5v8genc6Fv7CO3pJoHnHe3V-oH4LuPToJ31gevx7C7wPPOB+9inwqKd7ZLqnfmI8NN31OpI8XmuPOhS+Z3zLuE1911ydh9dcNvmUu01-JtsulKbcD9mK-DDeyzyNeUPrF3rIPlI5LXkJr9B9zz8BXss7Wv-bROYKiN6wfjd98Y2NKuu413pm1W1-u2nXeO4rwvw03M75d1oi7uI4Sf+pufddyvxLTfS6t3jWeAy6HtoMvcp9slkM-Cp4jbQ236JI274x+tu4dRkXeEDefW-z8vd+MfVbPh549z2y-hNYSntKPj17dv922Em89t+7vN67qv6Peiy8fz6efJysfXv9f5ebHdlZvcTTWbj9eEe6g3+5AQe9-XgC-n15L14a+698L3v4PYe5L3+Huge69v7Fn4L9kW+QuVn80oxYeJy+WHqcu1z5nL99uKtbe0kDKI6273knv-G7vIgjedo5OHlWKzh8EXFHib4Yo3z9aqN6SV02Azy93X+guGN9DbF4etT5ub94f6Q871v7O17+4LwHOhe9Olgu-d78vPxkzX78s34fXEO9Pv7-3z75hzu++IV7gXi6-398RX++-X97M8p+-iG+fduSOsM4Jf97qtC9xXqKUgD5mVkA+vC+JH4wuDQ7gPwS3YD5t7vCvEbms32mPbN-IrqS2sT4SIKK23Dr7aAmXjldZHjwuPh8yuCBs3Q-43kPufR4G3x0ewb44roLe3ULq6sh24+7yS0y3w2MBXKqze2JdjHiv16cJ82UeJK-lHtg-LEYbZth70t7Fc8WYT6bt4M+mkss1HoouBHcEPyvvhD+r70Q++2fd7sWEjY1kt3AK36YMrmQ+Oxs3Z+Q+O+5UejMIees5jSP8Y2Igf3Q-mw40PqROFX60dlPvPR99j5yv2sq63+g+Z+88rwcOXZbDj8be5i8sP2iuWfN8xo-WlOfjjnKvHD-WL4B-CW62LtbePD-lzzbf9i+238QOc4-ibJlf39cGtq-vWa8E7hG-ML44XucXZa-j5-lfjK37fd-u1xZOu+8PHt-j+pTvhH9e3gQOot82tlXGxH65OiAfEML+3gGGAd9gHozvgd5M70HewI-B31Af9V-5P9VvBT633pv3ZfYxLmxP+H65vgwO+G5Nr8h+vO8FvwxvMd+XEmS-7W9dT18e1L7iTjS-kJYOd4nfNTdJ37U3FERi7yneQ15YG1xv9H5cfgUuMvfrz5z7rH+53x9Aibf2gKx+FB9fl2x+t0nsf9LPs14a7lI1oP4LXoIPqu91LhOm6u6LXmXfUl8rXrm37b6SvwbOzS5MjiqLLS-VL8dvIn6cH8yP0Fc7zzBXrI+wV2pvTd77XiJ+mm97X7oPzd4TSy3fizf9L+bu8k4DPwHnCn537-HGnd8XXl3foy+272Ie+SIWD9IerHIWX2r3sh793jn7Hb-in52+2n9dvs8BT19u7zy+I98vXtZeb18a9u9fJh+2XjdK2r6T3idEU95xNf9UIWe7v3q-wqmz3sHvAL7z3ju-3ibWf+rNi95C8hBKgQ82b2z-ih5g3vu+9m5mOh9v+YWQ359vUN9x75Wn8e8w3lpzL1uo3nYfe98ZZi9rDh8H3ogvSvNH3vmScR-p74Z8bh+2HhdHZ9+qvwF-uWaX3q5vjT4lZ8F-7y6hfu-2V7-l35e-1782vo-eF79uioDOeQ8E3k0O-y-Rfm8-Vtt8-4BeQhaG-6+2G05e926-gM4fvpGOFC7BHtnvk9sevpCv-95hPgsGIk4ZfgzfQD+ZfomOTC7JrszfTEoQPi-esX2O-g6+q2-gd1TGmVu97pfOLVMCdiRGOY9tU2V-fC47SlivfR+n76xt+R7IPwy2NX7C3+PvXtoErqWOVD6MPuh2jEaYPlIu4w8ct5LfpK6iy2SuIrrj0hSvi+8zD-g-ii4PRoQ-tY3KLkreiw-Ed40eLY8bTKQ-PT6Df1Hi435ruBR3Af9oP5J1p+5J-lehH39dHpN-fcNH71N+nK+9HjN-3v8G3tQ-jHZG30x3zD5DHscP7v+wX4jOQj9IzsI-N+7XUilec68R9sVWF37ZlyOWNw9bf3x2z+-8dgI+FVYF-pYv-79JX0X-NVb+vop+ONVrj2bN646ZPlWvACL2+lJ2dSTbjpse-9Iu7RASqKFyd9sfbf87H9Dnux8YzQHLinZ9lT7tob8gC3-WLx82e2ePxx+GrtoCkz6XjlADCb-Gu+cfvf8EIlo-ix0qEhROZ35v+g8euDJWrhNW1q-0OzH7Bj4fHro-Dx4mdoQGpndPH1P+8csMEk-yFnZux28eZj9iv0tXUBs-j2kXVpzKphR-hcq2P5xuNOder79+OHB-H9XtrRncI-7Hnnp37r6v919gsiQj4E+Vy2D5Ez4mx6uuHj+BP54-QT6QnlN33j7+Pps-2k-6Tn4-Bk9n-wieAT5DiMs-sz7rr3M+Xj5LMEie5-+HringpCwAPuGX6cYL0WifYhNby8gSjVKER7Pd2cZYnvhPovkd+wRHnfsCR1376G-hv3LhT3CwvwSeh3+Z6kk+J36pTsH6Mf8OuYK42lPvuLSw66icqL4Nxx0ntonFVO+nck-qh3WqBmRKBAeZJ8lM48n0Ibmw-HReZBtOH76L0vfoYvM4W4jUCB6G1zvfsbXdHekf9zF5u40-BujvJye1d8XJ6+J2H-rG7J2uQScHU63ul0CsdzA-m4ScCw7e10qCvjCU0+atMJgLRLnkftsfCqm9f9XZ6KPztPurff4Sjp8nb6viRdPiHvd2+6-00p4NSzEhj6fUuGfp8J17eR2n3nQrYMuDu9ul7S+UWzhabZbOe+ctRYAvx0-rTlAf+Ubt6AFV13uPqgnR4+m-8He7b-wPeG8fLM+u-8V-77-z+dgWfDlwtgDB66MKzGTsNPD4+7Z8pp4j11TPr2fL7gC+Mq3bLJxrPj83RaebZ8QgF6iVWnh00fYqv4JIgEHGFHnlyDKNGaWsVl7Wf1HPnu3Brg1+NTp6c03-XvcnK5ejydPSqLnzunkafB6eq58Hl7GCzPnr1-NLoeA4dz5IN3hTkRfBm+358oL5buxgvllPLG6SM8--gwL1A1ioDcuqIwsP67wl3PdnsqJgmT59AZ6OAz2fqotaCuSL8DijJ-R2Xu4DSDOj592gHSbymAainboB0wCSFxq6QI7uyfBABaQMurgfTxoJqF6I3+IHt8U6Yz0JTh1rDYBcF9YN7ND0obp-fTdGNDcA4D3a1L5knLD-+Dbgv-4o3yEnn+7DMSBwDLAZi5y9Mkq3T+ueq8rV6BZHAAdIvA-mAEVla7QAIUXuovCRuvwC+hKEAmQARODTRe0MNFZ7sP2VnpxfIU+BCtcAEaz0xLkKbLHWgj8pT5zvyffjZPMS+Il8LW5MIidXmSXEFGaXIHW7MAN1LJyFDxe8t9go7h1yiTjpfaKezf8tL4+B30frH7ckW9RJSs5R33iJjHfCBaLapLgbRxGGQJf1Kz24TdD158QyM-oRuZy+CgDXL7pT3cvqZ-X2+Dn04P48Rx1vilVUEGglBwQYc70ELPl3RQeSWdpYag9zUHjh-GDyvj8mu6r3yw+lXPZK+4a9mg48f3zvvZHfj+ed8+85Dr1Hzhk-UdeUy9VG5FX019CHrUHGZV9Sp7l3w2JkYAndeB+dTAHTNwHPrXfIWyNd9aAY5AMt8LPPBz+aw0f567pzODF3fQBKHn9us7CXQGvv3ffZuaYCn8b7z2QLo3vHHuT090NRPL0ubtPbKceYL9WN5PRzvnk-PGF+KFs2C6df05uttfQZ+u19kM5ib3O-j0rI6+8p9fm63ezG-tWLCb+5L8pv6J0zk3khnQwGGvdUR4X3xxfh97L-e-3s+7bSZUonrEyb++gR909K2OxRrqEfUKusY9CF6RHxW3iQvGSefF4BvCcdxWhjA-MgOcD96W6sr1OmgfBLrgNawYcor5Q5nkSfOO6HLchA6AGTZJEtDBL6sncZG7DAJ07gTfaSeySV5wasczknuLXRk+JwCYQFiN0wNnAA3qCOBsJIRkP0Q1nTfcVe959Gb4Gr1KZtZ3Y-eyYE2b6+gLwHs9bAS+Os8tG4kgMkvqI-ckBIj9pTaSPysXtI-UW+1rdHF4UgIoAa5nGiB1Os1IovjxsDhIA+xuSt9Q67aXyinoR-AwBl80tb4s70eqj4KFiG2EMWbZc7wKKphDJs4QkCb7z4f0F3laAomybX9ik6c1jDnlujZ0+Lt9XT7RzxSnkqAz2+KoDvb5qgO6fuW3VuklbchDhVLw-cmIPXmC9bdiIFAG0jviZfaO+Xa9UoorlzhGg-CHxqMRQk77FlBTvsaXGteQT9ad61zwGXu6Ao3eroC+yyCfxabsJ-LLion8A74Vvy6bkGAsu+3ECK77Rn20-jQAhq+a5YMWqHG2e7nHrc5OdQ9U9aLAMWbjTPA5efn8wWaTP3T3ue3GZ+pUci4Y3tyi-qj3K5yV09Vn7D3xOfqPfM5+1QDW96XPynvi8vDdGby8QxZ1gL57ue-doOntNym5cXy29mejFVmrYCPy6NX2qVot-R4e4lsEO4yF3v3gvvE5OM4DhwHEz1HAbPrKl+s4CoA7vXRl6gt-S6Wn+1pDpYr2RbqXPRAOlHdLMq-3wQ5Or-da+RY8fr4RO04vPuA6I+9mVAIGtwni7JvJUiEXcIqx61CzPAVDfbqugoh+O5w30ZbvifKGcIndHwFoP3E7s+pR+Saj031L4hEZ9l+AjcWpd5SnQjAIrvCH-a2oVJIXoYvs3aRh9DL2ejO41348zhVXqjfYFYSGkgYbzYjcQmDDMGBe0d5f6sX1z+pgAjAeei8x26aBx4ftK3QoCBADcIFEAOc7ve-UgByMCbV7OEzIgbhHG2KMj9ZL7+d2YgVyAw8SKt8AP4cQMJ3jYadgebgd1H4eB3DkuyXUNekH8Ur4GP1xRrB-Oj+Og8gQbagLDnLqApompKNol65NzhGlLDEWIMsMSu7071ivjJHS2+UO8uIEUtmI-ia3YSBxmEau64f1KbnLvbqBYZ93IE1+2Cfn5AnlsYT91d6NzxS9lrvGloMT800qDd313p2nQ3eo2dmP4Cf14-kJ-YderkdMn5if2t3unXW3eUn9FNYyf0pXsU-BW+IUcyn4+XyyQkp-Sp+8+9mK4Uu03Xhp-XrCobsYz4ndxjTqBPfT+MgCVIFyAM6fj7fXSB5n9owFXr3iltUPFKBszcEwGj+BGfos-Poes58KoFKCzT3ioLAqB2z8IaT-50PbhdPHeeOUCjmJDDy6jp2XHqO3ZdkSAQbwmHnnbaYetwCB4Gyb1r3kc-KqBDe8UN5Hz2b3pljC5+FYDUv7q02WjieXIaWWX8nn7HD3i3uyzHu2RX8aX5XDwZ7t3gRcujwD-NzSLlSVksvar+M0tGC51fyvng1-WsBv2cl74NgO33lxvLOS8L9H-aIvz6AS-fHC2ZzlEF7K91Avjd7SEy44DdgHihynAfCvbF+BM9ZC4lolv3nBXfsBNJNsR7nwKXATpvFcBJvd9N5SoSMLnt-Vl+nL9zC4cvygPly-dAYZ38yEGGQLAekZlYUeizx4fjCIyZHtRXFkeSltQfL+9wQep5vXA+n88uR70-1b0lm-T7++lsBR7kH1C3rQgrV+emYokYCYl0RrEjQQEQo8jX7JF1gmpOZJBwrB90i4w-ysRsmHbIuqYdbX6eWx4PiX3J1+l9NUf7X+09vHqPdnynr9tK7SHzj7hQJZ-+DCCpHb1F3sPh8uOre1o8FD5CICK+v6pGJGMqM1nr2IPjfllbOn+rP9FX4pvx63l2HfQ+bYdk36qH39Htr5Lyueb8ef4WOyX7vz-A6BWzojoGdN23AeRnKnO2v9ZP4A31IZtSSV6GYGlIsSu+RYfv8nNy0+28KA4bMGfVq8AmE2t4DP-4Dv1e1ssKT04gMDuQjPyRBgdzPJi+-Fd3i7tH2AAfVzYWuZcs4YGtI17fIjAwl6kf8tO5g72VbpeLSm+MsV40LIaTyJCDDS5Ge79mH4DIOBARZ3KJ+xuc0IHdfxPsg9bdm+uGt+L4CPzwgUJfF7epIDbV5ynyNns+-KkBwt8fO6pk0lvvdXYf6bEDHG5KPwDzk3-C5BGqU-V5Afw4HsEzUD+2j9wP6GP3dnp5AiNehsC3zDY23lgSY1PiBiIIVYGiwyNDPIPNPOW60tYGBN3NvlTbL5BAC9zGLQoKQRm4-MteHj9Jd6lryUjj-LOK+aS8Er4K7ztAbR-R2BbsCBbaNryqDk7AvzSWqdCTZewK7zlx-LyBToCfIEBwObXtExZueg0D0n46o29Af0HbJ+En8tAH5P38jmraVJBBttE4GlJ0DdinAu1GacDYaYZwNe-lnAz3eOcD6lJafxMAXFA3T+UgDi4EeRVkAXHXCv2wUVQoFvMHKHhZ-Pp+j99koFJ60bvmOfZu+Ce9kwHvDQ6vtWXU9uGYChvbQF3DWl5-Oo2Pn8gK5DwKm9gF-DBcGz9gv6l73GHkM-JVB-V9Xz4XL3Arl0beL+nwZEv5lgJvPL1LK5+2X0e0Z3P0y-g8-PLyrdsmWYD7wiVvl-RHip8DJ0ZkbwvgaV-OdGtw9Aaq0byuZuCPJ4ewL8mN55XVAdmvvdCBbW12oGqz0bAU83DqBnG8D97shy2vgygna+E4Drr5dgMoQbsbXsB--sTr7IILhHnN-TDui0CEEH37zkLm-vQcBtcFQF7Iv2QXuggrTetL88R7+Z1gxvjHQwuWFckMambzZfkaHHl+thdpNSbK1GnoffDGW1CCsZaUV0YQQ6HGiuYY82EHYHye-hAfVjuoqCeEGGH2n4uxXYIuxDtBEE-fx4rpQfPyaAe0q9LmVwdHvQfWRBYlcXNymv3T4lGhdg+IrswVa4FjVHkj-JSuuiC9Y76INiQe7+NumB7VbqqVFxx-iVKA5WfPkCf5l+0rDmP3Qh+C3M3rhijyB-pT-dn+oSC1HYNt28QfZjBn+3W9jD4BIPTfnhg3hBISCJi7Bx1MPvP3YMeUSCi357oPXAcEfTcBwv9EkEEL2SQXuA-6+kv93D7oKyixrSSHKyOSCZkFbhz23gn5V6+y-dVf6BV1m3s9jHL2zGCq35xj2cPgmPS6Bh4D26oG-zAgfIvcAS5T1IBINj3N-vqSS3+ELo3wGNVzgIiAZFquXY9I9yOqwdJKPHEp248dXoHpFDpyNPHS8evv9Kj7+-21dlYA0l0te4YYGZkiTukD9HHsTMCo-47xxaQSwqTo+UP0E-49HyPjltjfo+d8c0-4qGWuGln-P-Gk+5k-6KHXX8qGrS-yp1di-5FqzvHmig8v+J-knsbDQyYgcRHb8eVP1DnbiAJ5gTs7XY8hx9jOZgJ07-hAnOde-1cHT6A127VnAnPTWG-8-E7Q42rARzoGuuy-9V0EOAKn-pXsLpObWCQT5ET3cARvA34+5Z8AgElnzX-gW7HrBE-8+sFgn1oTl1PWF2e6toT6F8wZniwnU-+r-46J68VW5xnoFNnG3hleE4MVQ8MqzjBB+tNIv-Q1rB7Bgilb-+UED7eZ--yw9igA5ceFJ87SZKXXxSgzAyEKAjdgIEKrzI9uBfT4uCtccL7x8wYvpyfRpBYF80AEQXwwAUzfLAB6ZkZfYUwJ6gaEPDm+6yDb370wJIATRAx9+hED3M6Ulw8TiqfJoeKp51T7szWqPs1gnBoOp99XasAP1PghHJc+3ADDDwvCQnPrlrC0+9L8WIEiAJ9XmIAgWBNJcrnZsi2s9rKA+127qDPFQFL2kPuX7b0+zMlGU5Qn2yTtnjXJO7KC7d4bM3rPgj7LFBa3dl87JwJMgVlSGKB0qCC4H9-3qwXVPTU+eaC5dApn2mwcWfbQoHScnAEdT3GwVv-Sf++Z8BsFL-yGwbEAwaepZ8xsGG4P+Pm4AqbB1Z9hsHq4InrnHAmoIjZ9XAGr4xbPvrOa3BugNOz7L13WnkkA13B6ml504bt01QXL3OuBOqDDp5N3wZQHkAwECU59UcFvn2ygQWA-z+w5UygFMkQqAU+eKoBs0dHl6Ih03Pi-XPXmjQC1gGQz1RAc1rb+uj58GU4YN0NQfatEGe0KdD3bkXxHATngloBCs9DtY-n0uAQDPa4BQM8tgEZTmAvnE-bPBVvMMZ7bFV-Pp0AojepBM54FR4PpQq3gzD2w39fjpvYMfDoefCme2M8ICZPr1bgbyhQ0CmCDZ76FIKmiFeAgl2h2CQsifALPDt8AhBun598YFQGx-AbqvUGBZi8aM5wE1AHqIHORO4s8yZ6qZ1RPN9gnROss8Qw654IIfqq3E9+hq9FkGUwLNxphAwq+2EDDU4RXmIATzfayeuyDSb4o7wOQaORciBdi9za6nIKJLlCUGW+Ti85b6QgPtnmdzD1em71OIHqmzpwfwPD5B6OU9kEakyxyDzrIUBRwNml53V2NviJ4FQevc0Qm7NP17NiXAwz+qkCnL7yAPeBi67LSByqDJmqqoLDRl5fONeMa9OCzhZzQ-oPNVWB+ohaiaof1BQa8mLJmqRUcmZpZ0kjlJA+eUMkDsPK2wOrXgO3DyBel9h246SyHzksg5J+Bu8R4rvzwCHtN3IIeXQCEkEQ4J6wJwLMFk4Z9cRyS4M5slVfTNBsuD4oFjnjilgc-bVB4OdYTJHTw69q1fTdO558nP6dX1T3qs3fKB0z8e4FKANngaVA2YeA99nP5jfifbn6gteBaG8pr4Ybxmvif7V5ewYsVnJsbwr7koQ4na6S92v6loJ43m2AqeeHYDJwHAIOpUhNA0CuFL9bUH9oNFDipvK2+TQCwEELwK7Qdh3DF+5qdgmQor2zBoS-FOm-X90Y7Kb0xjjtuBfBu0DVwEq-1AwV29eJBtiDGrblxzOgRldUKCTLtgrIPFnozvfrdH27Fd4j6Q3zZzh7-Jhe3b8uc7Hby+gRp7B8B5r1+M7PgMhLCAbJCKWN8eW6knxRAdXgrReBHsCIEURVFbiTfFd+Ys9tJ4qYNovn+HaBs1N8jqK030VbnjfQ9+P08PYHwoNfweDgtEuuIDRT5rIJvfkanX-BRD9-8Gyn0AIYUQ01u7BsH354RxIgRB3F1udEDQSHTkQ-fnJfBkBcnsmQFFXjgIYnAtkBHqdVb57H1QIbpfcp++l80d7cyR9no0vayB-MkI0GCyWXJu-gTsmwslk74eG1TvtKA-IeTOC7PYcjXyXrHPdnB2YC8fRh7zM-n7fcs6jeDs6gsEIy7iGAvqmvEDTH6JpHbJiSQ1cmfBDc55Q2k3JgJHbcm8-l8IbxXyo-nbAmQhDsD0CEeDwUIdlfGzu9a9B84qkM-wTMvFfOFV8j1TS4IjATKgwPBvT8o96wx3MIe2Aroe8e9P4oAFzKgWKDO1BJ2c316DewPSmF-GeBm88egHKjxjwYizeveX6U8pzBEKS-m+3LeB4RCQX5K4JRTKwXJa+3w8bbJfp38fl0QitBPBc-abvNxeIZ83WtB0CDOwH7X0bQQ+jZtB0MdW0FrQJl7sS-JKBl18y8H731ONqtA0l+KCCUX6YrwaIdivLGOuI8UpK76zowaNlDcBvU88F7tiywDoKrZx2tb9QH4c7mJvstDeaSExDu0qWYOlkO9A1MqbNc+3432A3wbcXDGBak8X+4CrywfuO-S7BKIC8H7tBSPfqCAjZG629PD5NvzIfn0gr9MuSC1c7DILpSnQ-bd+Gq9d343ENM7ge-QZBDxD5kFWd3UDjgAsHB2ICsk5f4N1bl8QmHBf+CdkF-EOOIfsgigeL79qQHUD187rI-Ndu7q90SGBZ1Ufjcgnxe4NtqI5YDgU4po-bgejEdeB66P1RtlB-OFBBycfkG4oO5IfGvZM83BCaiaiTBBQaKQ42+TFBmiai60SXv92e7GBsCLQE8S2NgbmdcXe2pdPH5xNWl3jmvCQh2chIyFvaHtgbzbX5BDecUvaMf0UbrSg4lB7F8QmJkoM4-u4PbteTc9B16+QLxQfLbDUhcRCps5sIB9Lsyg2burKCbd5lm0nXhWbZ3Bq3dbv58oKXXuFHNeayQ8RUESOjFQR9VOp+Njk594qf3gIdVghnBMoD7L5ygKoIR0-S-OLJD1QGpAISgZYQvtBmQDL142fz8fM3A7z+Sz9xn6vr07gQD3buBme8RAh9wNbvuN7e9uhz8gN5a0BA3nAlZ1BWz8fKFnm2eJs3g-MWsX9yCJmg29IU3vEIhC3tJ77vJ2ufq+bW5+e8C8vqEkMoSofAjwQ25dWTYKINH3hcPeAOyaDZ0Y-PzTQRV-O+B+lCAg7bQKvLlWA0F++aCQyHr72WvuGQh+eckDoX7fwMrQbwXLe+8ZDGcIfz0XdpnTecKRQDL96zQPAQUgjUb+UhdsEao5xbQdffGb+fX85rpFkKgQc-fDEe5+91N6MU1-3oA3B4BdL80K52EkZfgTHIB2BCDSR7zoPJHoug9DGv88V0G9YO7ASamDdB3r9dsEv0yNQhWcFze4r8WEEjZUO3OwgijGz38mK4noJ8QcEgkH+yr9L0GcV2C3kIg8IuIiCSHpiIMXptrKdlyIW9OZbcuTfQb28OUen6CLEZhKx-QVa-dRBGW9NEFF920Qcj-dNCLr80f5uvwx-sVvEK2pW8UVYNcHWwWwA1+mVE0bEFhQNtjvI7FouL5pWXJ8CgtcnmzbFWtP9zZanoJT-FQvbN+eh9iME9h18QWRg7mheSNwkHTF3zfvY2OXqyv8qO6iYMxbp0Qmmhs4ckkHkrxSQfHA3X+Uv9fi6Lvwv4lHLH7efh8CkHsZx-gMUgg8ON-d3gGIOFHIY-3cchgfMR359vhRnNg-LYhe4Mp34C1ye3l8XbZBKokSH4RNhAHs9ggy+h75UYH9uR3IfApLd+6GEGH7yByPIfu-UEU+N9x7yse21Tme-EtBcEceL5YQJtxuKfDZBdMCiB6kX1+IaQPf4hCdNjZ4fkKOQdJfDmB0JCuYE5YMpwTafQChoXdCsHhd08KsLA5kuosDWS6oyB0fvF3KWBDoDo86OP0lgdCLJChhecUKHCFjQoakzA0BB4FOCFsJkEIbhQjCh0V89YFOP29Ng3Q12ByFCTYH1d3leqR-cihNFDrYE9Ew6obaA2vO1c98UZqkMDXi7ApteIT9BWwkoKlRux-W6mjQcM0rDd0mZi6A4ShWV96UGFoPEoe+uJlB7c8Cr5w7ynzoGXGfOwZ8584rd0d3guvfQBbBCpPJCoPcllU-TOB1tsGmJVaRMIRBbJp+qZcnbYUEMjnvKAtmwllCVUGwX3vij0-MeepnkbWZRgJ3bqlAhsuZUcGh6OEPavs4Qk1Bf3dPKHvrx6vqebaFmp3F+4ED4KGvu3A4Khw-4a2xhULA3pPA0L+a88ioEbzyo2lvPODe+M9x3ZxfwPnqvApKhvpDnp7+kM-xoiZG5+51UsqGrR1jvutHNcuqscZK5znjjQeCxEjeiaC6qEbPQHtmV-MNBVVDceI1UJwtpWAwMWr8DLBaNf1vnsWgwDupaD6KGN4S6oTGQ76OvVCbyEJkLNIUmQ9IhIGdcLagIJk3u3gzF+k1C0R5ZEJw7g-vb6KWZCb0a2M0NGqUQwdBQCCiO4LgPILhqHFohOCD0K77UOnQYdQ7CuSukiEHsvy3gvDLVMh9WESEFNn2uoZFFW6hZiDEHYu-RhbugfAX8Er9hfxnK0PQd4-MXu3Yd-Y6ZvwFofwgv0O339uK6jVTvQT6pag+5P9lD4YYKVfgwfUSuLz8q2YfoJWlMognPuZswaniH03-QdjQwDBMmNnX7ajwNjjfTIxBUGga+5GjxgwSaPAN+w7Nat52x0cQb7pbTs1TDe+7-UPIwQP3d2h8iDNHb4YL8QYRgnmhLP8SMFnoOqyoswkw+4DMzD4L9wsPq0QyWh7RDn+KfXy3AXLQljBCtC2ME6-3UoukgjtyEqt1w7H90JgVrQoTBLlkrD65jxsPvmPCTB2d8Rf6APy37orQiX+MTtr9bFVziPuTfS-BtY9knYtx1SdtVXWrG2mD7uz6THVoChzZqutGYjMEGYJ7Hi7-MzBbv8Bx5TEOlkC1sGzBPv8Bq5zx2GercfdyeQf8Zx7I7xoMmH-WaWnmDw774NxXHnbQjo+649tq4WZgWeiePULBkx9Nq6jOw3HjtXVZ6Of9OWF5-wSwQsfXH6N48UsGl-zoculgux4mWDj9a50LoQrlg1iBwFCX-IqP2LocAnVwif49-jw-V0vJN3-c4+WbdLj4ffTv+g1gywB0E9R-42APH-jrgybBnWCWSrdYLNwXv-GGu-WCy36Fny8AS1PBOBQ08xir+AKNwYEA8aequDkgHQbAP-lWQoIiQ494T4xCURPq3lThO0PYdBTMT2QCqxPdF2NRduE64nynFobQ4ceP0CliEXb3gpGKg3muAACbsEJHz8Avdg2HBZF9hZ4KZ1fIWTfMfB9tCPsHoP1wbrfgzhuXgML8G8n0BwShAkihl5DyYFatxvoWavHCB8dCvDTc3x+Ic+QlOhxbCgCFuJ05gcTragBZhDKkxqBWNYTUfMykTADzG4sAL1PrABDWehODAp7teV4AYHXcnB5yClWHK31-fqiQr70hWCA24XHxrrDSQiIedJCnXYaQMKXvQQznB-t8oGE3MDUAWEPTOuZ0cBcExwJ1to-Q9jBouDlKHO71jCpXfEXehlDUvTVOwhxgmfeqeSuCgpitYNtYY7g1qerx9kJ5a4OA4e1g3XBddlchZwT2GTlBw0nmbrDnAHBAPNwfawy3BE+NPWHI4DCAc7gh3BCHCwtbC4Ii1ktPVDhlcl3cFrTwnhq27b3BJEt+z6IMMHPqfjU0hqRDzSGWoLDwcUqCPBey88wE7p2KAR1HG6ekUoF2EBbg5Elc-Sa+KVD4Px4HwzwdufZYBuN88kGnkL1Xp3g9T63eCTz5F4LQYY5-dSEcwDQWEfbw0XjsQtEBteDVgFfn2NYjUNXMB0X93z6eMJfIGjPZbWkDdKZ7CrU9QYNffGeQ+C5UYAANrYegAifBZnCp8F-11Gfu-nBTa5Hcb4FL4NQvivgvE+w5D1FjG0PETqbQy2qO+CM-pqp33wWe7aGB-4DLsqi12XfuZA90ipbDY-4yzy3wVDrSthsACRV7fgKBAVDAzVOXFCbrZkwIDgdeQ8tBhgUDU73kJ-wY+Q7thCODdG7LMLhwRJfKW+Ej8zZ7vvyRwVTraAh9EDYCFCG1u-siQvxe6JDOQG3IPUvjyA6WBfID8ISWQLxIdSLEUBjEMoKKRgCjblGnOd6ZBCbXYHsMDPkew9iEHt9T2FeENVAVZQyuBgQcgl6RnVIoQh-J02kpck85Sl299kbfAQhNaddQAKl11gfzvAyhYAUiOZz0KkIYlfRihppc66H8UM8HoJQmlBG9Ce5wBQI9AUZLPK+-usx14x0IJmmOnLgWE6dyr48kOXbnqQh+BkYCR-Y0cJjAVb6LqKI59zg5pQOn9gs3K0hvhCqy5sXSXnrWXbyhULNnPY5gMs4exwib2tpCQC7jlxXgQl-H0hAaDM3rnzyntqowrHBwZCee4xENdfmJQ5m6mKDEiH6MJfnlWgrr+b+CZbycjxf9nUQl3u7-t0yHs21LIeJvYTeS0C+wGwIJvvkfbEXhn+8cyHyhw8YVYw4ZWw6C8c7Ffz8YV-fCWh+0Cgj6lvxLjlX-MuOzZDfr63MO5QSCw4-BgpNyF6ORBBvqMQ5V+4xDnoGTEL7IeBFGYhFxdEH5sLypWAFw-nOQXDveLo3z6Fp2OUTOmxD--4EGzuIVJww-BMMDVP6HEP+mi9g+Lh-2D3sFSN15XhRFK4hTOU9O7pcI3FhpwvPBT+Cf0ECnxVntowqOhBi88QHXvwJAQbXTth3xCUMGQkIsXiBAtmBQJDxL7swMoga8LaiBBfDaIE2t2TodDRWEhZvsbZ4W+xZAaDzDrhkhtW+Fb9S3YXyQkHh2mEx6FHcNrWtVnAfhbQt1YF98MxDilnJLOeMxcmYwPjEIVdw0ceNsCEiHyQP-5nKg8OerT9QGHmUOM-oqA2ghigCBy4QMMYIZewtVBXA0cPrPnyoQdW3apechDH+ap0LRvkNw3AhzZNRuGC61XpIPwwUoQ-C2IYUkLcgfKQpihj3DZiZUoPrnnx-Y+hvacXuE1oPGXn7rFW2v3DNSERQO1Id3w+ZeucCi66rtwh4Q5Q6uBay9YeFHBycoaWXDKByPCEL4jUP8Iccvdz+eDDseGZQLbvoFQkhhUPciwFY9xLAfcvFPBNQC297PL1mvpEQxvWrUCP4H1gM6oZ9HH+BsxtkiEACIY4WYw+tBKZDLGEFEJgQZmQ4sh7aDpeEIZ2WoWS-OaBKbd9tptoPWgdAjSl+eRDYW7CU3H3gTnfxhaLc1wF1kIYwQ2Qr6+Dh8eiFOHzfbi4fMYO31DEhSdkKUwaCbbjuVvCSj6kxR84YmwspBjvCKkETW1RPObQmym3dkWYrW0IkJvOQ5QOkXCqWFuOxXIY2-d7ekgcNyEgpX4wb+A6h+kEDI+EGdxgHn7Qnd+jD8pkHPix+3hKvJiKOXDoI6p8OZ4Re-ArhkdCywzw73PHKGTZDBKvsq+Hw4Nq4SzAjOhUj8wCFOLwgIY-5dY+PXCf37sgNQlkXQsoRfud7kGBM2A-qrvLR+VdDXkGywLDXoqQ8gaI9C3kGO+2YofB-buhNpt9uH9CIrTpRQqiW6ecTuEwwDO4XkzQehKQcIFZSQOyHGk3KihOTCKKHIoK8fsTHcj+6KDKP7FK2o-vdwpehda8xs74oLV3uvQolBcH0w6GkoPbXrE-YfBPudhs6iUI54YZFFJ+Yy8PM6SUKvoSAI1thvODLJYBo17KA-Q6IeT9DLWxi4KTgQkPM-hru9HWy1MRqfvUxXShiQUHh6AMNO7nkPE-OBQ9cl4jexLbmtwsoeMDC0gEBOXgXggwmoeSDDEe4Pr1nNulLFsuP3cCeGmoIx4R4QyKh4JQ-KE4iO+7j-7IKhRAjgN7DDyC-pQwvegZe9gQ6gQTOXvpw60hi8N3SHDwOIEWNfUgRE19x753p1SoUBlHhhGVC+GGaAPRDoIwv5SeVCJ7QNMLEDm8-A78gFsZGGT7zkYfwwmgu9w9Gn4rG0pDrV-BqhQZDsWIaMI+XrEQ64Rp0VbuFp8KYEd1Q2MhRjDCuG5eyGgaCPSQRdSs-m4X3354QCQnThg8CZBHTUKxzrNQjtBCI88yFQx1U3oII1ERzojoF5pEM4EQffLEeivCMEHK8LxXhTg3BBj384ea8W2JjksrKJhxCDImGHfwwxjYXc6hzojkD4PLgETnwfR6hJvVnqEYHwyYVgfbi2OB8vqH-G2-ob9QtZhhTCfUzFMK4ruq-W9B1RIqD4kz2iLu0XbouayVr1ggrkSLmn3Q38uIcYppmvxaYd+g1h6fJxmkqQWkxoXkXdUeBRdS+4X7wEPvjQ9Su7r8e2YmINr7g4XcpIThdai7lhwb4ohgpn+7fcCTa-LkKSljkVZKnRdWxGg3z2YeofLxB7NCyxGkYK5odT-DTEeTD+t5-UPPQVhgijBBzCqMHxvl5-pNvNoh6vDIx5xxz0YQpTaTBu4Ca35RHzrfom5Z2hmu5m34Y+17-Lkgt5hbGddw5UxVf-iwve3hGF8rBFnbzN7s7w5Lh7J87BG8M2eLmjOathTSCFVzTv1aQcondwRSY99+5AD1Ifj4IrzB-SCTyGzILggUEIz7BMgdQhFoMX9oUbLYCOu+DCqGe0M04dovIHBpMDsAHNsOMns8Iu8hCO8HyGJ0IewdkIsgBi5EMd6fkKx3tnQxrhcj88d750KuQYXQ-9+lQjahHoS3qEY4aSChYecA4oR5z+9B-w9-q38sRB5ywOboQrAwtOWd8xS7J52yyOKXHOeiENZS6jCIivmaArfq0-Ckmp023goXJHBFBqKDAzZDCL0HisImehsu8buHz8Pi9tig9O+3QjMvZsUPVbhxQo4RW9DnB470MsjnvQobudc9D6H951-4TJLRQh+ojwkLTZyAEZ37H0BoAib2HyUJFEb5HDlBIZdgWEJwPk-q-QvNOgqCIo5Jw38usumH+hkxD4o5g8JgEQaQo-ONWDoRFzcLeETs-f4EXT9EREXr3gEf7g+-O9HCG77B4L1QYmAg1BinCUwHGoLR4bFOM1BjpCaGH3rxQPgQw-yhVUdiGGLwNIYeguchh+TlNn62KwZEU6Q1f2V2d+8FeoMgXuyI+1By8CvSEsQR5Eec-Ce+YRDuGHpUIXLkz3feBOVCy0j7DxExjGgllmzz9j4G1yxlEd8hJNBJX9yqFXwKukYtLFUR+cDRoFAvzWlrmgr7OTVDaeFtQPY3sYwsDuZaCUhGdQNebhB3atBZ9CbCFcIO54ReXKB2b3tj74CCKDEdvXT0RM1CMyFzUNOvkNQ8CW7jC-REwr2BXldLD66W0CleEKCJV4Q7PSdBiEjMbgzoIrpnOg8JhC6DYmGET3iYTEwxMRJ1ClULpiJr4iaPZzeClsXqFubzori6HDkeT41eaH5MLZ-rUwyB+Kr92XzA0JvQWUwusR96C8VY0HzmYZL5W8RdTCOxGhoRH3t2IpGhsk0LX4cH34KuCrbg+p9NHEYaTSAwSpXEDB6vDBmGFTRNjiTQsK2qKtGR7WIMDfqEjKZhYb9FD6zMO1-MD-dWRgtD6dwth3yQg7pByu64jx+6B8N83lP3TDBh4jOf5lW2QZjMXcOONu0lBGviPowRrwqMex0D5SbLdmrfrJgkB+ZzoAJHS-2a3vFXFt+vh9aGZK-3jkacwt8RxK87D6y0IW3juA1jBv4iLoH-iIGIc7uR6B0ICziFJO3povWPFI+OtDrPDpHxw4sg-WCITVcw9zGYMd-sZggo+WLC+x6lO1VpoRzJcuTwCW-7BsJ4zKGw7E0E8je44l0JN5rQJaNh9-8KjgAmBIoL3HczM8VBhhwhJ1EgHMfSckZcoE-xBhkXyAm3MW4uu4nIin3HEEHf9cQAB8jzBLjV22QZjUAUS58xm2hbMgcKEWEYfwSYiLmbZ8Hw4IXHabc5R8f+Z+-1JYZUVclhk2Nl44Gt0xyj4EB54rTt9rBMwPEhIggfeOAnMNsbU5X1YUMfXlhbLD+WFDMmFYVePJ+OYrCX46pYJ8fmgo1Qym8Rbq72CTOQSb3VVhl7lVOber1ZeNWrVv+3-kNWGxyi1YZfKHVhnflZHjZZgISDEPWhoC9wy5SQQHByloKK3yflsnW4qaAgfuNYM7AJPQkMziviy9rfsTJUZcoIwrLE3K9nGfOHmRrD-2HAyOVwUBwhrBLrCk3Ya4PA4VjzD1hxHDx67t131wX1PbXB9gDRk5IcIg4ZoombBXrCd-4ocLtYaBwjqRUPCa4GQIMNIZ+XSDetDCXz7Tn23nm3AhaRVIjZKjbqzOzqrTCd69L1+bzxggqeAJ3c1BbL0w06vJjukR73Wc6YDDGTJ8vWfwRc5QV6pNNhXrp5SVev+fLji8A0zbBscIqIbqFWZ+yhdkmGTgFmeEWgUvKg5Dy8rlhGfatRQsmRjW1JGhMvRCmEdAry6Vf9o8rCMIOHty9BJRJowklHJ8JMHqkogqO6SiCTJG5354hK9ZkYueVceH5KO6UlNIs2BCr1SlH9mHKUYv-Nc2GscmtDT0NqUW+1HdBh-91v6Iu0NDEvIvUqbK90L51-3Znqmwp8BY9oYuryZ3YDgRfSROjBwj8Hb+BJhOA8CABx4oDgCw1X82L5glAGaXDqJFAUR9QuWkREBhwCmH4v5AqABLcGW6rgiITaJoEJmlzEad6uw0x3plKmCUdvcafqBBDbTrRpzT4NY4cl0nBVzSpktU6IFi5Q2RH0DMZDIqJEKnTCdMqXutjXa34SjKkJsLieeyjOYhllVqIhWVMMo2vDsnAaFUc4ADIcoBy581GEpFElIuU4W8q20MbhDmNHqcAFPPjhS7CrCpkqOFEUuUOUq9hUhX6OFXMJNY4MfQneUagjkcJYUdYAh7WMtQTKbx1GaYC0UMgifd5lVGodGpOoCo9VRtHRtVF4XF1UcDQfVR76sYPxzrENUSfuTikqqjeqisM1qxJqoqooDb4d0w8iFUerqo176nUArt5OqOzXFPAEZkivYhmS6qKEWNqoycIfqiUcgBqM9bh6o+0YWzATEiOmRMSKiqYIufqiG6SdQBTlrMgRNYzTAzgRJqL9SCmo4NR9cAEKBpqJ2UfZaRXsVEQk1GCeHzUUT7JoWXv8J4A4Cy2YHKEQtRGns9VHlqKRcEmo9QECajobYhuhLUZkRd1R9cAU87lqIqdnGohEASaiDb4JqIOoEmo8Fohqig1F1qKmAK4XLNYhqBtODXD0ygOOw82RamhFgiXwMyQE6OACa86iU0GXCFh4N3gO3GxYh6jx1kGkeuHget6M6IVGAKkAJsLtVRqw6mI-Pb6ICfJM0QnmgvCAz9CHqJpNATYLdBml08XR6OTgEEeo14OP68rEE7QMGpO2wO9RCHgCbCDeBkkKWhOtEV6jEgCVVx7RkpfObe9ho7CotgAcKp-pa1QMcAma4N901YRS0FE+hiBz6bR4FYaB1YNCgN+p4CC0uHDweqAGyA-cAKggRyipUHWPU3+buxXIFvd2ndg2EL9eBaEVZa4y04ntCw5I+WNhhuY4yyLQoxojPC6GjpWCYaLMqrrYPJAnLh8NFOgGrAAAIHqAAyhz-DUaPbYLRomtiTqhfX7Cv2g5jCwy3chBFZNGon3WlFxovXgPGinsr+UC3EAJoljhBGjVgDCaJS5mJoyioEmjbWS8LXMQVf-SxBu-Y25EsaL+-hYgjPKKTD70hqaKwgBpotMEWmj+NFMqEE0TmAIjRHQISNHMWHE0WVrSTRZmi0XIwoAxcpKIMDRwjVUBTP0w2wfXYfFATmjtpZuQCw0XYIbTRHmjdNFCaPX0L5oozRQAwTNF70iC0ZE7P8RYWj1MERaISWpz4MsOnGjHX7caKUQNRAHXQOGjZsB4aNS0V5ogzRn-4qVD+aNeTi8iKTRIF0StHM1xSsNZoyUM90jQDxIaJEYXFo39u40AqtGH0Rq0cVAOrRUA49NFlkGI0fWgTLRMBRstHs+ly0eGw9AKkbCmNEXniK0eggFbRgid0hCxaPK0epoyrRiWj53DJaMm0SEoabR3miRNHAtRgeg6wzXhqjBs8CEYk6agpxZt2AKhtSQ77lZgEz9UHgHJEfkpo0OeUjw4E8qyzgmcz9BCzDlGQyt+Brt5+wr4H3UT4SX9Ro3gH1Hk0NC0e4AEOwMHChST8NUIBhwuN9RM58WtaUFyvgNCoyMK0tYv2HdaPI0TeAi9oBWietFtOVC8rGRKZghvJ3ghcKKX9ptoyHInbEjnZNqxJwe3lZyAe0AurDK2FaYDdVErys+VLSLMKLv3GcfaaInFBDWFYy1hdHuAcCg0CRArgF2C7ylMPclIOCYy6GBgN01iDXFRRiuC1FGAcLH-voo+xRhijDcrT-2Q4T6wyjhtZ9vj7Tl0GwVYotXBygoLFF6KNMUaFrC3BXuU7FEgcK10UHfU-hmJDwFpjcKQhiGdXOY21Zo17FSPE-NOuDWB2LYL+qONVuBoP1Yq+AYDwlChNyhEVz9ajh6IjaOFwFDN4XAIpxRtP4-m7+ELNKvHgtkSi7D1Dgw3DPTr4oocqC58MMhoqJDRtv8LMBzEizlHTf2YYXGMDlR77EypFlOzw7oQI7PRRFQDyolIKPKi54MNScApNoFZ6NuUvkkevR+tDpvD4qLlbC3o646pej2fARKOm8BSoxXoVKilQYZ6LRunFQwfRWKjNUDtlXMFPN4ViqiTYfDqmXUWkUj4GfRmVCM0x96KP2lPotfRFSixyo4VTgYVvo2FgrF1RlpQhzr0RqtBvR4M5jyq5UD8RAL4HlROJkH-zSnHEumvI+c+5+iaToQKk-Kt74H8qjKiicFQXUZESdfNtaQQ10KpjAG1WkWrKzs3hIwtiojVP0YTwiCqGFVQDEvx3D2Ol+I-RjlwV9FFsKYqooZTlqOsCJ9HLLFQMR+HBkEMFUhWqfJCX0Vv4IC6O2D4DEu+AcunHeSAxCF0JLoorSpoa6SSAxuF13DJqVUP8H9ATSqBYhtKpTrQjWqmtPtqZF1oDEdVTMqrZA5SYxBjORi4GLy6M5VNLO08Cmo5drjSqlXsfZMYIFMGGNDQpkN1VHARUFEOMjhVR6APZ9BlaYhj-KoUBCw-niIB1aPK1yVovJGUMX41AwxpgRF1qjSIb0J1VCyqxX0qDEWGL2WooY4tqwWsVDGRMIdWqQY8aqZl9J1oiGKSCDQYl-R1ng0vpcEASYJl9ewx3gQmDEX-3iAf0EOLWm6FPCFoJE-ettIqzh039Y1pOGKOXtXoKXRyoAOdFuwH8dNzo7nwK6jPpGLqLeTgKIi6R6X9fn7Ll0Ppt-zH44s61hnIfSMo3l9IjL+CjDR7b3wNqkf3teQRWL0N4GnSPk4oNQiowlJkPpzNZG+UcQCRBB51gnlGjLBeUfiHOpRXojOBqfKIBqP0Y9IGPaDsQjDGLg6KMYsfeayirr6Q1BbquXZYvRLCkhjG0CkWMfNXIIEzjITWY3KJusDAZcohaShXJoK5CqaFXpJA03zQLTJy8KmyP8o44xyg05CwPGORiObdIFRYYxY7pw8X4uKtcIHa6tBvshFhCdjkc0O8BiDVCKTObTjpsfkAUIJZxQTiuHTQRttYK6IzswZjFcAli2rCYp+aki8+jFLAKcYQ9oaC8chZBED+zUBMWg9A6iHVRQTEFbVCiM8Y+ucmfkFO4COUslGfVU9AivVzjGiFEuMdG-D2UzZAQKpspweNnFzE7e5gi3gEK9hQfr9A07BwQjnHxTGIRMRiY144AICMyQvGMdqG8YkOhd-hrlEPGPvsCcY2LhRfCgUSPKJ2McxzPAC3tCvbRCmP2qCKY5mBLKUhF5H5AlMfF2WUI9xCgIF0vRhUdadP94Pyhx+o46KtOuCounR4Qw7TpkaIU0WdNNhe9ipSdEPIXJ0av2YCeVOjx9A06IPTlEkO3ojOjPq5YKB-YWvpDv+BnNTj6QJy+rm8EYXR3r9RdEAkkgbP6bKigUqiUP4pyKMfgKg73RBE4RIHUS390eZ7d5MCA10578QN6NIJA-MxJDlHJE8tRpokfwrG6WTUDsaHx0leggNeZ6pnobKEWENKNpmkLFquxNkBFLaRSqrmYoJuMwCr2E6GJUjlWtf-RiaRVDbVtTwobRVIwxiF1s1rjrThKnmtQvRW603dG0SwkgTyBSwx-Bj2LrjrQDnsSIpiGi5jSQDLmLWmIetKwxRNQDyCUjTbasGg-xWG+i72HF3XGMe-rFy4H7dl97MqPwspaIkmO59cMVFWHRxketeLUxCjodTGYmJcUakwtzaExi0FjwmO1MX8A0UxaPdDlb-mPfMfUPdECxMx6IZEyLQPhBY10RHXtvjF3KLmMdsYloouxiJJ77GMOOqN9VYx0DDPzHtLz+AUcA3IIKpj0LFqmOkEvJ1HCx+ZCIjb4WJAsWn9U+2bZje3iIzSWMSVQoiEqJ04wikvDQsSk0DCxlJ8sLEz7TYsZAKcm66x1NqEA+zjCE+YuMRtoiu6atXTuMZDkShALqx6iTe9X4WHdAn8xGQC+CokyKd9MhYhUxV11cgiyWNHBsZkWaGLPV1Fh23QWuhjdE+2Rxj5TFPGLd1CRYrixZFjOoJrHXtuqSYyyxjFjnlF7GPvCDdtfixeBAOLGomMBXESlcrY2bRTSRlkkEOo+8KyxsEDgejnI1qki8Xe7qKe0DbqGWRFfj1sW42BG1KKhiWOfSBJYlq6b5jELEoMOgsT8Ykb6QljwTFymPxCJpYyvB1ixaZifoU4pEa4I5ostIjLHgWLUsY+8HSx56xs2gKWM8WEpYoixodpgrE4cSAAfZEXbqhoIdLGdwggWNPVPnqhliDdrEWK-TCu0dt+ToZMGCcXBJfsZY6KxWxjWrFMWJcsR1Y7CxOVjkDFYcJuOiDGAPqte1KbrOAzpnpso5hOjA9+VHXgMygtL2XkxRyi-oE+1HeAL-+CkWxw16My8WO94W4IQ0xfGQr4g72CcQS92aQkexDHaF2Qw0sfzrYSRnFjTdaAa2MzBqYwn0NFjETHWiUiEZace6xFJj8H6xYXw+hTNE06dpjR+pWmItOpa8WGxcrBBOjgeEdMeto17RROiKdgk6MJ0Zh5YymBqjTfowVHF0YAoZMxY+UDNqSYKuYXzDOD+GTNxuHerQD0aWYzUoWoCjJEFfQcge59JyBUpDyu4XcNqodJlSAakwDYqI1mIPjiII2m2oEhazHME2bMWl+LqRMgo4wE760BkfeY6nhYIQkrGpFBSsUVtGim6VjJjFAWK-MbRY5SxbpD4LHVWNBNHrLLIkwNioGC9oLKNqpY5-euX5PrH2GzgsWbYj-eSFjblEFWNEEZDkWaxzljMLGuWMWsfZYuWq51iTijCmK1sc1Yw0EztiRjHzWNeUWCY9yxkFjALHe2OAscDYv2xQVinLGB2NdsQtYiHaS1jKKgcWIDsdxY27BYxjbtih2L6xoJYj2xPzlfGFUyPDEScwtXhicj3xF0dzTMZr-fFuevClaH7mLysVcsDNkLk15jGqmL+sTdY2Q+0kjIxH0VwN4sdQ5mRp1DWZEIcPZkVOiChBfL86R6E-yogHo0MyaZE0J7GLjVisRefSA+cTDoM529yjZld-E8aHDRJ7HlTXHscvY1exm9ip7H4y2ZHrA9T5hBYjDN7ZMNjEXK-ffhQNi2sh5jhghHpY7aqdo4jjF+0K7YleaG1+ghQBNjlMKZcqRSQewoE0vMjzMOstrFvRg+6fcOt5aHz83gRgvrRojCFJp-oJSmspNNKaWNCTZG8H01fPw7Pph7G8BmFV91nEVj-KDBZW9akhr2IwcRo0dWWzsjPrynojhMRHYzWxszJ3ixX2IDWoA6W+xjFpmgopNGbuJKTZEIdKhiHr1iIghAJNGLCgwgSISs5F+-hrIypKZDZtZF0uXMRnrIlGh-YjU5EdMPAcWC0SBxI4iAMEajx6YXogvGhBiDSi6E0JEPig4w0eVRcqzCYOPHsao4q1RSFQzR4IYNvXHg4r2xA0lgLFEOMvsevCT9kt9j08iM0JdOKjKB9oMEJfJoVMNiaAFNDNezvkQpqe5G+yDZbUDEciDJJpNMN4cRFlfhxQR92HrZyzNupWLezs0DidEGSOOAwdI4s5hoP9wME3VWrTIo46DByjit7EqOOwcRMwqJ0HiDSf71TSGLr7IhN+e4iM2gOcn5uDFvfK2WJiDbFfKPPsc9ERz4kFxoGZohBMcVsyQGBVWRBLh11BfESXIkuxZcjnx7aEMrkfLQoB+Gci2yFZyIRGJlY8B4DloT5FN2PasXC7SJhHGZ1HHl6N7fj48fieJ2CvgE--w+URrYgix-RjsxJcnyiSKnYmyxgYExGZJ0M3Lj04h2xIs8+2HDKKokV1JfBxejjNbFR2N+UY3Q-7hQ-UYCoWmL+KJCorqEoKjrXjUzXBKOjYi3OnN9+JE2qjcXjnDQrR+yi67BumNxsYiqfGxe4dh8hk3mp0VHDf0x2mQusofqKQuntQ8Q4UD0ysERmO1YUBPQXRoqjA349-2SZMTY1OcpNi2dFMYMpse7QeXRoeibIGqUNiirKFUUBYpCdzHFFQ1AQFIwsxZoUjDiyGJsvkAw3NgsTd2AHH4kl7MjfXUOp71kJHh2KOcfM4iwGjBxo5o5QFC4fYDK96UXDunGW2Neary4mAgND9un5n2K1saBY81SwQouVY9HlqvsaQySYnC0Nl7w8OQYcVAsSGIdiBWo90iourEYjKxIrjQ-SrmN5WpQMYD6S5CtzEW2PtsfzrFcxHhiUDL4XXdjhitIiqfBjjXE0jHSVNC44qA6K15zEtrh7MQ41PsxY4wBzHbcPfkEOYm8xFhiT9HOuIEMZpooQx28QuDFk92yZg2tccx-z5ADEAKg7WuyjU8xA0cO2p1ylDOrutBdak5jaDHTmJXWg4bXZc0bibuy9VEzcXuYjuSB5i1zHvVCXasA7PPuZcJNSS530M7Nv6fr4QSsbpFJMxnWtS4rD+H99QjGD1myupqItRRr7hFbHmGNBXnFYsQuWL9UrHm2MH3ga4yqxf5i9bFznincR7tXr6l98IlbzuLX2pO4y1xVtjyZFVWPFoVRY+ZuK7jHGFTQO0KFnYve+iPC93GnGK2NjCYo9xBqBBeGkOK3cTfya9x8R14trRURtvMSdBI6x-IlJLRMNH8CftJUSBdRB3GFMGVsSSdC72TojdbETuOXceu42Cxj+8ZBH8bR3cdsvU9xu11F3GS8LtsY8Y6o6CvD4PGwmN0cUtDY5xGJjo7EoyMPcZRYgCx1Fi5nHSuKRMdkQzDOA+1VrFpEGvcbjdGc4b7j0dqjfUaIRcqH1Av7iIPipgOA8YB4jgR+qDYPFaWNKXoU46Yx35iZXFAFxncdu4-Dxu7iwPFt7VwZJx471BrXVFrrP3w2CKJ4iQuC7jb3E1EMTRls4iyx9Gw3dS12NCsYHdTGRATjgPHSeMdEfhaSVxhHijbHEeOmumpvYG6Q+1prHoz2JuonY-W6cMYbbxUeOaOi4uG28D7i-DqJHQrIcqhU9ATHjqo6LuPtEelAiTxBAjFPFLuJxvP549IEXxi5PGDWLWoeLwizxnxiqJQqeOQ8cqHKoh02xcrFxeNeaujPEvOsnikPGclSQOjh4x1mUViYvGkyI2gf3ovDxFHjCbpLnGVDtPY5JYJlj7PHkeLU0NZ4keqG1jCNCYxxeugagLzxRRCciH-uNfcejI9TxKXj6LGvozsYa+YkDxwXjwvEkeJG-hB41jxaZodeq9LQiesfHA6uSCD1jrYmPmDvk9cY+22M3LHFeN9EPcdRuxTLQy2iRqKcpm0UK7eFFik7FADA28T9Y0BEf2Rnf4PFiz8jvnGKxNXjj3EieMy8b1491iS3i6LqhYOBOm91XzxJ7jhvH7uL7Fk94nceSfsDCQueJBukp44O2PXjMxbRmEmuurdWbxcCwX3GPuPisa1DNkxKFdFsFBsNt4W--T6BVz0neGnoAuIfuZKVxxniejz8uLxarKYkHxEIC6vFLCwFMbM4ghxXLivRLIgKO8maYhIksKjoUjmnTJmkO9Kd6KNiZ3o0zQRUU4Fd0xWNjpZAw5Tg0aQlT0xuRRqTqHXDRccPsDFx8KBUzEtOJjHj6nFK+eG9e1qkuLDOqIPJduPfCW6FhByTih24uQxSIjbKGtmJ4KAM-dgRzwc-HwaeJgsTYcHQxdribK4933GarR40FaKac3OxuLTTcduPOyIdakX2i3-GfmvxiE2xFAhE3FZcyaaNpdTV4HcQglENuPjYk24w3i15iWsFiiNM4mFdSoxnbiu6LLWIxONSNIGRi+DEZHcExfMZJYtKxt3iYPGfeIHvgN422x+ri0-FzNjC8fd46dxkHi5drSWPiyAb4rKxI3iz77W2Iz8UD49dOIXi2vE86QVuha4vPxEXjtPHrUJJOnp41BBs2DL3E+oCs8VcbCrxJ6wo-HWaBu8UO46ixMd0Ooal4LwIK14vERBfjk-EqcP48Lco3qUpjjd5zjCUM8eT4ojxAxjsrG2eOS8chY+fxHu9r4TyePfSmt4iIgaXjXkTY+O-MXddXo+2+0U-5KHTWnCP4-vx9RDBPGw+PVsh5wnahATCoXF4IIZkVb3JmRpCCExGveS-8WWaS6hE2D+7HzNWHsd52fG4xqFcxHpMNeocTLdkeFysMF7pOLtfPbHOAJsPR2t5RLGpkGPdXqaSpJJ7pByMy2jx4n2xBjjH-RlOPytkUw6BgnNwD0ikWJYVKGPN6+UtCaO4-MKywRL4k6BKOldeE1yOfYTXHDLx5lijLLZCneYfiPWmRQTDMK4hMNnQY4ZL+RxMjB7F-+JTEcO4ys6cYQEHaMVSwqjC47dBY6j3K5m6QJXmRjDzen1Cj0FUrz7FhY9ZkxWtRTOQV3Bd3Lg9MrY+D0l8iEPVHDvQ4pWRpFJasTxt3UenwKHo00txU+6cOLhJKsws8RB4iXLZZFzlCj2STh67LQ7X7IuhgcV0lKWW8Di9RGGx2tkRBg6JxYh8aEEQPTdcV1OfSuSTjXpSuyM3EXbGRTkFgTYdik5GsCSY9EBmniCXR6p3DCmGgEhyaxj0VvKD3U2YUXZDQJ6D0tAkbXB0CYgE9cWddxHHpr3RayM3cVx6bAc7v6EZ3evn-fIX+AD9Ft6AsKrsflI5Whs-j7vGfpk4CcnGfexjQTDoHNBI1-gCwsX+QLDIE62TTMsflYrdulLl+nFkBMGcXNg4ZxjM9SVEHWP+cVIBFlxY5D2XFhpHWMVHkFH2uwSgb4NILvwWC45-SEQoFyELBPYiJi4mdR6Tw1l6AfBTMVagVRRcfj2tGz4nugHYYskRWUDdCHClHeofu1c+4dIgz1E-8wR0RBvOh2ivj8apNgCjoH89VxA4a1QAinn1WmDNAA6qHTwelHQyNKVr85C1BTth7tFcJ0IgEBop3QThcmUCFSy8UYwwifqe1V4tEncSUCKdQAeeGOiqqCghP9oBCE-SqUISyXgcwFhCUnlCEMGd1VDHhDGYiGXYtAR3oIb1H7oJJEfM-SFBifEgQmmKxBCVAOMEJTdAqQkJvAU4bSEroA9ISrVqMhNDstG4nEJkeCdpHvBIJCcNop0EcOjy7AeIABCVcuDMxYz9BQkhKGFCaEQUUJ2NUmCG2MKhgFKE91ami559RcGMv-kWpSzRrHDCvychPc3r5QxkggGj1UwkhNyNvAXQLgFITwQkZtgMgRNQ00JDVhuxjwhKNEZ1AqViGuZU9G8qJ4ASTgq5Ok597iLFsAlUafQGnRMqivXRyqMv0Zp4Y8wXThLCoXWjkCeFQTGxh1j8WFGqI58b84yHRFOjbZA+mLQIH6YwJROtitzaJHD8RvQg3ExUERwzEoYAqwRfdaMxQujpHYgBMJsWLo11xuD5RfHlWGg3h0kS9AehCowqFwMKzMm9XFxsCcY94tmMrhipY1VxwPsC7GG8RSgvtgl0xjf90fGZt058XmEsrMBYTmlLrhL+cVm6b0xlwZgXFoalBcbmQtZSTOiYyQkukcrI2E--y5OAEXExCDbCdTQ0rBcSDhfGHcl7CQnYYYJGl83G4YEIv4fCuXEh1-CRuH4uJl8XqIcUByWdNDGB6L0kcvQjUukD5AUHVExCvvFnI0BSENwUFRt1+OOLY3WCcDCpm6Q8Kj0c5ZL9RhdjVeHt3QGCXEgoYJ5diRgla-3aCeMEtJB4UFFR7SyIt4cYI3shpgjjppcmNKQcqww5R528JwlOmOY0bBIxMSurCdwnFhNX7Bu9MsJtWiQXGVhPgYYyOErBNocDWG6OPbBllmFn6VGdWwlIuMkCfGY4a4iZiewms6LF8eTYv5hUmCQl47CI4IfwQ3WmrNiUIbs2OH4TtwuNu2+lUOijcn0+v1w0iRPTiqIZ-hKbJvgQshRW609IklmNpcTr4yNGKIj8X4YRPrgVhE62+WCDl6IfMOLfqbuUuxJK8iImtBNGCaREyrBL399BF9WPXku3CRaGdEJG5EGqx7IT5La3hMsAByFMMwNoTyY1cJ4+x1wn-OIbCTfKbiJhb0gSyC+P4iRNowSJP+dRlbGGTPCayEoKJ+nMmwmRmPCibJEx+A7YS26YKROfCVrDV8JhdgWgml0P9Xni4xChEETtIlYUJbXNBEo0QsET41rZmLFIYhEuMcjijMInOKPsoacnauBMtj1cLQYy4CcAfbb+TL8jN4kj17NPGIiJhP-i4mEfuOj3sIEzjs-L8FxFVRJwZjd-R0OtZDPgmFiKPsft-K0RgSCA5Eff0rEVH3asRwy52HEv2Mx8t9OJm43NxL4g3WGcQdVEWGh9DtnpEQ-0S3lD-c1+3jj6MGDiOVfP21KTG3TDgdFajxzDjqPH+xqO4onGquVJoYu1QSQZdjIgkVh0mYXTQhreNb4rHpNElGxAVkEpsrNDkAn+yMtloz-fxB+QTuEGniJ2YeC4vIJQtDc34i0MiQfuzaJBDQSqAl5j3EwbQEkHR-zCQokkRKYCXcw0a4wGkukHwGh6QYepVlcmtDC5EQm0YXmJpE-cYzj0olMRJTYSxEoGuGXRsomUxS4iUWEgqJq-YG3zwokPCVeSY8JuHjvBKVRLI4OgFcfK1bA5AJRMBv-n-5DhRCgEozFZenvCci44CeqLjuwlmxJUiX2E98JXUSHkGKKKboX1EuYRwwjw05cWGSZmrAzChFkjXPoTRIcqFNEzyJM0TJrGuKMVsc9fRQRCBCVolv+L4CYzIgQJXMijv5nULECeQgjOJkvd0rg8yNMqlyg6YkpsTArgiTgtidmIgzq4ATz3KYHwe-tAErzeSMifN5vf35oQsw6WRgNDVX7u6ReibWI5mMr9jNOw7pFlCEcId+WFXV6ChXyLV+sa-BLeLB8QYm9iP1kajQzFRrgTEf5dMIkcbDE3ph8MT+mG6jyQcfLLYmh2P80HHOGILiWjYA6ApRAMSIcwBNUuMwrGJyTiYgmCzx48D3EgBm1EQpyEp9T+iWUEz7eQjdGdwOBJ2YdZjPtCzP8eY40xM5od7Ii8R5QSa4yHMOowSzE2jBlATwnH1kIWUY2Qhx2xY9sA7Mdw6CfcwoWJWyNukExYzoqt47CWJxxd-D7FyOLsSoIpORH4iKbGtOOuYe047QRcmC65E5jnrBoYI5uxiR86Im9PVk4kPo1HxEzjjrFKxP5Me8opN2c8w4SzfhRYSXsEy6Gv2C7vFnfVsBBnce3okJY2ZLnBNUiY1gv3GjtBrgmHGAuCfcE+a+l7cjFb3QFcMTA3VkR3TdUdFjpG+CTygX4JfDx-gnUMKgmvyE0d2uoSvFD6hJIgIaE5+qxoSUPqsIDNCQ2wr+BYzMkQnl73DWiK9GiApsTES7GOCeBLggDpeDDC7gEgqI+CYSE49KM0jAspaJIAbjoku8geiTZ1F4zykLkXJGEJAYS4QlDKKxcfScJkJtviD+hqhMqQA2ATKQLtASEQFALGfijos-Q368QE4LP0BCTqQ3xJTKi2hCUhJ9CVWYvrx-oSBgjhJKZDkqzH92yITwPAjQBeCXIklHh5zjFEnjJjiSQNYDUJGiTskkQCIFCXkkjAgBSSpQK+hOKSaEk0pJDISLQmhkU9ccdPZpJSTlqZ74CKVCY0kx-wAGjPkBAaPK1t4knJJblC-En5JO9Cb0kopJORCBkkq2DKScvbInSoYTORLhhIf0XjsZdhoU9V2FxhJCoQmEqOGSYTXLr4uHX0Y9gDMJZgV8uTZhN58e--HquRajCwnOmOiQjlE49WxUS1wAVhLKiSIo77GZ4T7qHRaIwMkz9PnRAAVbYmIuMaiQ+EgiIf99WokS4naidLo6JunNBBwkA8P0IWHoouBpEACXjjhOVib7g1ZektjHRyzhON7mGIhcJr-ppVrLBNXwe82SZxYiccUkqxNxsT8kj5J24SNYkPcSBLPuEoFxvpjSokZ72RwKuMUSJcuDfrCXhIhSQBPeFxAui7wlyRKu-i1E52JkujbgmRJMl8Xo-CyJ9LCrDZX8Ksgf+EgkhIfjPcDJE3EjiQQ6bhvUStIm+xN4jnnPPUBeYRUVDmSL9icdwvUBM1MDRgoRNciZ1FScJZFM44nUyOEwTEg0uRth9mnHcxI0iTrw3ohLf4ik4wJNLEiwk4YhpvDGM6t7m7IZbw2iJdLcTXoudCoSXMQtHx1gjSr6fJPYiQdgwtyONivkl42KzdHxEg8JXKSjwlCRN0wAyrBn6+rUrj6bwB98cKkk4+oqToUnipNhSQ7EqISXYT1yxJmNdiW+E4KJfXCtJHzWG-CRHfIy+w3DbIm38ObthuTQUhEQRhSHuey74VFAkIOg6SVfFwjV7SakVftJwcTzUm601UNiLAHlozkS4wEICPtSYHTR1JOES0El4RPZid8wzmJsrCPUnYuK9SVoI56eOgjfUkFWzRMRx3bk+BMUw0lJRPISSBQwQmCbDuTEKxPv7iS7WrB8mjE0nLhIdMimk19J3ySs3RFRMzSeWE7lJmPDhqgHHxBSeMk1iACST3JBJJIiWiWk8rBdUSWwl2xIlSbuNKVJtaTlInpGPF8buknBJ6PkvCoC6E90anPKmxCTMw27cGPboTAgM1JhqSRhGWpNTyLNTG1JJnlEoEy8I8iUHg3QuAbClokToMTiVGI64+MYibonPmMECVNQnYBX90+7F7RLYmAdEjn8R0SpeYgZOAgGBkk9aJ0ECyhnRN3QUAkrkJh9iu7qcIK6MVswvmhN4jdmHNxMC3rLItV+7cSFZGdxMx8mxNXqogr4CQi6YJBrPD5V9BUojxK6Q-zSLhnxVphKgiIYkJoWnAbT5U2RXGiF4lSOL8CfTwnzGgQTkYmGTR5CuEIETJ6BkAwCJJMyvJJklcRAvkT4k4xP7unpkvwEUywLuoc2gjuCTEv2RxAV7okUxI2YV6Pd+J2zDP4mqZO-idQve1Ro28Y5EFvzjkc6ktmJwCTVBGgJPUEV+IzQR6cj8EmZyP6IYbiQCRx6E+MHkSIEwYr-KWJ9UlYTZkETliW8kh9J8wo6UmgnHC0V841t8x4dXkngaJC-kCWbWJfySeQD-pKJEeiVYFJwZizOBJ+TsSVbcIXEMtAvDLM-QBxqwoitJz6iq0mIZI8LHWklDJakSLR7oZJxcd1E1iJ3sT9Ul+XyMiQFfQOJPBD+6Ext3OydhQsjJ3RcKMmR6MjiZZ-ZdJvUj6MkgaOf8TTI5jJHdiwXLH2Oxwd3Y8ze2cSxoFUjyByajIiS2QmTXVCzIgaoKVYBbJQuAlsmgBKeoQLIvMRkAThOwqhPN7kWI1QJNcdqn7cj0lkXwgx6JDytr0GlMLUdBj5Umm58S2BSGW07YglEG+JO0R-olg-z-sV2Inhx6y4vHHrlyniYI4+Suxsj7X6OZPK0c5k0JxrmSpxHuZNXiYirBRxIQSsZY2JJ9gjDknugi2TXFBVbwxVuzgtcRlMSC2hlZTZaBsEYZclOSxZicUjGmnfEtmhmh8OaFdqRfid65NN+SmSJZGNxK-iSG-SORwtDo5Gi0NL-EJ4vyJF0SAolNOKyrmhk+VJ34jq5EdOPy0V04mrJOcinmFbbxAkaehBrJp-d236oJIKyYoEorJmCSy7F0BNTkXi3a3yYwTwom6qyuynSvCFhdbDkomtQDxmAxE7jOGUS40nLEIvKHA1RGIYpjNnFgYTg6DBEHhJL80+Enk6FlSZcErL4oiSBEnlWAryf243+cIeCWrAyJIj8WHbQC+DoThZGP+BPUT8E8No56ivAC9l3aSUOk+OiqyTuknrJIKfH0krZJdISwklDJJpwpYk4cxf+dkKBWQAR0ZBQePUtS1CGGKhLcScqEqV+2Wsmy68xh8SSskrpJMBAekmj5M2SaR47ZJbGjpQnDJNvMcyEtO0vmTXkBKNRbYOFmXrGLcCgklpJNkySSaHkJzeT+YYBUIaSl6EkUJhSS+bHl+JKSTskqfJfYVKklWJKdsDUkkQh1qC3KEv5MdCbPiG-JveTNQkEuNySSktYoAh+TB8nH5NG8afk6rR5oTp8kjJKvySUeeApKSS3OEwFPbyU6E8Jgi8AFknYJDdCUKXL-JImMf8kGhL-yRyQzApE+TBknn5NwKe7VQ5J9+iby5+1yjCTcRM5Jo6jxVGXJMrAomEslE2rCUwld6LPKo8kk5JzySesmfOI4iUOPAbJvWSI6z8+KWwdzUTlJf6Ts0mApJyGNNkn9BYOUvyR7YPBSbIBEVJLCjbwmM2HtifJEzsJCZiJdHrYF2yXQw7FxOOiFFHxpNlQQ1IiPRxH0jsn4pNeyVRkuyhVYSSUmwBPnCVDlClJrJRkfEwSKTSYvlWlJfOdZCmqxJCMhu9JQpZOjhslemMlEGNkvW2mbUc0mW+HZTOqwjhOhaTdHGbYJWyV3-UwpcVYNskWFI+vopE6wpSaBbCmdRKl8c2kgbh+wN20k2RJv4QBErL+WqTiCEm6wXSV0I-SRfyD+SFt0KBQehQyfho0T4ImWSPuycIQ3VJLkSvCla+KEETHEmuGq6TPsnB5J-vq6kmgJO6SK5HO5PKyTJgyrJnTjqsmdGkGIRfYiheZLcnAkngNDSTREq9JEaTy+Z60OZntQkjPJCEieAkCOAZSamkplJihS5ClxFMBDkCWDNJ6hSBImaFJ5STXkHQpV+5S64DAGamstkyFJN4SxUlmFPgyTQgrbJgtkdsmypIqKQqkqoplkTkLHWRNVSU0vLtJdkCmIbjpKiCJOk5OeuaccMmaRMMkfhk-6oKJTzkbEZKVgTG41Iqc6T+1HAqNoyUaQtCJ4xS0RGRxIWiVDFOcJtuSZMmNOLdSY7kxYp9ASkVKMBLdybXI9shi8EDBHxROf1gcU4mKyeSQ1HCdz5xiEUt9JdCjMonXFM-SRuEptRMRT7ikemPiKQL4xIpv6TXil6xNSKZ+4oDJM2TQUkU0PFgHfkroAD+S-inGFP50eWkoEplaSiikIpOlSTYUiEp7sShYHuFOfSemYowhmZje+G3ZJTWoRk01JIpCQ4lcLl7oVak4Ypi6SiUnfMw7MY8bFFu8cTNv6m90uKdK-ZOJH-jU4kA5PTib3Yq6hfGTF847RLZkQmUsIkiTCR7HBaI7prqU3xw9+SqZRiHzACUjkiAJQsjLolyZMD7sWI49BWlDdcmdZTTHgp2ARBJTCaxHaZJJyQVHTAocDRuWiYrDg6Bv0fTJwiDTMmAxPkQYjQ5phVmS+xE+OOtfi0lYcRWW98i45b0KLi5kpeJCDiV4kziLXibbIjeJqMSWrDwFIbAHqUqA4UmFMYmriOxiXfEs1xlloWym4MA8WEjsDXJwiCfZE0-1JiQlk8mJQDi7xG6O2piWlkuHyiiNMslqZJsbMX+I5hz4jWYkh5LmKduk8t+n4juiH7pIqyYekghJ3JToq6ESI23t4I9JKWToC5EoJO1oZBI9lYaeShyE0JMlKcmqKIpyaSfnGppN3CV-6UbJKpSSolvFIAyZb4NtE+aT09zz5JbyMhdUnAy+TPCA1ROvCTbE+qJcGSzSmSpMsKSUUkmx9aSOok2lIZcphkvv+PVNNb5xr1HSbIhN0pVtACSnM2PCXt6U8jJ1qSnskPd0pKb6IuPR00TaSlpCw2-stErb+ScSwD4bRKYRmnE9OmAmSlUL-+ItYYAEjsowAS26ZncAXySRUvtAZFTTaBSZOYQUWUjxJvATvC45MKBXqlk5TJ5Yim4lEBIJyXWUrTJxOTXlbeZRPhqFNQbKJZwmCh1s0MRr8rcH+vZSPHFM5J8qQcPEBxAeCVR5cO1niUE4nGhOE1pyn+BMQcXOUoXJ68TUHFLlK20URUpIkBlTtPo9smitvBg6lR25SkMG7lN7TO5Uz3InlTVGxfoK1yeeUlJGgDj1mEc-xSybeU2ypjgSMslm5IZiXP3CJBr5SaMFF2I3SaHkwKJ5cifymrFxdyTcw-mJ+vCWAmcYKP-ERIl2h1ZSs45gSMliS3IhkpImCuqkO5Mg0U7ktkpDmoD0l5aK5KR7kjYpDcjwWEJcLISUcU4chlCT7knilNjSRcU1aJm+CZnEsFlrsQ1iaKJrCT9gkggLx8dUbWqxy8EY8h7eN3fIYdOxcUNhxEkq6MIoFXk2b4n1TMcGNUN3ts1fY6eMiShIEuJPngSV7GZJ8wRlEkcJEnetHAVpJ60i+QnLJNnweSEoUJaBSnZJj5JPySwUoApbBSQClQp1nybMk0LRdrgL1GZsnCCaLoZvJYNSiGEQ1PSSeMmbfJ6Fpd8nI1KHyQfkkfJ6BT-8kmhKwKWNonApuNTL8kxJLN5FTgLhojeg8kCQxAGwBMkmfBz+S28nFlLfyRC4oOcpITvFGehNRqczU9GpGBSACns1KaFDjUq-aoBT8am1UhkSTb4upJCF9xanmVM8-oQU+GpHS9P8lzSLlqXqEtGpj5UManMFMlCZPktWpd1tLQmjJJjrPX3LNxT+T-1761LRydsxZ0J8yTXQmCuHdCWSExmpqBSFalW1KVqWzUrGpZ+TOanq1JDHGGErgp1zcxlKnJOuTgIUrdg8YThCnXJNEKbKou5Je+ivIBg4B5yficEymJhUpSkbaL6yYfBKzRrKSVClI+MBcXJRXWJ3rp9YmW+CoxARUhDRGbo+4DPWKvCdbE1n6qlMGomFFLoqcUUxFJ4JSybF2FIOyQ4Ukq+CujnCnGUPtKSTvOoRfTdrCGwMOoyePrakpdGT8ThTFICKSdvZwcd6TGIlHWMQqS+koup8hT+sml1LQqTxE3IoHKSq6lZpLVKVoU4VxQZjdCkhmPgTkKkowppaSTCmAlIKKcB4TbJ9FTe6nIZOtKY2kyopbQiLDZKpNd4SqkjtJ6Gw7InWr15SEhEn1xaiSySlYlO1CQobZ0pvQiMm4SBFkHqmYqdJJGSwUFKDyK7k84nqRoxTpwmm2N8KYAfBjJC0Sq4mbpOKKYREiPJ4R82gmDVOrsYLE-1JdGdtik45C5oXsUi9JApTaW6LBJXqVGkw6pXPidDK0JLpkWuExlJlMU96nSlPQqU8U5UpLxTsKmn1PeKZb4PNJv49MiniRJbqq3U6SJgONO6lP1PNKYdA1+pLsTyiksVNwye0UyRMI-C8Rodt1NAd23FNe-RTXPrxtyBiCUqcyJ0JSf6nUY1-CfCU8rOiJTyjFdOR0adrA5NelGSheaYNJPCeSUtxRS9TqyH1BI-KUyU+Yp35TsElLFL-KSsUgCpVWTD8JTC3pzmekv7B9DSK7IvQOvScTo29JopSBVFHVIQqZnknqJbETt6mhFMbsrw09JpCpTHimr9h-SUI0-5JE2TIWbV+HnTA3U+5AfNT87BIoEFqQgQYWpXDxYXG1RLLSdRUmFJXdSEMkv1MtKWUU9+pxDSJ6lKSKnqdxHTUBlLinDbZd3maPxUnEpl4tlB4JB19KfXfDBp6QDo4nz1Pj8b-bXBpQZS5KlhlNOqcEwxSpLL8u7G-+JZkZzImMpyYi1KklyTziSCkCpppVgqmljIUGOBIouppsgSfe5SIzMqZ7U+mRhLkyylqBJ+oXeUqsp3h9uLRff2eiXS5FypfFcObhq5IUyD1UJK298wm1KFR27Kf5U9xxFmTJK4TxLBiTZk4cpQ4ixlieBOh3ME43OpZfdLZGJyI8yV4jU2O3mTymlIVBOaWRgappWpBamk86PyyjlU6Do8uTksmpONxiX80q+xEiCxcj6IyhiU1UjJxx4idckfxL1ydAzXB2xuSVMl0xMZVjm-FqpTMS2qkAJI6qWUjAhpTQTGMGQlP6qXgk4JpaxTQmlMu1qyS75DWhU1SoKm4+2hyl+xKlJvnDkmknVNHCUhU7hpIRksmm5hP4aVrEwRpx9SNCkiNNwqeAUPLcGRT3lpItFBIMTU3P43jhaaAyNNWyfkUxksLTSQSltNKQySo0zppS1TgHJ4pPHqW0Un2JZ2SYGnUSxkHjl3BBph3CXSm603ybhjJYruTjSSjYuNJoyZJUmkpSzTvIkvX1DKe3Yl0OndjNomcZO1YnGUgAJKZTfcj7NKwRoc0ksOVrSWNAHQFtaU54e1pvfjt9TnRMZKaQUg9B8mTHmlY5NLES80hRGbzTfzQfNLlkUTktTsPzTMYF1Mg1DISYnPaW8JOym05L8qfTk7hxZiMgqmsO2AcbD-dWO4VSsbCdMKiqTDElH+YTirZGC5M4AUlUmJxm8SxInW3GtaRVYctpuXpK2kWeE0cblU0LJO5Slcl9tKI5AO0v+YQ7TyOTlVPiyZVUsORV5SI5G1VPlfiy015pDKtUgnOY0DHi+U-+JE293ymzFJ8aV+U0uO5YNlik-iM5KcwEzoJe-dRqmgVOIkeBUr6GCrTX2YzVKkKnbkh-CMtDeqmg6MCaWB01Yp7uT1im0n1A5nyUw3+4EDyq6ykz7fs2o6CRiTS2GmbH2YiZw04VOmwTjdDqBJpyGwkpjpX9cmJE2eS8sfkg+BE11RWNhrSV2xh9UwRJteTvqn+lJuCf3UgTpkiTHgkH9BkSYXPUWp7tT25wS1JZCdDU7W4sNSKCml2mdyv7U2WpKNSLanB1OBCaHU4xJgBSI6lmJMYESGEvGpG0iuzGSCHgguzo8bJ-qQpVEUsEfya5Q5GpJBS5OlEhJW0n7UmgpZtSNOm6JMtqdp01mpunSVanYaMjqQ7UrHa+BSf-iaVS4FL0NDmgqejVZZEFNxEfiEyGpjJRSRH-RPpqUEkwOpsgBPOkChJ06ch3ExJdtT-Ola1w1qSZ0y1B2tS7Ql7IQ9qZvkw+uRtSVOlLJI6Sdok-fJQdTf8kbJO86Rl0vTp2BSDOktfz+6o7UoLp4SjEiIyWzk0eyE2nUsnSDale1PIKcTU7UGO+SkalJdOq6Sl0rTpaXT6unnuMa6RzU5rpXBcKknR1M4KVwAtPRxOD5KJmnzJwUnUi5JgnY4iLeuhuSX44TOpaUTs6lSFJNPjIUrhpNxTKYrHq1iKTk0jZCJYTK6kuf0KaThUybJ3ORtHplNOk0cQ6LrphqF6CKGlLvqcaUppp62SFGnd1ItKe60mVJ-dT+wmy6O6bsHosr2ThS1PJ6f3pSW4Uz2JMPS5mkz1O8KScnbBpCzSPsnL1LrsMeHdrJZxTOsnUxQf7lcUrVpF3SQjJXdPlKV+kr-0R9SHumWdJNac900cE6RS3ukdaOJYeABSVoDrS8ikP1OdaYD01ppPdT2mn7yM9aayU1oRZ-Dal5KmOf5rUUqxpaqSs-atuO11ikzKy+SphWikcVP6aXhkyomzEtqibBX07oTopcNpcd9fcgm62mxPL06epyIi7UkjFIGoRj0slJ46DUpIodOeShcwuVJy1SDnRYdMlaTh06VpRCTaM7G8InCEGkrshUTTgIoxNL2qR--KCRuyiVgkWunCKYT0+HpW9Tcwm3FLJ6flEtlJvETDWnU9OSKY4AWupr7JPinU1yyKdI0qDJcLj76kmlMfqcookXRbrTtslv1LB6Wo0iBpjpTq4oGpMJKRZ7C-qvajEGml9OVADobPUBpBDBelO6PP4bs44rOf9S6imtty8MS7o-TCet9UioV9KrgU4opdJRvTd74eNK8ieb02tpJb9uqnupIF6SQ00KJZDToEknpN5KdtU-Yp0TSTBHe9LKQSKUtoxdvCMmkHKMViZw0rKJ2rSUrLh9LLqYqUllepYSsKmPdNp6cU00cEtaILWnWjBC6c60MLpUggIukGoTZ6c2Etn6NFSXWnZ9J56SD0q0p+fSP6msVJ9abQgbDJTO8E85mhXMfnpgSx+hkTA2kXZO16ZFfRKqztEjk5KuO6kfr0yYpY6DPGl-kPkqSxkm+R4B8rKng3BUqdCvAtpF1DRAk5xPECQXUSQJt-TIkj39N3EBS8bSqJlS97H+RLuaW4XGAJimSbKkctLsqd7IhyppB9PmlOTW7aeFvPcpJAZzhiA5AzxE1Yg8RoLSx2m0wSFjFn3KFpLOSBHHtMPz7u5bUcpSaFRxETlPHEdNuScRMjj0f5dxPnKesSLzJ7lcDYxCuC-RBQM2LQVAyG2KWxyaiaS0vKpWASCqlhQQGgvwM6I4eD0J6rniIZaWeU+9pEDMqqk6H0cGZeIu6Jl5Ss36PlKmLpbk5mJf7TAElzVM-KVb0sVpoHTXcnYdPWqbh0kCEgA8YOnjVLbab5tSCpiHSlWkvfSKwX706lJYRSOGnhlMiKXv0p+iH6TsmkU9JGydH0sfEZ-Sa6nqlJbGPhUiRpa2DdETQ5MFarYoUbRy7pJIk37jbqTJEt-pXPTXWmf9Nz6R60n-pXTTAP6T1K9iX6007JI6StGl-KUCvgaINXpIzTlenlkB16a6bcBpc0S++n+lKs-o5QpNpGkcU2nLNLTacoEl2JGzTM2m4DKECaDkoTeols9hkDf3pjjpUgqah7hjYkVWEs6bBMZJCZmAEck5iILKZXE-MR1cSRZGMDIulp4M90eeOSaylViM7afWU75pPAzA+ZjTUQ5p5kJSaaVtDX7DxLcccltPspnjjgqnTtNUQbO02txEVSOcleBKRacu0vnJagyCaEaDMSqQuU5Kp9siyaHVDPRCbvgEYg9Qy6yBFuSPiVuU09p+VSyspBaQUyFVEYEZfbFOFqZZO1yYm-N9pzD18nFXiIMPulkrlpn7SRri+DJyyVbkxfugQyXUmAdJCGQX0zDp4Qz7emRDMd6fBxL3Jb4d4hngM0SGVmPBFU+DT5qnMlMWqZP0iux0eSwolbMw4wf1rd3ppxCaL7QVJzcr2o1VpFgj8eki4yfSdM4s7B8X1TlGfgPuqS-4R6p-bTe1hOOKWZGwCUwq5eSJElEoB+qUeYmvJ7ozPOFSJO6HjIkrAEFNS18lU1NfyfJ0mk0KiTu8l-BONqdLUtTpeITkukBJJCcSsk9LpM3TfOnmCmSUYkIozpQfj3FFTKKfpj+4CXJIIwounkiIc6f10rfJXiSEumjdOwJvGM1Lp2iTkxlo7Vm6arU7LpCMiBeJWhIaYLBQap2PTwT+jIXTI7DrU8hubwT18mxdO5CVLU2koMtS4xnjdITGci0pLptYzoQnh1Ka6emM8xJmYzsG5O1PoBk3kwrp+oFiunKvQzKXgZfzJiBTTakehPc6f4k6sZviSpxkShJc-g2M+bp1vSLBxLjPZpoho12pdnSxal9dPoGb3A72p3YBKCkF6NU6a50vcZVYzJuk1jOm6XWM1MZ6O4gwkZjMRCUt0irWRyTuCl51N4KesZfgpsYTp2Ap1MdVCIU3hqB3TY6DRpIBkCd07Bo+dTJgK79JJ6SlZXVp1LNy6lwnxP6QU0mnppQyz6ktjHrqZUMgtJTdSZcBF7mf6TBk1-pzTS2hkf9OB6Z0M0HpmLjwemQQHRST3PcdOM3CR6m2lMR6bxM5HpBvTScnDnyQEcsM6JCWPSMIQw5Vx6TGk9Vp1HSshnndOlKbcU3CZRPd8JkU0iKGX+qEoZB-x4+l+uMT6ZI0uzB2RSfunQZMaabBkhiZWfS4zE59LBKXn0tiZBfSMSGQNI9TtUU2YcLfTxel-ePVScS4u7J0NB7GpU1D16X00ilxSvSoIlDNLwcBMM6EGKDSo2loNKQGVOEmZprjSE2kL1N03igM4fpNZDR+n25JVGb8w-bJATSIEktkNLHhKM4-i0XDnelDEOoaWUyXYp56SnoEMNIYXi1kyCkLDSs6l49I3qSk047JrcichmZNLyGXq0g+pkfVKdGn9OImVpMsoZi-JxGlt-3T3Mn034ptEzjJn0TIB6WZMpJh1aSrCmMVNUab-09Rp-rShhma9O0ab3NXRpUnSqmZjRK3WkY07GI3kyoSlf1L9Tk30y-hYvT-6nCgIaKVL0t329jSM-aTNPQac40yKZ6ETopnzNPeyab01AZSozghlodP8aTb0pWUq1TzoEQdPTZilbDUMBHToH4lTI7fgNbFIZ8TT1+ko+JkmecUuSZqzSwJ6F1ND6Tw0xqZeEyj+lmCMImUa01UpJEzRGkWjFKaRRM11QrYzRbBEYkhYF2MqR6hky0+l-dJMmcNM64+7QzmJmWTK6GdZMqaZh2T+JmpNJOycY-YAZgzS4GkhtJGiT1TGmxCESQpnETnZ8eFMiWxCAzNe7XTPcaXFMxjJ4Mt-7Y0dPkCRm05SpuzS8BmHDNIrrqmQgZwOTjhlplI9-FjM6uwOMz7uB4zPbwLcM8uJ9wyGBko5PQdlkwhtpmOTdf7Y5MrKa20uDp8v5aymcDP6mkzLURBgucKsCtlOoetL8Yeoa9MwRnw0Iz7jUlCQZA5TJ4nSDKiUVjYAvumW8FBniOLHEYEklQZqLSMEnotOGYUo4hvQKsz4nBqzJd8IvkqFx94DSRkhZOiCWFkt2ReWRMVjRqDImNA8Z2ZwDNnXJpBJwwSeIltpaSMdynstOvEawMxqp9MSv2lc-yDHk+I9qpuEShWnKjN8acB0-Be4rTSGngdIFiWnHaUZGcdzZlyjOQSUkMiCRhoyVWlr1PTyaaMthm5ozXCkh9L0+DDM1CpfDTmpkvsXUmQqCAFJqMz+n7mtMZ6ZFovMZkXACxmp9Iaaen0-7pppT3+nmTI6GRTM1iZgiTQhl0RwaCh4Uh0piXSnSnK+OGGaH44NpwzSPSnTpMxDpG0rmZZ0yeZmoRNnqRJUuYZUlSxJmYeTN6fIE0WZ8kzwZYSzJwrlLM3YZObTNKl5tP4ZuDmCBZU1Ci2nLlMc8PmMx-oWsyg+oVxN1mbc0krp4MtRZHP11SHg3EzlpE1SMkqWzO+Gc5U7gZ-39e0z9FG2iEUKLikWyxVWhDxNXViPExh2Y8TLMllVOhaTVsGQZqo9Iqmc5O8CblvXwJsVS3MkBBLXafqPYXJXr9RpmpUEssFvM1BZiTjj4mpzLPafTQwHc7staFn67HoWW1vZwZT8T0sn65Nqyi+0+uJOOSTcmVzO5aebkxmJfgz+WkBDMFacpbIUZT0z1Il7pPSmRyUiIZH0yKGmytNl-i8w+UZgmDksbrpMbmY9MohpXrSp+l8xI7mUNUyDpzXoSEnzBKbjrE017UZHS0hlqtLBmdv0kBZ5yjLRllR2tGZmwzyxPRiH4S3-C46fYMwd4-CTfqn8dJ9GfHrL5EwnS-qlksMD-hiIwpRDXAZEm2dKgKfZ09cZKISFOlI1CU6ReovvJWoSi+lucK-GbV0o-Jv4zpxm21NYKY2MhnhIliwCljpBesAjo2ZEBvx1sCFjL7GSGM2Ap+DDiQkudLsmeSI1pZDBS6ulMFOVqTOMubpc4zDOnATO5qVUk9bwAHhhnSnJA1mUPgMZZUyT+xnU1NmSe-kmMZH4yA6ljjMPGUmMjpZJ4z47QATIiSf8PD5UXBiRoCwDN1qRyEh8Z2CyxklRaJ1KeokhGpmiSKxk6hKuWd+Mo8ZtyzzfD-jMDCY8s35etxieakkmhvGaDUvd21SynIzPjLhqb7U98Zsyzxln7jLWSW0slmpSyyw6ldLOxqT0spKR6F5GvECiLAmXHUklACdSYwmTAW26UsmXbpB-x9umFqHEKacU9zgOdSirByIAwmesoqeZ5soZ5l5RMP6bk0h9CrUyiJmx9O6ANpM0s0r3SMZmN1M60dLgGiZO8zKKnt1LGDvI0kaZ6ZSxpkMVPRcUxUlFJEX8BwmQ9P9AdD0gSZ9ODvDa1TIi7n0MpHpbjShJlNlJEmbevf+Zi0SI+qo-FhvpVM0GZY8zm7JB9OyGdhMgaiykyth6qTOXwYjMmPpy8zTWnR7zgQZkky1p+kywzFyrOaGXI01oZyqyOwnHzJl5H3UqmZPQyPwm8gJhKbcouEp+0y8CE2NK-jqRkjyZV2TkIkK+MBWVA0u+Zc0yRhmxkn89k-MiAZOkTX5mczPC9h-MiYpEUy3IkmkM-mW9kxepQsy8GmPDOFaYME0VpIozbFnepP8sq4fbUZBQMA0n5TPWqMGkpPmHvSpSasZwvAToCE4pPb95YnVTI1aexUllJbqyGpmzzPyGWmkr-0zxSkZnCNJRmf6stDE0Fpr+m9TKkaf1MsNZsjS1skHzMYmUfM8mZsayrJlnzJsmYzvLbhkETE0gnTK7bktM-jW7MzEs5rTNmzBtM2ChiqTMCHdC2wITYbZyZADSM1ktKLFIU+sgaqNazBJma+LjaVSUs1ZyAzFmmyVL6Cf5E1Dp3iy1RnERMrsTP0siJ5ZTl3xNQV1GcznRKJgpSwllYqiXCZR0yn6NUyr5kY2OnmTq02GZKkz4ZmUByFWZuszSZNQQxVnKuKv6evMqtxhFBj4r7LPfwANMveZxMyz1lRrOaiRZMq9ZlMyb1nUzIvmaQiQAZ96z+omelNgaZUxeBprMzlpkGNK8am-M6tZX6yBZnmrJhNJ4U43pt0z-CmoDKWBusMj6hmwyjqHbDPgWdm0nZpWzSrRwaVLMUSd-eu6i9jdxo7LMqWgIwLjZA3AaBmub36CUoEwzZDFdsBkRRIqkSwMhqp5yV2BlXoKcqV808hZtsyRbh21EeLjxkbyabAoGFm2WyYWcwfD2ZSiCvZnsLPTjLZk1QU9LSYLQOvx20QI9fLeQj0u2bCLOMQaIs0xBKqyHNn48Wc2XfwTcpKcypGynxJJATx4PjkkWz8exFhFUWXFkzJxrYdEslPtNPKR4M8WR5cz-NkPlPcGT-EnIUj4il+JvlIFGYVkrxZnayxNndrLemX0QyUZeHT2rarkLAqfRjHbeSzo3FmTrJ97LLElCZO9TZJkxLIhmUT07lZEOUqNkrrKamZrE3IomFThVl+rLp6VOiekZQ4y6NGBDA8QMMs4Z82ITb6lGTN42UNM-jZpMymJlKNN56bfI-np6HSeYkexJNWfqswvpN8zi+kBtIrWcCxUoqpazApnPzKQaZBtFTZ2qS1Nm-zOeyQsMrTZg-SW1nWrP02YEw3bZEZT1mnGbMlmRZswHJUCzrNlaVMTKffWAnZBzSIcl6ATRGPds-Lo-yEntmubMFke5spNmzwza4lMDLqqX5s2mJRCz3mkkLM0ySFskwJNjiIIR0FGocRksJ3ynLQRJgjtLi3mC0iEZgVSZJrM5JEYTO0qFe8Iz52ncLKRGdFUnLZ-ls8tl5hwK2UMwucRIzDf6CDLJp2WMYOnZ6gAZFlkjLkWRSMlouQuzdpii7KcrLHozrZGjZ1Fn9FxH7h1sx8pZcz2Rn3lI3ZlXM7kZ37Sp0K-tMLfuYs1hBliyUNl-bM9SVNs-8pa1SHFldzNVoTL-bv89WTg6FHFwHmVCwmYpygix+kLVJSmYZXF6ZacigmkR7M7mcS3WUZo+Cw+GPhyFKW2o1tRkSyTRlzrPBmZwvF3hp9id0iAwLzyXhBFUxsdQ-5hAmOOZANY-UyInTclmbZ1l5AUsnJZX1SxOlA1LzRjIkxNuLeToClIrO2WbUs1zA9SyECltJKaWSDslpZwKycVmK1LBWYFoCFZuySVr6tdOM6ZNI8L+5W9tWA0gG-IOGgUOgBHhMpjOJMRWZ8sjcZzUcZlnNLOi6fMs-RJjBSaQngrJWWWeMtZZLXSPabRJK2WbMk45pYXSIWr7Gi0+uPo3sZRyyJll1tMHGUGsj-JsYVLlkoFIm6YvskOpy+zP5GP7L86eeMp5ZsfN39la1MD3AismKhRTwBxk0ejK6Y0spApe+SIDnjjIMSQ54qmelflrIwPLPKSRYkvApsKyWQmCv1hSXjLHrpXZM78SOdKmQiis5TpFLV0VlX7LmWQvshZZ7Sy8Vk+dLgOWmMwCZ84yNlmpwhjqSt0iMJa3STp7h4JgmYiooQp8Ey06mITKZWYd0h7WrKy0Jk03E5WS8k67pJGyW1FoCzSacdsyPpgqyfVnFDPamUxszqZyrjyJk9TN0GR90lE+sbpvuk8bKJmW9szPpH2yL1lfbK-6R007oZbp9cfScTKh6b03foZRlDDVnkbN6GT003w5jazpmn1rLCqbBsnKGQ-TrTLuq2+gQk0-3pOx9MhnY7NdWYpMy7p1GzPVm0bLUmfRs31ZRTTllLmeBvcaeEmbJ3xSWelbhJbVkaUqFJ+8zHDmxmNGmaCU4TZp8y3YnUzNsmRwctvhDky6yZ7TNb6S5MyXpGqS3Kp5hDVANZfcBpJj9KuniDw6KUXnCDyoAzxhkw7Kr6UaIayRdj8INkRHN5meJU9yJ6my4NmY9PumW2spuZQHSteEgdNFGQNU-xZ5DSQmybFJKZAxnXDZCUTL0kEbJX6YKIX3IcFTxnHRLMfSXynX1pCaTV1lh9LSOXz4jI5MN9F5lwcAu2Rf0q7Z3UyGFF6TOZ6UWk5lJpRzfunlHL42ZUc0wZC4iajmExjjWaJshNZCHlfJmSD1GaV5ABO+PfSbsmQDONvu-Y0wEuaz8XGfhLKasmsn6J+nt2jlGe3b6Xfw7FsXfSoggonLgGQunf0piAirVkIbJWGSGU5DpiUzkNkTbNhOW049uZ9izc9k8lPCac5NIqZeGzTjmMNJI6ZPHZNhcRz0hkrhLI2fccxdZKRzSenPHJy+l6st6B7xzq6kdTNImWhidGZFhzsWnZgBFQNYII4g2RjgFR2HJBOQ4cznpAmyCpqQnKUiSJs+o5rJy-+l2lIAGXmswY5vl9ZplonJTWoTbCx+9psJjkCVK+OBh-U3WiOzFXELHK1QbWsh1J6Oy6TlALO1DrEs46yYCywmHk7NUqTLM3nhpod8BlpiMp2eqcrhohfhhYaqWF-2XJbVDqGCycFlrHNDGQdQyypf2S9BG+bJ62Zzs-PZ6poO2m87K4GfzsjEZdRJtqAlnGvND5qZd8s9hykqMLPBGY0wiFpPYjktlSDKHKejQx+x-My7fy8LMnKbzkgRZ-OShFkJVPXaViMzdpKVTrBif7KWSI2gQHRqZz-X5U0JwceYMhXJFLTpmEazBrOatcOs5sWIGzlqLNa2WTE94ZbgyvdldbKNyYWcjkZfWzDzkDbIwYH-EuuZArSG5kWLIwSeP0lkpIeybFmnQOm2T6k1be2cjo9m5yOeYfnI-uZCozCNk-wDLaFcc2dZpshA+kTzKKQFhMqU5+-SZTlDZIFWZf3e7pRhyRVmFAFMOQ9GNeZkqzbtkiiD32YOlAugI1AhdElVj1OQCUjPphpynDnVHKE2VCc69Z5pyfFndNK+TpPM6+Z+ayfJkInMmGU6csAZLpzy1kDRIsvgaIaY5mH9ZjlLHLrWQulAfp0xTgylOpNTaVjshSpu39QmEDjQjOdLMonZNm8RAmxnIQWfGc51IlS0JqAI6MpEIfsykQDWBgE75lLFfsjkrBZBszSylGzM+mZP3Z3ZHwyvYylnLbiXzs6xxlZz8SyeakiWFSfI7BjMtfKmS7NEGdFNRnJsuzoRnXwN-MUrshH+iIzEWlq7LgcYOctEZ04i5HEevyK2fOI+zeu+ze8mqXO3YLhcuZ4puyqtlN4TTmbEE9YxeY5bLm9VH0ehZcpDBjIz-7GmzJLmflUt3ZQSCK5mcjPzmdXMqORvIz-Bn+7NvOYHs+85aeyuYmobN5iehs3Y5s-So9meCN2LnEM3uZ8iDXFlNZKQ6Yhsi3pO7Fkpm1XKfOQdk7Y5ErSc9kBLL9SfHk33J8R9mT4RemL2YfAdtReuCN+lJNJuOV1kiIp+F94lnq2IciLsjHB+MdjXTBCDIGlEnVV+R2IkNVkZGM72dHo9Ce1eSRbCidMnkYYrf0Zge4FNlu1NSSWPsjvJE+yg7g95L+WSbUsA56nSb9mBJMrGceMh-ZBKz9OnP7IW6RQcrMZUhjTOmrzXplEMs2nZzjhDlm0FMAOUwc6r8ZYz8fJz7Ov2Vwc2-Ziyz79kr7P4OWQcvZJG+zNln9LLnyTi045IvmjVZZ0HNXyYkY4sZj4zNzZnLOHGbGM1xJ5tSPOkgrJuWbwchrpq+zgClR1N89FeM8paqBzVxmKSSeubVSbA5O4zPrmjjPwOdcshmpf1ysbkA3NnGYIc9ZZOM02ulUHPWOOYBQ-iHE8ViT0HKmhIwcksZqTkWDlDdI-xuWM205DNS0bk-XJ1CRLc2A5UtzVlky3Jf2Yt0jgpoEzY6n1fzUOZBMiwKidTpDnO8DgmQRQBCZNziYJ4SFJUOYEkjlZZ3SILmPHMpiuo4wbJm7U5TlWYIVOSfU7dZl2ywMYSrLVOYpc+jR7Gis4AQAQJmbvM+w5HdTI1nEXJVWSac0opfPT3DlqQMglF4c3VZPhzTVlYXLHqdachHpgOy6ZlTNIumWEcsTGfpyV0kBnK2Uc3GftJxoz70kV7J22Zq0-bZIBFA7nQXJDua8c7zhhhyNJnGHOBOMxsrM4gaz91lSrP+OQZM-C5VFTQTlEXKqOZnc0i5ppy6jkNpItOd+ssxpv6yelr-rKDToBs3xuh0yujkxnTH0IXk4FB6JTB0lv0NB2fac8HZxaytGBJrz0aaFfX3RmAt0158XifljG0vJZsYCq7lo7Pg2fSUxk5QQyg9ksnMouWhsjUZGGzY8nkRMoaS70xrew6zjjn8lKX6eGkphpPvZfen7WNFOVv02453K8JTkE6KXWYmJIO5mhy11kCNKyOQhcz45uRzHWYZbPHuSa+Q9ZxaTntmEzP1OWnc0yZGdzo1mXrLIuWacle5-9yFenwnNCXm6c6daWXgCLFBTMTSHEvLJmYUzP6lC9LMgSL0nEhTky01lZRSy-m0vRp4swzvTnfzMWOUjsmKZ2CC7pnxTK8aQB06q5-VyFimDXLSmS+c8PZ70zOTlXQO5OZA8iG+-JzSpm3a3SKGrAlu569SQLmJHI7ubocyjZKVlMHnk9OweXk08O5xrTI7lfHPmaupvYh5XTApzlK3K--HJoiip4azT1lgnLhSQrlFw5LEzv+nxrKYeQDsoI5xdyBjkD5NUUoWsh057Fzr7ns7y4eUxLCIIYrRn7miVIpKTI8305kGzIjkN3NJSQnE9AZP2S3ErebLgWZJcyBZ5mzdonwHyjOZSPRWZdmyaEEHIA1OcTctjROXMONHyW20uYWUpnZ2Zy1mmky0bacbM5tp9VSizntXJLOTzs8y55ZzLLnvROaRkhzK7epRIbLSqFCnaU0sunJnYjx2mCY3bOfLs2EZoDi5Qr+zPkGfFlIOZSgyQ5nDglUGaHkiOZuuyo5msSmaedjLIBUKtzfHSVbJCRmS0mqpK5z05mGBJi2YpYzv8CzyVY7ktKcGbuci8p+5yHBnnnMMuaHI4y5AtCfBk+7LjfMNs+uZHiy7zmp7LUeX406xZQ1yw9nZ7J0eWNcxxZ3cyvD4jPOS2p1cwPJBozya4bbNYaTKU0jZ86zeml6FPQeQoU+x5EfTQ7nSyDO2Qxsoe54ugR7lNFAqGbHc9IIzKhCYCG7KmwCeVXnGyGjgTkEXIqOXPc8E552E6HlL3PCeTCcyJ5fEyK7lGrLhORo0noRl9zQ-HJPM0MS+s4BWL8tB5o87yfudxcuR52TzUenxtPVeYLMz+5hTzhLmv+IwGQXdLAZeZzZ7HJlO-8WTs6p5slzanlroNd7krMiiu06BIblsvNhKPwoHexTCDaBl25KpucdZXBZ5MtdFk5XO9DgDQ9TJIfFSFkZXJtmeDQ-8O8WISqn1dV2OiHhCXZv9iVnliDMUQePE9Z5IVSFdnhHOC1qlKbLefD1+zkWyJXaWi07XZNsitBkP0xxGQygB15jIgnXl+rhdeXc8mre5IyLBnntKU5JG853qSNJ7Lm5BMMWQXMuLhuGChnmaLLZaWyMgq5vWzPdmtvJKuRbksq5piyKrlQvKquTC85uZmxzW5lhDJ2ORyclF5zVyG36tXKAkVzs+Dp-gikq5dXN6CSP0n+5qjzJ3mhOy2OYi8u3po1y9jl57IxeRK3PUZUrccXmRCWzUe-oix57DTVwm0dPOqYZ5fCkdeztrn5snrCTgUNOxObDwGm2FKuuSIkoTpYiTe9n-VK1EdmM7fZjeTnIC-DTVuQHlTA5VwJO8kRjNv2Wok6MZtNyLllfXMNuYmM8W5MBzWE6kHMhWeQchcZM9i497WJMKkEf4XFpq3IxjD8kFhuW50ym5XyzGy5I3JG6frcsbpotymbnofJZuSmM7G52Hzcbmv7MC6QrcsFEjehAoDnvDueiLU1zh0XTKPnn7Pi6cjcui5nByGPlQHK86cx8v8ZrHy19ltUP2SbKErm54QhJOm83M2UvzcuApPyz4dGIfJRBCOM+m5WKzh8lSfKm6TJ8zpZp4z4DlA3IvGTCs5A5+7UaDnPqLJubNIvcZwnynbBzJJfGWisirpcTyramofInGb9cjD5y2DTEkWfMQOaKmUQ5ZuBE8EA1N9uet0vgBdxEaVmwTNkOW7c+Q5HtzTWHKHNQmT7cxuApaANDkOPKeOUdsuGZsFyK6mtgnO2TkcxWy9kFnLY03PCtjJoutiJBFbDnHrMdaRz0nBSh8ySLkxrPoecvc5ipqKTtVnnOO8Ob3PLFJ1jyqLlgUICOedM2Npl0y56lzHPrubq8xHx-WSpJmbbM36RKU8U5ZdzO7kdZLDuTocijZNGycvnFCGcecjMpU5K8yOyj5HJEiWeEoo5AJyIlkbBX+KTPcg05tXzz1n1fMFedncn7ZudyNHlXyJPlgI8z2e5jSU4aWNNEebvc1yZHfSbH5t-D6OQOk1ghXujz7lcVPvmXHFS2gYxy7CSpPOG5B6c3XpUjyUtZ8zOmCUN8ptZsUyRvk4NMquW9QpKZu7yVi4YdIPeWKMo95TVy89nlC0DSTsUu3ZdDTipnQPMOKbA83epxGyCXn7OyJecEctB5kFzchlZfKW+bd0qPpuDzB7mIXNp0X7M2rqF9Svil9TLIef48k9ZTrSTvlGnIhOYvci75yKTcu6r3OB2eJ86aZisC2HnKwLzMd30i60lfTpflscBNvptUJomdfTa6FbTJbSTtMn8JIjy6imANP8mb2YuX5LwSX7ld7Jh4ajsgS52ETzfk9XKZOZb0qxZqUzM9lR5PRikA8rUZTzTIongPwiaSGksdZpAcvekk-MPgqM4ib5S1ynVknhzAuZDM4npNPzG7IH9P3qSds4-p8Fzmfn4PMK+YQ81U5vxym2pIoF4+bqCfj5lzSuXkvbNTuYqs9O589zaHmhPJPmcK8ii5dVyonnUXPAuTacjz5gWE-vlFrNlebabZ05cg8w2mJPK16VMMmAZavy-SlQ-IDKRUba1ZdJS9XlrDJEuYa8ozZ4lzre4VPK4yfLMsHJMZzrXmovzgdhIEq7+PHzUFDWxNngGgstcanTyHhl6zLZHizshTJrwzutnu7PfaUtssy57qkfhmhbLDeeFstNK9szr1jGckDquvMEQZ8byXLkTtLcuYs8pUeaW8uzkjlPhaVogxdp88SURkBXJOefm8oIJKMTi3n6TVscMDABf5Nrwq3ly5KXOV88jcRZ8S4gmn-LqGDX0s1wl-ydzlMtKZGcXMwYueVye3ntbO8Gf1srLJ5mITFl+7PyybNUwUZO7yNjl7vOnecNc9k54ozI9keCMXeX8XWDpS2zXmHTVOSGaUfMn5qwTQLl3HJm+TY8nlZ0py6fnpHOW+UUg1b5W6z1vk7rOmAMiAXSZTbVCPmsvMKmudwUj5SaBp7kKrJFVkqsmh5gmyGvlCvLcORE8kv5YrzonlA7NieWfcgtZBkiFI5mP1V6cD8105iJypjk6pPB+Rr43i5XzNFhnzRO7+TJUr+5TGTinnptN+yexkuMRWbToXLSXN5fla8jwFS6DBMknDOOieIC1z5WJkr1aEEiX+bbcFf5mCzunmTLJLKRwg-p5gLyCFmFXJXeRbMr4ZZZzrZkvKx7achsdXoEWRzVGNvzF2dVUpZ5o7Sb-lFUJ1kf2UthZHZy2mG+zO8uQi0-PCS7TcaGojO-+SOckRZG7SRcnev1cmER88gIJHypsBkfLiufc88AFjzz4AmrnMyBeikbIFNuzi3x27IZGRVUlwZj7S8gXPtMNycwMk85HuyP2nFXO92TXMn9p15yzFmI-N5miWDYPZz0zI8kljygSZhsg3hUHSyGY0ArauXQCrF5wspurlbvMIBRO84gFqPz-tlsnOn6Y1cg4Fw1SdRnBLJwkfaTWa51cogLlzfMsefe8uJZpPiP4peWLfTHBcW0ZyziscrN7IJMVwaV0ZHey+9kejP-eRdcwuwv7zah7quO5uRMANla8oS8lHyJIaSScsqGp4YyYalvXJ0+aNg5D5ItzIUg1dO4ObiszG5ptyzPkCHKhWSnIwK6BNys96SqIJCQdAPnAD-hIPkYHJxBbPiWmpiNS6PmVjK8+YQclgmZMi2bn21Jy6Zx86z5JIifa7qUJhwAWMnaAMcy3bAbMX-2XDcmLpnILgDmePOoKRisgA5BnymalGfJ-GSZ8u5ZWHz5PnTCVy6Vvs6RJge5Axmn7I1uZ68+gGgtyZ9m4HINuZJ88kFS+y9QX-XOpBTjc9fZHHyO5JcGJdqWgchIxePCOBbuJKtBezTbW5FVhhul01Il+ZqC765aHzJxm+fPDsK6Ctj57oKrbkiHOW6SF8rpJwHyqVmbdOduUzIV25gAE9unp1OTCUoc1MJP5VVDksqL9uVDM2x57qye7m92kpeZuEpn5S8yCvk1skPcTHcpP5lEzpVmF7hbqVV89nphFz+fmKAuNOUL8iaZv2yLKGeHJ1Wd64Iu5WgK92G4pKtOTRc9v5Ppy03navNjiQU80b5h8F7VlHdKqmb8C6b5U4K6pmkvNJ+dwCl45vALvVkx-LrBU90tx5BuiGeloXK6YFz8ko5vOiyjk8vNnud2CvP5SgLzvn9gqu+TsC9X5d3yIiZa-LbSQKAwk5B0zXvkknIaJiA0zyZngZJNk3y2k2S-MiHZJazIg7ZN1YuTJsrpy8OziCFenMh+TOCztBMPyQR4KPN02Uo8hQJKjybgXCjMm2Vo8pF5M2zspn1yNymVsUk3hePyR1kMsM9+Y-6c8BeLDNwnwPJveaPMtu5yDzUH6oPJJeWH8xMSHqzdwUM-NyKBus7I5R4KCHmQnz3WWxsrbRF4KcelSROq+V2Cpg8dXyF7nKAuF+cdc1DJ6gK054sPKl+Yic9326ftn1nq9M84kps0SB9fVeM79HNu+Q304XpIfD+fZPfO-BaZfZ3Rf4KkIZgbOJKWq86R5mryYNk8XP9OfD8k3pyeyE5FEApwhWL8sgFjwK53nHvK5OW78nk5kTTCfme9OX6T7895Ja-SWa6zEOLqctcgnpwfy9tkcAoO2ThMysFyhS+7npFHyaTS8ln59Lzt9Ic-KT6YwQcBh+zBhkClWDlBb+4PWsPPzxIW8vLvBfy83wSBfzajlF-MYeQpCjDJ--SNwXMPKleUzYkwFEEKBI5QQoV+SpCuCFEzSEIXwDKQhT2c9HpOmzBLlrpKKeSs00S560Sthn47Mteds0pMpvGSanneAtTEfJcvwF14ycoUh4DyhYECwqFhHhioVUVy5WW5sugZVHydxLevPTwfgsvRZhCzizlRTX3+Sj5VIFQYcwtm7NHfmv5sKy2NOTiZisbCv+a7MszJ76DWzm6yLl2Sm8zZ5TSVYWmQxNzYooMrN5ygyjnlhzJLfqc80K5euzt2mk4FyhY00AqF0kh5QW0PGCyT0Cmt5y5z+gU1hzYmq38q+JCTQrlgvQsQBekE5lpKAKEJqsjLeGdofJuJoLyVgW+7LWBaO8lyFDTi3IW2-Iz2bsCyBJ4v9ngWBLJiGQts2gFceyFnQJ7L-OecclFUqQyEHlRLMD+YsQuhJ7ALFvnxQorBTuC2U5yUKqXn8AsY2cPc5C5pHJRAWQuOEKT7UnYoBQQSoWdgrKhZJC0750kLHwXqrMmmR5C+mGpH1wImDDOr+U388CFj8zodnQQrAheKI7qFhTcIfl9QpyefN-Pr5lvz6TlCXL7+Qa8kp5bGTCEEj-LM2bNC+Mp80KqnlmvLsLgpcii6bty1YWsgoC8AzsnS5kQKgDnRApUCWU8ksRzzTO3kLAr3+WM8g-5ZCyKzlTPI78jLsM7xVgTwSSlBNsCfzGIGJLCzIWnJvJhGZa-aeJog0F2k8LORGbUCr-5q7SGgWFbKaBWIslVZkmJogCRwvDQA-4UAFhP8XZGJXKgBfXOCBCn5oh3BJBMLhQMLO9pPzyH2nAvP+eQO8t+J7Oz5gW7-MICWC81di7mMbzljvKR+cyctQRlzCEXl4QsPeci8nyFwFToOkcwtOBVzCwey4Eik9kEArG2b-c7eFF4zfFkNXO8hVj8mI+dccfpmrOPQAZ8CtLY3wLVwV3vPXBRsEx95ZUcgQWKchBBUs4zFqfYs9rlHdWissJiaEFhSyQFHFLLOuR347JZ3ozYQW+jPE6TR6Z4JzZByPmOfI0+eCUWD5+IKoxnldL1uZX8zpJDoL0bk8HMpBZh8-z5Ftzgbm4fN6Afh85z5HZVSgDrQuj4KVYasAeaQhjgm7LwEUqCpz51STuQUArN5BUCskhFRtyWlkm3IoRVl0hA50KyJTLtdPJIii7ZHU7ILB+rQfPCGKJ82j5RCKqumCIqjBT5850Fkty4wWGgpTFMaCkD5poK7ZTmgvQOfIilUFWBytPnqhIIRWJ8-hF8+y1EXefONuTGCvJa9yz4wUKfLxuQDFK0JFW8-X5qfJjqtgis3kwYLd4m63KsRSoi5AppILIDmOgugOZoiqkFTiKdEUyhOtudww8lZdtySwURfJXYVt0mL5O3TrOni6EZWc24-BME3z0wkpfJqEbtC8WFXdyQjLkvP5WVxC1Qp3P40oVx-IbBV8fcw5zYLIcnx3LaeYnci6xsgKWhnUPPvBb2CmSFT4K1AXUEMXFAXckcFHXyeJmV3ONWZoCoZFIRzq7m6ZLN+YAsgBZm0TTQKr1JFOULCxiFK1yXVkKTIDucUixKFDxSykWcp1rBR8c+sFrPjIT58pJ2+SJCnIph3y5AWKggUBe0iwX5nSKDYUDgvheUsUxo5KNyL+YtHMMvl+Cne56ay97luTMdOei4YOe3FztAU-fN0BcMc1uhyAtfUjyvI0hbg5GV5APz856qvN6hVScjv5NJysgGBnOmRRhCh6ZN8KSsk7ws0eQwEntZ+dlgHn9rIoiYOs0iFNDTCpkBQr5OX9M5rJJjzMvTpqLL2a3ctcFlPyYnlYPNuKSUiyP5+hyWpkD3MPBef0-iFlZ8fjn8pMV0aNYI9Z5DyU7mUPJz+W0iiqFHG59YUi+LkhXtkxmFtFzrEX0XNYea1C+kWkjybYWw7N1pjw8qJeRkC-TpNHKQlk8iqImLyLnvkf82A2dEopJ5HDyFUURxLEqc7C5CFDkLhvkrHKRRVmclFFRui7gWh7L3hRj8g+FT8K9Hl+QoMeb9Mon5ZxyQoWoXyBmeFCxa5Whzp5G-wpD+bN87+FTaiGUVzzKj+QjMg8FOyK+IXx-MhPon8rlFiBkCKEdgpf6VQ8kmZFyKBXlVQsa+TVC5r5RsKg84mwr1SQzMgNx4KLujkLsBvuQq8pz6b6y014qvIyeTZCxCFZqKBoWBlIRRTasjHZbdj+-newuNeS4CnAZpmz3AXBwrmhV4CvtFgcLQ4XLQu5uWb9e8B-MjwgWZnLX+ZK-PS5MQKDLknpPiBX28095LulkgXjPOuhZq-Y-55O51BwHNBcKGrcKNCoNDr-layITeasuVhZyNCygUwtOf+XC0ns50MSP-kNwty2bmHGbsEMLW4XFbJrwjIizkovcKtHGowogBbpjXGJNCzl6bVFD3RbK+UGh9uz74lgDw0dk7sgphs8KuRlHnLmBTv8s2Z5TiV4X9ZVjkTbk7+51wLkfm3AuxbhoIzyFfizH4Wswr9SU4s2PZ8rS13m7bw3eYPM-rGzhlgikUdPJ+YGimlFY4KMvnd3KlhTBczZF9ESWUUxorZRXGit5gW8IsoUcJwYRRvES8s6gAdoCsIp4IInQDhFmsLU0WCovTRcKi0wyWaKVAU53O6RS+C7r5wnCJXkyorNhdA0ktFB9yy0UpPOMBYxcwH5vO9HYUwov6haiPQaFzaynIVDQs9hXKmJI5-M0wzkSXOmhT3YwdFubSg4UBwocxcOiu15dfdeMW29isEheouggbCKRMUmqQnRbvYvaFHryDoXE3FZ2Vv8485cGL6VbpwtXRZnCkN5aQK-hnBcNDurPYVZKnmp9BFtiOLhXZbUuFiWyk3mlAo2eVXCtnJXCyfLnVAtvRTFU+9FCMTY3lIxIxaXbIs2O9yB3MVMIuIECwi9cp7CLD4kLnKiCdVsgeFtWzjOHmHSSxUbw-X+cy4nAnjAsd2Z1vXHJB5y54UwYoXhRFi-15MwLlgWlXO5-iO8-AFqGLr4X0wu2Bbci+35ewKWYXYosOBQ8w4lK6LyzgW-nNW2dmPG1FS2K-7l1QpneSNc51FeGKKGkTXLGIYnk9+F-5yZYD1qPMeQxC6lFlezB37rXJwMWp8W1RtPtQ7TvvNCyJ+8hYW37y3RnIItfuVb6HvZSCKgPl15P0RbdctEFSrRMEVkhO4RePsvEFinSCQWWIuURToC1G5tiKBQW9BU+csKColZfVCPn7igpo9KJoIuJUcKB-ByIqD1goipzpTqR1QUaoqVBZGCuxFwiKHEUkHMoRbSCiPJcV0uPk--AM+LYwDvKHGyVPLL+0mSVwinxFktSQDnnLI1BbTi-kFd+zxQkugqiRezcgLpnNypEXZa3KWV4i-daguKTsI2gv+Wf3ktHFEnyQkUEHIlxUYk1m5cnyZcWigs9Bcp8kh5rYKfQU+EL1qWfs+hFg3SQwUBItRxX8i9HF2uKxbnRgoiRaIi7pZ4iK6QVx2WC+YNgUL5aYKHbkB12gmdF8mQ5aSKWfmZIohriuC725UYLwvlt5nS+chUyWFfKzGUXVgpDdNsixU5JhzlTnTADZjNxi4NZs0Rm6lCqBaRRGsoVFwTyHnpPhO+2SL8+SFPSL87nDgvd8MOEgGupdzGoWl-J6+SxClCF4yLhJmTItQGT38xcFU0Qcen+-IDRS9XTepcUKikUJQsYxb3cvcF-dzo0Wp4oVheniuFYY9yhIXbtMnuaGsvlF8qzWkWSYqLxVVgjohyjSmvmarNFeZtMt8FYd8N7nN9LaOa8iok55kLu0n38IAhTmsyz2FfzNcWS-OxKVl3ZmZZazOoVdzVEjqg07mZddzbUlfMzhRUsM5tFHeKEfkbws2BS2LZbFdvymYUZTP2BRtil4FA6yqGn4ooKmfj83k5JxySUWXvLeCnRC6SZkULhYXrBODRQPin4FtEKOIXSwtHxdMQ8fFEdzBAVR3LHqEQ82fFAqSeUXc-PqaUvigvFK+Ln6lXIrFRYbC7fFN+KNQWxPO4qW0+KyF-VUQfm++x0hQC4tVFXJdwwWFZ33xbtMnVFpkLj8UiDTe+V41dglOcQLAXzHIbRdD8i1FsPy0IXDQrdhQlM7d52EKGYWEqPVGY78p4FYBKBnkdpXn6UQHLjunqKBTmnF05TmFC8jp8RyaUlWPIXWdT81ZFQ+KE8URoqZRVGivL5lSLdkUPOM4xTp46sJSshcgCJgFK2QjpaIsYmK6Jlpove2RmiyqFJeLXDlyYpFeSdi8TZKzhgIWWmxL6Yr84Ju1RMWZmgoqrRcpsqtZCOz9MV+4I7+dYC+PRtgL2U7Nosx2V7CpwFpTyTXlzbh7RYGzBaFmcTOChyXKXUWHCrwlQWhucWgqD8JdtCq5p7XDkUXxwp2-hjkpOFWGy8Boc7NPOedC51CGcKroUOXJuhZui5DYzoQYIgFCnLuNLsfRG5WLNZFVJQZyXf8oFWnzzK4UcHwHEf9CuzJGWzM3lOIyjBaHM3N54cyf-meZKLedVirpg3hL87ATGGaJUjCxvuUmLPcXE-ywBZYMwXZRBR+Do05EitDU4mh6mVyJgUaLNZaSTC7f5vbzhnkIYspheC88dSkLzaYXoJLUJYASyVFmhKqwYFYwuxQu8kCpJ8Ll3kDEuTrOcC8bsCBLI+p4vIdWSgSxZF0UK2AX14psJdDMw7Z9hLV1n6tNO2XLC2l5BUwMoU0qGVhTHYInF7OiScXm2ACJYNMoIlQTzaCWiopfCeKiu+FimLOjFN4vF+dKixSFDFz9flybOSJZwSvJu6RL4IWZEsJSdkStvFGEKf8XOQv1eRZi8aF+vFnAW+wtsxYTs+zF0CzHMUWvJDhYdEkdF4QhaSUVWHpJeo401SGZz5AntEoRuejk66J5KlfiUYAorEZ8Mp6JwbyJnmsY1uhb6pLwozoYsgWjwryce2IuwJJiNgYmnor4ceeijhZFQLLdy1wtV2TUCkrFGuyH0WGIMOJZVixcp--yJqj6kpZBd3C6OFyMLq3nm7NreQos10lrOR3SVOU0mmvjCwuZhMLU4UHJR+JeFiv4l-RLFgXK+R5aZRg1qpeAKUMVW-NUJehi9yFjBLTsXkAsx+bCSqgF8JKvBGcwqIxf7k9d52LzN3kqErQxVvC1FFnJKAHlaEtwxToS8a5W1SDCU7VI+BXdi0tRpezBYXl7Oexe3c17FAIK0Ej6aKxyLf8ZjpN1TZsz17I+sbTGNvixeTUhTJ5HWcYJI5j4XQSAthXxG3JduSvDQkf9NPi5koBsfUAswIzviNZjXktuqYz7N5RCplXFhhTTjkKG9aSg4b1S3qmWMSWRhcfN6FyisRHPyO3hNy0cXqx5K99oavHb1NsYmn2O5K3yUdJxTet14gvJkdwoKXu8JU-JoUJ2JoFLkv6X0BXeNSCZb67Zw8KVs80jRREUYvapFKy3qCcPObo9OYB6nb0bDR1vXIpW74pt6+TgH674UouLPRSmZMh1w4KW9vUIpXXsIjcTPjkbEn0AhUQz48d6QlLh+pXOPsibadESpXrBswX-klzBQocrJFls4ckVhgGLBVOydQ5yRzbCW1U3f8lg8kkl5SLNtwuEtjRdUiqKolESSvnOpAGYGQgCh44MA70yOsPLUOw8QThEhwl8DSNXzsLWE41S9c5uIDP1BUueYi+JJBBkU0WBEokxcESm4lv2MZMWyQoYJXncocFgRyy-noEpHCdYSnfFBkLBHlGQoDTs9Uj96qVKLPrzYsrJoBE2OsH9i7Pohz1iJWY1eIlKkLHInP9RSJUq8h8SbSjX+ruNQGaZdUYL6vhBQvot8LQJUOYNlx-8LKSA3dg9yM9EZClzHTYPrBzQ4SartZElmxi-jLNzT-kWmoeRRw9TRkVv4tCORMi-i5UyLkQ4lGMqoWroj5FM6S65RFfUgKVtQgMhsfixOkT+KFsbX40bxHXiYfFdeIJka1S-qlQvt+vFJ+MG8QhcP-IH5pOlidUtuqQxoTBRjMZ8-HjeKC8RdSi8lRzQryXvko+pSyfHalwOB7yWGlAU8ff4tUOlMilCVTIswhSnshsl6hLHXb3wsAedoS535TbSeglkYsXCXMi4GZYpTe8XvVyDRYFwujpLFL8KRVNA5OiAi1PxMnYP7FzPJLySVsIkYhGtFtjfZDoKOULG6ltTU7yXA7T+pQdbEoomnwDyWfUuQpUonRi+hwS+qWGPGccci8GCkYb0wVCAUvObBCY4vRMb0N85bGK9scQCSClbzzeEkk0sbroS8dxIOeS+7AJvSuIBxYl4xgNBuOlS0uJpdy0HClffwBaV8UpoCERSkKkjLw5g76UthYIzYQClHDDywFtvWWVgxS1ipTFLHCUGtFYpY9gMnhHEEwHY20on-LxSl2l-FL-yCCUqRsZJSuGxlpiSLI2mOHeiz4twlVwIjfmS8HkpfSs6VReYLbknITPuSbkiqPFqXyk6n+3IJJW7FXSlDjyTaUETPwJS48wglx4KM8XX2IqiTNku8ALDxwkBsPFspbdoq6ADlLeRHqzKHYC5S+GF9HA7NGZKOQgNQJcBhDSyVyl+UsXxQE8vn5OsKBfmZorCJWE81QFkRKK8WRUuGRdFS2KFsVLiXlr3I1+Vqi0XpzYizPrz0rSpZZ9fVFlWc8Ro5Us7hcfcjbhyTcHcX8ktlRU-i4qlqENtMVETgqpe6lfz6ApLE0i1UuTAPVSn4RIsKxZl3dB6pdXsn6l+JYLRLU0pR9mzS0d499LMJFDfWOpdc0vdUQ1KwfauclGpSHo5TFeTyZCV2Qrh-mMij+5tds0v7122+kQIwxalmId1ZorUt9cXT3YY2VPCwvkK2Nj3nWgrrWgvCSdk-7W7QWX490o39KsxaoePQ6uTSrWo20QX6UNUTupYzlIx4YFiAaXPUv7lNbUGSIFDKWaWfUuoZUJzVredliSGV52NaMRb8kGlZpLwaUQkoCNuii9kpmKLqxq6COThb0uRgFzTINPbIEq22VFCs0ZuJK-4VvYo78fjKYPqE6llpRsxh96q+8oFEj1S+3xCTQFCBB9e5KmQjrV5k5K2sH7pM-5HvCmWi6d3pPtiQp8ldWzl4hfTwi4WovPUxa5KjE405EppRR0XA2Q7hBhSg2LenvE6ATENwpssnAmOPysR0lclfNLY6AC0p9qI3sgRerDKkKUGegFpSrSpyx7T1aFmvVJfeq8NZ-QF4gfaiyWPMdNvCXTBOpM1pIZn1QpWPaHSxYeRPchmnGzmVCCrG5NaTOXh49wIpfrSgSlhtKOXiRvXWTvbSrGlzTK5g4W0sDQd4AyV4nB84KXzzN6WPwVDV4XTLe3rW0u4pckyD2lPitg0Z6Sx9pXc493YolKEbGM+N9pZc4-2lcKjZ+qyUuTqbF8nMFDKyY6VITOyRfHStSleSLNKUrItTpTpSkQCelKBmXPkhTxQQStPFG3z86X9vNIJS56EulNSAy6UiVjspcewKulJ0jcZm10upqN5SvwyD1CMDKt0ouGVRMmVZ7YLO6W8-Jq+T3SnsFlyK2SVtRI5JexMvdJxsKsMmdfLipVPS3fFX4SPwXcLxSpelSnFlC9LayXeMyypUJMWz669L7Pr5Up4gebC9TFS5N96UGRMfxUfS0JW6cVT6W70qlRBfS+Jer+LwZaNUsyuM1SlRlply+xTK5PMBuXUcnI3VK+XF40sXiPiWQX2TjKJA4-0pbFH-S6w+AeV2vncTOlJVHEtHpTaL7AXMLk73vvDJURK6VCWXFuO0RrUk0MRF89wtwJIsfMZgy9jxCQscGUwLMi6kX45Eekzs1hb8twPwcXosdxKtjM-F0mzFyBYy-hYImdrGVqcP5YbayiVlVD9oTFjeJtsYDS-VlwNLVjnToq+YYQ047Fw9K0UlQkqFVjCSiclTUpMZgfK0sZR6y+3xiQKO3pisscZfTfHmcu30+YXVjl9ReYSxB5U3zaMVpsM4+r8UxOqKxQEOjeMpd6l9i-2x5JiMln7XMgRd9yU8l+bDUMKusr+lMmy4Zkkf4fQJxcMYZX8YpIUT8iyoKXdVfkR9ER8lr2CFMieMqAKFWy1wotM51F4beI78uNNd4FQziXsURMvwTFEyj3K6mZmEmUMu-Co0YWpl+pjlPEYMFuUcliteyb1SMmVwUuyZcNY7agDLQO2XU+2YFErSi8QySzn5FtWPeBfL4NN6VFLLaX1MouSAbSmvERtLRaWXMsV8CW9dN6XLx2KV+kKtpfDLN2l3b1VeZtMrLRGwhZt6ztKpmVjMrXphMyswgetLP2WNMvGahJSlZlIdKzTqLMvEpcsyomaqzLpKXrMrVefdAOlZ6SKCphh4s9uSys5L5idL8kWx4vqmXSddOlFLyZYU1gtYxRPiul5isKEi6GxKLpZZSxZA1lKOGCDOneZZXS8ulL+JvmVx8Drpfvs-5lYKSCDJAstxaRFbbE+dBEhEBtZLEhVrC28FULKQiUiotCpV0ioelg4Lo2VRUsbxWLC2vF-hyeSX3Iv4JWRDQQl2vze1h4sqs5YvSsR5R0yRpZr0oWmT8iu9ZIELCqV70oEgSVSkUlZkVOAQ7kw8RC1Cp-FLLKsmaI7L3elM41lxsbwH6U-NzFcYEoEVlGnxrahjwvfuDMyTya52MDIYysvDZTT4xwpQOy5wVQbIG+eAyial2myTMVQMp3gUT3eRhC1LxCUFFUQZfSdGY8d5iX4Hy2IiIFtSkshGRD5vH4MscYW1S-tlSLCIEUbGJpySjkSQugbKGGUoMTbZX0aa9lYBtepQDawwKC1yqZcbXLsJHtUVVaMSY5xhudi5BHqiPEmaGysypQ5K7UU5xmIpfVc6Gl45LYaW6EqkZQjS+luC3z5kVLkp-hcWy45Rx1h6TGD2CoyJWyt9SPjKa2U1WJozq8S0XIXdQjGVKuhkzoAicxl7bL3WWdsoaJN2yoR59jK4gmelF9ZeXeFxlj4sGEklsPHZRWyulyWjKB4x+Mq3Phuy0ukQTKcAVeLHsuaEskN6vNL-yX80sA5S1SlgQxVi-7A7spaZXHwtbCB7KXrEvVM3qi6M5N63Zh+uiOhBBrFHkfJl-Qst7p9mBJeG7qUplEW1U2JmcgHaYS9XClu7KQOUfsuSqF+y3pFHTLf2XMUpBaJRSrnl1FLq6WhEN8xFxSvplZhA-2VwOiGZUSwODlJgtXaXjMr7+JMypXlXtKB6mPQgw5fhyrDl8NjA6Xa8rBUbry1Y+UnQNmW0rKZBe7csSlylL7DSqUq54BOM6PFaXytKWnMvZFIxy0pFtis7unOEt4hexikylGVQbNnC4qXgDxymFAfHLFGACcorpaLAT5ldUCIlrOUt+ZRJy-QpALLpOUXCE1OTni6iZYLLGSWvbOZJXy81fFUCd+6WF-MHpcX8qNlrXzR6X6crxJfVIuvF5fzsTlJrIe+Z43bFl1nLcWWpUr1+UWYg6guVKnOVcQOvxbySwFFNn0n+oH0sVRVX02JR9KNIFB+TPPpeVBOql0bTalwcssxuFyytxltF1jGx8stSBiu0QVl9YQwuWf0rKOg4ygHlWbKSkRSst19Cly9KuWxtAGV6rPGpSAyr+ZYDK4RnyEtQhb5ExaO0DLd4HZSIh4nZy4M6y1KKuUfP17cWgy4D5LXiTWUrUIe8aR4valrni2PFv8tR2pp8cVla-KlIT+ssz0fQyhDxEJd+uVXss+5Tey8GeI+DCGUr8sByIDyse8QAqf0bcMvm5atLFtFzaKBGUrcvOflP+dblVcjZ3kUAt0eRkC8AVp+FMVgpsq7ZTrKP-lmbLEIE4nhzZd6ihKy+3z6IXwVIUZePMpRlJtDMaX-spi7BdyiHlqPkoeUHd1Y6f8zRvZ11TuW5DstwbMoNV7lmlwMwhuss8WGQK77lwfCquFPkr7ZeNyqVo7XKSA5sCnRgewKwD24PLvFhXcvOhjdy84REfCrsHTUlKKC1sBdlTLC3bEMaD-JXv+WzQa7Ls8lsuUVpQGIN9lWxi5TGB1Fu+qky0nlm1Q72Wg8suUclc-qStPKrGVuPXJ5USAB9lgAYn2VmCoO7kL4zHlHFKD3Aa8oRZUNcgWlsvLR-Bm0siFbNPRXl80dleXS8rFeELys3RMHK2KVnNzqZZxSqum4HKeKXIcs9pQ0y72l7WkDeX3OOw5fryvDlhvKRKX2mPWOOHSuSlWzKFKU7MqUpeHipL5n4B1KU8FKzCY7y8sFzvLzmUZ0oSFfmE65lOdLbmVCAvLAOByzwl7GyacDkPHkEMHy0Vp4fLyBHJJKj5dicP5lsfKpOUH7AVATICigZRL565yWxNyKeJi+QFufzgqUnO2z5dVC3PltUL8+UQ9L05Upi3r5o9SjOUGcsTWT+s1tJWLLLOU2ctr5e+9evl-w0HOUwbTU2b8izEpLBL-vlEkOpZY+hWlll14o0EQDUZZcpC-zlQ-LL6Uj8tN0mPykuaH9KseUfu0X5WBS3plzY17AQL1AS5d7mc8eysEt+XvXzS5WNS4BlzeL+vk13KxkQfyhQlZ-LKWZYby73pqy3DeB8DyuVx9Uq5etSuWx6DLauWv8u2pTYw3Tpn-LAfEibwK8dNSRQV-y4JuUPbym5ZJEbrllfjeuUhCPe5QNyyAVQ3LoBWTf3TZcKK6XYl3ixRV1hxHZXQyqfxmm8nr4Lgt-xaCSzqp42zb4WxCpEZStU7R5BEKt1Kovg4CXtyyPq3eL8XksAqsJZUgnFQLxjrqiYrGoWZDymoYJ5KdGXHihyZSslZQVk3LE+6vNXEFXJYqQVpAqvuXDcrkFXYy88lDjLaGUM0u2OsZkCdlOgqFGzTstpPIovL8ldNKsFE-qEsFUZtZRgNgrnRUMdIUyFuy2-WePLjaUcWJ0sfVYjYhIgrqHqeCoOcS8Yp2O31JBuXOkwwOnBSlOx6xj52IqCrXgoU0B-ZNTL8eWcMLbejEKmXRHEyBeUpmEzpeBEADlb7KRmUu0oQ5fLyzIVUHLcvEzipFwJOK+DlYHKVeXhJDV5WkKgcVLXz0jqVCvmZdUKzlaQdLmfH1CpXpSby4jlzkBSOWh4t2ZYocuOlmJKuhVHMtLBaH87SlAwr1kU3dLd5ZaBUYVa3zxhVEEplmDPis8FiRwA+VzCsiUAsK40VSwqPAHfnVWFaLCRPlcThc8WaqG2FUygeKqJsj5OVNIuGEPniwJ5GfLWSWacuuRc+C9fh37KuSUiKX35Qass7uTwqm0nT0rxOSky0z6Hwqa+UENWJOafipiGvwqG1j-Cuc5XESsHZbFzMQ6gitYho38yll8Lhe+XCJj85cyyuEVrLK1XnBcu6yciK4Vlqq8UHoxTXdFTwKz0VSaxqQnoir3ZSOESgVsYroIKEioIacSKoBl9wrcuXkiqmpdLY-+Zs1KYGX1GJK5RZCxLOzIqLpqsisagdQI5qBbeo6uUjQO-nlUSuj4TXKz3E0ZkKWK6TfHh2ornWXhvNlFRAK6QV4YrFRWFWNgFdAClyVu0inqXCWMXAYo84WZA5LFsXgksjZTpygvleAqzsUWirv0kQKzyVJAquW5AYjBYcJeRSVQNgP4UP2C-hY6s7ElijKUHkWjMn5TikZ-SzkruBWaMuklffHXql01VHKw9kkQiviEIRYqj0gPrBisTZaGK1KVnrKSJGV8vPwGQy7xYvvCKJGjsvi4VoKySVFUqdvH6CqS4RiKr+l1zQy6Sz2AqZW-CZHlM1yB8DZioApckKrwVX3BLqm2FHiZZtKtakiTKmeXvKymRuqKrvusLVMmWrSpKlfhSdPIDYr5RVNitlpYzyse0XliXyVpLMSCc6TfEV6+KVpXvsrcwJuKrVZNwrgliOCuGFaaNccVovLkqG0Usl5YUKxtm-TKshXZ1AFlsdKwGV+Qq6KUgysQ5arykoVUzKPpUeHLEhjuK8Too71LeW3OONOn7So3lazKY6xNCs2ZSHii3lOHKreWcIRt5Wys-QqMeK+hWcArTpYMKpjluBKRhWscpuZZPiu5lkwr7Ml+8uPWrMK1h4BzgQJXGKJPwLzKuylYEqfmVrCt2FZ73QBFkzAZOUtPOueY5veucozjlOVHCrORScKzPlKLidaWl4vhZYOKxFl+aLkWWDItJFWgQ9FluJyupW7d2dDORKz4VlErbOX73KpZUAGJvlDEqW+Xb0qYJdrfBIlp+FHIFgio4lSxKoRh9LK7EpVUoH5f8NALlV9L2uFIip1mHJK4qVaIqURXySqMFRFk4cGYuRtohNFDGmkO4Dfl3UgVJXTbzUlXvy3WVmXLLAUWrMVZTLYvSVl-LLzHa0wtlbetEyV8vy5RE5oPZFc-yxjxXIr6uUWMJTGu948xhvJEGJqZcN-AZKKs6l7krfmnECud8mGKqAVu5L7949Su2iH1KkYBj1KeuUhSvzsSGy61FYbLt+UcxMbJRFS3TlG3KxyUECvneS52a0Va2yGpJ392RpVRih0VfwKZW53WNKlfwsYaVS45KpWjymqlfjUKjIfcqjeZwXBaleesNqVq1FVhY2MsVMUlS3AcGbKlJUk+JOlWBfIaVv4095WjSuVTvBAjhlqnZfyVo8qsFbmK16V8FL1pWMdLiZV1ShwVAMqtjH1hKTRvHs5VuzYqzCA+1DrFfF2C6V3krO5VwKqN4BxY3Ex7WxuYWwKtpCT2K42lKHLeeVocv55SRSiBVv0qLwRJConFakK3iy6QqFxV20qTxeWAP7IQjFYOXAcr7FbvhKXlQgokOVG8AIVSAMPnlrwM0ZV0+IZepjKsyEczL0ZV7IuImATKs3lVyS0NQUcsS+YWC47pd4rehUnMv6FQxyumVrvKK0bu8rUKUZSr3lYiqFwAY1CzxTf0-8V3MrKHjCcu6dALKzXhQsqxOXR8p9fuV8r7pinLsJVwSusVZ90mw5diqUJXd0qfUbrC-P55wrs0WXCtzRSjK2KVGgKx6XB9MhEdik9rUkfsNUUCEteFcqk94VpsqKJVP5U3MSJHOiVG9LyXHNQuqpRuTNiVEkDK07rfkhFRsomJqqSq4Rq+yoRFTKmAOV79LRJXhcstthJKt+V-UE9BWuitTeKHKgnl570ApUDUob+InKsIFQejC7kDIsVZZu3TJUxmK4fkFcv84HNS8r+hkqaJVtPkLlXqy0dB0Fsn+UQ4pf5YmQn-lk0DZlL0MprlYGI4xImUqHWWnUvHcS3K3tpyUr25XtStTZUB9b1lYYqB5VSiqHlbwy5NpDJy6yWDkpt+UIyyGlMbLWyEO9MIhaRSC+VH3KUFUKiv1-i8WFZVWnw5yUBwAWELlKrEly5KmIV8mKKlc-KlAxGDAWHHlSvflTdyvcla3FfRURHDVFVzVcUVdzVz5Vtyr8FTIK8fybtCoxUvUpjFYFK1k+YkrWqKvyo0ZeCq50MwNAYeWicI3ZQ9SrMVf8qcxXeMDzFaHaYClJYrRaVlir2lZWKg65ogrySpQysFpfWEyUml8qCmVfrBrFTNYtsV6MoOxXwqvA8a+yiBV3Crs3rlCpwlSQq3sVjjzdCDQYh-ZSmYJcVSvLpxWO0sg5fQqg65TCrchU0UphlcDKm3uRQrOFV54DFVah8IhVfCrahVVCr15fuK-hVUlKgGn5cne+JHSsjlnXSSZUdCrkVZIUhRVVMqlFU0yrOZc+KgoZb4qmZVjCpZlRMKmi41JL-eWoKAAlbhQICVw5Lw1Xi8ub8LQkMHgNzxRZULsBomZLK8TMCaqU+WUEq7pZCy9xVvdLQiWb+g3xTmirfFU8r-FWWnNpmbrK3v+k9K9ZUJUvu+eZyz8FqyUzZUxKvxZZIbbVl3c0rOlJKrJZeRLPQFDsqiqXucq75eCKrJV3nKObG5Ku9lSJHApVfDz2WUhcsMLhPyoFVuj4KlX4qqqVYSqqOakbxQQXL8saVZ+AwalibR5XEjUqWJiSKjSVVIrJqWt4umpZ407OVRXKGRU97xv5QQXUZVq1KAfaP8svnjVy6ZVpjDZlUEMt5FSx4nrliyrsGVdHm8lU3K9ZVVfjtTKPKrlFc8qnt8SrhmuUPyqxVSUQtyVQbLxlVWovClco8sGlWAqI+VV-1wFQ8CnDFc8rD4VJSskFU8qjuV-C8KOhvKqA1YhQbKVXlgflXyMtQJWOqtgVqIrgVVGygopLvK2dVIY1ZyF8qtqlYz1DdKPiwmpVnyoD4S+QH9VXkr0NX-qrqCTkI++VGHUb6q4m309ANK-rmeKqlTSUapjyESqwOh0WC02g9EhmlYpySplXiwgYhhMv+VQYCFdlls5qVWGglpVeAq6VVWxjyxUrbJ0vHCqwMV10rE3pu6g5VdLsLlVdPKAhUM8qCFW7qO6VUrQHpU7oqelXaNVWVjgrDVX9vQlVcQq76VpCrwZX9P3+ldKqxVVaQrlVU4JjoVcxy-OlGQrFxVUKow1DQq4op64rqFXIyoLVduK01Vu4rzVUzawPFcJSvoIhHL8ZWm8tSReeK4mVhnNmVkzrPkVTRy45lKdLlFXDIxd5YnioLVE8BfkltTPShRxykrGXHLL6nMPEtaC8ynmVJiryc5mKpE5TXSyxVIsrk1XL+ETVQnyqWVK1UbnnOcCTua4qjNVBhMpIWeKpzVWrK8Kl1wqhxW3Cu5JURK2HpS-DQlX5ZwrVe+CntlyVLolW1qq21ebK+Blq9KrZUksrypVfiu2VbfLWCVIQ3SVaVSlaZMSjj6V98pPkHkqpiGw6q2WXyBOKVXfS0pVGgr1gETqvTFc2Ukc4ZlsqiiAWk65YqdLs8LSrhPjJytHBfhKk-lLeKM5X7qqUeYeq7Dex6r7n75yo8uoV9e-l1RjUGXXqo5Fbeq3Xx3Ir9PGT+KepS+qs1lpx07JrhcKpNh+qp1lX6rSDqsapSlVfKwysAGrHJU9yt41ZSY+iEhyrm5Vgat1FaZi-Llf+L11URsuNFRrK3eFGKLXzm9rIkZceg3blS8q+AVI0r9RSDM35Vx3KXsVOiu+xb28UFV2gqPRU7eMhVTZ5esJvcrJOHsmyY1UK4h5VSKqDylmapEEqfg2VOCkrsNVC+wlcT4CITVXjLruVzqoggVR7epV3GqH1iZiosFRSq5aVjgq72hC0oS+iLSkcVGCqfBVbkNuZGgquWlY9pjNUunFM1f4KuoJbKqvdUD8VaWHxqqXo3Yqb9D4KtKFahy1zVleKpVXG0rIVWHUSGV5tKwtWVvX81Rqq0rWc4rTKWQyuGZZnq0Dl7CrItWIyvV5WUKzXl-sxLVUEcsEVY6q4RV2MrMOVHiuN5XSdRHZJHLzeXxfMxlZRyvLVLqqCtX3ipDRXlKmWJqiqytUMypY5dnSj8V-qqvxVsyq2+ZMeRNFpDxGtUjIFeZSHy32WbWrwaqicugIOJy7rVme4W6lJqu9BfsK5O5VBLUJXlQuVlY7ExzVA9KIiV58pilV9KhvFdwrjOXjguKahXyqtVbwq56WxKrrVVRKk-FSJS2nyJKtJZUdqwEVjMyO+UaLG7Va7KmCFzMEPZXC2P75WfSn2V-ErAuWzDKElatcwOVdSrJ1VF2WnVcJqqdlomr51U2EkXVZzS5dV8cr+ehA6tFfm0q-pFCrKodVKss3GjuqvLlvSrQ6zqstDQXDq8NBCOq3fbnquQZZcPDnuhrKHzGqK2sldaI4ahifjP1UCiq-nowyzFVqyrciHBSoJnm9y1DVv6r2NXPqRp1TAK7qVxuqkBVWEMC8ccqhbliKLINWg0tchVFK7nVW4rZtUzyuhJUek985EEIKdXbKqp1bidftqdbR3lW0CsFOYdvWRlPeLqMV94vRpUhIkjVmaQdLHielxpYfK1oYssrohG+6rLyTCC8HFgnSO-mg4suuadcqc2mIjUQXw8qVxZdrFXFityXrmqJPRcO9ckXFNOK3Ol04sxxeMebHFBuKRQVNjJnyXl08Ap6CKor4OfLhxeEaggpPlKWkko4rDBXySzFZCRrdcV78OWWWbcp-ZVCLLPmSIvZxeFUXjlNkigxkU3LyNYjc6ZZ7ByHkWlGvFxRjcyXFWiLpcWpGt6WXoisG54a1d9Ww4vU6fDi2ZJfiLXxnP9Ev2Z0aiMF3RqyEW9GsiRQaCw3FaRrKDkE4quBGpYKXKZOLu54U4qmQuZS6nFcxqxcUY4vKNVoQ8fJVRrzPk1GsC+R1uR6eCeDUwUQ4vTBcfXFJFweKstUd6sdVV3qiKFt4re9WKKqK1R6q5dZRJK9Dlqqs-Yu+KgQFn4q86VT6s5RYcikFlbYK88X+UqZJYFSlklijSvFWyYsu+fJi+xVSeqjTpcTMB4TrK7dV9ULJwVl8s6VUSk7pVKrLe-mnKuuuV5w8YUwpzV5UWEoyGf3iwpFmBKm1HYEqYxa+Kw+pZJLqtVT4pYZUGq03F8+Kb6mp8uz+ccKwvF6ErkTVhUpuRUAS18Fq2q98WRKt-qYfi3VFO2rSuVigPPxehQrE5haLmCV-6ruHFbCwSO3fLHZXP4tCmY9q8HVWkqP8WZyryJeyY1VlEUrvGlHYvUNR5C9H5+ArWyXxsv2OV+FSAlrvSyIXuoqMEUYS4x5U8jeVwHcupNYWy46p0uqqfmsQsfFexCr1VMqrmUVj6tBNRPq8E1tXVULlMvOLaSGs3lFfJqBUUCmpoJUiaybV4RLUTXacpWxSqa8JVapq4RqSEuTXnfc4EVuVCP1m6QqjLCtq5glZnKpTUWNJ1+YBs74VIkc8zV6NON+fAirBpJJq-CkjyuUNZgKy5V0UrMzVQ0tnlbaa7blgLz9CUJ5NPAfAS6Rlx00GBVyMsm+b6alclZarg7mS6sZNcGa0cVJ8k2TVVIp0VSrrEx6jzLPfR2oClygmam8Fx3y1OWnCqOPqmas-V6ZqL9XdmtwlcSZEtVjEqCqXMSuANf7EjU1HUKgDW2wsefvbCwpVxBqXsnEGukqfkS001a-UCR6WYtAWcqSzZpqpLYynqkuJ2TAs5rxprz+0U6ktcxQuIrY1atgY4VdPP2hbOixOFpRKXfkFnImxeMXJ8pl0KAw4UH0VkQLsqvBAdUB3x4XDoWSMSiJxTlzCgWQjMnaSsSjy5QstL0UAwsKxQ00Py5eW8IyVlYvbEZllQt5mLSdBlrni3NXBalMlYAKv0V9AsgBR1inoxBFqSmxEWpUWSRa68pzo98yXIAsLJSyM0uZ6AKvBkgvPuJTyM2bFNZLjGUqGrphWoaiNVXazHUU2mvOxXaa9slx8LOyWnwu7JTAqzJBirSbRULzLtFTeKyc122zFNWiwuL5cFop3lQZrh8VVgvK1V8q5c1rhKGhXXVFPBTGatoeoaqDhUnIuXxUFS4-Vqqzc1U+KvzVdd871p+JqYqUDDKLRQ+sgFBAUzNTU9qpEji+akdVZIrgcW1wLINZAysKVC0TCiUKkoH+cXEvHZ4Cy-YW9oqcxRqSgdF5VrQLVD2OgtYAERo1L-9UmEmkq9eYdi80lOOy+nnzovyuTaS+yp+OSOBkOkvXRX9-Z0llTCCLU0eVJyBvdGx6ILS3oU9lPBab6S8uFOWKfoV5Ys4WQiMqoFDFqwyXq7J2uAVvYR6zcKddmQwvOeb+qAK1MuSm+6forTJWjCwS1j8il7jDWtTSqNalx6rNw91nQYod2VPCyYFM8L+sX3Es6tYpa8mFylrEMVjbzFoepajs1fVyUfmYYrKydhih+FSGqXUXbFxauScCxEly6Kl3wIdN5hfnHMeV+ETN-RXKu14daa+KVb5yDwGbdinJUOawvZv-dcNUAuMexUwKwjVwkqH3ncspeWLTMfmUFGrUDVXeP4FR-FGTIByreG4tsoZnDrqzBg3KrU6r0kMrNY-S-g1Jur9nE-vUeaORqypVlNqQsTEqr+5aSqmPhreAlpUY8pd1VZqvWWn2K6VWe6rd1LUsB8lgQqriCu6piZcDAtDVOyrQ9UtivltSLax+VLhzRVXx6sIVYnqkelaExAFWp6rfAfKqv7gReq2FVwytoVf1SIE102IAtWaqqjVUDKjDkJeq-75RavC1TFqmbV2fxq9W4yvp8XXqj2QIiqBFVO2AkVZlq9vV0irLxWkyqedgcy23l7Kyk6UF1IfFc5akrVQ+qHCVAmqf-CCa+WF7HKOTWm6y5NRZSkNVRiqbKVvMtD5fzKlrVX2j45ngSvroJBK-rRMJqYJU76vhWXvqkbVEkLM1XQsr7pUeanPl5+qrhWX6s0Ndfq+bVjlqS7mPCr7tSZyko1mqLSJWuCpNldtq9KltZqbPqN8oO1c3yzbhLnKbzVPms9wMxDDzlh9KIRV9qt3pF7KiA1Q6qoDV+yuZcURqpqlQcrEDXusWQNRbq3QVVurUSgfat2rjIa19hHFpOdUg6o6VW+aok1lqz4UXfmph1fSKq-l10i6DUjSwYNQceWxK9VDJlUPBPYNYdSwi2T6qpRV46vl4Rwyum15UD5DXCGokFWlKynVLNr75iSGqVFRza7A1sVC5uVjfTQFbKSszF5yrIpWCMq7NbBKjE1cUqWyX6Wv7NQmy-Q1yKqvuWuuG2+jfa0c1ourUomdCtstcwK51ZMUK7DUk2uF5fW8SxMyuqqQIq0O5pdAiwD5RSyR-7Q8NCAQB8sHFQjqGAGdmPy6eB8kTwYxq8QkTGtxBQh4OD5AjVlOk4HN3GeAcp3FjHyXcXkIr8+WIigL5EiLr4YbGpOwlkat5ZioKKPmtGsNqQUaoTlajrhbn6fLKNT0avXFLHyLjU0gpw+cIc5GebqDwPD1Wt5CQ9c4gpFjrySK8Io1xcdq441mjqdQWgrNdxbo693F+jrbiVbWPqNdsxeu1cjr9PkKOri6VMatz5hCLW+XBOuVYNqCsJF0nydHWxgv6NbjiiGRl4z5cUhTFgtaAlV4JmoKknWqgre6Yca8MFGTr6CmkIopBUsat3FhKyPcWs4q9xcmCn3F9xreIKPGvyAUHil25LQqo6XAnBkVblqz41DyTXVUO8vdVRLC-41-eq3LUj6uTxb6q8fVWdrWZXRb1ztR1opPloLLYTXgstKhapy5u16nLpMXCmq05aeaoh1xtqlQnysuxNXS43E1NMzxXmXOrTlaAysYpOXLsrXKEqUNbasygOGJKI8VzmsJeX6a2lF9GLCSUzOqShXM62huCzrwzVLOoDVVZkfRVB6y4zWs9LhNWnyhE1aEqUzUvSrTNWXiiVFGhKLhEP6vZtVXymU1hJyp7WkSghQYBC5U1UqKgkV2nIpZW7K4tZ95qG-monM4lYjqtK1eprbnWH8vudbI8npVihK+GVLcrjhVpa1blYCTvr586vNFWja+TBGNriIWHHJGIeRCkmelEKOqLBQvMNfKc695E5qA-n5SpYFYVKwe1dKLeVl-Oo2RSya0M1HvK8HleWr9mQzourVnPzSHmAnKvBdy8o756fKj9VCmrbtRcKju1viqTsUAiqAGcWikl1jz96zUVovNgWFfDCG3BKPXEn8OMgXMaiJVmLKolXCEqPxS98zo5u2rxRH2urrRU7Co-lDazNJVPOvQFd+ajS1YJKCHWWmqbJUDazblINq2yW+Qt6Me780dZgULx1mwPxohSlE2I53pqFkV-KqWRWw66mVUzqXLUAmuy+cxiicWGdrySUwyBq1YGY7V1ZwZuLUQ9B3NYa62F1xrr4XXnMLVWfQS0U1kJK5tV4SsvNbbK3-VNrrbzWDRKStQ+ail1trrl7XUuuDdQZi2Qlnfy4eFRupwdezq0aFBmz62msZM7RSqS7UldmKqrUyXOXQWP8-YZ4OTdSVcWpu2a68gpFscLELWFWqOhSJwk6FfryMLWBbKBoSkCiS1YNCGHH4WvQuNrUGtY8siXHEkNjdmSQXRN5fpLvoWrEtRoesS2i1mxLAYX7POBhYc8zcsjcK83lbWoLeWmMji1oVrSnWkxA-RSe046136KTGV7nxEtTKuMS1IW9gMUDYoetV8Sosl8lrSYWuDPetQC8p8pk6EgSVrwvWBRzq4alXOrtLW4Qq5dfhCnl1hCSpRmfnO9ycBIi9BiVcSMV9ksstZQHSw19oqA+mOiv9NU5a4rV24Ky3X0-JVdQvMqt17JrlnWm5I5lWE+fa1jdrtYW7OoPNY+E0113irzXWRWoUxb26i81lzqrXVSbNc5YKSxiY8myLtVaQtghWKSnqFEpLI96GYrndaJM7-FdgLSTUizODOX+a8WZAFqTNmlWoqJSBand1lmy93VHDLIroe6hT1sGDIPFNWsOhS1azW5U6LN-nfJ2I9VMC20lPLLosXDEtj7gNasYlQ1rf+ZeZCutVpeWoJFVVD0ULEtWeZ7Mua1AHrWHrVwvEJSGS3y5q1r-LmlYuXiYjE11QRxL4PVVpK8dc1i49pZgz+LWSWtDfklc4M4F1q0vVPEpKCRPCj4lg2KAHExeqgxUsCsbFr7SiYV+jymxdG+GbFtcyIXnrwoNFZ4s21F2Ar7UXPnMY9fvChKVoT1PclseplGVDasiRZlrGsk8esvhQti801bLqFvUA2t-KSja0h1q3rpoZO9NiPtOS7G1RqtPlX1wC8aPhq5h1hNq4DX-AuPtRqU8+C16wKbWW6qo1W89DmlaxiMGD-org6PwCQKaC4MBZ77EJlFaIatjVGtq6DJE+IJ1b7NE+V9rKBNXxGXN1ZOyn71aBrrdVpiuvtVNKrdI0mrgmWt7IUujzSziQymr7DSqasfeIAiyCIGB0dpUnKNpmIraizVytrHLHtesf9ND6ww19PKVVWGCtbckW0QBmUrRLvEsKnVpTHqj3VsFBumXTMoJUdcq5PVgvK89XuEvT1a9K3zV1Crs9W6pUC1QC66PCOerjzBW2oKFbqq1cVMFQPbWVvS9tV3an218WrRFULMpqFUHaq1VIdqMtUvGvDtVeSYZ1BYKvbnUcrt5fHazCZZYK-jUqKoXNWba4E1QLrM7UUktrdc9a+T1f4r87Wl0ua1UXa5fVpdqeUQdavX1VYq3fVvWr0wRV2r2FbKsrZ1KnK9zUqetCtVncw51ndr0TUnOqLVdc62-VerCzDYvCq9ddKa5-Vr+rYlXYuvsgftqxzlNsr57VMSovuRO6kEVXaqaWWPmqVRQ1VbiVQA1t7U1Ut3ta+a7Xiz2rTXGY+M2ARga6Ll1b1P7DqMp1ftHK0-CyExi5oLZzwNfO8Ag11eLUWX6msytZ5cuf1M1L5y4DKuK5abob+1t-LSrHI6uLlbLY6rl6Ory5UzKqx1e34hWZjniIHWXGwMePXKxH1Z7sSdUAeLJ1WAKrZVVDrqfaoqtp1dbUNXVdrKr-VaiqENbnTbB1DnrWzUHeqwhbG6+j1n0ru7UIauBtX2akXBcNLhdXZuongEPw-G11xyXvXLIuJtcHKh2lXDqwfW3WOtEC6Kwd4xWwKKSg+uqKOBUR6kMCLyOagKKbNStYhEFxcAkQUlLI8UckIEx1RiLfQUGcP9BRvk8-ZuCKkcX4IpsdfiJDR1mTqyQUNOqdBbk6xxFKxqBjXErIN7rE6hXFMjrsjXlOoFxVbi6pJauKPrlsBpQ+Scahx1FRr8VnaItWNYMasUFDIKRAj1etCNeD3Px1pYz2jXufPSdfEahY1jTrHHWyfOcdW6ClxFHoLFxnFOt7gfE6jEF9oSJA1-5xSdWwcvQNQTqDA1yBsWNcYG0z5+TrWnVetKs+WoGxkoiHrxhFmOqwRfYG05Zx7qanXD2rqdfLU0J1zNyeA1M4r0dVcagx1QXyOnVoeGOSad0pJFgeK-nJ2qovFe0Kj41G-SE6X2+to5cW6wfF8eKlXUvivUVT6qsM1nvqa3XZ2tTbOC6qVZ6zqa7W9V0z+RQ83c1Rrr9zXJ+r7BZhKtE1xzrp5X0BrOdZiknE1PJLoiUFoqftVD84k1Xfz7PVfmt2sXx6l4BtvqCNUyutYdawK8elm4K2IUKFKZNSPiit1+4K1XWx-I1dZKGSNMqzrYzU8mqhdfH6hWVCTwlZUmuoRdceapF1I5LnhXr3PRdd7Pas1-9SS-WZM0VNYkSiv1W9LB3UJWqZmUKSh-FDfqq+k6mvfmdCirIlNnrP8U2AsmDSaaxz1Zpr--UwauWFS3MpshZ3qvIVJuoMtc-CsheeUyoCUQPLeBZfRTN11ELspWoe0oxTSasU5J3K9PUKut+dRgS5k15QbuIWeWuMpaua8sATbQ6g3cmoqPhJE-fV6aqm7Vjao8VQ+CjCVXbqsJVimvpmaqaod1S9qiSFBus85UxDYs1PBKHdHuutM5ViQ9zuzyLU1kiErb6e-q2xpoGzHOWnTKBDZKSkENRprwQ0I+P1FVfCw71AAb2XWlZNO9bpa1G1Aurj0lgP1Tdf5Cj35GbqvfliupMJXx66dZozrpXUFupxJXK6gk1ZIaB9VYEtd9Z5qn+AqULPeWuPPZRcnodmVnjzT26NuqQ9WmqiFlrIa0gLjao5DQc6roNGZqeQ06eu5IloCq815LK1MU1+pjOmS60Np47rh3URtIs9Q7C6QldLroNk-zMZdTSK92FI0L5SWSoUKtdZi4f5QFrIzmVEqIGVnEusNx-rc4l1EraHiGG7ISHTyAsWM7PPdTXEyL1w0CFLV-PLYGT1aoLZVszH3VvRNJycCFV91BYR33VdtLmJd6S-5Wn0KSgVnotyxWsS-LFnC4dnmv-KgcXXCxi1-CyKvUzlKq9WxauD1VWKsWlhPjbDQ5ojRxJLSDegPPJa9Q4g555nNxpRpvuop6v1a8b191qkAXZXOZGblciwZr1qBw0GLLutdgC58pVMLpvXUetm9dC8vUNx3qOXVYYoRDYhqsANfazNsXswuMtZDa3bFMNr9sW4hpXleLqlGl1hq0aVEhuz9XHi6Z1bobZnWbBsPaFSG7RVodLxUgeEvMpae3RT10Lr+TWKysFNe26sbK4VrNPWi-PjdUiy2f1+nqF7XV+uzDXHfDMN91zFXmXapzDXEHXU107rgQ2zupyJX-MzUN6C9tQ3mYorDR2ipSpJVqaw1SXK89Z4C3d1NRKbeIBeoojUF6tA+IXqQsW6XIvdS8MqL11pK3rWDhrtJY5UkcNiXqn3WmBM07Mfsa6pAVooMQ1BJutVV6ucNJr8Fw1QjIf+c4Eh51XlzgyUq7NK9cVita17TQNrX5bJg9b-87QZCHrA+VnhskPrLkvuFV4bnw3oetFHrBAka1XXqBARFwqwCVlctrZhkaxgUvWv7DWTCuT1o2KLzm1OiG2cCSmb1OoboQ2dmrjdVESyCNoAayHXgBrZhfNs+CNdWTTLXYKvMtYnsg7F8Nr21kERMIdT26rQ1sbKdDXo2pymdd6rG19nCAcEfws1sU96x0NUurpzU2CMNBF5YptozJJvvXn2t+9bFaf71xURXTBn-N2LvaVS2hzbKnyGqkUodbrqkPVsPqDdWW+0YtOYULS8R7K+7wnssE8Mj6pTOqPqkxVJWwx9ecQ-v1yoqZMj3SociBLcVYWq9YxbVO6oltRAq13VFPqZbUaatLFdray+wdPr2fWmWNVtedDETkD-qMNW8qrJMYD6tkkKWxgWlhCJEzgL63WlBtqeFXGqoz9XDUH6VXob7mUUKoBlbL68LV8vra3p22vctaRCFX1YvKvmXobx1VVAfPVVCMquFUoxvFVZXquVlsNScZVN6uucUIqwO1DeqdeUsxrS1dZuUO1FvqpFVW+sjtU6quYNYzrvjVuqt+NSW65O1nobJfWj6u2Dayiv0NHGKAw3XbN99WjErmVAfrjFVB+tMVSH6gkyTlLhZUQSvjVT1q7fVfWrN9XQSqaDUwo68FLbqkzUhWouDR26hiNJ5q0-U9BsLVXia4tVxIac-WmNJIlYbKw3M1fKX9XbaueDZ-qsv1fwr+jnJhrbVQCi07ViWdztXChoJoqAayql0Irb8V8So2qCF9Dv1muEu-WRcs3lagCI+16Yq+2Xh3FCyG3pNns+SwmqrLIkn9T5JXfloOrU5W2QvpdYrsxf1B6rl-X6StKMUsog1FCDK7+Usiof5TH40uVUyr9-V3qsP9eayt7xDkqpDWocwQpYl2egoJPKWt7pMvOjev4lAVPAjW5X3+p2jSiq14q3crG7F6dkHjVK0DmMTRRR437+MO8Vg67NBzzrrVm-Wq2Be1G4Rlq2LmYUx5PIdU+qxeVUAaQ1HEAhGjajSgWFQfylg3sOqQDQ4anox3DrvRXCnGZ5c2IyQUgOQjZT1RHBaAI68R1sCLhHUkGvzyKQGk65QOKKA05jPJECY6ipZI+yqlkhBsUdaN4ZR1MNjVHVC3JkDSSCjgNoSKuA3hItiDUmirwNUTq2nWGOr8DRJ0kQNpjr+cXmOpgTZp8yTlvyzCQXhBsJdfaCkJ12TrjPmYJto7HwGgp15oiWGpv7PwTcRMDQNCTrwanKgp6eW0a5zpHRranWuBtoTegmnJ1TTqInUtOpwTT4G55ZJuLzwXQmvNxSyI+pJmJq9jUc4scDaGCnkF1Cb6PnCJqERdfskRF4ibAbkJBuidaP6LgxAQamjUWgoDBQdC9mmBxrZjWCJs-GYYG7gNYia8nVMJu8DQL0m7a3uKUg3gTPjqf7ikKeTty+nVZgoGdfaqh9W7xrZFXCxvyDXHawoNkzrig24RvpNeSG7O2GiqKkW+htzpf6G0iNxXzj3VrOqglcnyzZ1zbrTkVnBtojUD0zkN7JLptV6+sHqcXGx+1E9LhPVXOpGRaXG+tFobrZwXFhql0hBql51vT00QCXxowjdfGm+l8kzxY2RJtLdaUG71VrJrpPUrmpIjbSGgulJypZ9XuIlDMbyasMN2zrE-VshqzVRpymMNXIbug0dRuIlfrK4IgM9LhHmYuqPxb7GyLOrwa-gmBxoHdda6r4N4QdR3Xkuv0aU66gruJcBAQ1Weo1QbCijUNC7qf-WSRrwdbqGmENHgCSAXwhqNDed65j1QFSFMEkt2Bvs6azEN+8lsQ3e-PFdTJxdfB+IafTV2WsLdbfGooNDJqKtUUopE9RJ6ikNqrrNFUJJrBNUkmoZNDzLfxWHBsZDSn0k4NAVLLY2ImryTfMmgpN3bqUXVNQpmmcS6ziN80yPfbqQojjUhDUUNrrrc-V3Bvz9VWajZNojytk2JZyFDVcmzqRNyaPzXGmq1DXKSv-10GqSo2ABvjdeVGxN10EbBdWoWvMvAOLV+FWPsjHn-TIv7pLG-NllKLb3lUdPGjd86nCN3Sa8I3-OoIjSlCoiN8sbveWKxoTRWeEkxNDVqDvnmxuyTU98c4NdEaJ-y2xuuDefMliNM5qg43DpIpTQKG9MNxybMw2nJvvuRzMgSNlyb8w3v4oKjrZ62k5dyapg2-+ocBWNCysNbnqpoWburVJdu6pSNPnqVI22bMu-ruNU1Nn6jDlZaRriJC1G5nZGwyvNkoWrhpRWU98Nk2LMLVDEuwtcIgscNTZSJw2f5QfDcRasyN2XquHHHouKBS5Gqi1j-zXLbbPLkGRuGsRxc8Tg5m7EtBhfsS8GF0ZLI5mxOKOXqeGs1N54aIo1HWraxfIs3GJi6x7w1ThsfDY+6kDFKUa9zlZRvSjWR6r8NK6airkVkqMWby03AF1MKMqVXAvwdc8mvmVBoa+qnNksRDRKm00NhlrjgVq0Lzkb7kw4u3SNkI33epMpm9EFpN68rbDXQptDRbCm3dhQwqsY0TwGpeSimiM1aKafbEHBv8tRpG0rZB+q3FUzJpbtdmqy4N7dq7Y0WuqitXLomK1ywayU2qYoSeZS6++W3EbTPVnJuNAYV3QSNqobrPUiRtuTZCGreNBRK20VFEpzTVWGz-x8kbKnlxpp8BepU3z1ssziBlrRO87Jwmqtp5Uoa2n1kqtBSFi3sNt0SDI3fhoC2UOG+91a6LRw24Wqsua9uDr11GR0vV2Rs2uA5GkuFAVTnI2UWsoiZkXdyN6bzOizbErNkT2myD1u4a4qmzlOCucg459FYVzGaaURqPaReG6hFrfd0yW-orijZdahKN0xKdLyTwtfDalG78NWiz+9KzAvGxaWStOFy8LASWrwrdloVGwVNqhrQI2wateTeAk95N56bKo0wRvAJXBGpd5dUa5f4okvyQf2SqDVAWaj02CcpO9aemhN1vZrws2SpsizXqrWVNISyFpW5srvvIJkV9NgnqN5V0X3zZFNGqKss0bkxXj+re9QyZWCISHNVXlzIy6QfViIMVzGqTqRTxuZtXrqvaNaKrpQ1vTzH8C9GkA2+5YI0y3-D7hBdGml2V0bFdV6CrE1QdbRnsmcb35bvyJusI1K8h6v9hf5XE+vR5ZEywBV30bpbUeCr+jfSqgGN4gz+Mi8qpVtTF2CksYhqYfXQ3S1teyod2R1ok8pkDsqLeMKqomxgCrnNWv4wZjRba9aIbvrf5jDisttSwqt6VsMqNfUhasV9bqmuBaAOanbXkxol5a7am21peraY1Iyor1SaKqvVBvrg7Vh4vr1Rc4zmNqWrrVVFyogJFkG7LVv1cRnV5BsOZaLGiZ1nSaYU3nxpTtcSSt316dqPfXVutcEBlC4IuIGbf6CGKrVjYXapfVmsaNY1JRjD9ZWADfVkfrDY3R+v1jVvqzJNkyaE-VtBqT9dbG+iNU2qSU1i+sL5TfqhbVJfKB7WuhveQSsm7+pj+rvXU1qu9jcX65elzerl7Vf6sO1abC+K1oELG-V7auLMavarU1iJzm-UwDTu1W0+B7VgkqOujJxoXVWyfabWV9rZs1QKqxyEDEQGgRrhrHqlYhiCoXGnLcJSaiDXTgtkJeMG+d1JGb37Uass-tdlQ9f1Z6rG42mSubjRMqtHVZcrPPEVypslWqIuyVrmxT-XwtwUWP1mlembJJblE+WsviZIHNZVpOrpRU0SI6zY2KiQ1dQTr7UZ5r59VnmuAi5KpRs0f+sHlaP47-1oaaHk0HpqeTcKm-UNd7B4NW4JI+TSaG3Q1WrFT41DRqHcMuCph1o0a1U32WtvpWVm3Rlj8bUA3UarkLI3s4qpdFjbs1IsPFcj-G-w1ICbiA0GxK-CAQGheORAbAjWlLIZQCY64fZzRq-QXTJNMRTB8yI1kYyEPlFGvUTfoG2xNbgajA0KBr4OaYG5xFRoLN9mQ4vBuSY68mpZiaGA3gFKkDbEao41QibUE064vkDWcazGpT+bokUX5JWMewmzY1oUaskmVLPvGZaCixN00jdA1pOpcDbfmrRN6iL7EXhOscTczi1x1ctylPlWBs3NjYGzhFJCaEC0ifNUTXbi4o1Gia+QV35vsTR4G-UFOBb2PmJgu5fgQWmOsqabP83GIvJxafmxRFViaBE0RBoALfU67RNcyzdE3YFviDSziqRN9Q03E2NHg8TZSsrxNG3SnjWZgtnEFjmt41OWqbfVUcq+NQUGwrVTvqJY1iep6TSGa3L5yKb1XXUhsGTc7MH8VflrhIVyJobtVRGxM1NEbkzWEpvU9Sia+1NPOq7kU+5vOdcEqrr5CYbL5k8ktpdQGmvaevKbxI1H-1MLkd9c7qzAKSs3vpoiTcTm+Ay6wb8I2SepW+f0m3YNwZKh3CCQsxTcVoo4Nl4LzU0GustTRzYK2NNqaIfZ2pvVlQ0c-SF5ZqpQ1fb0bbqym3X56ua8ZXAsVxdRfitv5cVq+Q2HJvVNR6mniNlaKyqVpEt9TapsrlN8wyeU06Sv8LTtYsNNLebio1-WowxeBGwG1YqaMs0Xeratgcc0luBKKYCVEorgJW6ahVN0sTCs30SrBTfm6saNY+aOk1aFq6TWsGqWNadqCbGVBqpzUkwGnN30S6c1z4uxTfGagXNpwarU25Ju56bCypFJ+RaxflsRqr9a6m-XNgbrlQ00prXtf8NelNJjT79V5+vW1RRDfEIsobfXUdHKZFqeqgr6nKb-U27qsDTaCG3IlvRaFsHN5qhDUKmoYtk8rEM03KsymZQClN1OGz-k2NsqohUCm20NFCTr41SuqvjWsEg+1QSrok3uhvnNa5anVNMRbK3WU5pk9aC6kxIjLy6kVWRhHTWmm-V1WfzrC05JtsLbcW-JNcLLCk1nmo8LRJsn-VBya9c2THLahSZ62lNiWcp3UEZuuTTZ60SNibS4S1sWwRLT+a7gJLnrQzlRprkjTGm4C1dGbFoX6sUYzdGc4JKLYbYpyslr8xV3TDNNNL4dI09htiBQui06FCQKkSWCxxMjX1a0TNOmTxw3CWsnDRosGtNMiDJrVS7JbOTNats5+XrqLWxoTbTTkXXZ5gTitw1leqYtetazXZj6KB01nPKHTQEYk0tB1rVPU7AtbsWR6srKM6a76rVpvEtWZGxdNnxKIMXDYsG9VumnRZ+B8jLmQYuyjb+G8j1V5zAI00wqKjUiW3eNpUbUS2jku0NYBUjapc2yCMXq0NizXti0jFIuqQKHogoWuRLq+YNToaCpXMQulzfCm7QtJdTdi3Ext5XHEWowt3lrpJWnFoCMSZmrJNwVqCU08lqJTXyW8XNNKitZWsRudTbyQl4tYpasM2SltDibmGxONrsKTflZWoytSDSxd1FBrl3XtouKJT7CwC1Wpbaw2KRvozVrpfUtdTz-PW1WuMzRpG40lOsyp0WWlo3+daW9dNJHqjI1xevtJQ+6syN5aa3lZM+u+RVJm2zNWD0JrVNnO-dYsStZ5AZaW02DfLUzdplDTNTmTP-k6ZsEWfFU-TNmgzDw2xkpOJepGsZhLWLZFmTpot2VZmrS8KVz-fbe5jszbY9ZKNeZahsX6LJczR5XKmJI3rZLWRYq8zZN61YF1Zb902IlqSzW3msCNJ6a0fmhZqgjZlmy9NBEijLXRZrlaZ2WpCN3Zbmo3LcpErUFmxb1vOrRGX86qxRcfGk95LprSEmzkoKzTB+SlJI8yCbULBpvjS6G4jVHDrLfAVZtFdFVmm6NVNrMDWAZIgiEC0sM4F1iZjmCFFazVrq7uJTNqS83U6s41bTS2+xod1CaXQUr4tBK0Dd+w2YJs1SStGldNm2PhHPqrvAtcqD3LqTPTVh0rJwirZrdkCT6zhCZPrys3bZrOGrtmuW1NPrAY300uBjYLS0GNp2aWfVIOs1tWYQWfN28q4mjptB+WMzcOw6SMans10xqNVUba3oNVBRMY3SxuxjSLynzVavq-s1UxtBlTLy39NJhb6fWq+p+zcL6gmNHRDtfX9ithzU4W+HNJvqa9W7J2tMb7armN6ObeY39OqJlcoWnHNqhbu9WR4o0LX3q7VNz3qQU2latTtVOWijFBxb6S2T6pGrZqU+rVxdL59UvaMD9czm1rVWsbo+Q6xs61XrG42NGSba7VGxq5zfzm44+HJbWg2tuvaDSLm21NYubuQ3gMPRjRUmwJVshTFIGMpvdjUrmgv1Kuai-UxKvZTa59LXNc9qPg0ilsM9UWYzvl9fqsw1uptukddqniV5uakIaW5qC5dbm0kt4-L040oIJTjdTa+KtCLg1npjwoMOjG-CdS0CjZXESYnvtdP63HRZarvC1Qlt8LT0Wt+11cac5W0K1FEQG6x5+v9qzJVXqpYNTeq9uNmOrK5UNoO7jWUQ3uNSDxAq1JrGCrVhSyEsUR15pEgCrgdSGK9W1rPrkHVl5tmzRgG9mWkJYQq3SOjCrUzq7g1ChrG80Qhv6LUJWzS1gWbYQ1waqaZU2WrqNLZaohkok37zU+mnV+FUz3nWDlvWLZCmiytGNL7DWcOqqCUBAmfNbghrNWSejqreC8qposSMV82IgoCNQAmp5YQCbXQDkBobgQjwqgNhCbmi1QJvgLeYmxgN5+b4PnRGsoTdYmvgtaBbAC3O4o0RQwmi3sDBaEwUg3LH8Rka6pJH+bNA2t5NITbEkqx1YfKr818IqoLQIi9At9OKdE2M4qwTU4myRNLia6jVGOvWOGxm4gtwQbSC3gFICdbPsmxN7AaBC0YFoZxVgW3gNddbzA1MFoYGprUuLpRBadjWcTOUTbAucgtM7teC291psRf3WxI1ktVkjVgFuUDQIGlQuxibEmDbGvJucfm45ZvCbYFw8FucDZiUyINmnTog1MfJrrZ-uEetBibcE1JBptuWIc1IN6EzZC2RfPeEoIUzatEdqcg3BJrULSLG-atPxqti0RFqf-N+m+mVQOaZY0GFp2DbOW+dpieQbq06urNxZYW3FN8Jr8U1wursLbBms118GatPXp+varevk-oNNeK-DmESr7tcMG7WVhJqxg0v2q-xSGmu2tCfjtlEZhD9+QJ6hI5dJqVg2Bmp2LVSW5V1iKatkV0loGTXOWkxIxqbCjlHIuZDeGG5T1UGa9nXS5V5LfcW-kt8Ybbg3w1vuDUbKkyFwJa5TVGSp7oTsmsBpX3zkKGt8qBFTX8gH5h5bPi2pWpPLelayuNIjq5DWPOqvLfcmgVNjybBi31lpFTWVGiStFUaJi2lCwgJWA85fI0BKhXVzSRFdaznGB5wKaZYmyOtWLUdy0fNQdaRy3yup+dXYS3Qti5rBRA8QsMLcRGuRtKBQFy3coqKGBcW-6tLQaLY02FuyLZQ2m2NYNbFk2kpsleeSm1MNlKa3i3UpvA2UeWrxq3xafkWFFvCVRWa5lNj3zHg3X8NRrRIS94tzTbOi3TRP76QLWkjNkbrxm07xoAJXvG6f8JDqws2BNt7FnoS-R52JaOuXWhuibfiW3stqeT4m1UosDrc6G5JtcubRG1J2p0LYdWsoNsSanHkzlpybfg29do9bqSvyJlqU9Ts6tRtyZaQnnrlq0bZuWrY5jqbyk1PFuvNRxGgmtSTM7G3G5qfxdKW4ZtyOypSV+Fp4bfym3B1TnrfzWKkujEeu6x8tkFqt3VakoRbQxmxNNSB8jS3DpuPdfBa1f5AFac02XurriSWWoF5ZZbVMl3utbiTFix0lobzn3WadgzLWXVSiI04bD-mzhvkzdNasuF-palw3zWpXDYtav2Z7abr0UOZL7OSDC7TNzFrKvVzEoPDejuWr1kgS2C1Jlsz5f3CqdNq5zqW1ChCzLTh69hxuZa+vU3usDkSda4ORJszC00YWophXxWgCNBUagI21luErciWiGlyNr-G3ipqkrb3m1j14Nqb03fnLvTVx6lbZSlaB80ObGKzcI2sItRObP03aHKiLdSWqRtLGKLq2yNqubTFiekNgXqCMbgZpZDao2yMN7IaOkV3FuhOUc6pZNASqi+UHNtQzbrm7GtiVr78XWwpStZdUIFtkJaIdWabLBbeM268tTLrw00ruquibC22SN4ZyaM2j-NRbYA9F8tupbVI1flqsjEuWnaF2YTQvVZprfrW1aroleabdCUFptG9Q9E4yNvVqIK04WpdLRWmk7NqXq4K22Ru69fZm9LF8WzMsUUNiS2WhWtyNx-KuD7LWvNaBGWncNAra9w1Ctrvpuxao8NnFqg214-zgweOmlD1VFbLM2rnKsjQ1RGyNOd5x21MVrVbaBi0QOHby+iXfEqI9fxmjdNZ5yco1-hoo9T5m8x2fmavG11lumbQ2W7T1nUbblVZTMtFR+cq1tMeyOy0uLK7LXt65StrLqna0vJvUraaK23pTqKFm279yCWblmxdlFWMfa1KLGdbZYS0rNPfrtfEXttwuHZWsy2NWbXi6IiLLZYUsEUSRlrk1iCvg2jeVwvrlxebLpWl5oisQFW3Rxi3RB0y3mmfmD5YvGBeHbNBUJirBVSJqgga4mrllUM1veednLJ3xrNxEZrXsL2bYQYDKtCnEsq1Aoh+jTtmiXajgqOLEK2qKrY7ahn1Y9pSq3M+sQdV1mi7NVVao63NI1toTA4QNSUzImq1OaparS5q17NX2b3s3DVuQ6DZ2llgfVbKY1xMPA5Wyqt31W1hMA6F6vGraMylcV8Mq1xVl6o3FbNWjQ1+vqFq1+2tr1cb6jmNdQq0c1m+tPFUoWuBtCXzcc0DlqQbWEmzQtidrRPVNJsnLUr6931vrb4i077g87YQ2iiYDOamtXqxqerev3FfVbOby7W6xsrtbzmk2NTlI67UWFrj9cuW6gl5Ta1y32FpFNeDW-eN0VrnY3Z+thrW7GhXN20z-i3A6THtarmov1-TaCiro1veDSnPLGti9rXi2PP3DjfY2lu2G9r7JGu8BJrYlnMmtMBqKa1E2pKVYuQHjt72rqa2zZvFlRRScmMtlzinFQbVvtUh9Wj1D9rfc3v3Pn9TOEls1ypbg83UGtDzXAy+U1JLjI80Y5ukYSXK3f1ceajvZ1ANg7lwI6uVPcbUHWEMsOcWx23TsHHbBuhcduIZbA6rbW20bOs27Rqf9crWq0krHb1qgnzDKZV5kKHtVtaC8021s3jRM2+2tiWbHa3JZuLtZm+TvNbcz5m2fJtbLQVDb2thlaU8n4TGw7bSasItiAb3vVTZEcNSeuW7llpxUTES0oEbb1Y1fygGJmzh8dN-jYQGuBFLjaEEVejNXzd4a-vZdhDlxmB7lgqbYGorp7dbiJhMBrqWcji1gNGmsK63L1oHrUIWoetjCaN60v5tBuR468ZMLdauE2U1J4TVECl8Uv+akPmi4v4LVEGuhNuoL-60FLkAbWIWsetQ+oH60mZv3rQokrgtlOLJBhUJpvzUvWm3tIib6E0OJvXraIW3Ath0UhjUG9oJqRYW43twYzTe0dEsURcfWxZJKBav63W9p-rbb2sJ19vaShi69t0ResaqAt4QxxW3R9paNQr2oXFaoKy61n1sdxZXWrR11dag+1xBsidUA28QtIDa4kW23NYNRBM9INPibMg3+JuyDQl2natozrQk2UysJzag291tkRbMu1YNvmdTl2vBtcelue35NtVjrH61NVxTb+UWA1vIbW26iptoubEXUPFr8VVfq0517Srru3MNvD0Qm2nu1fbqbnVlxsLDcfy3mt5BqC22lhvJSSa9WXt-Zb0I1vpqwjaOWnMJ6XbQoWetskbWc2vpNMjbcu0NXHAYoG2pnp5xbjg1NdsP1cDWnItEQrV+3aNtjbfFSootVMEEa0spp9dbKa+UNYhKTG1elLMbdEavZNlfrvm37lsdlZDsyCFJyaCzU2NqJIZm2k1FGrzy43I53Dde42pvNnjaBi0-tuCdsa2-d5prbxi0U9s9rf0A5H2ITbKhaEostDcSihYtpKKPTUlnEHUds21VNnzr1U10Ys1TeI28T1PAKR+3zkoubQammkNZxizKWpJqxTYAovb5jQyrYkqNoebeG22ZN+zq2u2p+oQzf+22ptaGb21X-ILrNYM26yFLTbtIXPzBLNbwSu-mHrqum2DduggVvcwUBmyaKi3cxsabWpCoZtWbaDTXQluIzfj2vHtypbo3WGivm9WpW1LN4lblvVIdoYHbNsom+yza0O1YhrWbcT8mJtd95Ijj09sJDV86oQd9HKRB3pNvJzTvBD-t4-aEi3Z7B-7VrWO5tVhaF+1lNtXLWTMzRt0bb7Y3gDqdjVn6h-tXzaUw3oZrTDWWkLAd7UKcB1wRJwzT6mvDNfqbCB0o9OIHYgM0gd7eKPG2QtqDOdC2yNNJRKu0X-ZI89RplSf5iB8q206luTzYHfBp5WMt8+3sZpZjqZUmDt3GbM028ZtyYdF6p61xLahM2ktoS9QO2xsp0FaRRKzpo9LdmWr0tSFb3oUI0Jl2csS5TNqW9W02iDXXDdy2zLZXOTstnlerXbbpm-cNm7biK3YjNIrXkOzFtvFrIo29AuvDYrklousrbCLXS3TOHSeUvD1jmbl00gVtXTa+2m0tKraqf4fWu8zUhivLJ9aqCe0xuqJ7cnIq01dA7my0hNPuVZa26gF1rafcmceuW2W2-C4F9Dqb0l8LASHUg8pJtAKqUm3CDuObeSW6It3ra+AWSDsSTQrGlLIgdRch2gZuDbfLKvFNRQ6KG2tdqobRp6mhtTEaoiUfNpiebuW+J5+g7OinfBuM9cKShbtopL2i0ZErcHbd22Zpl5a+h3kDoGHSqW77J95a4W3uevLbf7CpFtQ6LlI2TDt95bSPOtta54G22tEs4zWhitYdWDsO21xAttLUuiqLF4FaRM2QVrEzTnCj7KI7bz20MVoQrVl670tzlyigWuXJuHSlvcAxpBqPI15dq8jUVi7tNE4y9iV1AqbhYRWzEZW7aSK3HhrIrXu24lpB7amvWoeoEtT+ik9t1mbOvVjtsSjT165ityrbNW2qtrQ9YiOysdyI6yPUqWqm9Xq2mst-mbCe2qVudrcFmzl1mlbuXU95p6jTK0tF5a5D7S3beoajbt6ykd7izgI3jvNg7cemtFFB8aQCXrYp0rSiG9KV-Ubz3k1jzPjbwxHxYtI6i2VJDpLZeT6sm1X3r+bXo+ocrfdGsNGwZwmxG3ZRwDQpYno8iKqGO1-qqY7Wza7ptIPaNyWcUmHHQEI9QVodbeO2RZP3HXNG26Npzi+s3iyvZ2LNKpHliDUpO3Dlpk7etm1dlm2apbUfYqU7T1W-6NBVaDs3gDVGrcz2p2xw7bFKzlVr07QZq5Wl0cN1jG+jruzaMsG6BcmrcFWx6tFpc9m+gWENb6G0Yxo81V1W6fFOMbeq3edqnFb52221ueqgTX32I07WNWvIVUQrnO1syOpjf526HN5eqE9UMxpp8baYsLtS1bEbGhdtWrTF21vVZ4rLfWKUq77deK-2tyXa++3J0oH7RSW2ntJ1ayc12dopzWP2y5tE-bpgXTCvpzf764rtTObFhUvVoNsm9W8P1XWrfq3fVp5zZ9WjZ1MEqCh2lNq5LS12kodLzayh3aDrobY7GqGt8bbYrU79pCVXDW-rtmvybB1QaWG7cjWn2Njg70c1EspnteX61AdmNaDPUzdv+DfN2gFtdLLslXNoi3tUyywfl8cbh+VONp3Ejbmvv1OKqH7a01scrTFyqBRfAonrEXGPHhcGGfON8eIvc1ibRcLQMGjhthmKA812esFrYKIy6RBkq1-Vi1uXtRLW6PNzBqHQYy1vjzQf6+WtAPaJtqp5vV7unmx8dlqiABWwaWh7TrW2HtPlbGO1+Vpk7rNm8adPPbIbFDILrzUcqhvNuPb820lhodrViOtsdcHa1uWu1oA7eiWwgVVoqktZ0CrE0h9YDcdU5qNi1qlonzceKRTtuVanBFoUoazerSxqxQGJsKWeGq3zSNXHfNKdbJtiIIvF7RI6pzBUjrMjUy9o+7e8s3rps9alEmI4uV7SwGpBNava-e2p9oD7Xb26vtw9as+0xIsbrSaCqHFBJ85e1rjKL7arizutJdrVe16fO4TfY69wND+b9cU31v4DXjitnFE9awURT1vd7diC1ttOgb+E2f1uCXt-Wxm5v9btHWozp17SH2xgtDdbsxC59vWOKMa3GdfNz8Z3CzoT7VQU0vtvvbZA0X1tONb3gyo1SgbqZ2FOt8DTvW8Eoiw7p625GvFnfsasIN0s7UC2Izs5nWn2mINPM7a618zvrrTQi4-hjfawG3SFvC+ZIcljhChaxMBxdoFjfA2xLtIRTe+2ZhLFjcpOj51Hrbh+00lveSRyO1FNXI6G0i+VRubdni9JNtk7TY1AnIBrQ5O64t3JbnJ2aDtjDTG2zrtfSKZ-Uzmrv1eXcypNh-bqk3dDspFVqOmUl-Q6ya78NqADNdOiFN0naTrHYRpSHcyOw5t5bq-Z1j4tljWxiqQdxhbomxNgtGTVfUi8J--bLi2CjscncUOz7ZLk7yLnlDpqbfw8iU1GLLAp1YEMMbbKasbtCpqgiB4usvxTrm+otopbMB3ilqVHYlOxNIBA7e+kjNupOZ4Onwd2076k00ev-pVuklEtOg6QA1mtuQ7XHkh01LA6jjkrNtUFaK69ZtzK9y+bpFT4HU9i3ZtIE7y53VDpJDWk2k5tvSakU3xJuybY3O3JtY2xeR3mFshdXq69It0c7Mi0wZrUHdBmuZNCc6Fk1xhoqHW3yqxtOZqmIYQlvTbRuTNpt-wqOm1WDuKLQ-E0otsA6RCWTzqVDU024wdwLbTUU1JvNRaf2nK16EL2zVheuxHVgkgUtx07QCXzjtdReaGvStSVp8NnGErvncnLGO4Jc6WHXmVv2bd5OyU5Yjaq50PHMBNWdW1CN+GMtFV-zqubW6MQBdGLb5PUADsgzZAu9RtIVK+50MPLcnTo2-ftunrjOUyjqV8XKOkY5Kbafg1ptr+Ddqated7zNhI1kLsbRRMG8FtEkaKB2DDtVLTC2td1pbabMVPloUjTMO+sN1RKLR24Mrb8WK2x+tPFq7R3SZK4zcFi9YdQFbMo1wjsEzb224cNTpavR2DtqOHYO8E4d2HqQaHsOLrTdErZltX0L3LnoVrUQcGWjRBHaaxylAwp2JQmO3tNSY7oPUpjtHOWmOn4dGY6-h3yLoBHROmhK50rbbw1gjtEtRCOhVtsb8sAVLpt+eSum9itcyVgK0DevLLUN63KNMmrd00CVoxHb4Oub1FprfG2NloYXXOOqqN+GL+x2LbLPha3eC+Fq47FVHMCh4XfAGot14RbB+3oNpf7ac28DeGFT9U2cjsNTTMcMiNcg6+R1Zju+rhamlctwo7452ijocLWv2yUd25anU37JtinT822bttjami3YZu9TVKWxxtNLqj+3Zcv6fmM2rwdO86BAHkZoKtTJGyaFmpbkW3altNHc5i80djYbx-mGlrUjVrWW0dHYa3XmBYsSmY6OmV+HVrQl09Lp2HREu4TNZLanw1QVu8yqe2h4s-o7bASMVsQrXFs5s5ydYKLX3-ObTfO2iuNi7a3-nhlp8jW8OqMtkZLZHFWXJbhWOc5oFo0yp63IetzHUe269tDxL3bq0VsbnNJmy9tgYbfw1tLunhUS2zpd1aFul3bDs3TVslSslD4jqyV7puGXVM26gdSNraB3BDr0tafOkB57Zbb01kjvoBRZa-b137bDW0+NvbzTcGuZtklaDV04opyzQv0gaNxctHW3fzFWXWZW9pNd07du0yFHQpUlyhaNS-L8aV+8XVrdqTNxCpNKA+FU8vixIgAogEmDUvMG-UsOzVfgzd+8TYcfFfnB-HbDyonl8a7HdVrZv-lVSqiCdcE71O0OdsWjU3A9ECHpKStjm1tDXRhOrJlkE6B4kOlChjS9Oz+x3uYjyWhVoc1SKqzTVJE6ZmVHTpNtZ1W+21NE7OmVOdohzf9mxidqqriY3RLpleHRO5cVbtrDoHTVp55ajGtqtQaMVq3RdqRzezGlHNUXblQlODpb1bMMtvV-MaZJ2d6oQbbtWu31KXaDq0sjoDrUZW0nNoi6su2aTvrnWxyr312dqcy3kRpVjc8yhfVj1bjJ2s5rLtdGqiu1flxZQWP-0yElVAKgSKeQiHXE1PrtY12zudZDahR1L9pFHZU20Ad4ubSe2eTqlzSk23rtvxamU2jzr-WSZ9EbtoU73kWvdocif7GlYtFjaW6GILv5Da8u2v1hubADX41oI3ZQlU3NBZjB1Vt+oynfCKrKdsBqEA3bdqi5XlOt64fKpk10A6vVCPt2mhlwGqsMEXdv3nYzGwg1rha-c0WLuJSfd22xdUDb3tIDSxoNeoo8PNBX0up0o6oNZb1Ovf1-U6O42DTu08V4u0H0Stbge3SGqXfCdSwQ19eagG7kMoygQs49-l6bLtN2yGpwOjNOzxhEa6lORRrvMBNh4-xlS9wEJ3X+PXjY0Q-+1F-b+GU0Lv2nVOO6ztbtbAO0YlppaMwywzd3LiKBVEMqpHSJhRO+j87TK1DltldfwukOtVlai116EvUtYVO4Vxr06G11MHU1pbRCROtZAbk62ejM3zYI6v+NkjrsgFZ1vATWDO2RJQQatZ1QzoRxUo6vBFl+biZ103NJnXYmjBNJs6AG3ozogLXh8xjhoM7ocWt1tH2drO1UJhM7GsCl1tPrTLOlBNGvbL62EoRCSSka5hNCIS8C343LVnRwmmAt3jq7xkydIq3VnveetdoLNE0V9q5nVX2ugtUuLHe2h9tYTfgWoQNqTk963P1roDSfm5mdWtybcX+IpPrWzOo12HQ0yZ335pALTbUpWdk27gwluOobDYduiGkGs7GZ1KJs97TrO+T1Pvb9Z2yzo23UbOv+tTW6He0tbvYKUmC0BtKYLf9EjAUgbckih2dfuAnZ3brqCTa7OgVR7s6nkkoNrS7c761Idn869C1Z0svXczKkF1V1b35WyLvz3GLKkhtCi7RtVKLqebcXimBdxKaOu0S5r6DVv2gTdhnKWG179rjbbBujndbjb180YVooXRG6oFdSxbjVGFNHdXVFuxYNwdayS3Vzpx3cIuwRdZ67xB3PAP2XYHOw5dwc7hk3FYKhNcAu8c1Ao6QN3dzquXb3O+ndG5bGd1lxyHtWX2x5Fo9q7B1yhpBLT7nRtV1RalTWzzqzNR66pBdahj3l0mDvM9aqO8Ul6o7zy2uNrzncoaoFd+K9vG2-tvGXUfOrvN5Paex28ut6jT1ikiFTpqZi3hNsY5pE2+heixayplhbplRBFuuANHq6kRVutpUnT7OiRtOy6qGE4PMyHdpO7IdggIyd0FNoHQEU25oN8-aY51ZFp7nc4c1Rdm+KJR0TLt0HUm2uKd2pqUF3GLpUheguvSFkedEN2-cosgWUWms1YU7225GDo4JSQuogdx-aw3U87vznTqOpd1BrbWx1Gtp1XaQCsYt+I6pWmEjuijl9M2lek1zDCVBQtvnZ2-QIpZRJRd3Pzui3QyO7ndY5bti0y7vxJTXOtkdS5qA52AZqDnY9Yn31QYbKl2ePKp3RGGj-8UYbI22lDv7neou+BdbDady1PLvYjRgO1qF-zbUF2awO+XUJGtUNRGbc22AroLnTeW8sNed0DR1OLurDS4u2jN0K6KrWwrurbbMOzkh1o6Tw3-Dv8XSsO7sNgFasV1bDqJbeEusCtjpb+21lpu9Ha6WpY87paEl0furkzRlihTNfpa0l2uRpUzZDuNLZdiNmV2hktZXZGWvyN0ZaoyWBRpq9du2kKN+Q7TM05jsvDUCO6KNIq6qW0hWKw9U0uxJdLS6AXkyrsetXKu7t5RB6Cy29LqLLYO84xZw7y1LUlIxUrXPumZtJra9V3Ghu0rdMu1F5G3qe5mIRuIxfa2qDtrq7s54p7uAuQfu8XdMW7Jd0iLqf7Z7-bZdX86pPX57qkXTpO7+YU-aYUTIrrNjRkWy5dYG7rl0QbquDXcuhvdnO7e7XH7oQXcdq6xtFsLSXXO7uVHSAet3dlnqPd287qLDSJu3Ud3g7RN1oDIjTWCu4q1ZbakD0Vts8XWBaqzZ3nruZHotsXLT+W-zFqK6uw1BYqQtWpbbolUqbR6bPtsHHUHxeL1pabQaFErqLZiSuuitZ8jyV2Bjti2a445CtuXrZ22stoK9a9MDltlQLOD3eRvjHbhW94d+Fa9M1cru2tYZmqGFtR7yK2NevEPc16yQ9ZP9JM1krrGtZl6261fS6b22hrjvbYvCuS1aAK1D36LOVXTZjLQ9O6adD0arp+tR5ugw9f7b6F22roCbaEOlfd0Qyao1yVucWT+cxStth6XoxarpwXjQOhfdeI73a0EjuA7URCvqNG+6ZyWb-hp7cKU7tRDh60G2YRq3HadylqxnAqNFg8Ot-JjRnXJxpa6Na0y0to7fnw2X69bwYNisbuY7bGuumlGa7Yq0HONptdEsKk9ZkKsfX3Uu-sWlWmUQsnbGp7yduPFOpq5TtECqOLHi0qqaqluomlMFL0apnso+7mx3YxlYeq611cJKLyWlusU92tKW11x6phzfxOuHNME6JfXdro1PQqqvtdt6YJ10K+qJjVl23TVwMa8Y1Z6oYnVDmg1VlnaXs3qnsEncHS8Sdi671kRiTui7WjY831G1bXjXxdp3XWju8PKGO7pClY7t0LasEy54eO6Mm1h3Ov3cTuyM1nvCAj2SkQfXQ9Wkrtz67Su2h+sq7e9W6rttCDG6UBIxYEn+u+rtxDagN1z9ogzdTu1-dEbaYWUf7rUXbQ2h2NG-bM-WZzp67XD05bVwd8Td3NHLN3ShukKdaub0N2IDvG7VhultVwpbnl0AHrc5URuvGtXqbCzWE1qjjSfS0cQrfqNybrdqRITlOq+1BB07egichHAjLYHlxtuaXDUmbvixiuq5pVa6rLu1c1vS5WDq-ndnu67u1WLqDzULWo9Vz3baWaNqqR1U3GuTdlPDY81txqU3XLWxPNIK93F32So03X5KrTdy56zN1VhI2nXLVRvZfukXTA6mMWnZxugQ1s3Lx424WNTrUG8tS4xnjfz3fyvzXZUQ2faLm74fE2LtyPWCewX+MzboN3pZqX3Xcq2E9k2wQL1uyh-PZfyEw1IW7ePWwm2dUSZW1PdYu6+F1H7ssrffG7nINcZzoh4nsQ8XKes2txJ6taVfTry3UL2-+NOW6AwjfToD-v-GkGdzdaSt3sFtoDViCn7d526IaRK9sn2Sr2+GdJM6Te33btoLRTOpx1z27nE1RWvpBbNul8UWRqC+0v1vhueF675Z5CbtPnd1sCdcn29Xt-vbBC2lGuELcH22vtTvaFL3j1qFnfTO+bdfF6LcUfLOW3bVSVbd6jqgd0jbvlnVko5rdZs7N60Czu3rU3Wv-Ox26cjXjGu0DRdustQrBy1E091qG3XY6hrdoibtt19Gt23fzOi2dsAoZE3Bht1nf5e+R1gV7e4Ef1qT7ezOlPths7kZ3p9rB3Zn2jy9evaod1Wzph3at0hVR8O6Mg0n1GR3W0K2Sd+zKbLU+nrSDZ7O7Hd45bn+2+zsv3ZAFUM9167ZPVvEsjPXEog2Nf1by925npf3WhrN-dhZ7a915qvr3UUm5wtm6r1JWVnqW1bLShqFcR7tz1ZHpP7XUmtb+8Jbj-677oGxmiezZdGJ7BB1g6tnNceur9Nnh78d2ZHJ8PQcu6QduJ1er3nhMFSR3OnM9obbVB35nvUHRo28a9EVrJr2fHqHnZAOxvpSG7N7njzqxdQPuqtO086ai0Y1qm7Z2e+ptvzbpelAHrb3YC20A9MpbuU3qhsgPdvO6A95-bdp1+DrGXdau8+Zi+7oT3L7vQvZtU-l10xawm2sLpYMiOa-C9N6SmAg7Xsz3TRizE9LsamR0Tluz3V4e5eVnV7qg3dXvvmKxs5ItQC7Ui2iQqaGSoO6ZNNO6Og10EoZ3dU22ZtKmKm90vLv+Da3ukjd-waO92lmprPVY26wdPe7cF1AlrgHWZChAdwyrLIVD7qkJZ0OjTZdd8zy3ajt4bfkehC9av9591vJuMPd3m0w9EWbO23YbJLsk6uq0NuJabQ2cLthNh6rWANjh7Em1lzoctXEew69R1b8wkYNrUVW-26P5hO6-VVhnqAzR9ua69Gs7n91htqevVAujQdNy72u1C3q3Leo-GIlHZ7-93g3tI3Q0OpedvwbJb0mLthvSPurodY+6XYUQMoF3cjenadeo7HAWUZo1LSUeyFdz5a3F1NhuYLege+89CTD5h3evzDvY22nA19rEcW2ebLxbWzsrit97al4XZsxLTSLHXo9lB6h23UHqrTXOmz0tXZTgx3kWuuHQmHazJLPl2D2F907Te-8xY9d6Llj1DnIIrWse2D1IrahD11et8XU266pdh7bal3UVplbTIe5XYdLas4UOZoJhTJanu91x7Pw3YrqVXS+2istDY7+K1NjsErZiOtG9R3qAh0jFsNDabekPd5t6ss3VRqNXTa2k1dcWbL0Kk3rC3Z2ooi9Lt6BB23TvcLW4e6XddN7RB2cQtrnZSapm91OaOOVXb1DvdZe5RtUyahc2PNv5vVG2z-dJZ7v91SjqTDX-u54tKd6Dy0pHpXnf8NUxdlJzzF05zqMxTke6fdzLqMIX5WukjfAe8FdFd6zR2Itu1PuUSqzecK793WWh0RXacux2R6Zy-y2mkrC9Riuh5phB6n21hLrTZbBNLC1A97XolD3tiXWU6ayN9Fbhj3jWqDHRcOqa10uzFM10rtuHZGOjCtTK7Nw1cHuXveGS9ldLFrU+7Ctpz0umOndtmY7RH34-zEPeZm7vIVo8QR00VsOPRo+4499kaWtkwjvaXXCO+VdhjZFV3EHofvWceyst+UaqPXNjotXbPuq1dolbpx3AErsWUiGphdYNriR1gduNXQG88kdCv8QT2o8UNvWJgw+dH17g912rp+PbjeubZV2LzeE3YsGjZh2x1RFN7vZ1U3v2vVierqxxwTAag0Xqz8QTS+i9Ia7XB5hrq8rTLMFZov0oqT0QaRpPa9uRzdT8qDnFO5ruzcye1NdJKr012ObvejVmuylVHVavo37Zsgve5qzTVgp7i11OU0wpR0+z6dR2bBchUXpxiLWu3PxdF6iT1bPtLyeZ2-W1qp7DbXebpWfSnquzt0vrKFVjrqVVeae1idrZ9mJ33zEQndDKjid-a6Bq1+dq19QF26LVQXagA0hdsi7WaqgOlFqqEc2m+pdPbF2jvt2OaxCnd9rxzbHaxSdCdr-T2Eu2vjZ7enPdDf8DKUMj1-nRdepudVWQDkXccoMnY+u2M9wEqTJ3SuxjVSSwONVKZ6LNH2aObpRmen6tgG7Z+2DXoevbzeyO9yi6zhX67tebYzu5C9JD6Dr3pzvr6V9ewyF8gre92F+ontWbKghdmG7iWVRTpw3Xou2s9J2r+z23rQSncAejMsRNaW-VpTsgNdRugSV5NajZATnuprT7UJ3NsWEqT1-nQdzX+elc9iH1qp1II1qnUw2gu9O56fClMPpgPefywrlsOqjz1asqZFe92sZVrOqep2fZyAdQnmjg1AlMuDUF5pGnday7P+DuqBPGgasLzRG2E2tfT6+PFKujZPbramL+mDqgL0+8t6fUU0aN9G7FvWVAxsx-Jg6mC9T-j3N0ttv8He2OthwyF6sb2+btOnQP45N9EJJU31ixKXVcNYsw1GzbwH1wpsYFcRepw9pF7X51nVLi3Um+9n4U3itpUfUpafdUbGTI9JJrD09NjDPD+87Ld8IKAZ1J1rXzbvmygNxW67ZS+qNFnep8nrdFTwi60qOoaWeJeurdkl7Ir2B9uivcsaiHdXNTMZ1v5ukdbO+rrd0Cb7L1kJo2FRQmnS9C9by60GzoPGZX2zAtGfbMummXr23dn8NhNSl68+1YPtUvadu1+tZvaTsKOXtsdfVumgtjW7t33NOv0TWZelMt0iaWC3WbhFnZrOgK9i76BunBXp1udduzK9t27AxmbvpRncB+vRN0tywP2ZmtVnT5ex-wX26Tt0CXvoDYfW7ZiGV7AkXhXoA-XLO4AtCs7FA3YJrr7c72hvt7yd4kXN9s8Ta326lZ7fbYG3OztqvSpSmO1FMqPZ399uavafuhB9aQ6NJ3nVoDvYs6rq9DJaOWTXXssnZHO9ktJTbwF3QLrwfSDW3ItVTa4F3JzqrxdzWz5tfL6kM3ddof7ctekXttr69z1QHqn3VRPIItI5x992u3pfne7egRd5+74H2tXvpvaderYNODa5Y04vv-nVKEGT9Sjb7m0svpGvQWe1u1Md6tB1EPsHnRAOzpt2C6wMXCvqVvfgugG9FwNkB1eTOinaDe5O9dQ6Gm0PzKofUq+3DNFyaOi2ZHsM-VFMgz9Pu6i727zvHHZvCzzdKWav71pZuLfSdO+eVC46fk136zd6VfOhle4Js0SXl80AuTU+o69FPzqb0Vzq3BcJ+oM96Q6QF02RgbnW5+6RdiB8H90pFr-7b1+kNtPN7cH183pU-SAOyI9YA7gv32yod3fhu8W9Gt78zUtDs+XYY0l11Pxby+V-FoVvcZC3ptVjTxX2QbQlvXQ+8A9Qm71l52vpRvaRmqN1uT7paHG3pCzT-eop9oe6WPWr7qD4XV+uhejK8uB0oXxBTTW+Sz90D76R2tvo9ve-OkoN3X7RP3iLpjZrg2gvdeXbL5iYPpEPeHex69vn7nr0qLo5fa5OoL9wt7yz3Q1uSVXU2pL9EN7MM2pfuhvcFM9I9eYatb1ZcopFYw+4z9SN7TP2XfoKPUW2hOFg-z+AnbtTcBZ566u98K7rC6Vtun+SQMq7+zd7cD3uvPRXUEup0dow78zm9EquPTxWvu93R6lH0dxMOHd5lBpdsh634R0HoZbQwepltWWK-3XpLoZXX9C4D16WzQPVdpoOeVpmrUEUHqDiUCHpjJeUu+x9j+63ukCrt2PXmO4EdTzy2vXHDszLWPeyEduHrWl0sVv69dsOwJ91Kt3M1dWo0PSqu7dNVZK+Wm6Ho5Vnm+9G9cT6bV3HzvoHU9+r5N9b8OyUAnsIxQpWwd9WT7Rx09lvrfdZa+SdI+a-v1u3p36V7O1r9Q-bHP3Bntlhag+o4t6D7ls2YPqCPVHOhT9oR6gB3L9tBrZBuw3d7zaHl2fNp0XVX8ih9i86ob2Z3q6hdnerL9f07cnne7s-Nfre3I9bD64D1l3pGHRu6yu9ri6UD3VWsqtaP+qo9FOzhH2xTmL-Y1a8R9zVqA-2tWvuabmcgX9ycKu23cVqLTSS2jTJno6Dh2uVP6PUWO0dtF7bSx0TtrAwWRao9Ft-zUK1THsDLTHpEx9i96WV3mPt8jUi0Dld6gzy2LcrrKXeOcuMlRy9Z-3ZjsOtQfemZKNWyzrUoTvUfUMe7x9smbfH2X3rfDd22pLJ+Y6XR1IjvDkSBi8J96q6hl2vHsX-ZOOkr9Ylb7gWFPu+PWH+yntV59AH2kjoyfaaupqNioy3j2xPs-vRgBh1FD37sAN-3ukraQvRcdCJ7bvW7VIunXEOh0ov362v31PtOseuystlKk0FdVRVuqVez2hTt2wT+FhchBejTx0l7lbWaRDUIOoMNRVW+BEI0IAq3R1useidGtJlRbwe7BjZv1xpFWkaV-AHCXpfyuJWMfkQHohmTHpWvRtGnLM+9KtYE6VNW5rr9yjralrYstqhfVJMqJ5WRKpeNzozoJ3PPoOcTkytZceTLp40+SpQpTdK3IIfBFFnrVMqInSOKttdovrkL3xCrs7WSsAtdQHL2J3c8vV9d8+wddLz7h104ApcA6ae4vVkOb3bV-Ps9tQC+9ftlV1512rrvC7WC+p09eQGJJ0brqknVuumq9np64X1JdoavRA2v09eO6Az2ovouZaD+r01WL6If2+HsL3U8O4b9+k7VY2GTv45XGeqvWZk6Oc1WKu1KaFowFl9L6Gu2MvuCPWAusv9wubgB24Utm-VBujtdMR6D+1zXpcKR7ezBdkoaoB36Ns9jZtq1DddfLov0JKrbPd-qued2Zqlv3amsVffj+9e1sDwfOVlGl4lelOmaimU6aXV0bvWXfAa17Vb469u0IGozjY9GzO4jJs4mgUasQcJ7mtc9vG6ru2s7t1vdl+qMdzjbINWPdok3c6+xkVYJb8N6ybu39bdHVuN3r6Bp23ntWURge5HqQPanz19xoUA0jEJQD7grepXTTrDfaAKl1l147xDVrSWNpg+qnEDNGdFAOy-FOjSPGjLaAF6Ye08MsUNXke+C9pAGA90Y3rmrQk+sRlwqsLW16sWp7cwB41RZjzIH3onraTV3671duiqCxVdvqLFQcEgNdHAqwML8Oq4UCO+yd9Hf7hAViOsBnflu4GdhW6UQUqfJK3Q66o-NX771L2BgsxmTDO0S9cM7bQVOXuG3QZeletg9a16019okTfR+8y9eCa331p2gK6Z++oj9Z26f33X5L63duMy0D-76N32AfqivTJekwNcl7R63Ogc2jK72mj50nTHrlwfpZnVTivWdel6b33YrJB3dzOjD9Ihan31xXre3cDGPD9vlC-L1iBpILQXW63FCH7bcVIfvI-YDu60DSM7DL0RguMvQ6B0D9z76okk59tdA1ZekQ9327iP2-bo5xWR++3FSYHnL02gc17UZe7Xtps7MwPmzuzAzdQ6HdnTrYd36FTtnaYeXxNihboX1bVthfXJOph11QH7bm1AaPXV7ej0N2f6ev3NAYkXQBmoO9t+7FORs3rMLdDC8OdjQaG33jfpwfUDWmYDFf7VP1V-qFvdBuoeps16352uxrHCchm1w91r6Vr0Vxty-d3+iFthc6tr3IgDYA3U+mB9rEagf1RJql3WIO5B95KK8-20kAL-ZsyTz9urrNd3c3svA4v28v94G6V+3zAer-dO843dct6wv1n4I21Xguoxth37++GxfqAhUne8h92P7U71-Nrx-S3+mG9hP7Ty0fgbBA-ZC78DfKa4L3MPuifXtO949ge6Cn1k9se-TQB-kDfx6pi2-Juj3UTeqIddt7t90AzJNek+EQCDNhr7+2MjsrnV1+9cD6L7RAHfzsMpXuByT9JO7bLTwQY13UoOw4VXc7Y51OTr13QF+xOdA860f0Lfv4JY7u9W9RC7h93UPpEjtLeiwdFCZ-J1rJqdJn9ehwdzZ61b0cppW-Q2arJ5ud6-l3j7q7-SxBgItbEHKB2Wrs5A0H+zG9UJ6S32VfuYXViWyIdAKboh1eotiHcaovuw0kG9r3AQbTnak24H9ikGGb20lq0nW0BqH9QIzi92bmpwPUy+ib9V4HlP2zAdP1XBmxwtYmyeX39urQHbUOmV9ocaQQbUQb7PXgO3KhtD7GzWMQeyPeT+-I9vu6IxF3loH-Q+Wo0dpR6TR28PvGHdMOif98abqj3T-rkXU-ulu9bRLJH18-sxXa0e-NNaFqPM293o3Doo+sIuyj6Yl1S-pPvX7NLxYcv6vSWMtr0fUwexcN-pLlw2AetXDZy2kMtOS7A5la-vA9Tr+9cUev7+00G-sHTVu0hMtxUGTBmStqijQgB9Mt+0GeMhn3tixWh6pQ9BHqb73CruCfeoen8NYT6n726tsifa-ekZdIEbaF3h5NFTRFBir9yGqI-2yVohtTFmiDtwJ74-1LLqhMeeBqw1d-b2v3PgdpvQ5+xB9OBL5d0ZqMV3Tfu5XdZpxITUzZP5XcBumF1KEHrwNoQcr-RhBuO9Nf6E70jBt5DScBhotlH5m-2tQaSPc+atv9xP705U5toBXRT+nv9QUG7F36jsGg4aO6NNw-7kD1jQeNHad-co9NVrG718ro-fUsOo6O9o78HVSPpX-VaSkslHv7cV2kHr7bTv+ig9u0H9-1irvijSWOild2j6qV3jHobTWGOme9g5TygVyVwKxUu2k24K7a4Yl4VrXvase1-96x6eV1twtYzbrB0Q9v-7BV2H3uPbbeGgY94q74K1aPtOPZoe755fj7ZV1Qwdd-TeU7u9wv6i03atqHeapal49eh6YO3IwaCibiOqgDJ87in2JSsxg9emtJ9QD7CAMgPuvwmOOmfdHEGyAMFvsCHZgBniD1AHxGW0Ae+TZ0ezH2eWbjf7InrXHdlBG-ta8rQi2yQeUZRRewBNajLvtUoGoPHZtiXt972KZ+Wk5DpbcslFlYpJ6shGtsrJAzD6rclkYres1evX7jVFWN+aOR9irSgqrUA9qZXm1Ebyz7XVZvixG-q1k96eavgO2svqlcvEM04pU6OT1Sgi5PbRHHk9NL0mElpXJApQKeutdSmRgp1OjPfhGTy9598FK3APdhA8A-D2mQVt7KlbX3spzCFz656I8+bB0z4ToezXgq4idVp7SJ0afvF9SOK9ztEDRcEPfZuiA6wq2IDLnbBq2zitefYMyUmNHz6YgP9VrIQz8+9V4GQGdfVZAdi1TkB8F9i1aHT0idEKAxJ0YoDqLhN12p1I9PajuyoDbs78c3INqavci+wXGDQGf01UTpbUdBBlIpN66qigKNturUV2ol9Rk6SX0vroTPW+uqrtH6726ZbjPrnJhc6ydsn7zwNa7tZg6Bu1CD4R70INVQaiPVNezzttf7vnXwbu2-d3uu+VQ3bjZW7AZRrfsB6e1lKNZ7WTdoxKdN2sW9ZwG6-Uuypog0lOpbtUIrhz1qvp3tRq+6A1457Ka0iSp27XbmkOVrwGw5XceASrUVBPLIMvR3c3izABAy8STmtQetGG2z+ty-V0qrhtYIbmp3FGJrjfNS9qdGG7INoIgfekajq6Wtim7fu2n7yJfqpui1lUliJ421yoG2IfB0V0x8Hz-lwIjPg2PG5kDVrK6iRw9t8rUBiSkDgGqukP8yh6Q3ACkbNKeQse03+upfuBq3K128aOQParqQvYsBrADFcGcAOMDum3IKBxKDtPahhApQfFA7EhpnttYrpQMjttlA4vBktwLGrqxETcsrzetcTLdwCaJe1wgt8NRqBid9zyGUEUD7Ol7Ue+11qhH7FE3tgaEvVKVZd9CCbV33+geQTRFeoMDW76QwOeBtivSOB6bd+77hjUdbuaTfO+7xFcYHSum+gen2eriq99sr6OZ23vs23fe+-K9j77HQPYfqAJbTOyy9P-wGZ1-Ictxae+qZZrM7kP1zGTu3Wh+vK96YGTL3EoYbA49CcPtdCKnIz5gYhnQwcosDyKzLt3TGruUADunsDlYGcr3VgdpxbWBtGdhV7s+3G4sg-XVa3e98C4qUN2Xv5Q3-nLsDlBaKP2Bgao-eTOx7dis66P0kocZha4m5INUhaKVm2zuY4TOBjj97p6uP0VAaXA86qvatB661wPgQaE-RTBkT9MiHsu3ifuBdepB8M98zyCu16TIaDeLKwK1Fy7mu3V7rO+UWeuvd5eKbEN+gP43XVOtwts-qf9081t+XaT+xqdwaa8235fsVTcnLK+SLX6NwNWfsP3QD+2z9AZqjm0KQadQ1TByCDjeY5ENx9Ngg4pkQqDZgD251pFvOXSEe4NDuu6a93I-sIfe9ejRdn17Qv2bAfvHQ8GvvdTwaPEM4upIg-i6-mDi37BYOknJag7gO0WDk7rxYPrzpBbQje6WDvUG00N+7qoHeCeu79nY6zRVMeu2Q2EOq8+gkGav1-JtigziWm+dMQ6633ffuswVmhlP97AG0oPafoyg2BBuB9EEH2r14Eo9Q1UGtB9CiH1QzVobGTdfUigl917SoNswfKgzeBmb9ViG5v2mQfiPZ8GhedKkLjv0ToYwzSNLOyD4ob1UVYLq7Qz9eg-FBEGJ539odzNZ5BzJ5BKTCM1nfphLWJG6xdgUH7X3sQffvWgB4nt8T6ezWoXqA7VXBsJpbqK3v3sLvdNV9+y6dBLCz0PEltYBRLuj9NlN6tl1tXr9vU4Slz9-X6ld2XXs39TD+r6DJf6K92KfujvVN+iqDr7KuYPqfqAw-Ghuv9ZD70B2N-sAPeOhtb98r6qXXTobMXad+hh9QabX7Wpocp-cXe6n9A0HPNlUZujKeNB3+6msHx-1qwZGg7W27WDKqyuf0ortPdQhapo9ukbQsX6RtNg2lGkg9xCyxf3bQYl-Xv+0y20v7T73zptrTZPe8-9oY6liXuwe9mZ2crJdGNC7oN7PIeg-kupY9lj7BW2sWq+HVveux9wh7BMP7tqjg+b+oVd1Y7-oNirsaXbL+mcNF97pLWQAY3-cTCx9trmGBM2hPpTgxN6-ODjY74YOartWQyuhww9uq6ux0bob4g72O9b1oHavzkEAbfbQ3BvOO+yHhSmI5COQySW4SVGe7an3sYa3A00B-9N2L7eMO4vomnUX+sDNJiHqI067rCPYZBiI9AGG3m2kAtqg3p6+v9oElk20KjqSJRnekWDkGGK2odQe8g9rewsu86Hcj19Qd2oaCujh9xR7nF0qwbKPQI+vz1csy2f3roOsw+HB7-9mkb5-3Ntvbvau6udFK0HLb1C-vQtWN64tNnmHml0NlJ8w5Q7Tx9IAHrrVgAeOgwr+06DqS7zoP-uuv-eCB2-9uS6wPVxYZXvQlh9dtSWHjY7v-t5XTZhiODZv6XH3aY3axYABmCtwAHjGkBjqTg3mS9t5RczSsNVjpgAzWOqADUsi84PaHoLg8gBouDSGziv3EYeD-Zsh0P97WGw919josPTti+Zd0zZFl0kAdQAyXBnqpQe7O4NbIZFw89+gSDmNqGAPOrqL2VU+teDw2HmMMuHox8Qkhryo3AHDwOfjpvgwvB5+NOYV6wkHZr+xdBrGUxEgH4HUdSohjVdK-o0AVbX42DZU2fR2OFT8CIBz4Ng8r47bwBzQD1bLtAPc2sdzT0Ykqxg7LmVV-RK65eSquZ9zurFn0LFV-g7xCGwDR47i-HJMuAQ8ey9JlfuqKeVuCEgQyeEaBDoyHPWUHPsb6LVKjH1b1KoEOAYqNlmc+1tdWCH212SquufZqexIDjbMM9UPPr81U8+6hDOf7kJ0NlNC1U3huX1LeG4kFTrvelSwh7219JxcgM8Ic4Q8gWbhDqNixYiunr8TZx+lHdKhbbUMhJtEQw6h8RDdQGUX1qTrl3aWh0ftj6HDi0wQZfQ6u0N9DL-xoz08qEX1X0B+b2AwHocCUvuGA9nAUYDhiGGX0DXsmA6X+xtDq2Hm0NGQdgXUnOpndSwGtF3PgYcQ-y+ztD317dv34QaRraK+mzlREHWJWHAe1zfbu8yDpwHO1U9nqCQ8dh+odXEqVX1m5so3aOe9v1tG7Nu2vepe1fEhpjdUHtcp2FruVFfWExLlewo2ews1phqsoNVdVOSH1z15IZZ3TGhwTdDD7k0PaYfx7VCBt82ucrr+XSbvhA26+i9VoUr5N1evs2pT6+kB1B9t672q1CxA47YkHtruGZmHvTulpdy0L3DAyGLN1DIfxLCMh+adYyGltaMrArzegxYNdHuHNa1XeLHAYMhjeNi+9FuWjyv0Pa3Bg6dvt4i31owcYXWYek+N506BsNrjsbUXm6hJtqf7rP3j5slAz0+zt9FyHQFUsdKS3V4MHHlOTQS8M54bLw8PCx5D6dbR32vIbTrXcE1UD3F7De0lbsgTYaBz0D3764+0RGrNA69ci0DWKG1t3UFu1Qw9umj9j+awwNOgfA-S6B3MDTwSwZ0egf+Q16B+Ij+RqtL0WItq3cSCiFD6RHpL26odo-bChzy98V6wEGIoc8dRHBtsDJRGl-2H1z-feChyj9wO7cr3GzpZQ3WBrD97KGJrEapnyIxKCqPtKKHlcVooafGYKh1J15YHRUPVEb6IxKh+I1UqHeZ3DgcaI6OBpR4iV6Tf1ngvaI3ERzoj6V7kr03boZQ6h+yFD6H7oUP0FplQxjOys6TH6m+01cp6dVIc2cDjs75wOCIbnw3Ve+SdK4HEkXL4ayg60muydrqG9i3DzJ-na0Bgb9fh6rHGhzpbBf6hyndLMHlsP6QZDQ3rCsNDE16I0PuTrLPSV7fJD6UHv8O6fqqHX3awpDz9qt50Lod0wyaBLa9kSwdcNCeo1TfJBl1DIP63UO5CFpg-uB+mD4AZfUPBrM5vccioNDgA72YMWIc5gxthzCD7YtsIMJHvlvc4h2wdLkG2U0oYZeDUDe23dtRbE23zzv2w0cm1NtyVqLgM0PrUwyd+zDDmmHsMMKltww30WnwdN37qAnDFooA0t61rDK3rK4NrerxvcwOtENUe7Cb3UYflTZ9+ik1l07eYF2EZ2bTmh5w9ZF6UM2y7vcPfN8k69beGmhblodFWZWhkwV++Gbr3kErG-UthzktcJGm0OhodevYxG5Ej7aGd6V6DpDjSph46ZaGGPl1xkagw5t+9ptXe69G3doYMbft+vEhIBGqU0uDuIXe3+0ZtN3ayB2ywfww8FBmJ9oUHyAMkYbRLeYRi29A5qIh023o4HVvuo9DDt6b0nJ5FJIyI229DzqGPD0cYd2XYVE2kjXqHg73GZgEw1Uur9DyEGzEPskbWw5Yh6ht1UG80W8wfYbQS6vDdo6Gnd2ykbHdXAR5L9U6G6INZTsTQ3xcq7DcsGrv3jNr7-S-dWn9RVqh-nUZssw0z+yaDr5a9mlmYagtZ9htumtmGxH2TookfagBo2D7VqgcOwAdrHfABrf9QbzyD2D3ptg75hgGDtLaAsPnDudg5cO92ZM7bssVX-oyXWwejYlGv76LXLtu4Pau2vHDHw6N22E4e+HR-+34drYb0sM--tp3Yah4N+aZbQR2AUflbfIepWNr7bQYP5lrYraoe2R9OK77j2vxJqw1zhurDvmb9W0tjpbgxWRtuDpX6gh36kZCHZuh349eAHZl1dkpj-T2S7j1+MHXV1iftFA7te45Do2GM-3ZoeOvT2R3PdBrSvSNIXN3w1xiiEj35b+R1IQcFzWVBsTDf6G5gNcke5g1thuxDpD76oPBxs0aW1BtO9wsGIMPwEdUw5uRn5d2c68709Don3Xl+wkjwK73W40-s6JUqSwf98LbuH2xpsvIzW24pclR6poNT-qwPQ4+wdm3P60V2BLuaPbmm1f9PRL2j1yPr7g5H3Mg9VsG-yOS-ttg7Dh2nDmj6Tj30HqnbYwelHDTabDH2gq04PkbIn2DhBjHoMFLv5bchRlY9nw60KMpYaN-SFG77D4UbMsPk4dpoXUu6394JIacN8ClAA0lG69t5FHWK0qZMzg71vaij997+3mP3s+tblk761vOHerlGEa83eFB8uDwuHu4P8Qb4o+LhgcdW3rNyGx-vV1XnHJdDIUG1kMfHqjI4rhuajfIGOsPGkZfhQ2R6i+F7zQt3ffoexeJRtjDqUH-v02fti3VPB4C9HpbZ4PXwfsrWbh56dAeqmn2CFBgiFcYzQJCKq7cN61rOzQbWuBEcgGaT2q1pK2Gj2-t8ynJPcjA8qlimw3S+D9byXqPEdtvg5M+hQVYz7B2UiOMGhHME96pi0qPo0bZsltXHhmfl1gG8q22AcAQy4K1xDoU1l43OAdbw+eynXcr5LdO27RrgQ+AhuQsG5Ku6h32BoBWtGsax6CHAgNC+uCAy6XMidHk7BfW2drdQxEBwhDOLBdT1yhn1PYTGpid9eGzLbUIZSA9bagddFp7uzC80Z1FLMy4F9CWrQX1JauHwxPh214U+G5wMz4fKA0Ih+fDiDaviMaUsPXcWhiSjvw0qSOAkZ3A+D+1z9s2H3P2Z4tUo8Gq7oDqiHegPqIfjPdrGzsZ2iGCsQx8rIQCMB+PlN+HxgN34aEw0NeiO9CP6o70vXpbQ8WettD-NHUSMwbtiPfmhgiVu-ak6PlqoFfYlSoV9uC7ACNuIYXpTmR8URE3b4v2+IbBvRRB+KdgSH2JXBIcuA-ZYftVb-VbgPqvvuAzRux4D6BH6N2YEcY3WUqklOuBH5QNFTs57RfkLq5AiwlIS3smyQzT-XJDUaHU53lJtxI5w2-Ejuo6mCMXmJFrXnKjqdRJCakOfdp39X24lEDym60QOFeIxA5UsQN9sC8VCMm1qkIxAsdHt1GQfLGvnumgczq8N936q5p03jopA8oR3QDe9H613uqU47VK0E+jV0y9N0sgdtrb+B0sjqN7Rl0f3vYoyT2jZDe1GyMN+brBjHsh49DNpGxv3EwfHg6TBtt9D1HyRhSnqmPoue4o4NGc1X53Ie59Q8h5UDgOKPkMajpIDeO+rLd4RGdQNBGr1Az8hw-NX+aSP3MvWBQ1PsmI1lva4jX6XqrA7aBrXt9oHpUMbEaKvW1um657+bCE0GgZIYx2Byx15RG6rADbpOIwfzRlD5xHmUOXEZ23bu+jm5kBbmwMUobaI8qhyGdqqGVt3RgevzRWBpYjLl7qP1uXvB3dcR1rd3l6sZ2mdOg-fsR40DiBap-BzEacDfShgRjZxGaiNAfpEYzFesRjsuK3EU7Eawo-9umRjfKHv80ZJJL7YNupRjvRGVGM6ocyI5TO7IjBqGif6MfrJWfcRjkVjxH7Z3PEaR3a8R61DRtGPiPLgcXw4i+x31gn6xQP-Eeto2Iu22jA7MQSMO0ekXbZcv0jRiHZGVBkcKHSth8xDk5HOSPTkesQyiR4ANDDbqCNWvsW1asB1OjMmHi7nj0YancUh2Et6pGNr2BFqLnc5EdsjrrbpKPnoaz-ZTBmJNvZGEimKUdZ+X4ezXJztGGQ0KDqnufZOkTDUdHf0McwdvA5Jht-DRu71gPD2s9dQhhoQlkX7CIMikf-BWKRt4NhdHT7kJHosg530pTDfRTWh1fLpso2Ae5Uj9lGPRGOUZ-A6xBz+jb97v6NEYZxHajB2ajgDHS31wnoj3QK62r9+6HVm1iQebIzvuk16GQ7R4MEhrpHWn+zYtCTGJKNJMd+Ix6RiQd516MmMjMeOXcrGkb9EzGcU1w-p8-SChNl9h5qX8OC3qkw0bu3bD6XcS6Mt7oTIy7usUh0GG3XWwYY2A3-hgUjQU7zd1GNr9daCWtgjva1jv2dQbVA+Quta9URzW1my4f5w88xvxtrzHsb1oXoowyczQc16uHbb2HoYSg6AxuId2uBOmMTwdTo2i+q+NULGLaMbBo3w9AG-sjzN6pP2TLj9Iw+R0OjzL7Jv2svtwo1ny6Oj4aHkXXSYe2w9ouuTDDUHYyNmUaogyuR5odJzH1v1tFvaHZl+iWDdzqrmNk-sDzSZ+ksjVP7DyOesxYzSW2zh9j2HvKNQrosw09hvUt72HbXl3kYKmlqxuf9T5GF-3-YeLbfpc98jbOHmcM9totg5Eu38jO0GUqMAUbywzL+w6DhWHJ23UrvMyWdBvKjEY6CqNAesiw92c9mV2FbucnxYd4Pc-+9EZwcHN722Ptqozve2H9+97o4P--spwxs4uu4mHr-MPj3od-Yoep39cAGXdkZRtuPWdC8slXv7mqk+-sGXS-ehrDXLHOINcgYY9VxR-VdhpHLvVEjsj-djB+StuMG1qPS4a1w4DUaVjUDHAf3Xoa1TdCx7cD02H0mN0wb4w2WOTVjpOGYSPBkar3aGRhEj4ZHxR2RkeIfYZRg69+LGhjmmUcnQ25VCyjymGrWPWUcdY2qO51jBYbfIP53t6HZPuz1jemHvWNToIsqWJc+n9CfjGf0TDpew0xm97dzP7BH0IruCo0iuuo9ZpbfsPaRtWHUtB6R9ibHIYN3HvkfaM8iHDJFHfhkULID2mlRjqj8OGuqNSj3qYbo+30tuVGlM0lsYekb+gmeJ8FHfYOIUf9g6vewK5AuS3oNxlo+g3tan8tycyUYUW-v2PaZXA-9Rx66ONlju6o4Oxz8jw7G10133pCfcNRmGDo1G+RnHMI2BZzqkVpO1Hv93lfprI--emZdS1G5l31RvPhQwCpuDLFHCMNy4Yn6dEeoXDbzGooO9wZWo-3B9DtKPKhQMHIeguPuxjgD9CTTLE6WImJcMIK5DF9hOsVANUvJaXhpBV4gHun2KklPkb+iVN9RxC1mPVvrAwlxuqthbwHcVUich6sWBe+HNNuq4q2XGF+pSG+kwDnJ6zAOk+osA6HaVntUNjiaNJ4fXKI6EFz4ZWxfCNrWBC45PYHZ9ufims3u6suzYXhtXJwk1xCPi7N3fBXhlU9fE7Ln3qnrezUR0D7NOjpIgNLJy7w-jGnvDUtGh11GnpSmskB8WjSrxJaNTVqYQzNWtU93IHbT2HioXXYLG5HNMNjmY3Onsnw1C+g2j0dKXZ3CIfR3bEx-j9Sk6IWPXUZoKJNh6kjYlHgSP20YvY3Nh8Z0fpG7q1WUvmFeV2srtpL7dW7kvs5zbfhqydXlKau1fVrk-aAuh-DbJHZmMckfmY3pRqTD3L632Mlqp0-fLm4edBsroB09Np2A42eye1WzGztVgEZBvUXRxL9jUGkyMVtXOAxXR3tVVwHq6OpTphFXHG+ujmr6Nu3avpOQwxu1ONYkIxWjbeNTfUa+jjdUDqY+GA6sBA7Ky4EDNBGiyOfgdqTRd+4u909HBVGz0dYI-PR3Khi9GgaXPwJXo7wR1EDvr6err+voWQ9vRodBbPG432uSs-9UZw9rNRhQYuNEeM-Afsq9njV5t3z1v0a2nYuhvaB1nHuWN0LtLPeUxgBj-LHyMNGkbeuNFx1fxKa7aHWc2trfS2RsLdUIQvOOXofQ9mPaIU9r71AuPI4BZo2-NGrjnXHSqkB0Pb2RxexzBJrCuoP-TrF7e8hoGdUfH4wFFbrKWSVu3OtMRHiiMHEY0vTHWES9SRGat1rvqqIx4xvsDo27dOHX1t8YyMR-HF5KHPP4mOo4YxwW3Y1XDHySIW9t0+eu+mPtUl6LGN1EayI-qhsvjZKHJGMNGukYylexJ1aV7jp7dEYRnb2B2hj-YGawODgfcvUwx2VDlgaPt2EFsmIzB+1K9MxHNzaSzrfGfwxvEsgjHzGPBgbb4z4xjvjWYH4UO13rpnVIx1sDjjH1blyMd8oeqhxRjixGC+Oj8aL4ygjcbdVM6Xt1ATP34xd-O4j1s7TUMVwGnA-wAqq9ETHZ8PbVuNo3uu9QtS+GBP0SIY-nSexpoDlWr8vlZDvygz1hvSdJ4Hq7UBoewfZpRn9D2lG5mP-oZKY4Bhh8Dlr6QIMvgYznRj+lljRSHJ6N7kbZA3+Bk1691hPeO3UfT-Zdx8bD-3QbuM20ap6TNhx7jjtH790bmprQ7deutDF4GkBPjkfB40UxyHj6AnNsM8keWY7K+1Zj-+GAS20seVvaIStMsVSHiIM7Md2TdK+gFFi5HQMN34sMXXKRonjDjbzmNw3q6LXOh3njEHGP6NU-q1IxPKiE9Jt6l2MmHvmo4dR0p9587TSPgPM3OT8x6+dUTb-mMSQfL5mWo4Fj4KbeF2ertgfS6R+z93ZHaBMpMaybeexukjl7G8GTZMZEhTpBoK1j+HCmPP4fWw3wJ7kj-Ksah0mUeleVZR+MjVkHNb3ykdsgymRjBdaZHHIP1nqzI1HfPOjdrriWM53ouw6b8xG9BJHIOMFfubg2bx+djYUGdLV8scigxjByjDLC6LSMk3oT-d9+iiI5AmwWOWYrGw5n+ibDfTGlWP3of7Iaqx59DLN72ZTXsdbY6ORzgTBTGJyMRCanI2KOmcjzEbYeM7YfNY3EJ2ujB2GjRDLzrS-W0OjL9QHGZ0OkLs0w-KW+R5emGbsMv+Luw4rBhA9Z5GQ2NlWt8o5vR0nZwbHA2OFtJqPb+qUYTdmGm214cfwPbi2vSNfYbR2N2luc4wlRy2DBK7nS2ZseYvjQeuQ9R0H82MuwYv-Xl6qCjqv6knrz3oDmTFhpe92v6yqO6-oDg-xx4c5JS7GgWhwZfRfeRxVD7YbvoOLnL2PX9Bwij2bHe2P2-sVbdCOiADTmaOl1UUYqwx0e8djDx7psW1YefvfVhlADhhG2KPGEd1IxpW9dDBpGeKMlPr+PfgBjj19cHIO0iUd3Y95kNoTjhHwWMgCcyg4qx1kdnGGfW1b4curd6h1DovlrmS02jsWwxpRq4t97Gn8NhkcNY0iR41j8d62KmPLuMoy6mhTDSgnFR1HYcso+uR-AdipH8BMo7OKE9dhk3jt2H2H0nCf9Y4ge84TF5GbhMwroTTTeR3wFmHGRH2hUaeE63eh5jIEbXyPttuio20eu2WcVHvhMyyJ-I0lRjNj0OH+K40ccBXJ1RuTjDHH5iX1pvBE5Mei6DbLbWcmzHs8jVxxkqjOOGLH21sasfaf+46Jgh7UsM73vqo2Jx1Ml2WHWcMHHr9HV4+2TjJ-75OMVjvZw7pO13ZKnGoYO0UYNyfSJhijjImmKNRPrLI6xR7ajXEHdqNnpt4g6YJ0XDnWHUn3dYf5E71hwUTqJKEs2IwYnHTZxx85CuGxxNdwYOo5OJo6jryqTqNQAObkedRy6dBajGMOtJpGwxgR+6dzG4-ONc9U2MZ4RxBjKzR5T2EG3SozfK2d+71jIfXzQ2jfWz7W+VmdG+DUX+vV1f3KhNdEVa0uPomNosRFYnQD2f9Wa3PhAAnSEyjqoCmqKBNxQE-g32ob+DOYVSuNPxv5Pas+xBDPRjVWia7hgcF1xh8IjXHYvG7XL2iAXh6lQLNGmHGhTRXjBzRrWoXNHBaNEdBVo7wqyGt1EmR7DDcYPEQxJqIDWqrPn16nrSA63h-BDtHQ5uPjcbNPYtxjt1feHohUD4cjQ+txlLVRQHR8MtCHHw5de8Ko61bp8NWod-44uB6JjdqH911xMfswx4Jlq9ImE18MX7plE1cyuFjjAnpF03dhe4yohmM9aiGI1Ufcc0Q2fh2NVNlKcmMXqKDo1meiYD2rHv0NcCZQExDxtATMwnSmOW8c1lXOR7ATmJGEePp0crVVsBvXmXsa0ePWctyE5rmrHjPiH9mMgYelI2kqsujGSq3JE98sQIxRukc9+SrUCON0Zp41t2luj9PHg8ys8brlYNsz5WkEmCfVTlVXPRQRoEDG56t1VeFu3I3uq3cj9zGheOohxhAyeqxlj3qQJePBsql44A6mXja9G5eOgOquE3gyx89IhGtN0-ibf9cTqmQjxIHda3JrDbhKxuj8Tmm7UOY8arVqlHqxnV606z6M49r0I-uRrwd+gmD50Q0tMIzUJ9GDoNqzp3fIOsI4qo2qIoonc0N3UbvjUhO1XkcDGqpV4EYDDbTRl8l5Emq+qc0aYvYL27fNwvbWWPbeJwY08h+PjE7C1XEEMezrQgJYruvKHT+POMcq3XAm6rdJdbL32pEb7rcsRuhjA4GGGPrEbZQ3vxsPtr+aWiOREc63bfcsrdsH6aUNmIp4Y4UayojVvaaGPiodhk+Px+GTQ4HEZNwoeRkzNu8Yjc263e0n8ag+XXx+MD3vbEwNZXsJk3ih1MDW27LGM7vo0Y5DuwWd3fG4nXz8b0Y7H2w4jy-GjGOhXt0vSzJ5MDhnz2ZMEocGI4wx8mTmxHn+MeLvlQ4zTY-jffHuE2VOrN5BfxsK97jGtUMwybH45Khifj6jGp+M3EZf44Ext-jRrKehWf8ai+Zah6SdhtH3iM8fvqvWdxzHdPxGpRNdCZoEz0J6UTAzGDDm5QdBI4XuvRVYzHZE0OSZDo-J+4TD0wHuBNTCeKYx5JjAT-9H8QnokavQ35JwUtid6MMOylv9zU0xnDDOmHShPpodhNt8q48TJMHvONkwYpI14Jj2TXrbdJPOfvu4zxhgyTfh70rbbfMUbQhBlkjDaGweOuSZ4E+5J25dgGGlmMZCcR46smrITvaG+m0Y8YGKdms8Uj2PHopN+Ia7PUZ6w7DRi7VBMZtqtE+dhkn9hvTapNU-sOE3vO2VlunGRxP6cbMI1Mu2sjl2KLBOR7qsE9f6ESDcUG-mPisbd499+vDVucnIGP5ybkg51+ykjYAnbuO9fp1iUTugcjB4H8YlaQc5vSEJ1kjii69WP4PsRI29el9j837gMMjyeNE4PupITq367WP48YILmSxvydncnFc1BSbJMtkJqyB4UnBQ35CYLI5vO20TRAnF5OFfv-xcOJhdjZcHjBNm3onEyrho2Va+6IH4E-MbI4Cm+29ALHjim5urQjWPBl1tMrHnSN2fs0k26RuSjGL6uMPlyavXWqxjSDLMwRhPYUfrQ1MBsITkwmtRPYsYN3fpRpshprHqh0fsaJdYApixEv7HQFP-sbd9mdh5OT8N6ID3zyYOE-aJo4TjonDMPl3oDYx6Jnyj7onUD2eieQ4waW+p5yaaaEFRseC9bhxzNNcbHjyOd3rCxbBi9aD8GKJ6bkcZBExS2iyNVUEiRMHQaBg+S2xy5cbzgsO0rvDHSogy1+ZbGHh1ctsrY+OU0qjNbGn-3Fie8UxVi96DE5zPoMjkadka1imODwq7csM9sY8U8BRqEdjv6WxPJsegA5b++eF2cHQcN1joRHbDByj1-YmEYMbSbo9dgpl5juCnf734KfD-SB26cT7HrSOOYvPnE-FmsB9J8miYNCNpw7V0xqgTbsng5Mn7pLQ30J3WhAwn8-274f2DNex77DHAn1RMQLs-k9N+3SjUQmRFMOOzEU4PaiRTsa8pFMGLtNExPJtcjOP6RpYKKfqncop7QTTlHM5N6bwMwwDho15pwnjMPqwbdE+-rRDjE0G9FNj-tvIyYphYdN7GwqONHt5-ZFRmxTLmG7FNmwfcw9zspxTebGXFN4WssjdJxhsTGXqfH2I4eyo4r+iCjyv6WD13DuMfUVR+Y9cY6ERMRKetuHWxoK5G96go3HEoqXb6JvSubbGssPJKZyw1Jxu2DNmaHYMjHoZwwrey49hSnclOSHuI42OxgElOrbSlOftuYowRhx5jK4nVRl2cet47UJvaTDSn12MkjtnE+R6vrDB+lTeOsqfN4yjB3ljNSnxxObiYIU0wO46jN3qNcM42uFE5PYE6TjpG80P3UYuk78MaZ5z0Qklny0v2ECtG9mjj0ngAT02s2jfR2rXjjvHqrL7RsAhtLdAr4pgrmLHhVsWzM1xkQF2F6UaPRiojlRpeBaT38J34PElHgk6uoRCTxkZkJPT5tG48khheMVXG2BRYSbC45peBrj8CH1VNPVX2EFsUoiTDeIt7DTdSq+OVY7v8G7jlT2YIYufTOuq59na7KJ322pG46LRxztfEnUgOK0ZcAzCxqZYt4woZXy0dIQ1xOzX1jCHeJ2BdtW48F2ofD7CHhJ2SScPiNJJpudskm9aMvEcO40M6wWNuQaqgNOyd9PS7JzsjYoGraM3yZtoxAJyRdvsnoBN94mMk4S+0yT7tHzJNfcYR3j9xiP1f3Gk9yZnqhI9mekqDY5GJhPhycEU5EJqOTCwGa8OaLsTDby+nATP+G4MNUsa-EwARmk8QBH0eNuQY-1ZjxyV9Aca5BO79WLo3jxuRT9nL4pOJke-UxlFcjdDnFlhNUbsp49Eh1kBOr6PgM01oXPTdJ2AVDx1SJPGmJwVYPR2How9GU51afvqY9VJyHVKimyhMOvv6VeUhwZVlSGWz1dOVak0sh7gjM99OpM3nu6kwIRmu9spwleNeMN0A34B0dYymCKPbX+s68efR8nVMUSzVPTSexAyrWhjTKWwmNPoG3mQ6xplaTAMjiBP3MaXE0V+yoTlZHs1Mh-oc43UJo3CIDHj5OXTqoQMqplt9Z0n9cPYEaviL7xr4V5uGagwoBtLHf11ALYE8ZS-GqRAj4zG7JzBbF6W0jMXtek1xe-Bje+awPkAyfdfYJ8osZA-Gs+PkMbEvWCh4fjYqG2ZP9EdB3bLJhGT9YGkZP7bv17VyhtGTpdJq+P8XvT4-ox8-Zl+HeGOQyatA8oxwvjrl7p8FyyYC0xTJoLTEjHqZPQFtpk2rJk3tGsni2wKMe1k1fx3WTnjGMiNqMYKvcbJzRjOYHtGMjGp5Q5jJxfj2MmSTQr8ZmNW4xorTzfGmUMDEc5kyB+4YjgWmX31Ngcy0+++1WTBYGZ61n8bi6VrJ8WTKH78zF6ydv4zC3e-jpfGetONgdiRa-x0q94hzyr1sfozBWExuMYCkm7ZN-8eUkwvhhF953GkX0r4dJDROplJjU6m1IMcKYVE7jeIITwdGFWO7qfGEyGRzUTj7HtRM-yeNY5gJma9KcqXY0JyclzYnR+hTjlGCBOoKbE04LuxPdHSnxzUQMdoUwex2VjoEHj2Ouydf7V7J2MSQzHji3vEsLpfVq3b5kzHSG2mIf3U03JiOTvAnj1PRCaD8ryRwEV-JHb1OiCaFI+UWp9Tiob3JmPoBnnRKRxvdUpHm92KYZtY56m80TOynTsPTycUU5oJ2d1qpH9hPYabJNWWGqzjIqnJNO-0arIz5u3aTybq6APVftR9oK6-eTB6G7BNHyYoU8nLT9DdpH+B0Xodgkx0J7pj8rHgeOP9oRTaXJzJtIymd8NDCd6cddp7SDiAnplNKfqx04ep6YTrcn+BMxCdWU+wQ2KTqGHgFMYydkU9+xos1aQnO92aSPTI-Fxz8FGzHkMPk6czWVutZljM8nJYM63oYg0cp3QTemGKlMryaqU+KpzkT3FHlcP1KaFY-WRuVTorHZdMcLvl09nJvG1V1HqBOSUdWuZ0JmSjWe7i5Ow6fko0qUhHTlaG2WjcKYSU-fh0OT-CmD1NPaaEU5y+xZTaqtllMe3tt07fMr9TLunzKPHMbZma0WgoqeynRg1ylsIE4DptRTX2TS72aKc8o8NB10TSHG673UaaVk9Ppln9n5aI2MwWuxE2FG+o96kmIgWvCY7ve8JvjN1ImIxPujsSo38JkddcYn78HuKcBgxkpg9FQWGcvWuwdCw9D-We9qWzYKMcHtMfQse5FTuOGixOJYesfclhptjGFHsVPGlp4Uw1R-VjUraj731LqIo3b+yHDKTjU4PkidhHTiu-qjRGCd9M0UaqwxOxx49U7Hnj084f9-SyJrBTVQnF2Ox6eXY9yJwVjU4neVO1wZgE0gkvGDC4n2lNKabB-YuS+0jDhHTpOUCYlEzehjSTSD6hlPJNj10-Ihg3Tn2wJlOqieUHXuph7T4QmLdORyat03jprDFzenZWOt6d++esplYTUOyVBPbKcogwBxzYT7u7gOM+FpODgDpheTw+nby0UZrH00NB5WDtwmR-33Kcn-deRwxTH5bmw0zQa2PWcu38tMbG-sP4cY+U1vpzYdg1HVOORiZbidv+g-Tu-70gUpetgrTJxsFTCOHQRNgUZ-dSei2a1kInWD2MroRU4-ppFT4SmX9ORKbf0yWJmJTQnG4lMice2PWZm2o1dxKCKMePvrE3Dh9wz9HGYAM9Ued-Soe4sl3ym3MPwGbpE-RRp493OGZ2PMieLg6Kp0uD1SmsDMmCalUwnpvAzWMG+VPNKZRga0p0B95q7BxMVCamo+gB4XTky6j40WEd0rW9+6a5g8H3OPClI2sCpptwTq5Lo1P9soo7VqpgQDb4wWaM2RoocVQykYSMRMN4OmMpuQwtDTjTUi8LVOQgLG5dZYgwDdmqjAOq2OxVW3R1o+u3igJOImJAk0Hh+H1AKiUmjfUaZMUUE1KtUeHTAPZroWfZpq13V-qmI62Bqdt1aBhENTA0ow1N+EfC4+Ke+BVgCHAJMtcYM7cv4gw6WAbp0yWJhvsD1xjNTfXGs1MDcY+MwkBrLt-0pETM0IZIQ3QhmtTIObpaMzcbBdQaep2lRamFaNxAaVo0SAWiTaMbUZUtqftPVtxpddO3HG9V7cd1owdxrbTR3HuP3W8t4-d0KlvtI6n6DNjqcDPSdp89dd3HVIMMCf8E09x-LI86nXaOLqcjVWFBiyTXtGTiDvrt9ozZOs8DEsqxgNBydu01XpsOj8P6MWP6sZVlRJhqHjb+GYeM+SYxI1WeyBTAUm1tUiCZcQw2eh9TYr6+5No1sik3sx775MUn6dPdntxrbAR5nT0hmQrqAacZsat21z6Y57wNO08eyk+eJq4Bxr6VCNPRBuzZTRhok1xiI37ndvNfa+jLATCaG7KOgcdruTcx3SVB56nX0sEa-tWLxpcmxGmPX11IYU3T92rkOXPC7r488IMM4gsWjTq1C-8Yqipw4gxcQwDYgGDjPa1rGk7NOtYzU0mNjMTIcwVTsZiszexmqzNa1qYYXR4ishTRDlkMYCsaw4hevTjOCGujOajJ6MxOiQUDaVCJVOeFvoyamW7M+j2jpOAtJxKLDgZTiwm8jEwguIN20V4A5-QcVAKnEIdD47DmJ6FI79B2qRKTREcVsMMuYtHGPP0CQHJjMNNKV4wRaatQfSYiXImsYAoAYAmWhHRrH9eLAZ3yjPHb2nxZD45P44932MWQN6D9yHECJXyKpwUlJ27gC2G2k5kEHDILdRExP8YifM6zeoh2wTRYLMaZzBjX+FTf1OIxT20NgGRXFeZki475nRPDgkdHuV40QTIrhc94DAWYLUAzdIw9EFmZag3mZIVHeZ4eYFRQ3zPgtFQmhhZ2mMjnwrKiYWb6MRqMX9M-NIGwBQWfS9YvYIizpsASLN2CTIsy1h49IOGRx1melCdoyrukJovNIboDPmdE8Hxpt8zGyVcLP1JR4s-+adH2nFmgegXmbyJFeZ43WcdVhoCCWe39MJZyE9IehILN2RBfM5pZ+8zBFnPnlsWZdCIeZghtt5n+2JyWb6qNt1ASASlm+qj72EQs9rUHo5SVg9LNVWLVdXitZczt2FIBhrmZobNjzTczMHGgChT8JxcI1KCwBRmGRzohyXpIJ+vOq1EjAkrO8mkSs5ZVBKzMSBUrOZWa8QNlZsg46Vm5qg5WehgHlZ+cqBVnFUhFWdxACVZ9ioZVnHKgVWcBZIIEOqzW3oGrP5WaysxlZlqzuVm2rOlWdas4VZ9qzxVnOrPVWe6s-HyQzKkOM4rPJSwhRTwY1dQPdxJpXmapSGI1ZvA0EJwprPL8pms3guOazVVmYxg1Weas11ZjqzPVmtrN9WZ2swNZ7az5VnerOVWf6s7MA4gYFLA1rP+gg2s4cMVazp1mrrODWdqs8dZ+qziWRwgXMNBGs1op72i41mCHJBXUWs5zS5azCm5brNlJE+dMi6xt64FrxRgXWbus2r4a6zbwxAbNHWd2sydZ-az61mHrObWYOs3tZuGzzRHzrMpWchs3b4aGzs1mnrNNWZus-jZ+azhNn4bPPWc1yK9Z6V+71nx9NuXV+s6Kym4x72RgbOYitgWZjZ3GzP1mSrBLWeZs+DZrGziNn7rOHWces6TZgmzMNmibOXWahs8jZkmzqNmEbPo2bOs1zZ1mzANnhbPY2aZRLLZvPt3NmpbO82bRs2d4Cmz9MiqbMaGeeTLTZmLl9NnEph62YH9Wz6laz8tmgbNG2ZM3SyY8WzSNm+bMo2elsyU6lWz-NmJbNk2bxs-xNY++yVmlbMkoT2-VTRqZ9TKmv6we2bFs0LZgWzxNmg7N2KYTLkjTPbZ-FmtbMJn1Gszl5C2zHNqrbOG2fZs39ZzmzDtnPbNqaHjs7BpxEqDRrHbN22cKZjnZ9OzFKHc7PW2cYcesLAuzgdnXbMY2ZJ06bfJ2z+tmcYopsTzs6LZ22zJdmm7Pq2cbswS24ERFWl3PCa2eEqNrZpWDutnk7N02cTswfkRmz01nU7OfbuLs0nZzA6+tnh7Om2eDsyLZkueRdnC7Pl2ebs6HZ2Jowz65bPz2YVsxMo3BdNa6W7NoOr7Fg3Z-ezitmK7Nz2eds4LZyuz7mbw7OqA0jsz5Zl6COKj7fSxWY+szOeWGztdm1bOS2bfs63Zj+z7dmT7Or2cvs+-Zl2zZ9mbbNt2ePs6wyZezLNnT7Ob2fPsyHZ-+zX9nAHNQOeAc9-ZzsNcys+7MXKfisz+Ek4t2lDPqrvHEzs4NJ7OzEDm-7NAOYAcxfZohzcDmSHMIOeIczA50hzONnIHOp32oc7-ZkBza9nKHML2YYc0g5ho9KDmY7PP2dsIWjfTBzlUiYq1s2ens8bZ2ezFDmyHNUOZEczQ5whz4jnWHPwOeVs+A5mWztDniBb0ObAcwo5+mdk9nYHMSOcYc2vpt6znDnqbPZfh4c2tBmpqTdVR7Mc2Y88WnZlRzS9nzHMr2c0c0o5kbwcjmzHOSOboc1I55RzDjnJ61qOZsc+94XGzUdne7M6OZ1s8HadZjBJzNmNT2ZBs+Uyz+zGjm2HPqOekc+Q52RzljmCHPWOacc7Y5mJzGbd3HPw+DscxPZ1Jzg9oIbM4SmGsz45-uzfjmMHMGOZfWkY53Bzs0nhHPROZcc6o59JzrBa3HPxOY8c4k5+xzcTnHHNlOYac645ypz1m5MnNDWeoQag550TL9n8nMg4cWDkU5wezM9n8HPyOfKcxY50ZzVjnwnPJOY7GVE5lpzdTnK55MOdEcyw55xzzTmKnMV2fMaGlQrSwCPMYrN9q1js01fNKzczmMnPVOaac+E5rxzwzgunMPYc+s2bZ4iIxjmU7OmObSc2s53yzZzmcnNoObGs1c5nBzgzmhHPDOfqcyc5x5zUgRznOnke4c285hazHznLbNfOfuc3-Z05zfznnnPdOcBc1vZ82zILmE7MmWLac2o5yFzCCcBionkfg44dPV+zwLnBHOguemsQHZiFzvzm0XND-12c-vXfZz4znlGDFOcozBL1UBzCTnCXNUCJOhFs5vRkT9ndHN5Obhc6rZxZz29m6XMrObGczy5iZzMjnZnMUuZGc3y52JzPzm3S5kJBOOHsyhFFFNlGXMuXSlcz1DbJziCdSXNvdwJcyK54VzkzmanMpOYOc1U51pzqrmNXPHOYFc16fY84-LmL7NeTFaZpK5q8V-8yZXMjiAtc1HanBpirn0XPKucBqeS5tVz3znDXO8uf1c4K511z4LnvXOHOd1cwJO2lztTn6XNGTmcYLa5p511rn28Bhuag5A65klzXDn0HPsudCc5E5sRzBrmZnOtxSbJGusM4Y3WKf7PLOc9c0a5-JcSPcPHImuZgc2a53YRrZ8A-Ft6hZc745nKMVLnQbPcZJ1c9q55FznjmiXOD-wvoBi5lOJQ0sa3Oe5Drc425htzvM9SVn66X+c5i5489nbm9mjZue5c7m5pIcW1y3XlxFBPJrK5gtQdrmFmkxudbc0651dO2LnA3NauaFc2651NzHrn3XNFuaWc+O53dzTJCx3NBuc0cyW5wkGUbnPGkRuaHwBe54jsS7nnkhtuajKfG56Bz+7mT3MTub3c1y519zh7n1XNfua3c8m5rs6vUx33O++PNc3K5y1z0rnZ3M2uZA8wu56cznTnoXMXOZ6cwm549zG7nfXP1uc3c6zJbFKDNw6XJ5jmK2Cg6r1zb7mj3OBucddoh56ZzxbmbLbnucg86aOStzuTnq3MIuazs3c5v1zvbmXXNiubvcxC9FdzOw8R3MG2Yiczm5n9zArtvdCouZbc-e51jzcuh2POlOdw89x5i+jtzB1nMytHA85G58jz0bm0ByY80Y3WrlSvkmXEb3M64UHc+25+1zvsC53N2CSg8wTHdTzj7nNPM7hxU87J5+z8lHmXnOLua08xB5+dzozUzPMwufYtr0jYzz1nmy-i2ebg86hXaKRMnmnPOmeZ2c3G5wzz4mxHPM6eZs89551lzF3l3PPXuZM87AkFzzALn7PMQSP88+W5rzz8PNBPMvJOk82F5zzzEXmgvNVudcgg554DzqXm1POweai87551xuobnwvO5eaVcz55izzRnnsvMBeec8+l5qjzmXnLPMeeaq8-F5o1hiXnaBV8eYZ-P5Z7E028iVzPBWaSFOuZsKzD2AtzMcLVi2c4iDgqzLmavPmeb2c2u5hZzYTmxPMoeeQ8z251Dz9HnFvNzebw89+57dzgHmOXMzefW86K52bzC3n5vN6ud28wd57bza3m-3OrOeW83t51bzv7m8AhtefG83Z5r7SwnmwXOwHVxc4i5ujzK3nZvM3OaHs495t7zx3mrvMfuaQ85d5n1zAPmlvP7ecY84d5lhjwPmgfPfedO8zu5n7zgPmwfNTeaG0D3Zp5zpXngvPXrQe8695j7zQznXvMXefe8+j57tzR3nofMbecTc1x52HzEPn4fNAufXc8R5l9zFIETvMvuf+8+T5hDzlPnOyB0+ap84lUJHzULmUfMZefBwnj595zz3naPP4+dB86T522UwTm7whEeeZ83951nzPNnOXNS+a284T5nbzQvmcfMK+YlAkT5sXz7TnifMHuaV84L5uXztPm2fPIOb083l5odzZLmEfNTOfF8zL5pNzLPnTfObefN8xL5y3z6vnP3Oa+eN85q5yXzVvmSfPa+d+82b513zFvm1fOq+aOc6J5h3zFPnpvPW+ayczB5znztXn4PPPuZt8975pnzUfnA-Oe+cj8775s7zIPnHfMpubd83D5-3zjPnY-Ma+dT82T59PzEfmPfNZ+a98wn5mHz2fmofPXeebc5F5w3zKrmtfOF+f9c8n5v3zJfnFfMN+YJ8zX5hjzdfnE-OQ+cb8y3587zzfn4-O1+YD85x5gvzvfnW-P9+ck8-fZ6KzY3mEvNlecm8-35k3zMfmB-P2+ab89X5ofz3fml-P5+YX8135pPzM-mnfO2+Z98025gdzBvmNPNYufyc0VQy+GEHZMfOfOex8z35tfz9Pnc-PrVXr8y+5-Fzq-mXfPrvG383P52fzKLny-O3edc80+5qw2x6LT-O8+ZF8xx59xzIVEr-PP+a+8535j9zj-m2-P233f8335jPzWjnKbMH+YM80f53R8K90G3iAfX-eq28AALTNnL-PuOp182v5w488vnF-MXf1gC8P5sYj7fmGfN5+Y6cw08-TzJm9YXNUBbt8zf54gLW-mU-Mb+Y786AFxgLzvnOAs7+ej80X5lXzvAW9-PMeeJRIJ5-gLmfn1-PL+c38-AF0gLK-noAuiBfn80wFtgLlAXEHNKBeYc3eeIQLLjgufP0BeUC7f51QL1-muAu7+bICwwFgwLMgWWAv3+YkC+wFp-z3AW5-Oj+b6VT44cfzj9mv-P5eZQC0YFgQLhgXtAskef386H5ibzRvnTAsZ2Zo83g53ALCPmbvOT+dR8+H59wLF7dz-N4uYF80EFz-zIQXNAs-+d0C9c5nnzxgXT3OxBea81P5nwLUgXX-N8BaIC2X5zwLjrmMgtV+dkC7kF8wLLtnggvpBdCC1oFxILVgWcgv4BeoC+ZKxlzD9mDxQV+cP89P5rILrAXSgs6Bel82AFhQLnQXmAvtBbMC0B50tzR9YwNoy2Kvc+-gVTz0qZ1AufkHiC685gYLFAWuguy+cUC4sFoPzPQX9AuuBZMC-AFs9zCRtJgtWueS8xMF4rzUwWQ-MFBcqCwkF7oLNQW4AsuBbEC70FvQLPAXrgvrBfuC3cF+QLDwXt6yxebkYOG5-YL-VI4vO3ueOC7G504LcwWrgvPBaeC9IFyQLgIWQQsWBeKC3UFi4LDznxXPpIl2C2B5x3WVnnGvM-BZoC0gFugLZwWlgt9BeWC-0FsEL2QXLgvhBaxC4SFoYLZHmcvNjBc+C7nq74LpP5pgtbQlmC84FgkLtwW3-N4hbcC9UFlILEIXfAvF+exC3kFkNzErnDgt7BcRCw15ykLRwXUQteBbu83SFlkLGwXQQv0hbWC8CFpkLmwXcQsdBYZCx-52EL2nnBQt8hfkIWW594Lcnn3lIKeaESUG6N4L57omvO0BZ8Lkl5-kLKXnkQsleZOC7SF6DzFXnhgvwhYo7EaF7zZJoX1QsjBdjpYeiB0Lf2SuVEMOn1C7Y4Q0LaIXjQvVnu4-gcF0kLboW-QuOhdd45Ip+j+QYXzQsONHdC6MOp0LoSkzQuqheEdLGFnahWXnbQu8heTC6GFj0LAYXKUFRhaTC-aFrMLcYXwwtrKcjC18FzULvoWRQvf+YK8zIpIrzwYXMwuVhacC9aFvzzlXn8wsyqRTC1qFth8PIW6wsFhYbC5X5lcBJsocFgoGUCs20ClAJWzat2D9eahgBFZnczPnqvDklAlFfFVVMsTtVGIhCFAE9xDNgUV8a3STxpnwnc4IcATcL+KhS1nfpuO0XvE1aF7iBZABnnWb8ERSexU-QBEyWEYGVLDPQa+8OFAqOCycU+0SmcxXsuLBZzmvheNaqNQU2JjKA8oDX3kspW3AVMx8Udkni9AEAiwQBP4E3BB6rAwaNyZF20TumUJzLOlauSjAEjMz2KtXk6irQ5LYEjmCj-01mAEvAswD4CAM9Cl9cqBYp5aaKPC9JgI5aEBUgGCCYqbfJTASQBDTTsOQwwt6YCmnc4wH0hQIv00V9QBRF4K9cpSjdlpCFtkL-yGCyAfrObBjkBYgJ7FEWE3RhjuZ7lHrpTY0JiCUzAXwtXYmYi2zAWZEKjVSEDp2DVYmUeMGTskWu3rc8A5AHF8g0lgdJccz0CF0Ku6oYxaFEWNPBURfMOThqTC5P4WWJB2uNFhLgMZYCNEW-1B0RZPCyTU5O4lbz-eBKCGiILOoVFzO2DhwsSAr7o2OF4tgE4WZoBThfZlThjXIwH5hYUlEdCjdpjicHK6XAb6YP4mfUR0AWRSGQqWY1iSAGCPFrOeTJHAFVCV-EAs25dSIxKUXojF78XM3TpdNDgdKzdPNvd00VCVF-GE2HYqousWeTAM258qL2UXd+hy8iaiwPMXSzoUR6osbInGiMBiLqLsVhfzNtRcYMBVFsSzNUXFLPDRdH8xCcXKLbnBuz6UttnBe1FzR8ejIZostpU6i7Mca30y0XIwB1Rf6iw1F9+gzUW3zMtRal0uf4eaLFPJOotDRYws0NFvjz+0WWvibRZ2i9tFq6Lo0WGbPjRYSAZlU1xTDlGiouiOAGi41KM6L-LpNouvIAkqt9F+JjMBR3ou6jE2i0dF1yzI0W1ouTWFei51Fr6LkMW3zO-RbjCP9F0qLJKBqovDReOi1ys1FzpHDOeCpRZiMabYuGLpo5sYtiWahixhZqGLp0X1osdRcai-jFgSAhMXQYs8CXBi41FnqLtMW3zM8gEpi8VFjaLoXAtosYWcuizdF9hzrLiNbwdee1GKZQMggfXmB67hWYwrmvCLGSo3mHAtxBbD81UF84LrIWVAvSxYlC2yF+YLHIWiQvShcZCwqFlWLtQX3fPqxfxC+KFx4LqsXBgtaxeZC3LFzmL06D2wvymmSCwzZ9Hz+bmOAs4ucACyJ5hYLOIWpQvQhblC47FmWLKwW4-MEBZpMZrFp2LkoWdYtAhb1i-bF3KW7PniXPLucKC3gXc2LQTmcAtWxcsCzbFnAL0QX2QtyBfBC7LFzELioXtYtGxfn8zT5r2LrsWHYu+xcTi27FwfzSAQg4v8eZY86HFn5S4cWR7OWxe9i5D5yILL3m44uKxYTi7KFn2LacXc4vZxabizU5jOLafmW4vJxYNi87FnOLDcXLvOFxZaC8gFtoL8oX9YuVxaTi6sFseLecXxAspxcNi13FyeLncWJ4tZxc5C8rF+eLy8WZ4s9xbTi+UF02LCJpIQuZxfli+PF92L3cXG4tzxaXiyvF0+L68Xj4uLxf3i1PFm4LR8WFYsjxYDi2fFvXzJsXCwuZa13ix3FteLd8WD4v5xa-izfFl4LzcXP4urxafi7rFjWLH8XgEt+xdASzn5heLh8WokozuZEQmLF5oLjgW+wurufjiyUFi+L98WXYvXxegSz-FoBL6CXv4vTxd-i9glghLOsztHO9hdaC5kFp-V2dHQpN+8Yti-4Fkpz4AXrYtYJcAS+fFsALUAXUEtQhZYS7gl+oLM-yJYveBaKCxZykV9OdGaEsRxbHs4EF9hLe8WQEupxZPi4G5thLdcW0EuEJeYS8-FzCu28W9HO9Ob27jUpAZzfPmAgu1xYfi0rFvBLf8WZQvCnH9s9HFphL4CWAEtqBd+CyHF-4LYoXW4tqxa4S-YlzhLjiXTEv6JaIS7fFhxLziXuEsc-t4S6KF4eLmCXJEuzxavi-4ljeL0iWgkuXxZgS04l0JLGCXe4t2JYHi0gl8hL-CW5EscJY8S+4lyJL+CW3EsRJYgS1IlwJLmSWAkvhJd3sRs5mQwTLnxYsVBatCxQlvxLOSXgkvZJa3i6-FnqK78WnvO2xYYSyYl42LyiWakuB2zqS8L52OLKSWEAvR2bIS0PFspL0SXJrN0Jepc40lmIL+QW-gulJYSS7ol+uLMSWlEukJctC5LFjEL2SXzEsuJbyC9SF5BIEyXnXPtJYgCyslixLM19Ggv2BcQS94lqsLNiWQksVJbCSzgljJLyyWFEtmJb7i2UF0jzOwWMwvfmvGC2WFg0LKIWTFMqJbZc1Ml+RLXSWrks-JduS1PFpJ+cgXtgvVBztCyRm55LFIXywtvJZ4SyUlhZLAIXyku-JcuS-8l1xL-8WkUsvucBS98l+txLYXIUuQavBS5By1sL0XnhQvzJb4S5sl8RLYCWdkvkpeuSxSlu3z6KWkksf6W9C2VoS9z5IW8UvYpaFC+8l1pLO8XSUtQJcUS6klgxL-sW9EuUpYFSznRelLowW1QsJhbzCyylkLzliWBPMlxd-nFslxhLPKXkUuGJdHi4ilmZLCqWuQs3CK7C9GF0VLyXtmUuvJapC1Kl4uL1iXfEsDJcfi1SllVLyqXkkvmpdNS+3vDoOLyWfQtKPNxSxqFvVLrKX0vI6haKS5IuYVLroX6wtEpZ8SyZi0Lz4qXnUshhd6S+iF3zzjeRPUvyubbC+yl-VL2Jzawtape9S+Ml2FL5Xnmwvphe7C5Gl4NL-oX96FIhfxS-BjD5LkqWbQskhbjSz2Fn1LxyWmwuFec1S9mlr1muaW6vP5pYeS6mlxTKVaWFXP1ecTCxKl+NLViWNktZ6Bi81ilwNLraXpUtGpb9S02lgNL9qWLQsJpeJSx2lmtLIKXHktppeLS42F-tLMaXy0stpaLSyOl31LcPyBwvY7SXMxvIoKzQGiGsECxYQBkLFngJyMRdzNBkv3M6FwOyzfjilMRWVCcsw4UV8zbMXtLPsWfFgFRZqpx-bENLOPmdPM9BZ88z95mj2VDss8s9+ZpTEDMWe0q8TCTUMzF588BlnwKAM3XAs6JZyizZln5LP7VE8s3Q4pBsCFnhyg9sUc+CNUVCzHix0LNaWdARFhZjizblmHCh4We3RYMSTyLIGX8ZDaBHIsxBl8aID6WkaQ0WcK2HRZjCzDFnZuMCQGYs3FE5VxdawsMvDRYfMxd0Tyzt-wr0s0FEIy0coECzgizpMO8VBlqOJZwHIklm793SWalXNxZqDLzlmOKTAxebEbhllSz0mXuMsKOjky1ZZ1XdNlmTCi8Zd0cPxloc5gmWcDiQZbgRMpljjLllnWW0aZe9wIhZ0wVTRwqMtKEZkyy+l0e5n6WlYWwZdE8NO52ILRW0eYvbHG8i658ouLSDtp2ABRY5gBFZx2oUVmEEsf2kHiyGlk5LSyXUUs3JdVS2clqJLtiWLUtqpaiy-FlmLLaSWUUvRZYRS5aljLLCWXg-OEpaXSyWl-pL98tI1oCOYaS2DZiRL5cWhkug2aji3KlppLyWXeUuQJdL84lljcK0yWksvpZayy4Kl7uzsyXEAvppcTY1fciazfgWtEv0JZKy2SlpIL5WXLvFWpf5S38ltLLkWWzUuBucIC7SlmrLiqW+UtNZetSxrZjrLPSXp0vIJbY8yNl0XztCX+svDJcGy1yl0CU1cXaPOVZc5S-Vl6bLrWWJsvNZbbiwx4ubLLWX5svcpfuy7r55pLcyXcsszpdw3mXForLkcXLst9ZeKyzol+FLU2W2suZZfTi5Jqj-28qXHsvnZfBy4Dli7LY2Xb7NjJbbS4ml4dzW2WgAsW1COywEFk7LiSX0gS7Zdrc99l8bLMOWMUszZZBy825sHLd2WScsA5Zxy0tl3HLL1nVsveOa6y86O1HLA2W63P05b2y+jlr5L3jAPstk5bxy7dljnLBOX1jFE5eqy6TlybLguWrstC5eWy+1llzLY-ngsuUelCy-Oi4nL3OXoctA5YFy8LlpXLouWFcty5chyyQlzrL62X4kskpcTLLw5-bu-DmUcvs5ZFy5Tl+XLpuX1cvHubESxjlobLXSXqku05dDE4KRvXL19nNEu-ZfJy-jls3LiuWVctiBcty6zl0rLd2Xbcta5b6S5Ml3-zBTmCkLO5c6S5zl33LauWPcsm5fn897l-7LxuWgUtpBYbS1LFlHjSGH-r0iJZMc8YlqrL2eXTsvbJahy7Hlv7LJqWY8t+5aTy1Glz5LweW+nOGOewC6IlwvLcWXPcvm5dVywnlnSO0eWKcuJ5bhy72l9tLsqW1EsxRw0S9XlkxzteXTkst5bdyw3l93LNTm48tF5dby8PlmwLlBqyCDupZCy3ElwPLOuWfcvW5YyS-7l17LG2Xi8uG5aRy3bFmPLa+X4cujpa7y1bl+pL4eWgct75Y7ywjl-LLg+Wt8tY5a7czbl0vLduW34unZaZy6DZrPLI-n78sB5bCy8aluvLQnnt8tIubBy2flw1LneXN8t9qHR86-lrYLd9nAn4kmYOS-Plo5Lb2Wl8vx5eVy8AVxArk+WuctN5bmy8Clk6moKX8e2OpZdCxGlglLbKWH8u1Jdzy7LltArkeXSCsr5YI82TmNvL3IW4QuTpewK0ylp1LQ6XWUvQpeTy4slvJLo+XyCsHZYhy0Pl+Oed+XlQtZpYXS2ClhgruBXQPONpZyy-vl5dL8BWJ8vD5Z4K7--DuUGbnHjpZucby-+5qloHODjXNT5fuSxOlutLotlpcvvkefy7fliPLFBXnsua5fXy9rl0uLv+Xx8vf5eEXv25tZLdP6zCubZZvy6O55Qr8M4p3Moxak86aFwdLDKWoUteJZhSwflpAr9eXZCtGFZHy8EV9xzhHnT8uaFcwK3QV5UtOBWsCvVhY4c4QVtpLxBX+ctR5ZSK5wVs7LYAWwitm5YwK8fQ2Irom6YitRFaTSywVsvLJxMc8tH5fSK3b54qdeiNwSTLSiw81syHDzARWanOZFfn800VkvL-BWBQuCFdt0roVunLRuXkCsaFfby4AVi-L72WLCsD5Yiy0oTXjz7+XTCuL5fMK44V5HLaRWwBUSeYgKzWF+dL3aWxCstHjdS00Fy6qXaWmCtBpY-yxml-1LdqWvCvDpYkK3llldLnaWU0uFpanS5MVz-Ls6XOwu0Fe0K5Wl4or1aXk0sFpYrS-EV3YrYYXM0vtFZWK5cV44rcBWx0vPFdrSxcV+tLjxXVitlpbuK0CVnNLIJW3PNnFZeKx0VyErCRXvCsXCNjS68V-XzCJXo0sAla0KxCVh4raJXmCtLFfBKyiVl+LOJW80sYlciK-cVt4rVxW9isDpYOKyKlntLAxW-CueheMK8rCddLQcRuvNbpdmKjulmfGe6WIZkHpZnC5D0ucLvJV2DiG-q-05IyOPpq4XM2o7lA3C040UKq7oAdwtSlegmJrp1D6F5JaIvU1gR0WeFmWIF4Wb5RXhYYMDeFwDogEruItJES6oE+Fp9hqz4MhxoAxNK+liKBcNQy3SC-heVKUYgACLBHMkUwi4DUi7TlcCLJkW3kOGwFfsO3cWCLiZj4IvRVEQiziaZCLjPdUIu5dxQNB1YTCL21w5DC4RcVjFR2NktVzslSv2RZVK2RFyRZyuBjIupYcVK4zCZUrSSYEdFrSEYi18UZ0r1gpWIsAknGICusmWIBSB9StQRc58LcQfiLgHR8ysYZOEi9DclsyAmLj6AJeEki7bIaSLfDhaysTdPDwYtQRSLv-llIvjAVUi4L4sQwGkXP0hagETJbAmXSL7dxJQV5GNPGimVrXUIQS6gCXXHMiwqgGyTzoTXewFaMPC0ZoByLqGADECObPg4C5Fu8QbkXVwAeRaJc15FjdLI4XvMthRpaTlyVipxgWXBMmhRfUuU68S8rsXdooum7jii8B4BKL59Ikou7FQmi57gx6L1zHMxgNSZVtEBl8HCd0XOFSJAP-K3IS33G1MWDxS4xeEy0DFt++wMWiYtgxZAq9g0VmLWlmb0vIVapi6hVmm43UX6Yv4Vawq0zFkmLgMWkYvAxeRixzFkezYFXf9mHVUgq7Io4mLs0X7fRwVcWi-RZlirtGXuktvyWwq8RVlmLl0Wb0uYVcZiy9FnCrKRREYvIxfIq-xV+KQMFXuKtXRd4q1pZiirQV0qKtEA0xi8JEoRJElXKPRMVdJi9DFjSrBMX2KuYm04qwxVkirIlWyKtIVbEq+4wFSr1UwfouaVfJi9pV56L4lXBKtTsmEq4ZViJcslWUcvyVYDCWlFw013TwBKtcVdUq-RVhaL6lWtKv+Vcsq4RVzyrelWWYtkxeC1YFV4yrJBBTKtoVbpixhZumLQVWbKteVbMqzxVjCrMlW77MwPReSWr0h-o+aZcgAOJKQkJTGu8ovltcXYtPGR0O2gAAAuiQAAAAsnAAGAAAABDAAAJrVVuqruABQABgAFqq1AAWqrKAAAACerABGgDmgAiqlFgepgRAB2ABSBAsAJwAeIAnEBbADU4D3APoALzAFoB5AAUgAswI0AfIA5j9OQBVAGFCXpgaarVFAqgD00BGq2DQO00P+x2ACcBAtACEASsguRBrACNAEqWu0AAQAIQAJngXQH4AOwAWIAnEAZYi8AB2gCYAKoAGgBGgC3gHyAAtV-QA-qBnquiABuACNVr8qtwAuABhAAYwIHAR6rw1WzABcAHsasmAQGrtgBl4BaoBgeCNVkQAjQANrBVgCBgO0AKTATTALqujeAmq5wAA7UEgB2gD00DBwCGgUQAN1Xhqut0nEAFDV4CAXABaHCvVdEALwAXy4I1WJquQ1dbpAsARoANQBRACr4AtAPB87fwQ8BCNERAHHQO5gCwAniADkAgEBN8JwAMIAJvhMEAXQFsAHsgWmr41XBAAcQAmq+wAfGg6tXbZTDVc4AEoAC6AzIATqCkYD6q-OwdmAT1WQsCkQBGq90gE6gLQA0HhhAHyALoACwAzNWKasNAFEAIygWKAJvgWYAXVeVqyIwI2rMoA4sCM1eVq8DVyJgp1XuACB1ZlABYAJUA22ALICI1YiAMKAe6rgNX1gBo1ZVQEzVroAVDwuAAhACWq-8kqeA3xEjquiADkQC0AKsA8gABAB-VZ4AGjVgWQFoAO4gXQBJq5K0RoAILAk0CcQBCAI7VmUA+gBSMCbQHRq07V5qYCUBmQCcMEjALrVuiWCNWSUCV1b6AE8CTwAMoBEgANAGkoO2ACIAS5ASak9oH0ACdQUfIF0AeQBUIGJq7nV40AFVXwACoABgABgAAAAZhgAAAAxk1VuAAAAAVAAAFgAAVwoAAAAIzoACgADAAsABcABkACLq6QAdgAAABRUgAbwBpasv1c4ADEAF+raWAX6vsAFIAAoAUgAlgAAABCBQAgwACAFIAMYAdgAIDWX6u8ADAAKQAYgA4ABoADwAFgAAAACVqq2gAE+rD9Xmasv1YAAGJ4NftsPgATgAYAAX6sAAEFiavngHwAGAAMAAWgA8GucABAawIAF+rN1WQGukADkAKQAb+rjDXSAB4NYkAAIAPBrL9WwADGADwa1oACQAYAAyGsgNZAa5agfAAL9WBwBkNfYAGI1zgASDXIACwAAQADAAZAA6AAsABQAAfq4QAAAAviQAAAAynVVmAAZ9W0AC4AAUADo1oAAA&quot;,&quot;cType&quot;:4,&quot;size&quot;:577762}"/>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OosMHxiaVE8&amp;list=PLG9A6ovzPqX4uTMILULzW_MASdnH8j_1z&amp;index=17&amp;t=28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6BF5-8461-43DC-9ADF-B2489FE6274F}">
  <dimension ref="B2:J44"/>
  <sheetViews>
    <sheetView workbookViewId="0">
      <selection activeCell="B3" sqref="B3"/>
    </sheetView>
  </sheetViews>
  <sheetFormatPr defaultRowHeight="14.5" x14ac:dyDescent="0.35"/>
  <cols>
    <col min="2" max="2" width="9.08984375" bestFit="1" customWidth="1"/>
    <col min="4" max="4" width="19.1796875" bestFit="1" customWidth="1"/>
    <col min="6" max="6" width="10.90625" bestFit="1" customWidth="1"/>
    <col min="8" max="8" width="16.90625" bestFit="1" customWidth="1"/>
    <col min="10" max="10" width="10.453125" customWidth="1"/>
  </cols>
  <sheetData>
    <row r="2" spans="2:10" x14ac:dyDescent="0.35">
      <c r="B2" t="s">
        <v>113</v>
      </c>
      <c r="D2" t="s">
        <v>110</v>
      </c>
      <c r="F2" t="s">
        <v>111</v>
      </c>
      <c r="H2" t="s">
        <v>112</v>
      </c>
      <c r="J2" t="s">
        <v>114</v>
      </c>
    </row>
    <row r="3" spans="2:10" x14ac:dyDescent="0.35">
      <c r="B3">
        <f>MAX(IDcol)+1</f>
        <v>11</v>
      </c>
      <c r="D3" t="s">
        <v>115</v>
      </c>
      <c r="F3" t="s">
        <v>120</v>
      </c>
      <c r="H3" t="s">
        <v>121</v>
      </c>
      <c r="J3" s="6">
        <v>44990</v>
      </c>
    </row>
    <row r="4" spans="2:10" x14ac:dyDescent="0.35">
      <c r="D4" t="s">
        <v>116</v>
      </c>
      <c r="H4" t="s">
        <v>122</v>
      </c>
      <c r="J4" s="6">
        <v>44991</v>
      </c>
    </row>
    <row r="5" spans="2:10" x14ac:dyDescent="0.35">
      <c r="D5" t="s">
        <v>117</v>
      </c>
      <c r="H5" t="s">
        <v>123</v>
      </c>
      <c r="J5" s="6">
        <v>44992</v>
      </c>
    </row>
    <row r="6" spans="2:10" x14ac:dyDescent="0.35">
      <c r="D6" t="s">
        <v>118</v>
      </c>
      <c r="H6" t="s">
        <v>124</v>
      </c>
      <c r="J6" s="6">
        <v>44993</v>
      </c>
    </row>
    <row r="7" spans="2:10" x14ac:dyDescent="0.35">
      <c r="D7" t="s">
        <v>119</v>
      </c>
      <c r="H7" t="s">
        <v>125</v>
      </c>
      <c r="J7" s="6">
        <v>44994</v>
      </c>
    </row>
    <row r="8" spans="2:10" x14ac:dyDescent="0.35">
      <c r="H8" t="s">
        <v>126</v>
      </c>
      <c r="J8" s="6">
        <v>44995</v>
      </c>
    </row>
    <row r="9" spans="2:10" x14ac:dyDescent="0.35">
      <c r="H9" t="s">
        <v>127</v>
      </c>
      <c r="J9" s="6">
        <v>44996</v>
      </c>
    </row>
    <row r="10" spans="2:10" x14ac:dyDescent="0.35">
      <c r="H10" t="s">
        <v>128</v>
      </c>
      <c r="J10" s="6">
        <v>44997</v>
      </c>
    </row>
    <row r="11" spans="2:10" x14ac:dyDescent="0.35">
      <c r="J11" s="6">
        <v>45075</v>
      </c>
    </row>
    <row r="12" spans="2:10" x14ac:dyDescent="0.35">
      <c r="J12" s="6">
        <v>45096</v>
      </c>
    </row>
    <row r="13" spans="2:10" x14ac:dyDescent="0.35">
      <c r="J13" s="6">
        <v>45111</v>
      </c>
    </row>
    <row r="14" spans="2:10" x14ac:dyDescent="0.35">
      <c r="J14" s="6">
        <v>45131</v>
      </c>
    </row>
    <row r="15" spans="2:10" x14ac:dyDescent="0.35">
      <c r="J15" s="6">
        <v>45173</v>
      </c>
    </row>
    <row r="16" spans="2:10" x14ac:dyDescent="0.35">
      <c r="J16" s="6">
        <v>45207</v>
      </c>
    </row>
    <row r="17" spans="10:10" x14ac:dyDescent="0.35">
      <c r="J17" s="6">
        <v>45208</v>
      </c>
    </row>
    <row r="18" spans="10:10" x14ac:dyDescent="0.35">
      <c r="J18" s="6">
        <v>45209</v>
      </c>
    </row>
    <row r="19" spans="10:10" x14ac:dyDescent="0.35">
      <c r="J19" s="6">
        <v>45210</v>
      </c>
    </row>
    <row r="20" spans="10:10" x14ac:dyDescent="0.35">
      <c r="J20" s="6">
        <v>45211</v>
      </c>
    </row>
    <row r="21" spans="10:10" x14ac:dyDescent="0.35">
      <c r="J21" s="6">
        <v>45212</v>
      </c>
    </row>
    <row r="22" spans="10:10" x14ac:dyDescent="0.35">
      <c r="J22" s="6">
        <v>45213</v>
      </c>
    </row>
    <row r="23" spans="10:10" x14ac:dyDescent="0.35">
      <c r="J23" s="6">
        <v>45214</v>
      </c>
    </row>
    <row r="24" spans="10:10" x14ac:dyDescent="0.35">
      <c r="J24" s="6">
        <v>45253</v>
      </c>
    </row>
    <row r="25" spans="10:10" x14ac:dyDescent="0.35">
      <c r="J25" s="6">
        <v>45254</v>
      </c>
    </row>
    <row r="26" spans="10:10" x14ac:dyDescent="0.35">
      <c r="J26" s="6">
        <v>45255</v>
      </c>
    </row>
    <row r="27" spans="10:10" x14ac:dyDescent="0.35">
      <c r="J27" s="6">
        <v>45256</v>
      </c>
    </row>
    <row r="28" spans="10:10" x14ac:dyDescent="0.35">
      <c r="J28" s="6">
        <v>45284</v>
      </c>
    </row>
    <row r="29" spans="10:10" x14ac:dyDescent="0.35">
      <c r="J29" s="6">
        <v>45285</v>
      </c>
    </row>
    <row r="30" spans="10:10" x14ac:dyDescent="0.35">
      <c r="J30" s="6">
        <v>45292</v>
      </c>
    </row>
    <row r="31" spans="10:10" x14ac:dyDescent="0.35">
      <c r="J31" s="6">
        <v>45306</v>
      </c>
    </row>
    <row r="32" spans="10:10" x14ac:dyDescent="0.35">
      <c r="J32" s="6">
        <v>45341</v>
      </c>
    </row>
    <row r="33" spans="10:10" x14ac:dyDescent="0.35">
      <c r="J33" s="6">
        <v>45354</v>
      </c>
    </row>
    <row r="34" spans="10:10" x14ac:dyDescent="0.35">
      <c r="J34" s="6">
        <v>45355</v>
      </c>
    </row>
    <row r="35" spans="10:10" x14ac:dyDescent="0.35">
      <c r="J35" s="6">
        <v>45356</v>
      </c>
    </row>
    <row r="36" spans="10:10" x14ac:dyDescent="0.35">
      <c r="J36" s="6">
        <v>45357</v>
      </c>
    </row>
    <row r="37" spans="10:10" x14ac:dyDescent="0.35">
      <c r="J37" s="6">
        <v>45358</v>
      </c>
    </row>
    <row r="38" spans="10:10" x14ac:dyDescent="0.35">
      <c r="J38" s="6">
        <v>45359</v>
      </c>
    </row>
    <row r="39" spans="10:10" x14ac:dyDescent="0.35">
      <c r="J39" s="6">
        <v>45360</v>
      </c>
    </row>
    <row r="40" spans="10:10" x14ac:dyDescent="0.35">
      <c r="J40" s="6">
        <v>45361</v>
      </c>
    </row>
    <row r="41" spans="10:10" x14ac:dyDescent="0.35">
      <c r="J41" s="6">
        <v>45439</v>
      </c>
    </row>
    <row r="42" spans="10:10" x14ac:dyDescent="0.35">
      <c r="J42" s="6">
        <v>45462</v>
      </c>
    </row>
    <row r="43" spans="10:10" x14ac:dyDescent="0.35">
      <c r="J43" s="6">
        <v>45477</v>
      </c>
    </row>
    <row r="44" spans="10:10" x14ac:dyDescent="0.35">
      <c r="J44" s="6">
        <v>45497</v>
      </c>
    </row>
  </sheetData>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0A82-657E-49CB-8B0A-D07FDE0C69BB}">
  <dimension ref="B2:PF29"/>
  <sheetViews>
    <sheetView tabSelected="1" topLeftCell="A16" workbookViewId="0">
      <selection activeCell="S27" sqref="S27:T29"/>
    </sheetView>
  </sheetViews>
  <sheetFormatPr defaultRowHeight="14.5"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col min="13" max="13" width="10.26953125" customWidth="1"/>
    <col min="14" max="16" width="10.90625" customWidth="1"/>
    <col min="17" max="18" width="10.6328125" customWidth="1"/>
    <col min="19" max="20" width="9.453125" customWidth="1"/>
    <col min="22" max="22" width="1.36328125" customWidth="1"/>
    <col min="23" max="422" width="2.6328125" customWidth="1"/>
  </cols>
  <sheetData>
    <row r="2" spans="2:10" ht="21" x14ac:dyDescent="0.5">
      <c r="B2" s="8" t="s">
        <v>133</v>
      </c>
    </row>
    <row r="4" spans="2:10" x14ac:dyDescent="0.35">
      <c r="B4" t="s">
        <v>173</v>
      </c>
      <c r="D4" s="15">
        <f ca="1">IF(Q20&lt;&gt;"",MIN(TaskTable[Planned
Start]), TODAY())</f>
        <v>44978</v>
      </c>
      <c r="E4" t="s">
        <v>177</v>
      </c>
      <c r="G4" s="14">
        <f>COUNTA(TaskTable[ID])</f>
        <v>10</v>
      </c>
      <c r="H4" t="s">
        <v>180</v>
      </c>
      <c r="J4" s="14">
        <f>_xlfn.AGGREGATE(3,5,TaskTable[ID])</f>
        <v>10</v>
      </c>
    </row>
    <row r="5" spans="2:10" x14ac:dyDescent="0.35">
      <c r="B5" t="s">
        <v>174</v>
      </c>
      <c r="D5" s="15">
        <f ca="1">IF(AND(Q20&lt;&gt;"",R20&lt;&gt;""),MAX(TaskTable[Planned
End]),D4+1)</f>
        <v>45015</v>
      </c>
      <c r="E5" t="s">
        <v>178</v>
      </c>
      <c r="G5" s="14">
        <f>COUNTIF(TaskTable[Percent
Complete],"=1")</f>
        <v>3</v>
      </c>
      <c r="H5" t="s">
        <v>181</v>
      </c>
      <c r="J5" s="14" cm="1">
        <f t="array" aca="1" ref="J5" ca="1">SUMPRODUCT(SUBTOTAL(3,OFFSET(TaskTable[Percent
Complete],ROW(TaskTable[Percent
Complete])-MIN(ROW(TaskTable[Percent
Complete])),,1))*(TaskTable[Percent
Complete]=1))</f>
        <v>3</v>
      </c>
    </row>
    <row r="6" spans="2:10" x14ac:dyDescent="0.35">
      <c r="B6" t="s">
        <v>175</v>
      </c>
      <c r="D6" s="15">
        <f ca="1">IF(Q20&lt;&gt;"",SUBTOTAL(5,TaskTable[Planned
Start]),TODAY())</f>
        <v>44978</v>
      </c>
      <c r="E6" t="s">
        <v>179</v>
      </c>
      <c r="G6" s="14">
        <f>COUNTIF(TaskTable[Percent
Complete],"&lt;&gt;1")</f>
        <v>7</v>
      </c>
      <c r="H6" t="s">
        <v>182</v>
      </c>
      <c r="J6" s="14">
        <f ca="1">J4-J5</f>
        <v>7</v>
      </c>
    </row>
    <row r="7" spans="2:10" x14ac:dyDescent="0.35">
      <c r="B7" t="s">
        <v>176</v>
      </c>
      <c r="D7" s="15">
        <f ca="1">IF(AND(Q20&lt;&gt;"",R20&lt;&gt;""),SUBTOTAL(4,TaskTable[Planned
End]),D4+1)</f>
        <v>45015</v>
      </c>
      <c r="G7" s="14"/>
      <c r="J7" s="14"/>
    </row>
    <row r="8" spans="2:10" x14ac:dyDescent="0.35">
      <c r="B8" t="s">
        <v>134</v>
      </c>
      <c r="D8" s="14">
        <f ca="1">NETWORKDAYS(D4,D5,Holidaysdd)</f>
        <v>23</v>
      </c>
      <c r="E8" t="s">
        <v>193</v>
      </c>
      <c r="G8" s="14">
        <f>SUM(TaskTable[Planned
Workdays])</f>
        <v>26</v>
      </c>
      <c r="H8" t="s">
        <v>194</v>
      </c>
      <c r="J8" s="14" cm="1">
        <f t="array" ref="J8">SUM(TaskTable[Planned
Workdays]-(TaskTable[Planned
Workdays]*TaskTable[Percent
Complete]))</f>
        <v>14.35</v>
      </c>
    </row>
    <row r="9" spans="2:10" x14ac:dyDescent="0.35">
      <c r="B9" t="s">
        <v>135</v>
      </c>
      <c r="D9" s="14">
        <f ca="1">D5-D4+1</f>
        <v>38</v>
      </c>
      <c r="G9" s="14"/>
      <c r="J9" s="14"/>
    </row>
    <row r="10" spans="2:10" x14ac:dyDescent="0.35">
      <c r="B10" t="s">
        <v>136</v>
      </c>
      <c r="D10" s="14">
        <f ca="1">NETWORKDAYS(D6,D7,Holidaysdd)</f>
        <v>23</v>
      </c>
      <c r="E10" t="s">
        <v>170</v>
      </c>
      <c r="G10" s="14">
        <f>SUBTOTAL(9,TaskTable[Planned
Workdays])</f>
        <v>26</v>
      </c>
      <c r="H10" t="s">
        <v>171</v>
      </c>
      <c r="J10" s="14">
        <f>SUBTOTAL(9,TaskTable[Planned
Remaining])</f>
        <v>14.35</v>
      </c>
    </row>
    <row r="11" spans="2:10" x14ac:dyDescent="0.35">
      <c r="B11" t="s">
        <v>137</v>
      </c>
      <c r="D11" s="14">
        <f ca="1">D7-D6+1</f>
        <v>38</v>
      </c>
      <c r="G11" s="14"/>
      <c r="J11" s="14"/>
    </row>
    <row r="12" spans="2:10" x14ac:dyDescent="0.35">
      <c r="B12" t="s">
        <v>138</v>
      </c>
      <c r="D12" s="21"/>
      <c r="G12" s="14"/>
      <c r="J12" s="14"/>
    </row>
    <row r="13" spans="2:10" x14ac:dyDescent="0.35">
      <c r="B13" t="s">
        <v>139</v>
      </c>
      <c r="D13" s="22"/>
      <c r="G13" s="14"/>
      <c r="J13" s="14"/>
    </row>
    <row r="14" spans="2:10" x14ac:dyDescent="0.35">
      <c r="B14" t="s">
        <v>140</v>
      </c>
      <c r="D14" s="23"/>
      <c r="G14" s="14"/>
      <c r="J14" s="14"/>
    </row>
    <row r="15" spans="2:10" x14ac:dyDescent="0.35">
      <c r="D15" s="14"/>
      <c r="G15" s="14"/>
      <c r="J15" s="14"/>
    </row>
    <row r="16" spans="2:10" x14ac:dyDescent="0.35">
      <c r="B16" t="s">
        <v>169</v>
      </c>
      <c r="D16" s="14">
        <f>MAX(IDdd)+1</f>
        <v>11</v>
      </c>
      <c r="G16" s="14"/>
      <c r="I16" s="24"/>
      <c r="J16" s="14"/>
    </row>
    <row r="17" spans="2:422" ht="69.5" customHeight="1" x14ac:dyDescent="0.35">
      <c r="U17" s="11" t="s">
        <v>157</v>
      </c>
      <c r="V17" s="12"/>
      <c r="W17" s="13">
        <f ca="1">D6</f>
        <v>44978</v>
      </c>
      <c r="X17" s="13">
        <f ca="1">W17+1</f>
        <v>44979</v>
      </c>
      <c r="Y17" s="13">
        <f t="shared" ref="Y17:CJ17" ca="1" si="0">X17+1</f>
        <v>44980</v>
      </c>
      <c r="Z17" s="13">
        <f t="shared" ca="1" si="0"/>
        <v>44981</v>
      </c>
      <c r="AA17" s="13">
        <f t="shared" ca="1" si="0"/>
        <v>44982</v>
      </c>
      <c r="AB17" s="13">
        <f t="shared" ca="1" si="0"/>
        <v>44983</v>
      </c>
      <c r="AC17" s="13">
        <f t="shared" ca="1" si="0"/>
        <v>44984</v>
      </c>
      <c r="AD17" s="13">
        <f t="shared" ca="1" si="0"/>
        <v>44985</v>
      </c>
      <c r="AE17" s="13">
        <f t="shared" ca="1" si="0"/>
        <v>44986</v>
      </c>
      <c r="AF17" s="13">
        <f t="shared" ca="1" si="0"/>
        <v>44987</v>
      </c>
      <c r="AG17" s="13">
        <f t="shared" ca="1" si="0"/>
        <v>44988</v>
      </c>
      <c r="AH17" s="13">
        <f t="shared" ca="1" si="0"/>
        <v>44989</v>
      </c>
      <c r="AI17" s="13">
        <f t="shared" ca="1" si="0"/>
        <v>44990</v>
      </c>
      <c r="AJ17" s="13">
        <f t="shared" ca="1" si="0"/>
        <v>44991</v>
      </c>
      <c r="AK17" s="13">
        <f t="shared" ca="1" si="0"/>
        <v>44992</v>
      </c>
      <c r="AL17" s="13">
        <f t="shared" ca="1" si="0"/>
        <v>44993</v>
      </c>
      <c r="AM17" s="13">
        <f t="shared" ca="1" si="0"/>
        <v>44994</v>
      </c>
      <c r="AN17" s="13">
        <f t="shared" ca="1" si="0"/>
        <v>44995</v>
      </c>
      <c r="AO17" s="13">
        <f t="shared" ca="1" si="0"/>
        <v>44996</v>
      </c>
      <c r="AP17" s="13">
        <f t="shared" ca="1" si="0"/>
        <v>44997</v>
      </c>
      <c r="AQ17" s="13">
        <f t="shared" ca="1" si="0"/>
        <v>44998</v>
      </c>
      <c r="AR17" s="13">
        <f t="shared" ca="1" si="0"/>
        <v>44999</v>
      </c>
      <c r="AS17" s="13">
        <f t="shared" ca="1" si="0"/>
        <v>45000</v>
      </c>
      <c r="AT17" s="13">
        <f t="shared" ca="1" si="0"/>
        <v>45001</v>
      </c>
      <c r="AU17" s="13">
        <f t="shared" ca="1" si="0"/>
        <v>45002</v>
      </c>
      <c r="AV17" s="13">
        <f t="shared" ca="1" si="0"/>
        <v>45003</v>
      </c>
      <c r="AW17" s="13">
        <f t="shared" ca="1" si="0"/>
        <v>45004</v>
      </c>
      <c r="AX17" s="13">
        <f t="shared" ca="1" si="0"/>
        <v>45005</v>
      </c>
      <c r="AY17" s="13">
        <f t="shared" ca="1" si="0"/>
        <v>45006</v>
      </c>
      <c r="AZ17" s="13">
        <f t="shared" ca="1" si="0"/>
        <v>45007</v>
      </c>
      <c r="BA17" s="13">
        <f t="shared" ca="1" si="0"/>
        <v>45008</v>
      </c>
      <c r="BB17" s="13">
        <f t="shared" ca="1" si="0"/>
        <v>45009</v>
      </c>
      <c r="BC17" s="13">
        <f t="shared" ca="1" si="0"/>
        <v>45010</v>
      </c>
      <c r="BD17" s="13">
        <f t="shared" ca="1" si="0"/>
        <v>45011</v>
      </c>
      <c r="BE17" s="13">
        <f t="shared" ca="1" si="0"/>
        <v>45012</v>
      </c>
      <c r="BF17" s="13">
        <f t="shared" ca="1" si="0"/>
        <v>45013</v>
      </c>
      <c r="BG17" s="13">
        <f t="shared" ca="1" si="0"/>
        <v>45014</v>
      </c>
      <c r="BH17" s="13">
        <f t="shared" ca="1" si="0"/>
        <v>45015</v>
      </c>
      <c r="BI17" s="13">
        <f t="shared" ca="1" si="0"/>
        <v>45016</v>
      </c>
      <c r="BJ17" s="13">
        <f t="shared" ca="1" si="0"/>
        <v>45017</v>
      </c>
      <c r="BK17" s="13">
        <f t="shared" ca="1" si="0"/>
        <v>45018</v>
      </c>
      <c r="BL17" s="13">
        <f t="shared" ca="1" si="0"/>
        <v>45019</v>
      </c>
      <c r="BM17" s="13">
        <f t="shared" ca="1" si="0"/>
        <v>45020</v>
      </c>
      <c r="BN17" s="13">
        <f t="shared" ca="1" si="0"/>
        <v>45021</v>
      </c>
      <c r="BO17" s="13">
        <f t="shared" ca="1" si="0"/>
        <v>45022</v>
      </c>
      <c r="BP17" s="13">
        <f t="shared" ca="1" si="0"/>
        <v>45023</v>
      </c>
      <c r="BQ17" s="13">
        <f t="shared" ca="1" si="0"/>
        <v>45024</v>
      </c>
      <c r="BR17" s="13">
        <f t="shared" ca="1" si="0"/>
        <v>45025</v>
      </c>
      <c r="BS17" s="13">
        <f t="shared" ca="1" si="0"/>
        <v>45026</v>
      </c>
      <c r="BT17" s="13">
        <f t="shared" ca="1" si="0"/>
        <v>45027</v>
      </c>
      <c r="BU17" s="13">
        <f t="shared" ca="1" si="0"/>
        <v>45028</v>
      </c>
      <c r="BV17" s="13">
        <f t="shared" ca="1" si="0"/>
        <v>45029</v>
      </c>
      <c r="BW17" s="13">
        <f t="shared" ca="1" si="0"/>
        <v>45030</v>
      </c>
      <c r="BX17" s="13">
        <f t="shared" ca="1" si="0"/>
        <v>45031</v>
      </c>
      <c r="BY17" s="13">
        <f t="shared" ca="1" si="0"/>
        <v>45032</v>
      </c>
      <c r="BZ17" s="13">
        <f t="shared" ca="1" si="0"/>
        <v>45033</v>
      </c>
      <c r="CA17" s="13">
        <f t="shared" ca="1" si="0"/>
        <v>45034</v>
      </c>
      <c r="CB17" s="13">
        <f t="shared" ca="1" si="0"/>
        <v>45035</v>
      </c>
      <c r="CC17" s="13">
        <f t="shared" ca="1" si="0"/>
        <v>45036</v>
      </c>
      <c r="CD17" s="13">
        <f t="shared" ca="1" si="0"/>
        <v>45037</v>
      </c>
      <c r="CE17" s="13">
        <f t="shared" ca="1" si="0"/>
        <v>45038</v>
      </c>
      <c r="CF17" s="13">
        <f t="shared" ca="1" si="0"/>
        <v>45039</v>
      </c>
      <c r="CG17" s="13">
        <f t="shared" ca="1" si="0"/>
        <v>45040</v>
      </c>
      <c r="CH17" s="13">
        <f t="shared" ca="1" si="0"/>
        <v>45041</v>
      </c>
      <c r="CI17" s="13">
        <f t="shared" ca="1" si="0"/>
        <v>45042</v>
      </c>
      <c r="CJ17" s="13">
        <f t="shared" ca="1" si="0"/>
        <v>45043</v>
      </c>
      <c r="CK17" s="13">
        <f t="shared" ref="CK17:EV17" ca="1" si="1">CJ17+1</f>
        <v>45044</v>
      </c>
      <c r="CL17" s="13">
        <f t="shared" ca="1" si="1"/>
        <v>45045</v>
      </c>
      <c r="CM17" s="13">
        <f t="shared" ca="1" si="1"/>
        <v>45046</v>
      </c>
      <c r="CN17" s="13">
        <f t="shared" ca="1" si="1"/>
        <v>45047</v>
      </c>
      <c r="CO17" s="13">
        <f t="shared" ca="1" si="1"/>
        <v>45048</v>
      </c>
      <c r="CP17" s="13">
        <f t="shared" ca="1" si="1"/>
        <v>45049</v>
      </c>
      <c r="CQ17" s="13">
        <f t="shared" ca="1" si="1"/>
        <v>45050</v>
      </c>
      <c r="CR17" s="13">
        <f t="shared" ca="1" si="1"/>
        <v>45051</v>
      </c>
      <c r="CS17" s="13">
        <f t="shared" ca="1" si="1"/>
        <v>45052</v>
      </c>
      <c r="CT17" s="13">
        <f t="shared" ca="1" si="1"/>
        <v>45053</v>
      </c>
      <c r="CU17" s="13">
        <f t="shared" ca="1" si="1"/>
        <v>45054</v>
      </c>
      <c r="CV17" s="13">
        <f t="shared" ca="1" si="1"/>
        <v>45055</v>
      </c>
      <c r="CW17" s="13">
        <f t="shared" ca="1" si="1"/>
        <v>45056</v>
      </c>
      <c r="CX17" s="13">
        <f t="shared" ca="1" si="1"/>
        <v>45057</v>
      </c>
      <c r="CY17" s="13">
        <f t="shared" ca="1" si="1"/>
        <v>45058</v>
      </c>
      <c r="CZ17" s="13">
        <f t="shared" ca="1" si="1"/>
        <v>45059</v>
      </c>
      <c r="DA17" s="13">
        <f t="shared" ca="1" si="1"/>
        <v>45060</v>
      </c>
      <c r="DB17" s="13">
        <f t="shared" ca="1" si="1"/>
        <v>45061</v>
      </c>
      <c r="DC17" s="13">
        <f t="shared" ca="1" si="1"/>
        <v>45062</v>
      </c>
      <c r="DD17" s="13">
        <f t="shared" ca="1" si="1"/>
        <v>45063</v>
      </c>
      <c r="DE17" s="13">
        <f t="shared" ca="1" si="1"/>
        <v>45064</v>
      </c>
      <c r="DF17" s="13">
        <f t="shared" ca="1" si="1"/>
        <v>45065</v>
      </c>
      <c r="DG17" s="13">
        <f t="shared" ca="1" si="1"/>
        <v>45066</v>
      </c>
      <c r="DH17" s="13">
        <f t="shared" ca="1" si="1"/>
        <v>45067</v>
      </c>
      <c r="DI17" s="13">
        <f t="shared" ca="1" si="1"/>
        <v>45068</v>
      </c>
      <c r="DJ17" s="13">
        <f t="shared" ca="1" si="1"/>
        <v>45069</v>
      </c>
      <c r="DK17" s="13">
        <f t="shared" ca="1" si="1"/>
        <v>45070</v>
      </c>
      <c r="DL17" s="13">
        <f t="shared" ca="1" si="1"/>
        <v>45071</v>
      </c>
      <c r="DM17" s="13">
        <f t="shared" ca="1" si="1"/>
        <v>45072</v>
      </c>
      <c r="DN17" s="13">
        <f t="shared" ca="1" si="1"/>
        <v>45073</v>
      </c>
      <c r="DO17" s="13">
        <f t="shared" ca="1" si="1"/>
        <v>45074</v>
      </c>
      <c r="DP17" s="13">
        <f t="shared" ca="1" si="1"/>
        <v>45075</v>
      </c>
      <c r="DQ17" s="13">
        <f t="shared" ca="1" si="1"/>
        <v>45076</v>
      </c>
      <c r="DR17" s="13">
        <f t="shared" ca="1" si="1"/>
        <v>45077</v>
      </c>
      <c r="DS17" s="13">
        <f t="shared" ca="1" si="1"/>
        <v>45078</v>
      </c>
      <c r="DT17" s="13">
        <f t="shared" ca="1" si="1"/>
        <v>45079</v>
      </c>
      <c r="DU17" s="13">
        <f t="shared" ca="1" si="1"/>
        <v>45080</v>
      </c>
      <c r="DV17" s="13">
        <f t="shared" ca="1" si="1"/>
        <v>45081</v>
      </c>
      <c r="DW17" s="13">
        <f t="shared" ca="1" si="1"/>
        <v>45082</v>
      </c>
      <c r="DX17" s="13">
        <f t="shared" ca="1" si="1"/>
        <v>45083</v>
      </c>
      <c r="DY17" s="13">
        <f t="shared" ca="1" si="1"/>
        <v>45084</v>
      </c>
      <c r="DZ17" s="13">
        <f t="shared" ca="1" si="1"/>
        <v>45085</v>
      </c>
      <c r="EA17" s="13">
        <f t="shared" ca="1" si="1"/>
        <v>45086</v>
      </c>
      <c r="EB17" s="13">
        <f t="shared" ca="1" si="1"/>
        <v>45087</v>
      </c>
      <c r="EC17" s="13">
        <f t="shared" ca="1" si="1"/>
        <v>45088</v>
      </c>
      <c r="ED17" s="13">
        <f t="shared" ca="1" si="1"/>
        <v>45089</v>
      </c>
      <c r="EE17" s="13">
        <f t="shared" ca="1" si="1"/>
        <v>45090</v>
      </c>
      <c r="EF17" s="13">
        <f t="shared" ca="1" si="1"/>
        <v>45091</v>
      </c>
      <c r="EG17" s="13">
        <f t="shared" ca="1" si="1"/>
        <v>45092</v>
      </c>
      <c r="EH17" s="13">
        <f t="shared" ca="1" si="1"/>
        <v>45093</v>
      </c>
      <c r="EI17" s="13">
        <f t="shared" ca="1" si="1"/>
        <v>45094</v>
      </c>
      <c r="EJ17" s="13">
        <f t="shared" ca="1" si="1"/>
        <v>45095</v>
      </c>
      <c r="EK17" s="13">
        <f t="shared" ca="1" si="1"/>
        <v>45096</v>
      </c>
      <c r="EL17" s="13">
        <f t="shared" ca="1" si="1"/>
        <v>45097</v>
      </c>
      <c r="EM17" s="13">
        <f t="shared" ca="1" si="1"/>
        <v>45098</v>
      </c>
      <c r="EN17" s="13">
        <f t="shared" ca="1" si="1"/>
        <v>45099</v>
      </c>
      <c r="EO17" s="13">
        <f t="shared" ca="1" si="1"/>
        <v>45100</v>
      </c>
      <c r="EP17" s="13">
        <f t="shared" ca="1" si="1"/>
        <v>45101</v>
      </c>
      <c r="EQ17" s="13">
        <f t="shared" ca="1" si="1"/>
        <v>45102</v>
      </c>
      <c r="ER17" s="13">
        <f t="shared" ca="1" si="1"/>
        <v>45103</v>
      </c>
      <c r="ES17" s="13">
        <f t="shared" ca="1" si="1"/>
        <v>45104</v>
      </c>
      <c r="ET17" s="13">
        <f t="shared" ca="1" si="1"/>
        <v>45105</v>
      </c>
      <c r="EU17" s="13">
        <f t="shared" ca="1" si="1"/>
        <v>45106</v>
      </c>
      <c r="EV17" s="13">
        <f t="shared" ca="1" si="1"/>
        <v>45107</v>
      </c>
      <c r="EW17" s="13">
        <f t="shared" ref="EW17:HH17" ca="1" si="2">EV17+1</f>
        <v>45108</v>
      </c>
      <c r="EX17" s="13">
        <f t="shared" ca="1" si="2"/>
        <v>45109</v>
      </c>
      <c r="EY17" s="13">
        <f t="shared" ca="1" si="2"/>
        <v>45110</v>
      </c>
      <c r="EZ17" s="13">
        <f t="shared" ca="1" si="2"/>
        <v>45111</v>
      </c>
      <c r="FA17" s="13">
        <f t="shared" ca="1" si="2"/>
        <v>45112</v>
      </c>
      <c r="FB17" s="13">
        <f t="shared" ca="1" si="2"/>
        <v>45113</v>
      </c>
      <c r="FC17" s="13">
        <f t="shared" ca="1" si="2"/>
        <v>45114</v>
      </c>
      <c r="FD17" s="13">
        <f t="shared" ca="1" si="2"/>
        <v>45115</v>
      </c>
      <c r="FE17" s="13">
        <f t="shared" ca="1" si="2"/>
        <v>45116</v>
      </c>
      <c r="FF17" s="13">
        <f t="shared" ca="1" si="2"/>
        <v>45117</v>
      </c>
      <c r="FG17" s="13">
        <f t="shared" ca="1" si="2"/>
        <v>45118</v>
      </c>
      <c r="FH17" s="13">
        <f t="shared" ca="1" si="2"/>
        <v>45119</v>
      </c>
      <c r="FI17" s="13">
        <f t="shared" ca="1" si="2"/>
        <v>45120</v>
      </c>
      <c r="FJ17" s="13">
        <f t="shared" ca="1" si="2"/>
        <v>45121</v>
      </c>
      <c r="FK17" s="13">
        <f t="shared" ca="1" si="2"/>
        <v>45122</v>
      </c>
      <c r="FL17" s="13">
        <f t="shared" ca="1" si="2"/>
        <v>45123</v>
      </c>
      <c r="FM17" s="13">
        <f t="shared" ca="1" si="2"/>
        <v>45124</v>
      </c>
      <c r="FN17" s="13">
        <f t="shared" ca="1" si="2"/>
        <v>45125</v>
      </c>
      <c r="FO17" s="13">
        <f t="shared" ca="1" si="2"/>
        <v>45126</v>
      </c>
      <c r="FP17" s="13">
        <f t="shared" ca="1" si="2"/>
        <v>45127</v>
      </c>
      <c r="FQ17" s="13">
        <f t="shared" ca="1" si="2"/>
        <v>45128</v>
      </c>
      <c r="FR17" s="13">
        <f t="shared" ca="1" si="2"/>
        <v>45129</v>
      </c>
      <c r="FS17" s="13">
        <f t="shared" ca="1" si="2"/>
        <v>45130</v>
      </c>
      <c r="FT17" s="13">
        <f t="shared" ca="1" si="2"/>
        <v>45131</v>
      </c>
      <c r="FU17" s="13">
        <f t="shared" ca="1" si="2"/>
        <v>45132</v>
      </c>
      <c r="FV17" s="13">
        <f t="shared" ca="1" si="2"/>
        <v>45133</v>
      </c>
      <c r="FW17" s="13">
        <f t="shared" ca="1" si="2"/>
        <v>45134</v>
      </c>
      <c r="FX17" s="13">
        <f t="shared" ca="1" si="2"/>
        <v>45135</v>
      </c>
      <c r="FY17" s="13">
        <f t="shared" ca="1" si="2"/>
        <v>45136</v>
      </c>
      <c r="FZ17" s="13">
        <f t="shared" ca="1" si="2"/>
        <v>45137</v>
      </c>
      <c r="GA17" s="13">
        <f t="shared" ca="1" si="2"/>
        <v>45138</v>
      </c>
      <c r="GB17" s="13">
        <f t="shared" ca="1" si="2"/>
        <v>45139</v>
      </c>
      <c r="GC17" s="13">
        <f t="shared" ca="1" si="2"/>
        <v>45140</v>
      </c>
      <c r="GD17" s="13">
        <f t="shared" ca="1" si="2"/>
        <v>45141</v>
      </c>
      <c r="GE17" s="13">
        <f t="shared" ca="1" si="2"/>
        <v>45142</v>
      </c>
      <c r="GF17" s="13">
        <f t="shared" ca="1" si="2"/>
        <v>45143</v>
      </c>
      <c r="GG17" s="13">
        <f t="shared" ca="1" si="2"/>
        <v>45144</v>
      </c>
      <c r="GH17" s="13">
        <f t="shared" ca="1" si="2"/>
        <v>45145</v>
      </c>
      <c r="GI17" s="13">
        <f t="shared" ca="1" si="2"/>
        <v>45146</v>
      </c>
      <c r="GJ17" s="13">
        <f t="shared" ca="1" si="2"/>
        <v>45147</v>
      </c>
      <c r="GK17" s="13">
        <f t="shared" ca="1" si="2"/>
        <v>45148</v>
      </c>
      <c r="GL17" s="13">
        <f t="shared" ca="1" si="2"/>
        <v>45149</v>
      </c>
      <c r="GM17" s="13">
        <f t="shared" ca="1" si="2"/>
        <v>45150</v>
      </c>
      <c r="GN17" s="13">
        <f t="shared" ca="1" si="2"/>
        <v>45151</v>
      </c>
      <c r="GO17" s="13">
        <f t="shared" ca="1" si="2"/>
        <v>45152</v>
      </c>
      <c r="GP17" s="13">
        <f t="shared" ca="1" si="2"/>
        <v>45153</v>
      </c>
      <c r="GQ17" s="13">
        <f t="shared" ca="1" si="2"/>
        <v>45154</v>
      </c>
      <c r="GR17" s="13">
        <f t="shared" ca="1" si="2"/>
        <v>45155</v>
      </c>
      <c r="GS17" s="13">
        <f t="shared" ca="1" si="2"/>
        <v>45156</v>
      </c>
      <c r="GT17" s="13">
        <f t="shared" ca="1" si="2"/>
        <v>45157</v>
      </c>
      <c r="GU17" s="13">
        <f t="shared" ca="1" si="2"/>
        <v>45158</v>
      </c>
      <c r="GV17" s="13">
        <f t="shared" ca="1" si="2"/>
        <v>45159</v>
      </c>
      <c r="GW17" s="13">
        <f t="shared" ca="1" si="2"/>
        <v>45160</v>
      </c>
      <c r="GX17" s="13">
        <f t="shared" ca="1" si="2"/>
        <v>45161</v>
      </c>
      <c r="GY17" s="13">
        <f t="shared" ca="1" si="2"/>
        <v>45162</v>
      </c>
      <c r="GZ17" s="13">
        <f t="shared" ca="1" si="2"/>
        <v>45163</v>
      </c>
      <c r="HA17" s="13">
        <f t="shared" ca="1" si="2"/>
        <v>45164</v>
      </c>
      <c r="HB17" s="13">
        <f t="shared" ca="1" si="2"/>
        <v>45165</v>
      </c>
      <c r="HC17" s="13">
        <f t="shared" ca="1" si="2"/>
        <v>45166</v>
      </c>
      <c r="HD17" s="13">
        <f t="shared" ca="1" si="2"/>
        <v>45167</v>
      </c>
      <c r="HE17" s="13">
        <f t="shared" ca="1" si="2"/>
        <v>45168</v>
      </c>
      <c r="HF17" s="13">
        <f t="shared" ca="1" si="2"/>
        <v>45169</v>
      </c>
      <c r="HG17" s="13">
        <f t="shared" ca="1" si="2"/>
        <v>45170</v>
      </c>
      <c r="HH17" s="13">
        <f t="shared" ca="1" si="2"/>
        <v>45171</v>
      </c>
      <c r="HI17" s="13">
        <f t="shared" ref="HI17:JT17" ca="1" si="3">HH17+1</f>
        <v>45172</v>
      </c>
      <c r="HJ17" s="13">
        <f t="shared" ca="1" si="3"/>
        <v>45173</v>
      </c>
      <c r="HK17" s="13">
        <f t="shared" ca="1" si="3"/>
        <v>45174</v>
      </c>
      <c r="HL17" s="13">
        <f t="shared" ca="1" si="3"/>
        <v>45175</v>
      </c>
      <c r="HM17" s="13">
        <f t="shared" ca="1" si="3"/>
        <v>45176</v>
      </c>
      <c r="HN17" s="13">
        <f t="shared" ca="1" si="3"/>
        <v>45177</v>
      </c>
      <c r="HO17" s="13">
        <f t="shared" ca="1" si="3"/>
        <v>45178</v>
      </c>
      <c r="HP17" s="13">
        <f t="shared" ca="1" si="3"/>
        <v>45179</v>
      </c>
      <c r="HQ17" s="13">
        <f t="shared" ca="1" si="3"/>
        <v>45180</v>
      </c>
      <c r="HR17" s="13">
        <f t="shared" ca="1" si="3"/>
        <v>45181</v>
      </c>
      <c r="HS17" s="13">
        <f t="shared" ca="1" si="3"/>
        <v>45182</v>
      </c>
      <c r="HT17" s="13">
        <f t="shared" ca="1" si="3"/>
        <v>45183</v>
      </c>
      <c r="HU17" s="13">
        <f t="shared" ca="1" si="3"/>
        <v>45184</v>
      </c>
      <c r="HV17" s="13">
        <f t="shared" ca="1" si="3"/>
        <v>45185</v>
      </c>
      <c r="HW17" s="13">
        <f t="shared" ca="1" si="3"/>
        <v>45186</v>
      </c>
      <c r="HX17" s="13">
        <f t="shared" ca="1" si="3"/>
        <v>45187</v>
      </c>
      <c r="HY17" s="13">
        <f t="shared" ca="1" si="3"/>
        <v>45188</v>
      </c>
      <c r="HZ17" s="13">
        <f t="shared" ca="1" si="3"/>
        <v>45189</v>
      </c>
      <c r="IA17" s="13">
        <f t="shared" ca="1" si="3"/>
        <v>45190</v>
      </c>
      <c r="IB17" s="13">
        <f t="shared" ca="1" si="3"/>
        <v>45191</v>
      </c>
      <c r="IC17" s="13">
        <f t="shared" ca="1" si="3"/>
        <v>45192</v>
      </c>
      <c r="ID17" s="13">
        <f t="shared" ca="1" si="3"/>
        <v>45193</v>
      </c>
      <c r="IE17" s="13">
        <f t="shared" ca="1" si="3"/>
        <v>45194</v>
      </c>
      <c r="IF17" s="13">
        <f t="shared" ca="1" si="3"/>
        <v>45195</v>
      </c>
      <c r="IG17" s="13">
        <f t="shared" ca="1" si="3"/>
        <v>45196</v>
      </c>
      <c r="IH17" s="13">
        <f t="shared" ca="1" si="3"/>
        <v>45197</v>
      </c>
      <c r="II17" s="13">
        <f t="shared" ca="1" si="3"/>
        <v>45198</v>
      </c>
      <c r="IJ17" s="13">
        <f t="shared" ca="1" si="3"/>
        <v>45199</v>
      </c>
      <c r="IK17" s="13">
        <f t="shared" ca="1" si="3"/>
        <v>45200</v>
      </c>
      <c r="IL17" s="13">
        <f t="shared" ca="1" si="3"/>
        <v>45201</v>
      </c>
      <c r="IM17" s="13">
        <f t="shared" ca="1" si="3"/>
        <v>45202</v>
      </c>
      <c r="IN17" s="13">
        <f t="shared" ca="1" si="3"/>
        <v>45203</v>
      </c>
      <c r="IO17" s="13">
        <f t="shared" ca="1" si="3"/>
        <v>45204</v>
      </c>
      <c r="IP17" s="13">
        <f t="shared" ca="1" si="3"/>
        <v>45205</v>
      </c>
      <c r="IQ17" s="13">
        <f t="shared" ca="1" si="3"/>
        <v>45206</v>
      </c>
      <c r="IR17" s="13">
        <f t="shared" ca="1" si="3"/>
        <v>45207</v>
      </c>
      <c r="IS17" s="13">
        <f t="shared" ca="1" si="3"/>
        <v>45208</v>
      </c>
      <c r="IT17" s="13">
        <f t="shared" ca="1" si="3"/>
        <v>45209</v>
      </c>
      <c r="IU17" s="13">
        <f t="shared" ca="1" si="3"/>
        <v>45210</v>
      </c>
      <c r="IV17" s="13">
        <f t="shared" ca="1" si="3"/>
        <v>45211</v>
      </c>
      <c r="IW17" s="13">
        <f t="shared" ca="1" si="3"/>
        <v>45212</v>
      </c>
      <c r="IX17" s="13">
        <f t="shared" ca="1" si="3"/>
        <v>45213</v>
      </c>
      <c r="IY17" s="13">
        <f t="shared" ca="1" si="3"/>
        <v>45214</v>
      </c>
      <c r="IZ17" s="13">
        <f t="shared" ca="1" si="3"/>
        <v>45215</v>
      </c>
      <c r="JA17" s="13">
        <f t="shared" ca="1" si="3"/>
        <v>45216</v>
      </c>
      <c r="JB17" s="13">
        <f t="shared" ca="1" si="3"/>
        <v>45217</v>
      </c>
      <c r="JC17" s="13">
        <f t="shared" ca="1" si="3"/>
        <v>45218</v>
      </c>
      <c r="JD17" s="13">
        <f t="shared" ca="1" si="3"/>
        <v>45219</v>
      </c>
      <c r="JE17" s="13">
        <f t="shared" ca="1" si="3"/>
        <v>45220</v>
      </c>
      <c r="JF17" s="13">
        <f t="shared" ca="1" si="3"/>
        <v>45221</v>
      </c>
      <c r="JG17" s="13">
        <f t="shared" ca="1" si="3"/>
        <v>45222</v>
      </c>
      <c r="JH17" s="13">
        <f t="shared" ca="1" si="3"/>
        <v>45223</v>
      </c>
      <c r="JI17" s="13">
        <f t="shared" ca="1" si="3"/>
        <v>45224</v>
      </c>
      <c r="JJ17" s="13">
        <f t="shared" ca="1" si="3"/>
        <v>45225</v>
      </c>
      <c r="JK17" s="13">
        <f t="shared" ca="1" si="3"/>
        <v>45226</v>
      </c>
      <c r="JL17" s="13">
        <f t="shared" ca="1" si="3"/>
        <v>45227</v>
      </c>
      <c r="JM17" s="13">
        <f t="shared" ca="1" si="3"/>
        <v>45228</v>
      </c>
      <c r="JN17" s="13">
        <f t="shared" ca="1" si="3"/>
        <v>45229</v>
      </c>
      <c r="JO17" s="13">
        <f t="shared" ca="1" si="3"/>
        <v>45230</v>
      </c>
      <c r="JP17" s="13">
        <f t="shared" ca="1" si="3"/>
        <v>45231</v>
      </c>
      <c r="JQ17" s="13">
        <f t="shared" ca="1" si="3"/>
        <v>45232</v>
      </c>
      <c r="JR17" s="13">
        <f t="shared" ca="1" si="3"/>
        <v>45233</v>
      </c>
      <c r="JS17" s="13">
        <f t="shared" ca="1" si="3"/>
        <v>45234</v>
      </c>
      <c r="JT17" s="13">
        <f t="shared" ca="1" si="3"/>
        <v>45235</v>
      </c>
      <c r="JU17" s="13">
        <f t="shared" ref="JU17:MF17" ca="1" si="4">JT17+1</f>
        <v>45236</v>
      </c>
      <c r="JV17" s="13">
        <f t="shared" ca="1" si="4"/>
        <v>45237</v>
      </c>
      <c r="JW17" s="13">
        <f t="shared" ca="1" si="4"/>
        <v>45238</v>
      </c>
      <c r="JX17" s="13">
        <f t="shared" ca="1" si="4"/>
        <v>45239</v>
      </c>
      <c r="JY17" s="13">
        <f t="shared" ca="1" si="4"/>
        <v>45240</v>
      </c>
      <c r="JZ17" s="13">
        <f t="shared" ca="1" si="4"/>
        <v>45241</v>
      </c>
      <c r="KA17" s="13">
        <f t="shared" ca="1" si="4"/>
        <v>45242</v>
      </c>
      <c r="KB17" s="13">
        <f t="shared" ca="1" si="4"/>
        <v>45243</v>
      </c>
      <c r="KC17" s="13">
        <f t="shared" ca="1" si="4"/>
        <v>45244</v>
      </c>
      <c r="KD17" s="13">
        <f t="shared" ca="1" si="4"/>
        <v>45245</v>
      </c>
      <c r="KE17" s="13">
        <f t="shared" ca="1" si="4"/>
        <v>45246</v>
      </c>
      <c r="KF17" s="13">
        <f t="shared" ca="1" si="4"/>
        <v>45247</v>
      </c>
      <c r="KG17" s="13">
        <f t="shared" ca="1" si="4"/>
        <v>45248</v>
      </c>
      <c r="KH17" s="13">
        <f t="shared" ca="1" si="4"/>
        <v>45249</v>
      </c>
      <c r="KI17" s="13">
        <f t="shared" ca="1" si="4"/>
        <v>45250</v>
      </c>
      <c r="KJ17" s="13">
        <f t="shared" ca="1" si="4"/>
        <v>45251</v>
      </c>
      <c r="KK17" s="13">
        <f t="shared" ca="1" si="4"/>
        <v>45252</v>
      </c>
      <c r="KL17" s="13">
        <f t="shared" ca="1" si="4"/>
        <v>45253</v>
      </c>
      <c r="KM17" s="13">
        <f t="shared" ca="1" si="4"/>
        <v>45254</v>
      </c>
      <c r="KN17" s="13">
        <f t="shared" ca="1" si="4"/>
        <v>45255</v>
      </c>
      <c r="KO17" s="13">
        <f t="shared" ca="1" si="4"/>
        <v>45256</v>
      </c>
      <c r="KP17" s="13">
        <f t="shared" ca="1" si="4"/>
        <v>45257</v>
      </c>
      <c r="KQ17" s="13">
        <f t="shared" ca="1" si="4"/>
        <v>45258</v>
      </c>
      <c r="KR17" s="13">
        <f t="shared" ca="1" si="4"/>
        <v>45259</v>
      </c>
      <c r="KS17" s="13">
        <f t="shared" ca="1" si="4"/>
        <v>45260</v>
      </c>
      <c r="KT17" s="13">
        <f t="shared" ca="1" si="4"/>
        <v>45261</v>
      </c>
      <c r="KU17" s="13">
        <f t="shared" ca="1" si="4"/>
        <v>45262</v>
      </c>
      <c r="KV17" s="13">
        <f t="shared" ca="1" si="4"/>
        <v>45263</v>
      </c>
      <c r="KW17" s="13">
        <f t="shared" ca="1" si="4"/>
        <v>45264</v>
      </c>
      <c r="KX17" s="13">
        <f t="shared" ca="1" si="4"/>
        <v>45265</v>
      </c>
      <c r="KY17" s="13">
        <f t="shared" ca="1" si="4"/>
        <v>45266</v>
      </c>
      <c r="KZ17" s="13">
        <f t="shared" ca="1" si="4"/>
        <v>45267</v>
      </c>
      <c r="LA17" s="13">
        <f t="shared" ca="1" si="4"/>
        <v>45268</v>
      </c>
      <c r="LB17" s="13">
        <f t="shared" ca="1" si="4"/>
        <v>45269</v>
      </c>
      <c r="LC17" s="13">
        <f t="shared" ca="1" si="4"/>
        <v>45270</v>
      </c>
      <c r="LD17" s="13">
        <f t="shared" ca="1" si="4"/>
        <v>45271</v>
      </c>
      <c r="LE17" s="13">
        <f t="shared" ca="1" si="4"/>
        <v>45272</v>
      </c>
      <c r="LF17" s="13">
        <f t="shared" ca="1" si="4"/>
        <v>45273</v>
      </c>
      <c r="LG17" s="13">
        <f t="shared" ca="1" si="4"/>
        <v>45274</v>
      </c>
      <c r="LH17" s="13">
        <f t="shared" ca="1" si="4"/>
        <v>45275</v>
      </c>
      <c r="LI17" s="13">
        <f t="shared" ca="1" si="4"/>
        <v>45276</v>
      </c>
      <c r="LJ17" s="13">
        <f t="shared" ca="1" si="4"/>
        <v>45277</v>
      </c>
      <c r="LK17" s="13">
        <f t="shared" ca="1" si="4"/>
        <v>45278</v>
      </c>
      <c r="LL17" s="13">
        <f t="shared" ca="1" si="4"/>
        <v>45279</v>
      </c>
      <c r="LM17" s="13">
        <f t="shared" ca="1" si="4"/>
        <v>45280</v>
      </c>
      <c r="LN17" s="13">
        <f t="shared" ca="1" si="4"/>
        <v>45281</v>
      </c>
      <c r="LO17" s="13">
        <f t="shared" ca="1" si="4"/>
        <v>45282</v>
      </c>
      <c r="LP17" s="13">
        <f t="shared" ca="1" si="4"/>
        <v>45283</v>
      </c>
      <c r="LQ17" s="13">
        <f t="shared" ca="1" si="4"/>
        <v>45284</v>
      </c>
      <c r="LR17" s="13">
        <f t="shared" ca="1" si="4"/>
        <v>45285</v>
      </c>
      <c r="LS17" s="13">
        <f t="shared" ca="1" si="4"/>
        <v>45286</v>
      </c>
      <c r="LT17" s="13">
        <f t="shared" ca="1" si="4"/>
        <v>45287</v>
      </c>
      <c r="LU17" s="13">
        <f t="shared" ca="1" si="4"/>
        <v>45288</v>
      </c>
      <c r="LV17" s="13">
        <f t="shared" ca="1" si="4"/>
        <v>45289</v>
      </c>
      <c r="LW17" s="13">
        <f t="shared" ca="1" si="4"/>
        <v>45290</v>
      </c>
      <c r="LX17" s="13">
        <f t="shared" ca="1" si="4"/>
        <v>45291</v>
      </c>
      <c r="LY17" s="13">
        <f t="shared" ca="1" si="4"/>
        <v>45292</v>
      </c>
      <c r="LZ17" s="13">
        <f t="shared" ca="1" si="4"/>
        <v>45293</v>
      </c>
      <c r="MA17" s="13">
        <f t="shared" ca="1" si="4"/>
        <v>45294</v>
      </c>
      <c r="MB17" s="13">
        <f t="shared" ca="1" si="4"/>
        <v>45295</v>
      </c>
      <c r="MC17" s="13">
        <f t="shared" ca="1" si="4"/>
        <v>45296</v>
      </c>
      <c r="MD17" s="13">
        <f t="shared" ca="1" si="4"/>
        <v>45297</v>
      </c>
      <c r="ME17" s="13">
        <f t="shared" ca="1" si="4"/>
        <v>45298</v>
      </c>
      <c r="MF17" s="13">
        <f t="shared" ca="1" si="4"/>
        <v>45299</v>
      </c>
      <c r="MG17" s="13">
        <f t="shared" ref="MG17:OR17" ca="1" si="5">MF17+1</f>
        <v>45300</v>
      </c>
      <c r="MH17" s="13">
        <f t="shared" ca="1" si="5"/>
        <v>45301</v>
      </c>
      <c r="MI17" s="13">
        <f t="shared" ca="1" si="5"/>
        <v>45302</v>
      </c>
      <c r="MJ17" s="13">
        <f t="shared" ca="1" si="5"/>
        <v>45303</v>
      </c>
      <c r="MK17" s="13">
        <f t="shared" ca="1" si="5"/>
        <v>45304</v>
      </c>
      <c r="ML17" s="13">
        <f t="shared" ca="1" si="5"/>
        <v>45305</v>
      </c>
      <c r="MM17" s="13">
        <f t="shared" ca="1" si="5"/>
        <v>45306</v>
      </c>
      <c r="MN17" s="13">
        <f t="shared" ca="1" si="5"/>
        <v>45307</v>
      </c>
      <c r="MO17" s="13">
        <f t="shared" ca="1" si="5"/>
        <v>45308</v>
      </c>
      <c r="MP17" s="13">
        <f t="shared" ca="1" si="5"/>
        <v>45309</v>
      </c>
      <c r="MQ17" s="13">
        <f t="shared" ca="1" si="5"/>
        <v>45310</v>
      </c>
      <c r="MR17" s="13">
        <f t="shared" ca="1" si="5"/>
        <v>45311</v>
      </c>
      <c r="MS17" s="13">
        <f t="shared" ca="1" si="5"/>
        <v>45312</v>
      </c>
      <c r="MT17" s="13">
        <f t="shared" ca="1" si="5"/>
        <v>45313</v>
      </c>
      <c r="MU17" s="13">
        <f t="shared" ca="1" si="5"/>
        <v>45314</v>
      </c>
      <c r="MV17" s="13">
        <f t="shared" ca="1" si="5"/>
        <v>45315</v>
      </c>
      <c r="MW17" s="13">
        <f t="shared" ca="1" si="5"/>
        <v>45316</v>
      </c>
      <c r="MX17" s="13">
        <f t="shared" ca="1" si="5"/>
        <v>45317</v>
      </c>
      <c r="MY17" s="13">
        <f t="shared" ca="1" si="5"/>
        <v>45318</v>
      </c>
      <c r="MZ17" s="13">
        <f t="shared" ca="1" si="5"/>
        <v>45319</v>
      </c>
      <c r="NA17" s="13">
        <f t="shared" ca="1" si="5"/>
        <v>45320</v>
      </c>
      <c r="NB17" s="13">
        <f t="shared" ca="1" si="5"/>
        <v>45321</v>
      </c>
      <c r="NC17" s="13">
        <f t="shared" ca="1" si="5"/>
        <v>45322</v>
      </c>
      <c r="ND17" s="13">
        <f t="shared" ca="1" si="5"/>
        <v>45323</v>
      </c>
      <c r="NE17" s="13">
        <f t="shared" ca="1" si="5"/>
        <v>45324</v>
      </c>
      <c r="NF17" s="13">
        <f t="shared" ca="1" si="5"/>
        <v>45325</v>
      </c>
      <c r="NG17" s="13">
        <f t="shared" ca="1" si="5"/>
        <v>45326</v>
      </c>
      <c r="NH17" s="13">
        <f t="shared" ca="1" si="5"/>
        <v>45327</v>
      </c>
      <c r="NI17" s="13">
        <f t="shared" ca="1" si="5"/>
        <v>45328</v>
      </c>
      <c r="NJ17" s="13">
        <f t="shared" ca="1" si="5"/>
        <v>45329</v>
      </c>
      <c r="NK17" s="13">
        <f t="shared" ca="1" si="5"/>
        <v>45330</v>
      </c>
      <c r="NL17" s="13">
        <f t="shared" ca="1" si="5"/>
        <v>45331</v>
      </c>
      <c r="NM17" s="13">
        <f t="shared" ca="1" si="5"/>
        <v>45332</v>
      </c>
      <c r="NN17" s="13">
        <f t="shared" ca="1" si="5"/>
        <v>45333</v>
      </c>
      <c r="NO17" s="13">
        <f t="shared" ca="1" si="5"/>
        <v>45334</v>
      </c>
      <c r="NP17" s="13">
        <f t="shared" ca="1" si="5"/>
        <v>45335</v>
      </c>
      <c r="NQ17" s="13">
        <f t="shared" ca="1" si="5"/>
        <v>45336</v>
      </c>
      <c r="NR17" s="13">
        <f t="shared" ca="1" si="5"/>
        <v>45337</v>
      </c>
      <c r="NS17" s="13">
        <f t="shared" ca="1" si="5"/>
        <v>45338</v>
      </c>
      <c r="NT17" s="13">
        <f t="shared" ca="1" si="5"/>
        <v>45339</v>
      </c>
      <c r="NU17" s="13">
        <f t="shared" ca="1" si="5"/>
        <v>45340</v>
      </c>
      <c r="NV17" s="13">
        <f t="shared" ca="1" si="5"/>
        <v>45341</v>
      </c>
      <c r="NW17" s="13">
        <f t="shared" ca="1" si="5"/>
        <v>45342</v>
      </c>
      <c r="NX17" s="13">
        <f t="shared" ca="1" si="5"/>
        <v>45343</v>
      </c>
      <c r="NY17" s="13">
        <f t="shared" ca="1" si="5"/>
        <v>45344</v>
      </c>
      <c r="NZ17" s="13">
        <f t="shared" ca="1" si="5"/>
        <v>45345</v>
      </c>
      <c r="OA17" s="13">
        <f t="shared" ca="1" si="5"/>
        <v>45346</v>
      </c>
      <c r="OB17" s="13">
        <f t="shared" ca="1" si="5"/>
        <v>45347</v>
      </c>
      <c r="OC17" s="13">
        <f t="shared" ca="1" si="5"/>
        <v>45348</v>
      </c>
      <c r="OD17" s="13">
        <f t="shared" ca="1" si="5"/>
        <v>45349</v>
      </c>
      <c r="OE17" s="13">
        <f t="shared" ca="1" si="5"/>
        <v>45350</v>
      </c>
      <c r="OF17" s="13">
        <f t="shared" ca="1" si="5"/>
        <v>45351</v>
      </c>
      <c r="OG17" s="13">
        <f t="shared" ca="1" si="5"/>
        <v>45352</v>
      </c>
      <c r="OH17" s="13">
        <f t="shared" ca="1" si="5"/>
        <v>45353</v>
      </c>
      <c r="OI17" s="13">
        <f t="shared" ca="1" si="5"/>
        <v>45354</v>
      </c>
      <c r="OJ17" s="13">
        <f t="shared" ca="1" si="5"/>
        <v>45355</v>
      </c>
      <c r="OK17" s="13">
        <f t="shared" ca="1" si="5"/>
        <v>45356</v>
      </c>
      <c r="OL17" s="13">
        <f t="shared" ca="1" si="5"/>
        <v>45357</v>
      </c>
      <c r="OM17" s="13">
        <f t="shared" ca="1" si="5"/>
        <v>45358</v>
      </c>
      <c r="ON17" s="13">
        <f t="shared" ca="1" si="5"/>
        <v>45359</v>
      </c>
      <c r="OO17" s="13">
        <f t="shared" ca="1" si="5"/>
        <v>45360</v>
      </c>
      <c r="OP17" s="13">
        <f t="shared" ca="1" si="5"/>
        <v>45361</v>
      </c>
      <c r="OQ17" s="13">
        <f t="shared" ca="1" si="5"/>
        <v>45362</v>
      </c>
      <c r="OR17" s="13">
        <f t="shared" ca="1" si="5"/>
        <v>45363</v>
      </c>
      <c r="OS17" s="13">
        <f t="shared" ref="OS17:PF17" ca="1" si="6">OR17+1</f>
        <v>45364</v>
      </c>
      <c r="OT17" s="13">
        <f t="shared" ca="1" si="6"/>
        <v>45365</v>
      </c>
      <c r="OU17" s="13">
        <f t="shared" ca="1" si="6"/>
        <v>45366</v>
      </c>
      <c r="OV17" s="13">
        <f t="shared" ca="1" si="6"/>
        <v>45367</v>
      </c>
      <c r="OW17" s="13">
        <f t="shared" ca="1" si="6"/>
        <v>45368</v>
      </c>
      <c r="OX17" s="13">
        <f t="shared" ca="1" si="6"/>
        <v>45369</v>
      </c>
      <c r="OY17" s="13">
        <f t="shared" ca="1" si="6"/>
        <v>45370</v>
      </c>
      <c r="OZ17" s="13">
        <f t="shared" ca="1" si="6"/>
        <v>45371</v>
      </c>
      <c r="PA17" s="13">
        <f t="shared" ca="1" si="6"/>
        <v>45372</v>
      </c>
      <c r="PB17" s="13">
        <f t="shared" ca="1" si="6"/>
        <v>45373</v>
      </c>
      <c r="PC17" s="13">
        <f t="shared" ca="1" si="6"/>
        <v>45374</v>
      </c>
      <c r="PD17" s="13">
        <f t="shared" ca="1" si="6"/>
        <v>45375</v>
      </c>
      <c r="PE17" s="13">
        <f t="shared" ca="1" si="6"/>
        <v>45376</v>
      </c>
      <c r="PF17" s="13">
        <f t="shared" ca="1" si="6"/>
        <v>45377</v>
      </c>
    </row>
    <row r="19" spans="2:422" ht="24" x14ac:dyDescent="0.35">
      <c r="B19" s="19" t="s">
        <v>95</v>
      </c>
      <c r="C19" s="20" t="s">
        <v>141</v>
      </c>
      <c r="D19" s="20" t="s">
        <v>142</v>
      </c>
      <c r="E19" s="20" t="s">
        <v>143</v>
      </c>
      <c r="F19" s="19" t="s">
        <v>111</v>
      </c>
      <c r="G19" s="20" t="s">
        <v>144</v>
      </c>
      <c r="H19" s="19" t="s">
        <v>110</v>
      </c>
      <c r="I19" s="20" t="s">
        <v>145</v>
      </c>
      <c r="J19" s="20" t="s">
        <v>146</v>
      </c>
      <c r="K19" s="20" t="s">
        <v>147</v>
      </c>
      <c r="L19" s="20" t="s">
        <v>148</v>
      </c>
      <c r="M19" s="20" t="s">
        <v>149</v>
      </c>
      <c r="N19" s="20" t="s">
        <v>150</v>
      </c>
      <c r="O19" s="20" t="s">
        <v>151</v>
      </c>
      <c r="P19" s="20" t="s">
        <v>172</v>
      </c>
      <c r="Q19" s="20" t="s">
        <v>152</v>
      </c>
      <c r="R19" s="20" t="s">
        <v>153</v>
      </c>
      <c r="S19" s="20" t="s">
        <v>154</v>
      </c>
      <c r="T19" s="20" t="s">
        <v>155</v>
      </c>
      <c r="U19" s="20" t="s">
        <v>156</v>
      </c>
      <c r="V19" s="9"/>
      <c r="W19" s="10" t="str">
        <f ca="1">LEFT(TEXT(W17,"ddd"),1)</f>
        <v>T</v>
      </c>
      <c r="X19" s="10" t="str">
        <f t="shared" ref="X19:CI19" ca="1" si="7">LEFT(TEXT(X17,"ddd"),1)</f>
        <v>W</v>
      </c>
      <c r="Y19" s="10" t="str">
        <f t="shared" ca="1" si="7"/>
        <v>T</v>
      </c>
      <c r="Z19" s="10" t="str">
        <f t="shared" ca="1" si="7"/>
        <v>F</v>
      </c>
      <c r="AA19" s="10" t="str">
        <f t="shared" ca="1" si="7"/>
        <v>S</v>
      </c>
      <c r="AB19" s="10" t="str">
        <f t="shared" ca="1" si="7"/>
        <v>S</v>
      </c>
      <c r="AC19" s="10" t="str">
        <f t="shared" ca="1" si="7"/>
        <v>M</v>
      </c>
      <c r="AD19" s="10" t="str">
        <f t="shared" ca="1" si="7"/>
        <v>T</v>
      </c>
      <c r="AE19" s="10" t="str">
        <f t="shared" ca="1" si="7"/>
        <v>W</v>
      </c>
      <c r="AF19" s="10" t="str">
        <f t="shared" ca="1" si="7"/>
        <v>T</v>
      </c>
      <c r="AG19" s="10" t="str">
        <f t="shared" ca="1" si="7"/>
        <v>F</v>
      </c>
      <c r="AH19" s="10" t="str">
        <f t="shared" ca="1" si="7"/>
        <v>S</v>
      </c>
      <c r="AI19" s="10" t="str">
        <f t="shared" ca="1" si="7"/>
        <v>S</v>
      </c>
      <c r="AJ19" s="10" t="str">
        <f t="shared" ca="1" si="7"/>
        <v>M</v>
      </c>
      <c r="AK19" s="10" t="str">
        <f t="shared" ca="1" si="7"/>
        <v>T</v>
      </c>
      <c r="AL19" s="10" t="str">
        <f t="shared" ca="1" si="7"/>
        <v>W</v>
      </c>
      <c r="AM19" s="10" t="str">
        <f t="shared" ca="1" si="7"/>
        <v>T</v>
      </c>
      <c r="AN19" s="10" t="str">
        <f t="shared" ca="1" si="7"/>
        <v>F</v>
      </c>
      <c r="AO19" s="10" t="str">
        <f t="shared" ca="1" si="7"/>
        <v>S</v>
      </c>
      <c r="AP19" s="10" t="str">
        <f t="shared" ca="1" si="7"/>
        <v>S</v>
      </c>
      <c r="AQ19" s="10" t="str">
        <f t="shared" ca="1" si="7"/>
        <v>M</v>
      </c>
      <c r="AR19" s="10" t="str">
        <f t="shared" ca="1" si="7"/>
        <v>T</v>
      </c>
      <c r="AS19" s="10" t="str">
        <f t="shared" ca="1" si="7"/>
        <v>W</v>
      </c>
      <c r="AT19" s="10" t="str">
        <f t="shared" ca="1" si="7"/>
        <v>T</v>
      </c>
      <c r="AU19" s="10" t="str">
        <f t="shared" ca="1" si="7"/>
        <v>F</v>
      </c>
      <c r="AV19" s="10" t="str">
        <f t="shared" ca="1" si="7"/>
        <v>S</v>
      </c>
      <c r="AW19" s="10" t="str">
        <f t="shared" ca="1" si="7"/>
        <v>S</v>
      </c>
      <c r="AX19" s="10" t="str">
        <f t="shared" ca="1" si="7"/>
        <v>M</v>
      </c>
      <c r="AY19" s="10" t="str">
        <f t="shared" ca="1" si="7"/>
        <v>T</v>
      </c>
      <c r="AZ19" s="10" t="str">
        <f t="shared" ca="1" si="7"/>
        <v>W</v>
      </c>
      <c r="BA19" s="10" t="str">
        <f t="shared" ca="1" si="7"/>
        <v>T</v>
      </c>
      <c r="BB19" s="10" t="str">
        <f t="shared" ca="1" si="7"/>
        <v>F</v>
      </c>
      <c r="BC19" s="10" t="str">
        <f t="shared" ca="1" si="7"/>
        <v>S</v>
      </c>
      <c r="BD19" s="10" t="str">
        <f t="shared" ca="1" si="7"/>
        <v>S</v>
      </c>
      <c r="BE19" s="10" t="str">
        <f t="shared" ca="1" si="7"/>
        <v>M</v>
      </c>
      <c r="BF19" s="10" t="str">
        <f t="shared" ca="1" si="7"/>
        <v>T</v>
      </c>
      <c r="BG19" s="10" t="str">
        <f t="shared" ca="1" si="7"/>
        <v>W</v>
      </c>
      <c r="BH19" s="10" t="str">
        <f t="shared" ca="1" si="7"/>
        <v>T</v>
      </c>
      <c r="BI19" s="10" t="str">
        <f t="shared" ca="1" si="7"/>
        <v>F</v>
      </c>
      <c r="BJ19" s="10" t="str">
        <f t="shared" ca="1" si="7"/>
        <v>S</v>
      </c>
      <c r="BK19" s="10" t="str">
        <f t="shared" ca="1" si="7"/>
        <v>S</v>
      </c>
      <c r="BL19" s="10" t="str">
        <f t="shared" ca="1" si="7"/>
        <v>M</v>
      </c>
      <c r="BM19" s="10" t="str">
        <f t="shared" ca="1" si="7"/>
        <v>T</v>
      </c>
      <c r="BN19" s="10" t="str">
        <f t="shared" ca="1" si="7"/>
        <v>W</v>
      </c>
      <c r="BO19" s="10" t="str">
        <f t="shared" ca="1" si="7"/>
        <v>T</v>
      </c>
      <c r="BP19" s="10" t="str">
        <f t="shared" ca="1" si="7"/>
        <v>F</v>
      </c>
      <c r="BQ19" s="10" t="str">
        <f t="shared" ca="1" si="7"/>
        <v>S</v>
      </c>
      <c r="BR19" s="10" t="str">
        <f t="shared" ca="1" si="7"/>
        <v>S</v>
      </c>
      <c r="BS19" s="10" t="str">
        <f t="shared" ca="1" si="7"/>
        <v>M</v>
      </c>
      <c r="BT19" s="10" t="str">
        <f t="shared" ca="1" si="7"/>
        <v>T</v>
      </c>
      <c r="BU19" s="10" t="str">
        <f t="shared" ca="1" si="7"/>
        <v>W</v>
      </c>
      <c r="BV19" s="10" t="str">
        <f t="shared" ca="1" si="7"/>
        <v>T</v>
      </c>
      <c r="BW19" s="10" t="str">
        <f t="shared" ca="1" si="7"/>
        <v>F</v>
      </c>
      <c r="BX19" s="10" t="str">
        <f t="shared" ca="1" si="7"/>
        <v>S</v>
      </c>
      <c r="BY19" s="10" t="str">
        <f t="shared" ca="1" si="7"/>
        <v>S</v>
      </c>
      <c r="BZ19" s="10" t="str">
        <f t="shared" ca="1" si="7"/>
        <v>M</v>
      </c>
      <c r="CA19" s="10" t="str">
        <f t="shared" ca="1" si="7"/>
        <v>T</v>
      </c>
      <c r="CB19" s="10" t="str">
        <f t="shared" ca="1" si="7"/>
        <v>W</v>
      </c>
      <c r="CC19" s="10" t="str">
        <f t="shared" ca="1" si="7"/>
        <v>T</v>
      </c>
      <c r="CD19" s="10" t="str">
        <f t="shared" ca="1" si="7"/>
        <v>F</v>
      </c>
      <c r="CE19" s="10" t="str">
        <f t="shared" ca="1" si="7"/>
        <v>S</v>
      </c>
      <c r="CF19" s="10" t="str">
        <f t="shared" ca="1" si="7"/>
        <v>S</v>
      </c>
      <c r="CG19" s="10" t="str">
        <f t="shared" ca="1" si="7"/>
        <v>M</v>
      </c>
      <c r="CH19" s="10" t="str">
        <f t="shared" ca="1" si="7"/>
        <v>T</v>
      </c>
      <c r="CI19" s="10" t="str">
        <f t="shared" ca="1" si="7"/>
        <v>W</v>
      </c>
      <c r="CJ19" s="10" t="str">
        <f t="shared" ref="CJ19:EU19" ca="1" si="8">LEFT(TEXT(CJ17,"ddd"),1)</f>
        <v>T</v>
      </c>
      <c r="CK19" s="10" t="str">
        <f t="shared" ca="1" si="8"/>
        <v>F</v>
      </c>
      <c r="CL19" s="10" t="str">
        <f t="shared" ca="1" si="8"/>
        <v>S</v>
      </c>
      <c r="CM19" s="10" t="str">
        <f t="shared" ca="1" si="8"/>
        <v>S</v>
      </c>
      <c r="CN19" s="10" t="str">
        <f t="shared" ca="1" si="8"/>
        <v>M</v>
      </c>
      <c r="CO19" s="10" t="str">
        <f t="shared" ca="1" si="8"/>
        <v>T</v>
      </c>
      <c r="CP19" s="10" t="str">
        <f t="shared" ca="1" si="8"/>
        <v>W</v>
      </c>
      <c r="CQ19" s="10" t="str">
        <f t="shared" ca="1" si="8"/>
        <v>T</v>
      </c>
      <c r="CR19" s="10" t="str">
        <f t="shared" ca="1" si="8"/>
        <v>F</v>
      </c>
      <c r="CS19" s="10" t="str">
        <f t="shared" ca="1" si="8"/>
        <v>S</v>
      </c>
      <c r="CT19" s="10" t="str">
        <f t="shared" ca="1" si="8"/>
        <v>S</v>
      </c>
      <c r="CU19" s="10" t="str">
        <f t="shared" ca="1" si="8"/>
        <v>M</v>
      </c>
      <c r="CV19" s="10" t="str">
        <f t="shared" ca="1" si="8"/>
        <v>T</v>
      </c>
      <c r="CW19" s="10" t="str">
        <f t="shared" ca="1" si="8"/>
        <v>W</v>
      </c>
      <c r="CX19" s="10" t="str">
        <f t="shared" ca="1" si="8"/>
        <v>T</v>
      </c>
      <c r="CY19" s="10" t="str">
        <f t="shared" ca="1" si="8"/>
        <v>F</v>
      </c>
      <c r="CZ19" s="10" t="str">
        <f t="shared" ca="1" si="8"/>
        <v>S</v>
      </c>
      <c r="DA19" s="10" t="str">
        <f t="shared" ca="1" si="8"/>
        <v>S</v>
      </c>
      <c r="DB19" s="10" t="str">
        <f t="shared" ca="1" si="8"/>
        <v>M</v>
      </c>
      <c r="DC19" s="10" t="str">
        <f t="shared" ca="1" si="8"/>
        <v>T</v>
      </c>
      <c r="DD19" s="10" t="str">
        <f t="shared" ca="1" si="8"/>
        <v>W</v>
      </c>
      <c r="DE19" s="10" t="str">
        <f t="shared" ca="1" si="8"/>
        <v>T</v>
      </c>
      <c r="DF19" s="10" t="str">
        <f t="shared" ca="1" si="8"/>
        <v>F</v>
      </c>
      <c r="DG19" s="10" t="str">
        <f t="shared" ca="1" si="8"/>
        <v>S</v>
      </c>
      <c r="DH19" s="10" t="str">
        <f t="shared" ca="1" si="8"/>
        <v>S</v>
      </c>
      <c r="DI19" s="10" t="str">
        <f t="shared" ca="1" si="8"/>
        <v>M</v>
      </c>
      <c r="DJ19" s="10" t="str">
        <f t="shared" ca="1" si="8"/>
        <v>T</v>
      </c>
      <c r="DK19" s="10" t="str">
        <f t="shared" ca="1" si="8"/>
        <v>W</v>
      </c>
      <c r="DL19" s="10" t="str">
        <f t="shared" ca="1" si="8"/>
        <v>T</v>
      </c>
      <c r="DM19" s="10" t="str">
        <f t="shared" ca="1" si="8"/>
        <v>F</v>
      </c>
      <c r="DN19" s="10" t="str">
        <f t="shared" ca="1" si="8"/>
        <v>S</v>
      </c>
      <c r="DO19" s="10" t="str">
        <f t="shared" ca="1" si="8"/>
        <v>S</v>
      </c>
      <c r="DP19" s="10" t="str">
        <f t="shared" ca="1" si="8"/>
        <v>M</v>
      </c>
      <c r="DQ19" s="10" t="str">
        <f t="shared" ca="1" si="8"/>
        <v>T</v>
      </c>
      <c r="DR19" s="10" t="str">
        <f t="shared" ca="1" si="8"/>
        <v>W</v>
      </c>
      <c r="DS19" s="10" t="str">
        <f t="shared" ca="1" si="8"/>
        <v>T</v>
      </c>
      <c r="DT19" s="10" t="str">
        <f t="shared" ca="1" si="8"/>
        <v>F</v>
      </c>
      <c r="DU19" s="10" t="str">
        <f t="shared" ca="1" si="8"/>
        <v>S</v>
      </c>
      <c r="DV19" s="10" t="str">
        <f t="shared" ca="1" si="8"/>
        <v>S</v>
      </c>
      <c r="DW19" s="10" t="str">
        <f t="shared" ca="1" si="8"/>
        <v>M</v>
      </c>
      <c r="DX19" s="10" t="str">
        <f t="shared" ca="1" si="8"/>
        <v>T</v>
      </c>
      <c r="DY19" s="10" t="str">
        <f t="shared" ca="1" si="8"/>
        <v>W</v>
      </c>
      <c r="DZ19" s="10" t="str">
        <f t="shared" ca="1" si="8"/>
        <v>T</v>
      </c>
      <c r="EA19" s="10" t="str">
        <f t="shared" ca="1" si="8"/>
        <v>F</v>
      </c>
      <c r="EB19" s="10" t="str">
        <f t="shared" ca="1" si="8"/>
        <v>S</v>
      </c>
      <c r="EC19" s="10" t="str">
        <f t="shared" ca="1" si="8"/>
        <v>S</v>
      </c>
      <c r="ED19" s="10" t="str">
        <f t="shared" ca="1" si="8"/>
        <v>M</v>
      </c>
      <c r="EE19" s="10" t="str">
        <f t="shared" ca="1" si="8"/>
        <v>T</v>
      </c>
      <c r="EF19" s="10" t="str">
        <f t="shared" ca="1" si="8"/>
        <v>W</v>
      </c>
      <c r="EG19" s="10" t="str">
        <f t="shared" ca="1" si="8"/>
        <v>T</v>
      </c>
      <c r="EH19" s="10" t="str">
        <f t="shared" ca="1" si="8"/>
        <v>F</v>
      </c>
      <c r="EI19" s="10" t="str">
        <f t="shared" ca="1" si="8"/>
        <v>S</v>
      </c>
      <c r="EJ19" s="10" t="str">
        <f t="shared" ca="1" si="8"/>
        <v>S</v>
      </c>
      <c r="EK19" s="10" t="str">
        <f t="shared" ca="1" si="8"/>
        <v>M</v>
      </c>
      <c r="EL19" s="10" t="str">
        <f t="shared" ca="1" si="8"/>
        <v>T</v>
      </c>
      <c r="EM19" s="10" t="str">
        <f t="shared" ca="1" si="8"/>
        <v>W</v>
      </c>
      <c r="EN19" s="10" t="str">
        <f t="shared" ca="1" si="8"/>
        <v>T</v>
      </c>
      <c r="EO19" s="10" t="str">
        <f t="shared" ca="1" si="8"/>
        <v>F</v>
      </c>
      <c r="EP19" s="10" t="str">
        <f t="shared" ca="1" si="8"/>
        <v>S</v>
      </c>
      <c r="EQ19" s="10" t="str">
        <f t="shared" ca="1" si="8"/>
        <v>S</v>
      </c>
      <c r="ER19" s="10" t="str">
        <f t="shared" ca="1" si="8"/>
        <v>M</v>
      </c>
      <c r="ES19" s="10" t="str">
        <f t="shared" ca="1" si="8"/>
        <v>T</v>
      </c>
      <c r="ET19" s="10" t="str">
        <f t="shared" ca="1" si="8"/>
        <v>W</v>
      </c>
      <c r="EU19" s="10" t="str">
        <f t="shared" ca="1" si="8"/>
        <v>T</v>
      </c>
      <c r="EV19" s="10" t="str">
        <f t="shared" ref="EV19:HG19" ca="1" si="9">LEFT(TEXT(EV17,"ddd"),1)</f>
        <v>F</v>
      </c>
      <c r="EW19" s="10" t="str">
        <f t="shared" ca="1" si="9"/>
        <v>S</v>
      </c>
      <c r="EX19" s="10" t="str">
        <f t="shared" ca="1" si="9"/>
        <v>S</v>
      </c>
      <c r="EY19" s="10" t="str">
        <f t="shared" ca="1" si="9"/>
        <v>M</v>
      </c>
      <c r="EZ19" s="10" t="str">
        <f t="shared" ca="1" si="9"/>
        <v>T</v>
      </c>
      <c r="FA19" s="10" t="str">
        <f t="shared" ca="1" si="9"/>
        <v>W</v>
      </c>
      <c r="FB19" s="10" t="str">
        <f t="shared" ca="1" si="9"/>
        <v>T</v>
      </c>
      <c r="FC19" s="10" t="str">
        <f t="shared" ca="1" si="9"/>
        <v>F</v>
      </c>
      <c r="FD19" s="10" t="str">
        <f t="shared" ca="1" si="9"/>
        <v>S</v>
      </c>
      <c r="FE19" s="10" t="str">
        <f t="shared" ca="1" si="9"/>
        <v>S</v>
      </c>
      <c r="FF19" s="10" t="str">
        <f t="shared" ca="1" si="9"/>
        <v>M</v>
      </c>
      <c r="FG19" s="10" t="str">
        <f t="shared" ca="1" si="9"/>
        <v>T</v>
      </c>
      <c r="FH19" s="10" t="str">
        <f t="shared" ca="1" si="9"/>
        <v>W</v>
      </c>
      <c r="FI19" s="10" t="str">
        <f t="shared" ca="1" si="9"/>
        <v>T</v>
      </c>
      <c r="FJ19" s="10" t="str">
        <f t="shared" ca="1" si="9"/>
        <v>F</v>
      </c>
      <c r="FK19" s="10" t="str">
        <f t="shared" ca="1" si="9"/>
        <v>S</v>
      </c>
      <c r="FL19" s="10" t="str">
        <f t="shared" ca="1" si="9"/>
        <v>S</v>
      </c>
      <c r="FM19" s="10" t="str">
        <f t="shared" ca="1" si="9"/>
        <v>M</v>
      </c>
      <c r="FN19" s="10" t="str">
        <f t="shared" ca="1" si="9"/>
        <v>T</v>
      </c>
      <c r="FO19" s="10" t="str">
        <f t="shared" ca="1" si="9"/>
        <v>W</v>
      </c>
      <c r="FP19" s="10" t="str">
        <f t="shared" ca="1" si="9"/>
        <v>T</v>
      </c>
      <c r="FQ19" s="10" t="str">
        <f t="shared" ca="1" si="9"/>
        <v>F</v>
      </c>
      <c r="FR19" s="10" t="str">
        <f t="shared" ca="1" si="9"/>
        <v>S</v>
      </c>
      <c r="FS19" s="10" t="str">
        <f t="shared" ca="1" si="9"/>
        <v>S</v>
      </c>
      <c r="FT19" s="10" t="str">
        <f t="shared" ca="1" si="9"/>
        <v>M</v>
      </c>
      <c r="FU19" s="10" t="str">
        <f t="shared" ca="1" si="9"/>
        <v>T</v>
      </c>
      <c r="FV19" s="10" t="str">
        <f t="shared" ca="1" si="9"/>
        <v>W</v>
      </c>
      <c r="FW19" s="10" t="str">
        <f t="shared" ca="1" si="9"/>
        <v>T</v>
      </c>
      <c r="FX19" s="10" t="str">
        <f t="shared" ca="1" si="9"/>
        <v>F</v>
      </c>
      <c r="FY19" s="10" t="str">
        <f t="shared" ca="1" si="9"/>
        <v>S</v>
      </c>
      <c r="FZ19" s="10" t="str">
        <f t="shared" ca="1" si="9"/>
        <v>S</v>
      </c>
      <c r="GA19" s="10" t="str">
        <f t="shared" ca="1" si="9"/>
        <v>M</v>
      </c>
      <c r="GB19" s="10" t="str">
        <f t="shared" ca="1" si="9"/>
        <v>T</v>
      </c>
      <c r="GC19" s="10" t="str">
        <f t="shared" ca="1" si="9"/>
        <v>W</v>
      </c>
      <c r="GD19" s="10" t="str">
        <f t="shared" ca="1" si="9"/>
        <v>T</v>
      </c>
      <c r="GE19" s="10" t="str">
        <f t="shared" ca="1" si="9"/>
        <v>F</v>
      </c>
      <c r="GF19" s="10" t="str">
        <f t="shared" ca="1" si="9"/>
        <v>S</v>
      </c>
      <c r="GG19" s="10" t="str">
        <f t="shared" ca="1" si="9"/>
        <v>S</v>
      </c>
      <c r="GH19" s="10" t="str">
        <f t="shared" ca="1" si="9"/>
        <v>M</v>
      </c>
      <c r="GI19" s="10" t="str">
        <f t="shared" ca="1" si="9"/>
        <v>T</v>
      </c>
      <c r="GJ19" s="10" t="str">
        <f t="shared" ca="1" si="9"/>
        <v>W</v>
      </c>
      <c r="GK19" s="10" t="str">
        <f t="shared" ca="1" si="9"/>
        <v>T</v>
      </c>
      <c r="GL19" s="10" t="str">
        <f t="shared" ca="1" si="9"/>
        <v>F</v>
      </c>
      <c r="GM19" s="10" t="str">
        <f t="shared" ca="1" si="9"/>
        <v>S</v>
      </c>
      <c r="GN19" s="10" t="str">
        <f t="shared" ca="1" si="9"/>
        <v>S</v>
      </c>
      <c r="GO19" s="10" t="str">
        <f t="shared" ca="1" si="9"/>
        <v>M</v>
      </c>
      <c r="GP19" s="10" t="str">
        <f t="shared" ca="1" si="9"/>
        <v>T</v>
      </c>
      <c r="GQ19" s="10" t="str">
        <f t="shared" ca="1" si="9"/>
        <v>W</v>
      </c>
      <c r="GR19" s="10" t="str">
        <f t="shared" ca="1" si="9"/>
        <v>T</v>
      </c>
      <c r="GS19" s="10" t="str">
        <f t="shared" ca="1" si="9"/>
        <v>F</v>
      </c>
      <c r="GT19" s="10" t="str">
        <f t="shared" ca="1" si="9"/>
        <v>S</v>
      </c>
      <c r="GU19" s="10" t="str">
        <f t="shared" ca="1" si="9"/>
        <v>S</v>
      </c>
      <c r="GV19" s="10" t="str">
        <f t="shared" ca="1" si="9"/>
        <v>M</v>
      </c>
      <c r="GW19" s="10" t="str">
        <f t="shared" ca="1" si="9"/>
        <v>T</v>
      </c>
      <c r="GX19" s="10" t="str">
        <f t="shared" ca="1" si="9"/>
        <v>W</v>
      </c>
      <c r="GY19" s="10" t="str">
        <f t="shared" ca="1" si="9"/>
        <v>T</v>
      </c>
      <c r="GZ19" s="10" t="str">
        <f t="shared" ca="1" si="9"/>
        <v>F</v>
      </c>
      <c r="HA19" s="10" t="str">
        <f t="shared" ca="1" si="9"/>
        <v>S</v>
      </c>
      <c r="HB19" s="10" t="str">
        <f t="shared" ca="1" si="9"/>
        <v>S</v>
      </c>
      <c r="HC19" s="10" t="str">
        <f t="shared" ca="1" si="9"/>
        <v>M</v>
      </c>
      <c r="HD19" s="10" t="str">
        <f t="shared" ca="1" si="9"/>
        <v>T</v>
      </c>
      <c r="HE19" s="10" t="str">
        <f t="shared" ca="1" si="9"/>
        <v>W</v>
      </c>
      <c r="HF19" s="10" t="str">
        <f t="shared" ca="1" si="9"/>
        <v>T</v>
      </c>
      <c r="HG19" s="10" t="str">
        <f t="shared" ca="1" si="9"/>
        <v>F</v>
      </c>
      <c r="HH19" s="10" t="str">
        <f t="shared" ref="HH19:JS19" ca="1" si="10">LEFT(TEXT(HH17,"ddd"),1)</f>
        <v>S</v>
      </c>
      <c r="HI19" s="10" t="str">
        <f t="shared" ca="1" si="10"/>
        <v>S</v>
      </c>
      <c r="HJ19" s="10" t="str">
        <f t="shared" ca="1" si="10"/>
        <v>M</v>
      </c>
      <c r="HK19" s="10" t="str">
        <f t="shared" ca="1" si="10"/>
        <v>T</v>
      </c>
      <c r="HL19" s="10" t="str">
        <f t="shared" ca="1" si="10"/>
        <v>W</v>
      </c>
      <c r="HM19" s="10" t="str">
        <f t="shared" ca="1" si="10"/>
        <v>T</v>
      </c>
      <c r="HN19" s="10" t="str">
        <f t="shared" ca="1" si="10"/>
        <v>F</v>
      </c>
      <c r="HO19" s="10" t="str">
        <f t="shared" ca="1" si="10"/>
        <v>S</v>
      </c>
      <c r="HP19" s="10" t="str">
        <f t="shared" ca="1" si="10"/>
        <v>S</v>
      </c>
      <c r="HQ19" s="10" t="str">
        <f t="shared" ca="1" si="10"/>
        <v>M</v>
      </c>
      <c r="HR19" s="10" t="str">
        <f t="shared" ca="1" si="10"/>
        <v>T</v>
      </c>
      <c r="HS19" s="10" t="str">
        <f t="shared" ca="1" si="10"/>
        <v>W</v>
      </c>
      <c r="HT19" s="10" t="str">
        <f t="shared" ca="1" si="10"/>
        <v>T</v>
      </c>
      <c r="HU19" s="10" t="str">
        <f t="shared" ca="1" si="10"/>
        <v>F</v>
      </c>
      <c r="HV19" s="10" t="str">
        <f t="shared" ca="1" si="10"/>
        <v>S</v>
      </c>
      <c r="HW19" s="10" t="str">
        <f t="shared" ca="1" si="10"/>
        <v>S</v>
      </c>
      <c r="HX19" s="10" t="str">
        <f t="shared" ca="1" si="10"/>
        <v>M</v>
      </c>
      <c r="HY19" s="10" t="str">
        <f t="shared" ca="1" si="10"/>
        <v>T</v>
      </c>
      <c r="HZ19" s="10" t="str">
        <f t="shared" ca="1" si="10"/>
        <v>W</v>
      </c>
      <c r="IA19" s="10" t="str">
        <f t="shared" ca="1" si="10"/>
        <v>T</v>
      </c>
      <c r="IB19" s="10" t="str">
        <f t="shared" ca="1" si="10"/>
        <v>F</v>
      </c>
      <c r="IC19" s="10" t="str">
        <f t="shared" ca="1" si="10"/>
        <v>S</v>
      </c>
      <c r="ID19" s="10" t="str">
        <f t="shared" ca="1" si="10"/>
        <v>S</v>
      </c>
      <c r="IE19" s="10" t="str">
        <f t="shared" ca="1" si="10"/>
        <v>M</v>
      </c>
      <c r="IF19" s="10" t="str">
        <f t="shared" ca="1" si="10"/>
        <v>T</v>
      </c>
      <c r="IG19" s="10" t="str">
        <f t="shared" ca="1" si="10"/>
        <v>W</v>
      </c>
      <c r="IH19" s="10" t="str">
        <f t="shared" ca="1" si="10"/>
        <v>T</v>
      </c>
      <c r="II19" s="10" t="str">
        <f t="shared" ca="1" si="10"/>
        <v>F</v>
      </c>
      <c r="IJ19" s="10" t="str">
        <f t="shared" ca="1" si="10"/>
        <v>S</v>
      </c>
      <c r="IK19" s="10" t="str">
        <f t="shared" ca="1" si="10"/>
        <v>S</v>
      </c>
      <c r="IL19" s="10" t="str">
        <f t="shared" ca="1" si="10"/>
        <v>M</v>
      </c>
      <c r="IM19" s="10" t="str">
        <f t="shared" ca="1" si="10"/>
        <v>T</v>
      </c>
      <c r="IN19" s="10" t="str">
        <f t="shared" ca="1" si="10"/>
        <v>W</v>
      </c>
      <c r="IO19" s="10" t="str">
        <f t="shared" ca="1" si="10"/>
        <v>T</v>
      </c>
      <c r="IP19" s="10" t="str">
        <f t="shared" ca="1" si="10"/>
        <v>F</v>
      </c>
      <c r="IQ19" s="10" t="str">
        <f t="shared" ca="1" si="10"/>
        <v>S</v>
      </c>
      <c r="IR19" s="10" t="str">
        <f t="shared" ca="1" si="10"/>
        <v>S</v>
      </c>
      <c r="IS19" s="10" t="str">
        <f t="shared" ca="1" si="10"/>
        <v>M</v>
      </c>
      <c r="IT19" s="10" t="str">
        <f t="shared" ca="1" si="10"/>
        <v>T</v>
      </c>
      <c r="IU19" s="10" t="str">
        <f t="shared" ca="1" si="10"/>
        <v>W</v>
      </c>
      <c r="IV19" s="10" t="str">
        <f t="shared" ca="1" si="10"/>
        <v>T</v>
      </c>
      <c r="IW19" s="10" t="str">
        <f t="shared" ca="1" si="10"/>
        <v>F</v>
      </c>
      <c r="IX19" s="10" t="str">
        <f t="shared" ca="1" si="10"/>
        <v>S</v>
      </c>
      <c r="IY19" s="10" t="str">
        <f t="shared" ca="1" si="10"/>
        <v>S</v>
      </c>
      <c r="IZ19" s="10" t="str">
        <f t="shared" ca="1" si="10"/>
        <v>M</v>
      </c>
      <c r="JA19" s="10" t="str">
        <f t="shared" ca="1" si="10"/>
        <v>T</v>
      </c>
      <c r="JB19" s="10" t="str">
        <f t="shared" ca="1" si="10"/>
        <v>W</v>
      </c>
      <c r="JC19" s="10" t="str">
        <f t="shared" ca="1" si="10"/>
        <v>T</v>
      </c>
      <c r="JD19" s="10" t="str">
        <f t="shared" ca="1" si="10"/>
        <v>F</v>
      </c>
      <c r="JE19" s="10" t="str">
        <f t="shared" ca="1" si="10"/>
        <v>S</v>
      </c>
      <c r="JF19" s="10" t="str">
        <f t="shared" ca="1" si="10"/>
        <v>S</v>
      </c>
      <c r="JG19" s="10" t="str">
        <f t="shared" ca="1" si="10"/>
        <v>M</v>
      </c>
      <c r="JH19" s="10" t="str">
        <f t="shared" ca="1" si="10"/>
        <v>T</v>
      </c>
      <c r="JI19" s="10" t="str">
        <f t="shared" ca="1" si="10"/>
        <v>W</v>
      </c>
      <c r="JJ19" s="10" t="str">
        <f t="shared" ca="1" si="10"/>
        <v>T</v>
      </c>
      <c r="JK19" s="10" t="str">
        <f t="shared" ca="1" si="10"/>
        <v>F</v>
      </c>
      <c r="JL19" s="10" t="str">
        <f t="shared" ca="1" si="10"/>
        <v>S</v>
      </c>
      <c r="JM19" s="10" t="str">
        <f t="shared" ca="1" si="10"/>
        <v>S</v>
      </c>
      <c r="JN19" s="10" t="str">
        <f t="shared" ca="1" si="10"/>
        <v>M</v>
      </c>
      <c r="JO19" s="10" t="str">
        <f t="shared" ca="1" si="10"/>
        <v>T</v>
      </c>
      <c r="JP19" s="10" t="str">
        <f t="shared" ca="1" si="10"/>
        <v>W</v>
      </c>
      <c r="JQ19" s="10" t="str">
        <f t="shared" ca="1" si="10"/>
        <v>T</v>
      </c>
      <c r="JR19" s="10" t="str">
        <f t="shared" ca="1" si="10"/>
        <v>F</v>
      </c>
      <c r="JS19" s="10" t="str">
        <f t="shared" ca="1" si="10"/>
        <v>S</v>
      </c>
      <c r="JT19" s="10" t="str">
        <f t="shared" ref="JT19:ME19" ca="1" si="11">LEFT(TEXT(JT17,"ddd"),1)</f>
        <v>S</v>
      </c>
      <c r="JU19" s="10" t="str">
        <f t="shared" ca="1" si="11"/>
        <v>M</v>
      </c>
      <c r="JV19" s="10" t="str">
        <f t="shared" ca="1" si="11"/>
        <v>T</v>
      </c>
      <c r="JW19" s="10" t="str">
        <f t="shared" ca="1" si="11"/>
        <v>W</v>
      </c>
      <c r="JX19" s="10" t="str">
        <f t="shared" ca="1" si="11"/>
        <v>T</v>
      </c>
      <c r="JY19" s="10" t="str">
        <f t="shared" ca="1" si="11"/>
        <v>F</v>
      </c>
      <c r="JZ19" s="10" t="str">
        <f t="shared" ca="1" si="11"/>
        <v>S</v>
      </c>
      <c r="KA19" s="10" t="str">
        <f t="shared" ca="1" si="11"/>
        <v>S</v>
      </c>
      <c r="KB19" s="10" t="str">
        <f t="shared" ca="1" si="11"/>
        <v>M</v>
      </c>
      <c r="KC19" s="10" t="str">
        <f t="shared" ca="1" si="11"/>
        <v>T</v>
      </c>
      <c r="KD19" s="10" t="str">
        <f t="shared" ca="1" si="11"/>
        <v>W</v>
      </c>
      <c r="KE19" s="10" t="str">
        <f t="shared" ca="1" si="11"/>
        <v>T</v>
      </c>
      <c r="KF19" s="10" t="str">
        <f t="shared" ca="1" si="11"/>
        <v>F</v>
      </c>
      <c r="KG19" s="10" t="str">
        <f t="shared" ca="1" si="11"/>
        <v>S</v>
      </c>
      <c r="KH19" s="10" t="str">
        <f t="shared" ca="1" si="11"/>
        <v>S</v>
      </c>
      <c r="KI19" s="10" t="str">
        <f t="shared" ca="1" si="11"/>
        <v>M</v>
      </c>
      <c r="KJ19" s="10" t="str">
        <f t="shared" ca="1" si="11"/>
        <v>T</v>
      </c>
      <c r="KK19" s="10" t="str">
        <f t="shared" ca="1" si="11"/>
        <v>W</v>
      </c>
      <c r="KL19" s="10" t="str">
        <f t="shared" ca="1" si="11"/>
        <v>T</v>
      </c>
      <c r="KM19" s="10" t="str">
        <f t="shared" ca="1" si="11"/>
        <v>F</v>
      </c>
      <c r="KN19" s="10" t="str">
        <f t="shared" ca="1" si="11"/>
        <v>S</v>
      </c>
      <c r="KO19" s="10" t="str">
        <f t="shared" ca="1" si="11"/>
        <v>S</v>
      </c>
      <c r="KP19" s="10" t="str">
        <f t="shared" ca="1" si="11"/>
        <v>M</v>
      </c>
      <c r="KQ19" s="10" t="str">
        <f t="shared" ca="1" si="11"/>
        <v>T</v>
      </c>
      <c r="KR19" s="10" t="str">
        <f t="shared" ca="1" si="11"/>
        <v>W</v>
      </c>
      <c r="KS19" s="10" t="str">
        <f t="shared" ca="1" si="11"/>
        <v>T</v>
      </c>
      <c r="KT19" s="10" t="str">
        <f t="shared" ca="1" si="11"/>
        <v>F</v>
      </c>
      <c r="KU19" s="10" t="str">
        <f t="shared" ca="1" si="11"/>
        <v>S</v>
      </c>
      <c r="KV19" s="10" t="str">
        <f t="shared" ca="1" si="11"/>
        <v>S</v>
      </c>
      <c r="KW19" s="10" t="str">
        <f t="shared" ca="1" si="11"/>
        <v>M</v>
      </c>
      <c r="KX19" s="10" t="str">
        <f t="shared" ca="1" si="11"/>
        <v>T</v>
      </c>
      <c r="KY19" s="10" t="str">
        <f t="shared" ca="1" si="11"/>
        <v>W</v>
      </c>
      <c r="KZ19" s="10" t="str">
        <f t="shared" ca="1" si="11"/>
        <v>T</v>
      </c>
      <c r="LA19" s="10" t="str">
        <f t="shared" ca="1" si="11"/>
        <v>F</v>
      </c>
      <c r="LB19" s="10" t="str">
        <f t="shared" ca="1" si="11"/>
        <v>S</v>
      </c>
      <c r="LC19" s="10" t="str">
        <f t="shared" ca="1" si="11"/>
        <v>S</v>
      </c>
      <c r="LD19" s="10" t="str">
        <f t="shared" ca="1" si="11"/>
        <v>M</v>
      </c>
      <c r="LE19" s="10" t="str">
        <f t="shared" ca="1" si="11"/>
        <v>T</v>
      </c>
      <c r="LF19" s="10" t="str">
        <f t="shared" ca="1" si="11"/>
        <v>W</v>
      </c>
      <c r="LG19" s="10" t="str">
        <f t="shared" ca="1" si="11"/>
        <v>T</v>
      </c>
      <c r="LH19" s="10" t="str">
        <f t="shared" ca="1" si="11"/>
        <v>F</v>
      </c>
      <c r="LI19" s="10" t="str">
        <f t="shared" ca="1" si="11"/>
        <v>S</v>
      </c>
      <c r="LJ19" s="10" t="str">
        <f t="shared" ca="1" si="11"/>
        <v>S</v>
      </c>
      <c r="LK19" s="10" t="str">
        <f t="shared" ca="1" si="11"/>
        <v>M</v>
      </c>
      <c r="LL19" s="10" t="str">
        <f t="shared" ca="1" si="11"/>
        <v>T</v>
      </c>
      <c r="LM19" s="10" t="str">
        <f t="shared" ca="1" si="11"/>
        <v>W</v>
      </c>
      <c r="LN19" s="10" t="str">
        <f t="shared" ca="1" si="11"/>
        <v>T</v>
      </c>
      <c r="LO19" s="10" t="str">
        <f t="shared" ca="1" si="11"/>
        <v>F</v>
      </c>
      <c r="LP19" s="10" t="str">
        <f t="shared" ca="1" si="11"/>
        <v>S</v>
      </c>
      <c r="LQ19" s="10" t="str">
        <f t="shared" ca="1" si="11"/>
        <v>S</v>
      </c>
      <c r="LR19" s="10" t="str">
        <f t="shared" ca="1" si="11"/>
        <v>M</v>
      </c>
      <c r="LS19" s="10" t="str">
        <f t="shared" ca="1" si="11"/>
        <v>T</v>
      </c>
      <c r="LT19" s="10" t="str">
        <f t="shared" ca="1" si="11"/>
        <v>W</v>
      </c>
      <c r="LU19" s="10" t="str">
        <f t="shared" ca="1" si="11"/>
        <v>T</v>
      </c>
      <c r="LV19" s="10" t="str">
        <f t="shared" ca="1" si="11"/>
        <v>F</v>
      </c>
      <c r="LW19" s="10" t="str">
        <f t="shared" ca="1" si="11"/>
        <v>S</v>
      </c>
      <c r="LX19" s="10" t="str">
        <f t="shared" ca="1" si="11"/>
        <v>S</v>
      </c>
      <c r="LY19" s="10" t="str">
        <f t="shared" ca="1" si="11"/>
        <v>M</v>
      </c>
      <c r="LZ19" s="10" t="str">
        <f t="shared" ca="1" si="11"/>
        <v>T</v>
      </c>
      <c r="MA19" s="10" t="str">
        <f t="shared" ca="1" si="11"/>
        <v>W</v>
      </c>
      <c r="MB19" s="10" t="str">
        <f t="shared" ca="1" si="11"/>
        <v>T</v>
      </c>
      <c r="MC19" s="10" t="str">
        <f t="shared" ca="1" si="11"/>
        <v>F</v>
      </c>
      <c r="MD19" s="10" t="str">
        <f t="shared" ca="1" si="11"/>
        <v>S</v>
      </c>
      <c r="ME19" s="10" t="str">
        <f t="shared" ca="1" si="11"/>
        <v>S</v>
      </c>
      <c r="MF19" s="10" t="str">
        <f t="shared" ref="MF19:OQ19" ca="1" si="12">LEFT(TEXT(MF17,"ddd"),1)</f>
        <v>M</v>
      </c>
      <c r="MG19" s="10" t="str">
        <f t="shared" ca="1" si="12"/>
        <v>T</v>
      </c>
      <c r="MH19" s="10" t="str">
        <f t="shared" ca="1" si="12"/>
        <v>W</v>
      </c>
      <c r="MI19" s="10" t="str">
        <f t="shared" ca="1" si="12"/>
        <v>T</v>
      </c>
      <c r="MJ19" s="10" t="str">
        <f t="shared" ca="1" si="12"/>
        <v>F</v>
      </c>
      <c r="MK19" s="10" t="str">
        <f t="shared" ca="1" si="12"/>
        <v>S</v>
      </c>
      <c r="ML19" s="10" t="str">
        <f t="shared" ca="1" si="12"/>
        <v>S</v>
      </c>
      <c r="MM19" s="10" t="str">
        <f t="shared" ca="1" si="12"/>
        <v>M</v>
      </c>
      <c r="MN19" s="10" t="str">
        <f t="shared" ca="1" si="12"/>
        <v>T</v>
      </c>
      <c r="MO19" s="10" t="str">
        <f t="shared" ca="1" si="12"/>
        <v>W</v>
      </c>
      <c r="MP19" s="10" t="str">
        <f t="shared" ca="1" si="12"/>
        <v>T</v>
      </c>
      <c r="MQ19" s="10" t="str">
        <f t="shared" ca="1" si="12"/>
        <v>F</v>
      </c>
      <c r="MR19" s="10" t="str">
        <f t="shared" ca="1" si="12"/>
        <v>S</v>
      </c>
      <c r="MS19" s="10" t="str">
        <f t="shared" ca="1" si="12"/>
        <v>S</v>
      </c>
      <c r="MT19" s="10" t="str">
        <f t="shared" ca="1" si="12"/>
        <v>M</v>
      </c>
      <c r="MU19" s="10" t="str">
        <f t="shared" ca="1" si="12"/>
        <v>T</v>
      </c>
      <c r="MV19" s="10" t="str">
        <f t="shared" ca="1" si="12"/>
        <v>W</v>
      </c>
      <c r="MW19" s="10" t="str">
        <f t="shared" ca="1" si="12"/>
        <v>T</v>
      </c>
      <c r="MX19" s="10" t="str">
        <f t="shared" ca="1" si="12"/>
        <v>F</v>
      </c>
      <c r="MY19" s="10" t="str">
        <f t="shared" ca="1" si="12"/>
        <v>S</v>
      </c>
      <c r="MZ19" s="10" t="str">
        <f t="shared" ca="1" si="12"/>
        <v>S</v>
      </c>
      <c r="NA19" s="10" t="str">
        <f t="shared" ca="1" si="12"/>
        <v>M</v>
      </c>
      <c r="NB19" s="10" t="str">
        <f t="shared" ca="1" si="12"/>
        <v>T</v>
      </c>
      <c r="NC19" s="10" t="str">
        <f t="shared" ca="1" si="12"/>
        <v>W</v>
      </c>
      <c r="ND19" s="10" t="str">
        <f t="shared" ca="1" si="12"/>
        <v>T</v>
      </c>
      <c r="NE19" s="10" t="str">
        <f t="shared" ca="1" si="12"/>
        <v>F</v>
      </c>
      <c r="NF19" s="10" t="str">
        <f t="shared" ca="1" si="12"/>
        <v>S</v>
      </c>
      <c r="NG19" s="10" t="str">
        <f t="shared" ca="1" si="12"/>
        <v>S</v>
      </c>
      <c r="NH19" s="10" t="str">
        <f t="shared" ca="1" si="12"/>
        <v>M</v>
      </c>
      <c r="NI19" s="10" t="str">
        <f t="shared" ca="1" si="12"/>
        <v>T</v>
      </c>
      <c r="NJ19" s="10" t="str">
        <f t="shared" ca="1" si="12"/>
        <v>W</v>
      </c>
      <c r="NK19" s="10" t="str">
        <f t="shared" ca="1" si="12"/>
        <v>T</v>
      </c>
      <c r="NL19" s="10" t="str">
        <f t="shared" ca="1" si="12"/>
        <v>F</v>
      </c>
      <c r="NM19" s="10" t="str">
        <f t="shared" ca="1" si="12"/>
        <v>S</v>
      </c>
      <c r="NN19" s="10" t="str">
        <f t="shared" ca="1" si="12"/>
        <v>S</v>
      </c>
      <c r="NO19" s="10" t="str">
        <f t="shared" ca="1" si="12"/>
        <v>M</v>
      </c>
      <c r="NP19" s="10" t="str">
        <f t="shared" ca="1" si="12"/>
        <v>T</v>
      </c>
      <c r="NQ19" s="10" t="str">
        <f t="shared" ca="1" si="12"/>
        <v>W</v>
      </c>
      <c r="NR19" s="10" t="str">
        <f t="shared" ca="1" si="12"/>
        <v>T</v>
      </c>
      <c r="NS19" s="10" t="str">
        <f t="shared" ca="1" si="12"/>
        <v>F</v>
      </c>
      <c r="NT19" s="10" t="str">
        <f t="shared" ca="1" si="12"/>
        <v>S</v>
      </c>
      <c r="NU19" s="10" t="str">
        <f t="shared" ca="1" si="12"/>
        <v>S</v>
      </c>
      <c r="NV19" s="10" t="str">
        <f t="shared" ca="1" si="12"/>
        <v>M</v>
      </c>
      <c r="NW19" s="10" t="str">
        <f t="shared" ca="1" si="12"/>
        <v>T</v>
      </c>
      <c r="NX19" s="10" t="str">
        <f t="shared" ca="1" si="12"/>
        <v>W</v>
      </c>
      <c r="NY19" s="10" t="str">
        <f t="shared" ca="1" si="12"/>
        <v>T</v>
      </c>
      <c r="NZ19" s="10" t="str">
        <f t="shared" ca="1" si="12"/>
        <v>F</v>
      </c>
      <c r="OA19" s="10" t="str">
        <f t="shared" ca="1" si="12"/>
        <v>S</v>
      </c>
      <c r="OB19" s="10" t="str">
        <f t="shared" ca="1" si="12"/>
        <v>S</v>
      </c>
      <c r="OC19" s="10" t="str">
        <f t="shared" ca="1" si="12"/>
        <v>M</v>
      </c>
      <c r="OD19" s="10" t="str">
        <f t="shared" ca="1" si="12"/>
        <v>T</v>
      </c>
      <c r="OE19" s="10" t="str">
        <f t="shared" ca="1" si="12"/>
        <v>W</v>
      </c>
      <c r="OF19" s="10" t="str">
        <f t="shared" ca="1" si="12"/>
        <v>T</v>
      </c>
      <c r="OG19" s="10" t="str">
        <f t="shared" ca="1" si="12"/>
        <v>F</v>
      </c>
      <c r="OH19" s="10" t="str">
        <f t="shared" ca="1" si="12"/>
        <v>S</v>
      </c>
      <c r="OI19" s="10" t="str">
        <f t="shared" ca="1" si="12"/>
        <v>S</v>
      </c>
      <c r="OJ19" s="10" t="str">
        <f t="shared" ca="1" si="12"/>
        <v>M</v>
      </c>
      <c r="OK19" s="10" t="str">
        <f t="shared" ca="1" si="12"/>
        <v>T</v>
      </c>
      <c r="OL19" s="10" t="str">
        <f t="shared" ca="1" si="12"/>
        <v>W</v>
      </c>
      <c r="OM19" s="10" t="str">
        <f t="shared" ca="1" si="12"/>
        <v>T</v>
      </c>
      <c r="ON19" s="10" t="str">
        <f t="shared" ca="1" si="12"/>
        <v>F</v>
      </c>
      <c r="OO19" s="10" t="str">
        <f t="shared" ca="1" si="12"/>
        <v>S</v>
      </c>
      <c r="OP19" s="10" t="str">
        <f t="shared" ca="1" si="12"/>
        <v>S</v>
      </c>
      <c r="OQ19" s="10" t="str">
        <f t="shared" ca="1" si="12"/>
        <v>M</v>
      </c>
      <c r="OR19" s="10" t="str">
        <f t="shared" ref="OR19:PF19" ca="1" si="13">LEFT(TEXT(OR17,"ddd"),1)</f>
        <v>T</v>
      </c>
      <c r="OS19" s="10" t="str">
        <f t="shared" ca="1" si="13"/>
        <v>W</v>
      </c>
      <c r="OT19" s="10" t="str">
        <f t="shared" ca="1" si="13"/>
        <v>T</v>
      </c>
      <c r="OU19" s="10" t="str">
        <f t="shared" ca="1" si="13"/>
        <v>F</v>
      </c>
      <c r="OV19" s="10" t="str">
        <f t="shared" ca="1" si="13"/>
        <v>S</v>
      </c>
      <c r="OW19" s="10" t="str">
        <f t="shared" ca="1" si="13"/>
        <v>S</v>
      </c>
      <c r="OX19" s="10" t="str">
        <f t="shared" ca="1" si="13"/>
        <v>M</v>
      </c>
      <c r="OY19" s="10" t="str">
        <f t="shared" ca="1" si="13"/>
        <v>T</v>
      </c>
      <c r="OZ19" s="10" t="str">
        <f t="shared" ca="1" si="13"/>
        <v>W</v>
      </c>
      <c r="PA19" s="10" t="str">
        <f t="shared" ca="1" si="13"/>
        <v>T</v>
      </c>
      <c r="PB19" s="10" t="str">
        <f t="shared" ca="1" si="13"/>
        <v>F</v>
      </c>
      <c r="PC19" s="10" t="str">
        <f t="shared" ca="1" si="13"/>
        <v>S</v>
      </c>
      <c r="PD19" s="10" t="str">
        <f t="shared" ca="1" si="13"/>
        <v>S</v>
      </c>
      <c r="PE19" s="10" t="str">
        <f t="shared" ca="1" si="13"/>
        <v>M</v>
      </c>
      <c r="PF19" s="10" t="str">
        <f t="shared" ca="1" si="13"/>
        <v>T</v>
      </c>
    </row>
    <row r="20" spans="2:422" x14ac:dyDescent="0.35">
      <c r="B20" s="14">
        <v>1</v>
      </c>
      <c r="C20" t="s">
        <v>158</v>
      </c>
      <c r="D20" t="s">
        <v>159</v>
      </c>
      <c r="E20" s="14" t="s">
        <v>127</v>
      </c>
      <c r="F20" s="14"/>
      <c r="G20" s="15"/>
      <c r="H20" s="14" t="s">
        <v>119</v>
      </c>
      <c r="I20" s="16">
        <v>1</v>
      </c>
      <c r="J20" s="15">
        <f ca="1">TODAY()</f>
        <v>45004</v>
      </c>
      <c r="K20" s="15"/>
      <c r="L20" s="14"/>
      <c r="M20" s="14"/>
      <c r="N20" s="14"/>
      <c r="O20" s="14">
        <v>2</v>
      </c>
      <c r="P20" s="14" cm="1">
        <f t="array" ref="P20">IF(AND(TaskTable[[#This Row],[Percent
Complete]]&lt;&gt;""),Planned_Workdays_row-Planned_Workdays_row*TaskTable[[#This Row],[Percent
Complete]],Planned_Workdays_row)</f>
        <v>0</v>
      </c>
      <c r="Q20" s="17" cm="1">
        <f t="array" aca="1" ref="Q20" ca="1">IFERROR(IF(IndStartDate&lt;&gt;"",IndStartDate,IF(IndEndDate&lt;&gt;"",plan_start_calculation,IF(DIDrow&lt;&gt;"",IF(OR(DTypeRow="FS",DTypeRow=""),fs_calculation,IF(DTypeRow="SS",ss_calculation,plan_start_calculation)),""))),"")</f>
        <v>45004</v>
      </c>
      <c r="R20" s="17" cm="1">
        <f t="array" aca="1" ref="R20" ca="1">IFERROR(IF(IndStartDate&lt;&gt;"",plan_end_calculation,IF(IndEndDate&lt;&gt;"", IndEndDate,IF(DIDrow&lt;&gt;"",
                                                                                                        IF(DTypeRow="SF",sf_calculation,
                                                                                                        IF(DTypeRow="FF",ff_calculation,
                                                                                                        plan_end_calculation)),""))),"")</f>
        <v>45005</v>
      </c>
      <c r="S20" s="15"/>
      <c r="T20" s="15"/>
      <c r="U20" s="18" t="str">
        <f>IF(AND(TaskTable[[#This Row],[Actual
Start]]&lt;&gt;"",TaskTable[[#This Row],[Actual
End]]&lt;&gt;""),NETWORKDAYS(TaskTable[[#This Row],[Actual
Start]],TaskTable[[#This Row],[Actual
End]],Holidaysdd),"")</f>
        <v/>
      </c>
    </row>
    <row r="21" spans="2:422" x14ac:dyDescent="0.35">
      <c r="B21" s="14">
        <v>2</v>
      </c>
      <c r="C21" t="s">
        <v>161</v>
      </c>
      <c r="E21" s="14" t="s">
        <v>127</v>
      </c>
      <c r="F21" s="14"/>
      <c r="G21" s="15">
        <v>45008</v>
      </c>
      <c r="H21" s="14" t="s">
        <v>117</v>
      </c>
      <c r="I21" s="16">
        <v>0.3</v>
      </c>
      <c r="J21" s="15"/>
      <c r="K21" s="15"/>
      <c r="L21" s="14">
        <v>1</v>
      </c>
      <c r="M21" s="14" t="s">
        <v>160</v>
      </c>
      <c r="N21" s="14">
        <v>1</v>
      </c>
      <c r="O21" s="14">
        <v>3</v>
      </c>
      <c r="P21" s="14" cm="1">
        <f t="array" ref="P21">IF(AND(TaskTable[[#This Row],[Percent
Complete]]&lt;&gt;""),Planned_Workdays_row-Planned_Workdays_row*TaskTable[[#This Row],[Percent
Complete]],Planned_Workdays_row)</f>
        <v>2.1</v>
      </c>
      <c r="Q21" s="17" cm="1">
        <f t="array" aca="1" ref="Q21" ca="1">IFERROR(IF(IndStartDate&lt;&gt;"",IndStartDate,IF(IndEndDate&lt;&gt;"",plan_start_calculation,IF(DIDrow&lt;&gt;"",IF(OR(DTypeRow="FS",DTypeRow=""),fs_calculation,IF(DTypeRow="SS",ss_calculation,plan_start_calculation)),""))),"")</f>
        <v>45007</v>
      </c>
      <c r="R21" s="17" cm="1">
        <f t="array" aca="1" ref="R21" ca="1">IFERROR(IF(IndStartDate&lt;&gt;"",plan_end_calculation,IF(IndEndDate&lt;&gt;"", IndEndDate,IF(DIDrow&lt;&gt;"",
                                                                                                        IF(DTypeRow="SF",sf_calculation,
                                                                                                        IF(DTypeRow="FF",ff_calculation,
                                                                                                        plan_end_calculation)),""))),"")</f>
        <v>45009</v>
      </c>
      <c r="S21" s="15"/>
      <c r="T21" s="15"/>
      <c r="U21" s="18" t="str">
        <f>IF(AND(TaskTable[[#This Row],[Actual
Start]]&lt;&gt;"",TaskTable[[#This Row],[Actual
End]]&lt;&gt;""),NETWORKDAYS(TaskTable[[#This Row],[Actual
Start]],TaskTable[[#This Row],[Actual
End]],Holidaysdd),"")</f>
        <v/>
      </c>
    </row>
    <row r="22" spans="2:422" x14ac:dyDescent="0.35">
      <c r="B22" s="14">
        <v>3</v>
      </c>
      <c r="C22" t="s">
        <v>162</v>
      </c>
      <c r="E22" s="14" t="s">
        <v>127</v>
      </c>
      <c r="F22" s="14"/>
      <c r="G22" s="14"/>
      <c r="H22" s="14" t="s">
        <v>115</v>
      </c>
      <c r="I22" s="16"/>
      <c r="J22" s="15"/>
      <c r="K22" s="15"/>
      <c r="L22" s="14">
        <v>2</v>
      </c>
      <c r="M22" s="14" t="s">
        <v>160</v>
      </c>
      <c r="N22" s="14"/>
      <c r="O22" s="14">
        <v>4</v>
      </c>
      <c r="P22" s="14" cm="1">
        <f t="array" ref="P22">IF(AND(TaskTable[[#This Row],[Percent
Complete]]&lt;&gt;""),Planned_Workdays_row-Planned_Workdays_row*TaskTable[[#This Row],[Percent
Complete]],Planned_Workdays_row)</f>
        <v>4</v>
      </c>
      <c r="Q22" s="17" cm="1">
        <f t="array" aca="1" ref="Q22" ca="1">IFERROR(IF(IndStartDate&lt;&gt;"",IndStartDate,IF(IndEndDate&lt;&gt;"",plan_start_calculation,IF(DIDrow&lt;&gt;"",IF(OR(DTypeRow="FS",DTypeRow=""),fs_calculation,IF(DTypeRow="SS",ss_calculation,plan_start_calculation)),""))),"")</f>
        <v>45012</v>
      </c>
      <c r="R22" s="17" cm="1">
        <f t="array" aca="1" ref="R22" ca="1">IFERROR(IF(IndStartDate&lt;&gt;"",plan_end_calculation,IF(IndEndDate&lt;&gt;"", IndEndDate,IF(DIDrow&lt;&gt;"",
                                                                                                        IF(DTypeRow="SF",sf_calculation,
                                                                                                        IF(DTypeRow="FF",ff_calculation,
                                                                                                        plan_end_calculation)),""))),"")</f>
        <v>45015</v>
      </c>
      <c r="S22" s="15"/>
      <c r="T22" s="15"/>
      <c r="U22" s="18" t="str">
        <f>IF(AND(TaskTable[[#This Row],[Actual
Start]]&lt;&gt;"",TaskTable[[#This Row],[Actual
End]]&lt;&gt;""),NETWORKDAYS(TaskTable[[#This Row],[Actual
Start]],TaskTable[[#This Row],[Actual
End]],Holidaysdd),"")</f>
        <v/>
      </c>
    </row>
    <row r="23" spans="2:422" x14ac:dyDescent="0.35">
      <c r="B23" s="14">
        <v>4</v>
      </c>
      <c r="C23" t="s">
        <v>163</v>
      </c>
      <c r="D23" t="s">
        <v>164</v>
      </c>
      <c r="E23" s="14" t="s">
        <v>128</v>
      </c>
      <c r="F23" s="14"/>
      <c r="G23" s="14"/>
      <c r="H23" s="14" t="s">
        <v>115</v>
      </c>
      <c r="I23" s="16"/>
      <c r="J23" s="15"/>
      <c r="K23" s="15">
        <f ca="1">TODAY()</f>
        <v>45004</v>
      </c>
      <c r="L23" s="14"/>
      <c r="M23" s="14"/>
      <c r="N23" s="14"/>
      <c r="O23" s="14">
        <v>2</v>
      </c>
      <c r="P23" s="14" cm="1">
        <f t="array" ref="P23">IF(AND(TaskTable[[#This Row],[Percent
Complete]]&lt;&gt;""),Planned_Workdays_row-Planned_Workdays_row*TaskTable[[#This Row],[Percent
Complete]],Planned_Workdays_row)</f>
        <v>2</v>
      </c>
      <c r="Q23" s="17" cm="1">
        <f t="array" aca="1" ref="Q23" ca="1">IFERROR(IF(IndStartDate&lt;&gt;"",IndStartDate,IF(IndEndDate&lt;&gt;"",plan_start_calculation,IF(DIDrow&lt;&gt;"",IF(OR(DTypeRow="FS",DTypeRow=""),fs_calculation,IF(DTypeRow="SS",ss_calculation,plan_start_calculation)),""))),"")</f>
        <v>45002</v>
      </c>
      <c r="R23" s="17" cm="1">
        <f t="array" aca="1" ref="R23" ca="1">IFERROR(IF(IndStartDate&lt;&gt;"",plan_end_calculation,IF(IndEndDate&lt;&gt;"", IndEndDate,IF(DIDrow&lt;&gt;"",
                                                                                                        IF(DTypeRow="SF",sf_calculation,
                                                                                                        IF(DTypeRow="FF",ff_calculation,
                                                                                                        plan_end_calculation)),""))),"")</f>
        <v>45004</v>
      </c>
      <c r="S23" s="15"/>
      <c r="T23" s="15"/>
      <c r="U23" s="18" t="str">
        <f>IF(AND(TaskTable[[#This Row],[Actual
Start]]&lt;&gt;"",TaskTable[[#This Row],[Actual
End]]&lt;&gt;""),NETWORKDAYS(TaskTable[[#This Row],[Actual
Start]],TaskTable[[#This Row],[Actual
End]],Holidaysdd),"")</f>
        <v/>
      </c>
    </row>
    <row r="24" spans="2:422" x14ac:dyDescent="0.35">
      <c r="B24" s="14">
        <v>5</v>
      </c>
      <c r="C24" t="s">
        <v>165</v>
      </c>
      <c r="E24" s="14" t="s">
        <v>128</v>
      </c>
      <c r="F24" s="14"/>
      <c r="G24" s="14"/>
      <c r="H24" s="14" t="s">
        <v>115</v>
      </c>
      <c r="I24" s="16"/>
      <c r="J24" s="15"/>
      <c r="K24" s="15"/>
      <c r="L24" s="14">
        <v>4</v>
      </c>
      <c r="M24" s="14" t="s">
        <v>166</v>
      </c>
      <c r="N24" s="14"/>
      <c r="O24" s="14">
        <v>3</v>
      </c>
      <c r="P24" s="14" cm="1">
        <f t="array" ref="P24">IF(AND(TaskTable[[#This Row],[Percent
Complete]]&lt;&gt;""),Planned_Workdays_row-Planned_Workdays_row*TaskTable[[#This Row],[Percent
Complete]],Planned_Workdays_row)</f>
        <v>3</v>
      </c>
      <c r="Q24" s="17" cm="1">
        <f t="array" aca="1" ref="Q24" ca="1">IFERROR(IF(IndStartDate&lt;&gt;"",IndStartDate,IF(IndEndDate&lt;&gt;"",plan_start_calculation,IF(DIDrow&lt;&gt;"",IF(OR(DTypeRow="FS",DTypeRow=""),fs_calculation,IF(DTypeRow="SS",ss_calculation,plan_start_calculation)),""))),"")</f>
        <v>44999</v>
      </c>
      <c r="R24" s="17" cm="1">
        <f t="array" aca="1" ref="R24" ca="1">IFERROR(IF(IndStartDate&lt;&gt;"",plan_end_calculation,IF(IndEndDate&lt;&gt;"", IndEndDate,IF(DIDrow&lt;&gt;"",
                                                                                                        IF(DTypeRow="SF",sf_calculation,
                                                                                                        IF(DTypeRow="FF",ff_calculation,
                                                                                                        plan_end_calculation)),""))),"")</f>
        <v>45001</v>
      </c>
      <c r="S24" s="15"/>
      <c r="T24" s="15"/>
      <c r="U24" s="18" t="str">
        <f>IF(AND(TaskTable[[#This Row],[Actual
Start]]&lt;&gt;"",TaskTable[[#This Row],[Actual
End]]&lt;&gt;""),NETWORKDAYS(TaskTable[[#This Row],[Actual
Start]],TaskTable[[#This Row],[Actual
End]],Holidaysdd),"")</f>
        <v/>
      </c>
    </row>
    <row r="25" spans="2:422" x14ac:dyDescent="0.35">
      <c r="B25" s="14">
        <v>6</v>
      </c>
      <c r="C25" t="s">
        <v>167</v>
      </c>
      <c r="E25" s="14" t="s">
        <v>128</v>
      </c>
      <c r="F25" s="14"/>
      <c r="G25" s="14"/>
      <c r="H25" s="14" t="s">
        <v>118</v>
      </c>
      <c r="I25" s="16">
        <v>0.5</v>
      </c>
      <c r="J25" s="15"/>
      <c r="K25" s="15"/>
      <c r="L25" s="14">
        <v>5</v>
      </c>
      <c r="M25" s="14" t="s">
        <v>166</v>
      </c>
      <c r="N25" s="14"/>
      <c r="O25" s="14">
        <v>4</v>
      </c>
      <c r="P25" s="14" cm="1">
        <f t="array" ref="P25">IF(AND(TaskTable[[#This Row],[Percent
Complete]]&lt;&gt;""),Planned_Workdays_row-Planned_Workdays_row*TaskTable[[#This Row],[Percent
Complete]],Planned_Workdays_row)</f>
        <v>2</v>
      </c>
      <c r="Q25" s="17" cm="1">
        <f t="array" aca="1" ref="Q25" ca="1">IFERROR(IF(IndStartDate&lt;&gt;"",IndStartDate,IF(IndEndDate&lt;&gt;"",plan_start_calculation,IF(DIDrow&lt;&gt;"",IF(OR(DTypeRow="FS",DTypeRow=""),fs_calculation,IF(DTypeRow="SS",ss_calculation,plan_start_calculation)),""))),"")</f>
        <v>44986</v>
      </c>
      <c r="R25" s="17" cm="1">
        <f t="array" aca="1" ref="R25" ca="1">IFERROR(IF(IndStartDate&lt;&gt;"",plan_end_calculation,IF(IndEndDate&lt;&gt;"", IndEndDate,IF(DIDrow&lt;&gt;"",
                                                                                                        IF(DTypeRow="SF",sf_calculation,
                                                                                                        IF(DTypeRow="FF",ff_calculation,
                                                                                                        plan_end_calculation)),""))),"")</f>
        <v>44998</v>
      </c>
      <c r="S25" s="15"/>
      <c r="T25" s="15"/>
      <c r="U25" s="18" t="str">
        <f>IF(AND(TaskTable[[#This Row],[Actual
Start]]&lt;&gt;"",TaskTable[[#This Row],[Actual
End]]&lt;&gt;""),NETWORKDAYS(TaskTable[[#This Row],[Actual
Start]],TaskTable[[#This Row],[Actual
End]],Holidaysdd),"")</f>
        <v/>
      </c>
    </row>
    <row r="26" spans="2:422" x14ac:dyDescent="0.35">
      <c r="B26" s="14">
        <v>7</v>
      </c>
      <c r="C26" t="s">
        <v>168</v>
      </c>
      <c r="E26" s="14" t="s">
        <v>128</v>
      </c>
      <c r="F26" s="14"/>
      <c r="G26" s="14"/>
      <c r="H26" s="14" t="s">
        <v>119</v>
      </c>
      <c r="I26" s="16">
        <v>1</v>
      </c>
      <c r="J26" s="15"/>
      <c r="K26" s="15"/>
      <c r="L26" s="14">
        <v>6</v>
      </c>
      <c r="M26" s="14" t="s">
        <v>166</v>
      </c>
      <c r="N26" s="14">
        <v>-1</v>
      </c>
      <c r="O26" s="14">
        <v>5</v>
      </c>
      <c r="P26" s="14" cm="1">
        <f t="array" ref="P26">IF(AND(TaskTable[[#This Row],[Percent
Complete]]&lt;&gt;""),Planned_Workdays_row-Planned_Workdays_row*TaskTable[[#This Row],[Percent
Complete]],Planned_Workdays_row)</f>
        <v>0</v>
      </c>
      <c r="Q26" s="17" cm="1">
        <f t="array" aca="1" ref="Q26" ca="1">IFERROR(IF(IndStartDate&lt;&gt;"",IndStartDate,IF(IndEndDate&lt;&gt;"",plan_start_calculation,IF(DIDrow&lt;&gt;"",IF(OR(DTypeRow="FS",DTypeRow=""),fs_calculation,IF(DTypeRow="SS",ss_calculation,plan_start_calculation)),""))),"")</f>
        <v>44978</v>
      </c>
      <c r="R26" s="17" cm="1">
        <f t="array" aca="1" ref="R26" ca="1">IFERROR(IF(IndStartDate&lt;&gt;"",plan_end_calculation,IF(IndEndDate&lt;&gt;"", IndEndDate,IF(DIDrow&lt;&gt;"",
                                                                                                        IF(DTypeRow="SF",sf_calculation,
                                                                                                        IF(DTypeRow="FF",ff_calculation,
                                                                                                        plan_end_calculation)),""))),"")</f>
        <v>44984</v>
      </c>
      <c r="S26" s="15">
        <f ca="1">TaskTable[[#This Row],[Planned
Start]]+2</f>
        <v>44980</v>
      </c>
      <c r="T26" s="15">
        <f ca="1">TaskTable[[#This Row],[Planned
End]]+2</f>
        <v>44986</v>
      </c>
      <c r="U26" s="18">
        <f ca="1">IF(AND(TaskTable[[#This Row],[Actual
Start]]&lt;&gt;"",TaskTable[[#This Row],[Actual
End]]&lt;&gt;""),NETWORKDAYS(TaskTable[[#This Row],[Actual
Start]],TaskTable[[#This Row],[Actual
End]],Holidaysdd),"")</f>
        <v>5</v>
      </c>
    </row>
    <row r="27" spans="2:422" x14ac:dyDescent="0.35">
      <c r="B27" s="14">
        <v>8</v>
      </c>
      <c r="C27" t="s">
        <v>183</v>
      </c>
      <c r="E27" s="14" t="s">
        <v>125</v>
      </c>
      <c r="F27" s="14"/>
      <c r="G27" s="14"/>
      <c r="H27" s="14" t="s">
        <v>119</v>
      </c>
      <c r="I27" s="16">
        <v>1</v>
      </c>
      <c r="J27" s="15">
        <f ca="1">TODAY()</f>
        <v>45004</v>
      </c>
      <c r="K27" s="15"/>
      <c r="L27" s="14"/>
      <c r="M27" s="14"/>
      <c r="N27" s="14"/>
      <c r="O27" s="14">
        <v>1</v>
      </c>
      <c r="P27" s="25" cm="1">
        <f t="array" ref="P27">IF(AND(TaskTable[[#This Row],[Percent
Complete]]&lt;&gt;""),Planned_Workdays_row-Planned_Workdays_row*TaskTable[[#This Row],[Percent
Complete]],Planned_Workdays_row)</f>
        <v>0</v>
      </c>
      <c r="Q27" s="17" cm="1">
        <f t="array" aca="1" ref="Q27" ca="1">IFERROR(IF(IndStartDate&lt;&gt;"",IndStartDate,IF(IndEndDate&lt;&gt;"",plan_start_calculation,IF(DIDrow&lt;&gt;"",IF(OR(DTypeRow="FS",DTypeRow=""),fs_calculation,IF(DTypeRow="SS",ss_calculation,plan_start_calculation)),""))),"")</f>
        <v>45004</v>
      </c>
      <c r="R27" s="17" cm="1">
        <f t="array" aca="1" ref="R27" ca="1">IFERROR(IF(IndStartDate&lt;&gt;"",plan_end_calculation,IF(IndEndDate&lt;&gt;"", IndEndDate,IF(DIDrow&lt;&gt;"",
                                                                                                        IF(DTypeRow="SF",sf_calculation,
                                                                                                        IF(DTypeRow="FF",ff_calculation,
                                                                                                        plan_end_calculation)),""))),"")</f>
        <v>45004</v>
      </c>
      <c r="S27" s="15"/>
      <c r="T27" s="15"/>
      <c r="U27" s="18" t="str">
        <f>IF(AND(TaskTable[[#This Row],[Actual
Start]]&lt;&gt;"",TaskTable[[#This Row],[Actual
End]]&lt;&gt;""),NETWORKDAYS(TaskTable[[#This Row],[Actual
Start]],TaskTable[[#This Row],[Actual
End]],Holidaysdd),"")</f>
        <v/>
      </c>
    </row>
    <row r="28" spans="2:422" x14ac:dyDescent="0.35">
      <c r="B28" s="14">
        <v>9</v>
      </c>
      <c r="C28" t="s">
        <v>184</v>
      </c>
      <c r="E28" s="14" t="s">
        <v>125</v>
      </c>
      <c r="F28" s="14"/>
      <c r="G28" s="14"/>
      <c r="H28" s="14" t="s">
        <v>116</v>
      </c>
      <c r="I28" s="16">
        <v>0.75</v>
      </c>
      <c r="J28" s="15"/>
      <c r="K28" s="15"/>
      <c r="L28" s="14">
        <v>8</v>
      </c>
      <c r="M28" s="14"/>
      <c r="N28" s="14"/>
      <c r="O28" s="14">
        <v>1</v>
      </c>
      <c r="P28" s="25" cm="1">
        <f t="array" ref="P28">IF(AND(TaskTable[[#This Row],[Percent
Complete]]&lt;&gt;""),Planned_Workdays_row-Planned_Workdays_row*TaskTable[[#This Row],[Percent
Complete]],Planned_Workdays_row)</f>
        <v>0.25</v>
      </c>
      <c r="Q28" s="17" cm="1">
        <f t="array" aca="1" ref="Q28" ca="1">IFERROR(IF(IndStartDate&lt;&gt;"",IndStartDate,IF(IndEndDate&lt;&gt;"",plan_start_calculation,IF(DIDrow&lt;&gt;"",IF(OR(DTypeRow="FS",DTypeRow=""),fs_calculation,IF(DTypeRow="SS",ss_calculation,plan_start_calculation)),""))),"")</f>
        <v>45005</v>
      </c>
      <c r="R28" s="17" cm="1">
        <f t="array" aca="1" ref="R28" ca="1">IFERROR(IF(IndStartDate&lt;&gt;"",plan_end_calculation,IF(IndEndDate&lt;&gt;"", IndEndDate,IF(DIDrow&lt;&gt;"",
                                                                                                        IF(DTypeRow="SF",sf_calculation,
                                                                                                        IF(DTypeRow="FF",ff_calculation,
                                                                                                        plan_end_calculation)),""))),"")</f>
        <v>45005</v>
      </c>
      <c r="S28" s="15"/>
      <c r="T28" s="15"/>
      <c r="U28" s="18" t="str">
        <f>IF(AND(TaskTable[[#This Row],[Actual
Start]]&lt;&gt;"",TaskTable[[#This Row],[Actual
End]]&lt;&gt;""),NETWORKDAYS(TaskTable[[#This Row],[Actual
Start]],TaskTable[[#This Row],[Actual
End]],Holidaysdd),"")</f>
        <v/>
      </c>
    </row>
    <row r="29" spans="2:422" x14ac:dyDescent="0.35">
      <c r="B29" s="14">
        <v>10</v>
      </c>
      <c r="C29" t="s">
        <v>185</v>
      </c>
      <c r="E29" s="14" t="s">
        <v>125</v>
      </c>
      <c r="F29" s="14"/>
      <c r="G29" s="14"/>
      <c r="H29" s="14" t="s">
        <v>115</v>
      </c>
      <c r="I29" s="16"/>
      <c r="J29" s="15"/>
      <c r="K29" s="15"/>
      <c r="L29" s="14">
        <v>9</v>
      </c>
      <c r="M29" s="14"/>
      <c r="N29" s="14"/>
      <c r="O29" s="14">
        <v>1</v>
      </c>
      <c r="P29" s="25" cm="1">
        <f t="array" ref="P29">IF(AND(TaskTable[[#This Row],[Percent
Complete]]&lt;&gt;""),Planned_Workdays_row-Planned_Workdays_row*TaskTable[[#This Row],[Percent
Complete]],Planned_Workdays_row)</f>
        <v>1</v>
      </c>
      <c r="Q29" s="17" cm="1">
        <f t="array" aca="1" ref="Q29" ca="1">IFERROR(IF(IndStartDate&lt;&gt;"",IndStartDate,IF(IndEndDate&lt;&gt;"",plan_start_calculation,IF(DIDrow&lt;&gt;"",IF(OR(DTypeRow="FS",DTypeRow=""),fs_calculation,IF(DTypeRow="SS",ss_calculation,plan_start_calculation)),""))),"")</f>
        <v>45006</v>
      </c>
      <c r="R29" s="17" cm="1">
        <f t="array" aca="1" ref="R29" ca="1">IFERROR(IF(IndStartDate&lt;&gt;"",plan_end_calculation,IF(IndEndDate&lt;&gt;"", IndEndDate,IF(DIDrow&lt;&gt;"",
                                                                                                        IF(DTypeRow="SF",sf_calculation,
                                                                                                        IF(DTypeRow="FF",ff_calculation,
                                                                                                        plan_end_calculation)),""))),"")</f>
        <v>45006</v>
      </c>
      <c r="S29" s="15"/>
      <c r="T29" s="15"/>
      <c r="U29" s="18" t="str">
        <f>IF(AND(TaskTable[[#This Row],[Actual
Start]]&lt;&gt;"",TaskTable[[#This Row],[Actual
End]]&lt;&gt;""),NETWORKDAYS(TaskTable[[#This Row],[Actual
Start]],TaskTable[[#This Row],[Actual
End]],Holidaysdd),"")</f>
        <v/>
      </c>
    </row>
  </sheetData>
  <conditionalFormatting sqref="W19:PF1971">
    <cfRule type="expression" dxfId="68" priority="21">
      <formula>AND(W$17=TODAY(),$B19&lt;&gt;"")</formula>
    </cfRule>
  </conditionalFormatting>
  <conditionalFormatting sqref="W17:PF17">
    <cfRule type="expression" dxfId="67" priority="18">
      <formula>NETWORKDAYS(W17,W17,Holidaysdd)=0</formula>
    </cfRule>
  </conditionalFormatting>
  <conditionalFormatting sqref="W17:PF17">
    <cfRule type="expression" dxfId="66" priority="17">
      <formula>W$17=TODAY()</formula>
    </cfRule>
  </conditionalFormatting>
  <conditionalFormatting sqref="K20:K29">
    <cfRule type="expression" dxfId="65" priority="16">
      <formula>IndStartDate&lt;&gt;""</formula>
    </cfRule>
  </conditionalFormatting>
  <conditionalFormatting sqref="M20:M29">
    <cfRule type="expression" dxfId="64" priority="12">
      <formula>DIDrow=""</formula>
    </cfRule>
    <cfRule type="expression" dxfId="63" priority="14">
      <formula>DIDrow&lt;&gt;""</formula>
    </cfRule>
  </conditionalFormatting>
  <conditionalFormatting sqref="L20:M29">
    <cfRule type="expression" dxfId="62" priority="15">
      <formula>OR(IndStartDate&lt;&gt;"",IndEndDate&lt;&gt;"")</formula>
    </cfRule>
  </conditionalFormatting>
  <conditionalFormatting sqref="H20:H29">
    <cfRule type="expression" dxfId="61" priority="8">
      <formula>$H20="Completed"</formula>
    </cfRule>
    <cfRule type="expression" dxfId="60" priority="9">
      <formula>$H20="Blocked"</formula>
    </cfRule>
    <cfRule type="expression" dxfId="59" priority="10">
      <formula>$H20="In Progress - At Risk"</formula>
    </cfRule>
    <cfRule type="expression" dxfId="58" priority="11">
      <formula>$H20="In Progress - On Track"</formula>
    </cfRule>
  </conditionalFormatting>
  <conditionalFormatting sqref="G20:G29">
    <cfRule type="expression" dxfId="57" priority="7">
      <formula>AND($R20&gt;$G20,$R20&lt;&gt;"",$G20&lt;&gt;"")</formula>
    </cfRule>
  </conditionalFormatting>
  <conditionalFormatting sqref="W20:PF1971">
    <cfRule type="expression" dxfId="56" priority="2">
      <formula>AND(StatusRow="In Progress - On Track", date &gt;= PStartrow, percent_calculation)</formula>
    </cfRule>
    <cfRule type="expression" dxfId="55" priority="3">
      <formula>AND(StatusRow="In Progress - At Risk", date &gt;= PStartrow, percent_calculation)</formula>
    </cfRule>
    <cfRule type="expression" dxfId="54" priority="4">
      <formula>AND(StatusRow="Blocked", date &gt;= PStartrow, percent_calculation)</formula>
    </cfRule>
    <cfRule type="expression" dxfId="53" priority="5">
      <formula>AND(StatusRow="Completed", date &gt;= PStartrow, percent_calculation)</formula>
    </cfRule>
    <cfRule type="expression" dxfId="52" priority="6">
      <formula>item_in_plan</formula>
    </cfRule>
    <cfRule type="expression" dxfId="51" priority="13">
      <formula>AND(date&gt;=AStartDate,date&lt;=AEndDate)</formula>
    </cfRule>
  </conditionalFormatting>
  <conditionalFormatting sqref="I20:I29">
    <cfRule type="dataBar" priority="1">
      <dataBar>
        <cfvo type="num" val="0"/>
        <cfvo type="num" val="1"/>
        <color rgb="FF92D050"/>
      </dataBar>
      <extLst>
        <ext xmlns:x14="http://schemas.microsoft.com/office/spreadsheetml/2009/9/main" uri="{B025F937-C7B1-47D3-B67F-A62EFF666E3E}">
          <x14:id>{E445F30D-226B-4145-9708-0F1B380872DF}</x14:id>
        </ext>
      </extLst>
    </cfRule>
  </conditionalFormatting>
  <dataValidations count="6">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19" xr:uid="{2F12E0E3-9F63-4F58-8875-C2D20236F37A}"/>
    <dataValidation type="custom" allowBlank="1" showInputMessage="1" showErrorMessage="1" sqref="B20:B29" xr:uid="{5202CAF1-F4EA-4DBC-8184-665AFEF2A5F3}">
      <formula1>COUNTIF(IDdd,B20)&lt;2</formula1>
    </dataValidation>
    <dataValidation type="list" allowBlank="1" showInputMessage="1" showErrorMessage="1" sqref="E20:E29" xr:uid="{F610A49C-FC34-43FC-8D86-A0AFF441188C}">
      <formula1>TaskGroupdd</formula1>
    </dataValidation>
    <dataValidation type="list" allowBlank="1" showInputMessage="1" showErrorMessage="1" sqref="F20:F29" xr:uid="{3C1337E1-1769-4EB2-8A25-A25908FA8146}">
      <formula1>Assigneedd</formula1>
    </dataValidation>
    <dataValidation type="list" allowBlank="1" showInputMessage="1" showErrorMessage="1" sqref="H20:H29" xr:uid="{4F416204-DA2D-4AC6-97E6-F59745C285EA}">
      <formula1>Statusdd</formula1>
    </dataValidation>
    <dataValidation type="list" allowBlank="1" showInputMessage="1" showErrorMessage="1" sqref="M20:M29" xr:uid="{0420952E-5213-4F49-84E4-7603566DDD36}">
      <formula1>"FS, SS, SF, FF"</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445F30D-226B-4145-9708-0F1B380872DF}">
            <x14:dataBar minLength="0" maxLength="100" gradient="0">
              <x14:cfvo type="num">
                <xm:f>0</xm:f>
              </x14:cfvo>
              <x14:cfvo type="num">
                <xm:f>1</xm:f>
              </x14:cfvo>
              <x14:negativeFillColor rgb="FFFF0000"/>
              <x14:axisColor rgb="FF000000"/>
            </x14:dataBar>
          </x14:cfRule>
          <xm:sqref>I20:I29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46764-B8ED-423D-8EF6-9B5FA86AC541}">
  <dimension ref="A3:F17"/>
  <sheetViews>
    <sheetView workbookViewId="0">
      <selection activeCell="A4" sqref="A4"/>
    </sheetView>
  </sheetViews>
  <sheetFormatPr defaultRowHeight="14.5" x14ac:dyDescent="0.35"/>
  <cols>
    <col min="1" max="1" width="18.54296875" bestFit="1" customWidth="1"/>
    <col min="2" max="2" width="6" bestFit="1" customWidth="1"/>
    <col min="3" max="4" width="9.453125" bestFit="1" customWidth="1"/>
    <col min="5" max="5" width="11.1796875" bestFit="1" customWidth="1"/>
    <col min="6" max="6" width="8.54296875" bestFit="1" customWidth="1"/>
  </cols>
  <sheetData>
    <row r="3" spans="1:6" x14ac:dyDescent="0.35">
      <c r="A3" s="28" t="s">
        <v>192</v>
      </c>
      <c r="B3" s="14" t="s">
        <v>187</v>
      </c>
      <c r="C3" s="14" t="s">
        <v>188</v>
      </c>
      <c r="D3" s="14" t="s">
        <v>189</v>
      </c>
      <c r="E3" s="14" t="s">
        <v>190</v>
      </c>
      <c r="F3" s="14" t="s">
        <v>191</v>
      </c>
    </row>
    <row r="4" spans="1:6" x14ac:dyDescent="0.35">
      <c r="A4" s="26" t="s">
        <v>128</v>
      </c>
      <c r="B4" s="25">
        <v>4</v>
      </c>
      <c r="C4" s="15">
        <v>44978</v>
      </c>
      <c r="D4" s="15">
        <v>45004</v>
      </c>
      <c r="E4" s="16">
        <v>0.75</v>
      </c>
      <c r="F4" s="25">
        <v>7</v>
      </c>
    </row>
    <row r="5" spans="1:6" x14ac:dyDescent="0.35">
      <c r="A5" s="27" t="s">
        <v>168</v>
      </c>
      <c r="B5" s="25">
        <v>1</v>
      </c>
      <c r="C5" s="15">
        <v>44978</v>
      </c>
      <c r="D5" s="15">
        <v>44984</v>
      </c>
      <c r="E5" s="16">
        <v>1</v>
      </c>
      <c r="F5" s="25">
        <v>0</v>
      </c>
    </row>
    <row r="6" spans="1:6" x14ac:dyDescent="0.35">
      <c r="A6" s="27" t="s">
        <v>167</v>
      </c>
      <c r="B6" s="25">
        <v>1</v>
      </c>
      <c r="C6" s="15">
        <v>44986</v>
      </c>
      <c r="D6" s="15">
        <v>44998</v>
      </c>
      <c r="E6" s="16">
        <v>0.5</v>
      </c>
      <c r="F6" s="25">
        <v>2</v>
      </c>
    </row>
    <row r="7" spans="1:6" x14ac:dyDescent="0.35">
      <c r="A7" s="27" t="s">
        <v>165</v>
      </c>
      <c r="B7" s="25">
        <v>1</v>
      </c>
      <c r="C7" s="15">
        <v>44999</v>
      </c>
      <c r="D7" s="15">
        <v>45001</v>
      </c>
      <c r="E7" s="16"/>
      <c r="F7" s="25">
        <v>3</v>
      </c>
    </row>
    <row r="8" spans="1:6" x14ac:dyDescent="0.35">
      <c r="A8" s="27" t="s">
        <v>163</v>
      </c>
      <c r="B8" s="25">
        <v>1</v>
      </c>
      <c r="C8" s="15">
        <v>45002</v>
      </c>
      <c r="D8" s="15">
        <v>45004</v>
      </c>
      <c r="E8" s="16"/>
      <c r="F8" s="25">
        <v>2</v>
      </c>
    </row>
    <row r="9" spans="1:6" x14ac:dyDescent="0.35">
      <c r="A9" s="26" t="s">
        <v>127</v>
      </c>
      <c r="B9" s="25">
        <v>3</v>
      </c>
      <c r="C9" s="15">
        <v>45004</v>
      </c>
      <c r="D9" s="15">
        <v>45015</v>
      </c>
      <c r="E9" s="16">
        <v>0.65</v>
      </c>
      <c r="F9" s="25">
        <v>6.1</v>
      </c>
    </row>
    <row r="10" spans="1:6" x14ac:dyDescent="0.35">
      <c r="A10" s="27" t="s">
        <v>158</v>
      </c>
      <c r="B10" s="25">
        <v>1</v>
      </c>
      <c r="C10" s="15">
        <v>45004</v>
      </c>
      <c r="D10" s="15">
        <v>45005</v>
      </c>
      <c r="E10" s="16">
        <v>1</v>
      </c>
      <c r="F10" s="25">
        <v>0</v>
      </c>
    </row>
    <row r="11" spans="1:6" x14ac:dyDescent="0.35">
      <c r="A11" s="27" t="s">
        <v>161</v>
      </c>
      <c r="B11" s="25">
        <v>1</v>
      </c>
      <c r="C11" s="15">
        <v>45007</v>
      </c>
      <c r="D11" s="15">
        <v>45009</v>
      </c>
      <c r="E11" s="16">
        <v>0.3</v>
      </c>
      <c r="F11" s="25">
        <v>2.1</v>
      </c>
    </row>
    <row r="12" spans="1:6" x14ac:dyDescent="0.35">
      <c r="A12" s="27" t="s">
        <v>162</v>
      </c>
      <c r="B12" s="25">
        <v>1</v>
      </c>
      <c r="C12" s="15">
        <v>45012</v>
      </c>
      <c r="D12" s="15">
        <v>45015</v>
      </c>
      <c r="E12" s="16"/>
      <c r="F12" s="25">
        <v>4</v>
      </c>
    </row>
    <row r="13" spans="1:6" x14ac:dyDescent="0.35">
      <c r="A13" s="26" t="s">
        <v>125</v>
      </c>
      <c r="B13" s="25">
        <v>3</v>
      </c>
      <c r="C13" s="15">
        <v>45004</v>
      </c>
      <c r="D13" s="15">
        <v>45006</v>
      </c>
      <c r="E13" s="16">
        <v>0.875</v>
      </c>
      <c r="F13" s="25">
        <v>1.25</v>
      </c>
    </row>
    <row r="14" spans="1:6" x14ac:dyDescent="0.35">
      <c r="A14" s="27" t="s">
        <v>183</v>
      </c>
      <c r="B14" s="25">
        <v>1</v>
      </c>
      <c r="C14" s="15">
        <v>45004</v>
      </c>
      <c r="D14" s="15">
        <v>45004</v>
      </c>
      <c r="E14" s="16">
        <v>1</v>
      </c>
      <c r="F14" s="25">
        <v>0</v>
      </c>
    </row>
    <row r="15" spans="1:6" x14ac:dyDescent="0.35">
      <c r="A15" s="27" t="s">
        <v>184</v>
      </c>
      <c r="B15" s="25">
        <v>1</v>
      </c>
      <c r="C15" s="15">
        <v>45005</v>
      </c>
      <c r="D15" s="15">
        <v>45005</v>
      </c>
      <c r="E15" s="16">
        <v>0.75</v>
      </c>
      <c r="F15" s="25">
        <v>0.25</v>
      </c>
    </row>
    <row r="16" spans="1:6" x14ac:dyDescent="0.35">
      <c r="A16" s="27" t="s">
        <v>185</v>
      </c>
      <c r="B16" s="25">
        <v>1</v>
      </c>
      <c r="C16" s="15">
        <v>45006</v>
      </c>
      <c r="D16" s="15">
        <v>45006</v>
      </c>
      <c r="E16" s="16"/>
      <c r="F16" s="25">
        <v>1</v>
      </c>
    </row>
    <row r="17" spans="1:6" x14ac:dyDescent="0.35">
      <c r="A17" s="26" t="s">
        <v>186</v>
      </c>
      <c r="B17" s="25">
        <v>10</v>
      </c>
      <c r="C17" s="15">
        <v>44978</v>
      </c>
      <c r="D17" s="15">
        <v>45015</v>
      </c>
      <c r="E17" s="16">
        <v>0.7583333333333333</v>
      </c>
      <c r="F17" s="25">
        <v>14.35</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724C-0E74-4236-93D4-8B74427A5BB1}">
  <dimension ref="A1:Z30"/>
  <sheetViews>
    <sheetView workbookViewId="0">
      <selection activeCell="A11" sqref="A11"/>
    </sheetView>
  </sheetViews>
  <sheetFormatPr defaultRowHeight="14.5" outlineLevelCol="1" x14ac:dyDescent="0.35"/>
  <cols>
    <col min="1" max="1" width="13.90625" customWidth="1" outlineLevel="1"/>
    <col min="2" max="2" width="22.08984375" customWidth="1" outlineLevel="1"/>
    <col min="3" max="3" width="14" customWidth="1" outlineLevel="1"/>
    <col min="4" max="4" width="14.7265625" customWidth="1" outlineLevel="1"/>
    <col min="5" max="5" width="10.6328125" customWidth="1" outlineLevel="1"/>
    <col min="6" max="6" width="7.453125" customWidth="1" outlineLevel="1"/>
    <col min="7" max="7" width="7.453125" customWidth="1"/>
    <col min="8" max="19" width="8.7265625" customWidth="1" outlineLevel="1"/>
  </cols>
  <sheetData>
    <row r="1" spans="1:26" x14ac:dyDescent="0.35">
      <c r="A1" s="1" t="s">
        <v>0</v>
      </c>
      <c r="B1" s="1" t="s">
        <v>1</v>
      </c>
      <c r="C1" s="1" t="s">
        <v>2</v>
      </c>
      <c r="D1" s="1" t="s">
        <v>3</v>
      </c>
      <c r="E1" s="1" t="s">
        <v>4</v>
      </c>
      <c r="F1" s="1" t="s">
        <v>5</v>
      </c>
      <c r="G1" s="1"/>
      <c r="U1" t="s">
        <v>95</v>
      </c>
      <c r="V1" t="s">
        <v>27</v>
      </c>
      <c r="W1" t="s">
        <v>2</v>
      </c>
      <c r="X1" t="s">
        <v>3</v>
      </c>
      <c r="Y1" t="s">
        <v>4</v>
      </c>
      <c r="Z1" t="s">
        <v>5</v>
      </c>
    </row>
    <row r="2" spans="1:26" x14ac:dyDescent="0.35">
      <c r="A2" s="4" t="s">
        <v>6</v>
      </c>
      <c r="B2" t="s">
        <v>7</v>
      </c>
      <c r="C2" s="5" t="s">
        <v>8</v>
      </c>
      <c r="D2" s="1" t="s">
        <v>22</v>
      </c>
      <c r="E2" s="1" t="s">
        <v>9</v>
      </c>
      <c r="F2" s="1"/>
      <c r="G2" s="1"/>
      <c r="U2" s="3" t="s">
        <v>109</v>
      </c>
      <c r="V2" t="s">
        <v>96</v>
      </c>
      <c r="W2" t="str">
        <f>_xlfn.TEXTJOIN(",",TRUE,U3,U8)</f>
        <v>1,2</v>
      </c>
    </row>
    <row r="3" spans="1:26" x14ac:dyDescent="0.35">
      <c r="A3" s="4" t="s">
        <v>10</v>
      </c>
      <c r="B3" t="s">
        <v>11</v>
      </c>
      <c r="C3" s="5" t="s">
        <v>12</v>
      </c>
      <c r="D3" s="1"/>
      <c r="E3" s="1" t="s">
        <v>9</v>
      </c>
      <c r="F3" s="1"/>
      <c r="G3" s="1"/>
      <c r="U3" s="3" t="s">
        <v>23</v>
      </c>
      <c r="V3" t="s">
        <v>97</v>
      </c>
      <c r="W3" t="str">
        <f>_xlfn.TEXTJOIN(",",TRUE,U4,U6)</f>
        <v>1.1,1.2</v>
      </c>
    </row>
    <row r="4" spans="1:26" x14ac:dyDescent="0.35">
      <c r="A4" s="4" t="s">
        <v>13</v>
      </c>
      <c r="B4" t="s">
        <v>11</v>
      </c>
      <c r="C4" s="4" t="s">
        <v>14</v>
      </c>
      <c r="D4" s="1"/>
      <c r="E4" s="1" t="s">
        <v>9</v>
      </c>
      <c r="F4" s="1"/>
      <c r="G4" s="1"/>
      <c r="U4" s="3" t="s">
        <v>108</v>
      </c>
      <c r="V4" t="s">
        <v>98</v>
      </c>
      <c r="W4" s="3" t="s">
        <v>99</v>
      </c>
    </row>
    <row r="5" spans="1:26" x14ac:dyDescent="0.35">
      <c r="A5" s="4" t="s">
        <v>15</v>
      </c>
      <c r="B5" t="s">
        <v>11</v>
      </c>
      <c r="C5" s="5" t="s">
        <v>16</v>
      </c>
      <c r="D5" s="1"/>
      <c r="E5" s="1" t="s">
        <v>9</v>
      </c>
      <c r="F5" s="1"/>
      <c r="G5" s="1"/>
      <c r="U5" s="3" t="s">
        <v>99</v>
      </c>
      <c r="V5" t="s">
        <v>100</v>
      </c>
    </row>
    <row r="6" spans="1:26" x14ac:dyDescent="0.35">
      <c r="A6" s="4" t="s">
        <v>17</v>
      </c>
      <c r="B6" t="s">
        <v>18</v>
      </c>
      <c r="C6" s="4"/>
      <c r="D6" s="1"/>
      <c r="E6" s="1" t="s">
        <v>9</v>
      </c>
      <c r="F6" s="1"/>
      <c r="G6" s="1"/>
      <c r="U6" s="3" t="s">
        <v>107</v>
      </c>
      <c r="V6" t="s">
        <v>98</v>
      </c>
      <c r="W6" s="3" t="s">
        <v>101</v>
      </c>
    </row>
    <row r="7" spans="1:26" x14ac:dyDescent="0.35">
      <c r="A7" s="4" t="s">
        <v>19</v>
      </c>
      <c r="B7" t="s">
        <v>18</v>
      </c>
      <c r="C7" s="5"/>
      <c r="D7" s="1"/>
      <c r="E7" s="1" t="s">
        <v>9</v>
      </c>
      <c r="F7" s="1"/>
      <c r="G7" s="1"/>
      <c r="U7" s="3" t="s">
        <v>101</v>
      </c>
      <c r="V7" t="s">
        <v>100</v>
      </c>
    </row>
    <row r="8" spans="1:26" x14ac:dyDescent="0.35">
      <c r="A8" s="4" t="s">
        <v>20</v>
      </c>
      <c r="B8" t="s">
        <v>18</v>
      </c>
      <c r="C8" s="5"/>
      <c r="D8" s="1"/>
      <c r="E8" s="1" t="s">
        <v>9</v>
      </c>
      <c r="F8" s="1"/>
      <c r="G8" s="1"/>
      <c r="U8" s="3" t="s">
        <v>106</v>
      </c>
      <c r="V8" t="s">
        <v>97</v>
      </c>
      <c r="W8" t="str">
        <f>_xlfn.TEXTJOIN(",",TRUE,U9,U11)</f>
        <v>2.1,2.2</v>
      </c>
    </row>
    <row r="9" spans="1:26" x14ac:dyDescent="0.35">
      <c r="A9" s="4" t="s">
        <v>21</v>
      </c>
      <c r="B9" t="s">
        <v>18</v>
      </c>
      <c r="C9" s="4"/>
      <c r="D9" s="1"/>
      <c r="E9" s="1" t="s">
        <v>9</v>
      </c>
      <c r="F9" s="1"/>
      <c r="G9" s="1"/>
      <c r="U9" s="3" t="s">
        <v>105</v>
      </c>
      <c r="V9" t="s">
        <v>98</v>
      </c>
      <c r="W9" s="3" t="s">
        <v>102</v>
      </c>
    </row>
    <row r="10" spans="1:26" x14ac:dyDescent="0.35">
      <c r="A10" s="4" t="s">
        <v>16</v>
      </c>
      <c r="B10" t="s">
        <v>18</v>
      </c>
      <c r="C10" s="5"/>
      <c r="D10" s="1"/>
      <c r="E10" s="1" t="s">
        <v>9</v>
      </c>
      <c r="F10" s="1"/>
      <c r="G10" s="1"/>
      <c r="U10" s="3" t="s">
        <v>102</v>
      </c>
      <c r="V10" t="s">
        <v>100</v>
      </c>
    </row>
    <row r="11" spans="1:26" x14ac:dyDescent="0.35">
      <c r="A11" s="4"/>
      <c r="C11" s="4"/>
      <c r="D11" s="1"/>
      <c r="E11" s="1"/>
      <c r="F11" s="1"/>
      <c r="G11" s="1"/>
      <c r="U11" s="3" t="s">
        <v>104</v>
      </c>
      <c r="V11" t="s">
        <v>98</v>
      </c>
      <c r="W11" s="3" t="s">
        <v>103</v>
      </c>
    </row>
    <row r="12" spans="1:26" x14ac:dyDescent="0.35">
      <c r="A12" s="4"/>
      <c r="C12" s="5"/>
      <c r="D12" s="1"/>
      <c r="E12" s="1"/>
      <c r="F12" s="1"/>
      <c r="G12" s="1"/>
      <c r="U12" s="3" t="s">
        <v>103</v>
      </c>
      <c r="V12" t="s">
        <v>100</v>
      </c>
    </row>
    <row r="13" spans="1:26" x14ac:dyDescent="0.35">
      <c r="A13" s="2"/>
      <c r="C13" s="2"/>
      <c r="D13" s="1"/>
      <c r="E13" s="1"/>
      <c r="F13" s="1"/>
      <c r="G13" s="1"/>
    </row>
    <row r="14" spans="1:26" x14ac:dyDescent="0.35">
      <c r="A14" s="2"/>
      <c r="C14" s="2"/>
      <c r="D14" s="1"/>
      <c r="E14" s="1"/>
      <c r="F14" s="1"/>
      <c r="G14" s="1"/>
    </row>
    <row r="17" spans="1:6" x14ac:dyDescent="0.35">
      <c r="A17" s="1" t="s">
        <v>0</v>
      </c>
      <c r="B17" s="1" t="s">
        <v>1</v>
      </c>
      <c r="C17" s="1" t="s">
        <v>2</v>
      </c>
      <c r="D17" s="1" t="s">
        <v>3</v>
      </c>
      <c r="E17" s="1" t="s">
        <v>4</v>
      </c>
      <c r="F17" s="1" t="s">
        <v>5</v>
      </c>
    </row>
    <row r="18" spans="1:6" x14ac:dyDescent="0.35">
      <c r="A18" s="2" t="s">
        <v>6</v>
      </c>
      <c r="B18" s="1" t="s">
        <v>7</v>
      </c>
      <c r="C18" s="2" t="s">
        <v>8</v>
      </c>
      <c r="D18" s="1" t="s">
        <v>22</v>
      </c>
      <c r="E18" s="1" t="s">
        <v>9</v>
      </c>
      <c r="F18" s="1"/>
    </row>
    <row r="19" spans="1:6" x14ac:dyDescent="0.35">
      <c r="A19" s="2" t="s">
        <v>10</v>
      </c>
      <c r="B19" s="1" t="s">
        <v>11</v>
      </c>
      <c r="C19" s="2" t="s">
        <v>12</v>
      </c>
      <c r="D19" s="1"/>
      <c r="E19" s="1" t="s">
        <v>9</v>
      </c>
      <c r="F19" s="1"/>
    </row>
    <row r="20" spans="1:6" x14ac:dyDescent="0.35">
      <c r="A20" s="2" t="s">
        <v>13</v>
      </c>
      <c r="B20" s="1" t="s">
        <v>11</v>
      </c>
      <c r="C20" s="2" t="s">
        <v>14</v>
      </c>
      <c r="D20" s="1"/>
      <c r="E20" s="1" t="s">
        <v>9</v>
      </c>
      <c r="F20" s="1"/>
    </row>
    <row r="21" spans="1:6" x14ac:dyDescent="0.35">
      <c r="A21" s="2" t="s">
        <v>15</v>
      </c>
      <c r="B21" s="1" t="s">
        <v>11</v>
      </c>
      <c r="C21" s="2" t="s">
        <v>16</v>
      </c>
      <c r="D21" s="1"/>
      <c r="E21" s="1" t="s">
        <v>9</v>
      </c>
      <c r="F21" s="1"/>
    </row>
    <row r="22" spans="1:6" x14ac:dyDescent="0.35">
      <c r="A22" s="2" t="s">
        <v>17</v>
      </c>
      <c r="B22" s="1" t="s">
        <v>18</v>
      </c>
      <c r="C22" s="2"/>
      <c r="D22" s="1"/>
      <c r="E22" s="1" t="s">
        <v>9</v>
      </c>
      <c r="F22" s="1"/>
    </row>
    <row r="23" spans="1:6" x14ac:dyDescent="0.35">
      <c r="A23" s="2" t="s">
        <v>19</v>
      </c>
      <c r="B23" s="1" t="s">
        <v>18</v>
      </c>
      <c r="C23" s="2"/>
      <c r="D23" s="1"/>
      <c r="E23" s="1" t="s">
        <v>9</v>
      </c>
      <c r="F23" s="1"/>
    </row>
    <row r="24" spans="1:6" x14ac:dyDescent="0.35">
      <c r="A24" s="2" t="s">
        <v>20</v>
      </c>
      <c r="B24" s="1" t="s">
        <v>18</v>
      </c>
      <c r="C24" s="2"/>
      <c r="D24" s="1"/>
      <c r="E24" s="1" t="s">
        <v>9</v>
      </c>
      <c r="F24" s="1"/>
    </row>
    <row r="25" spans="1:6" x14ac:dyDescent="0.35">
      <c r="A25" s="2" t="s">
        <v>21</v>
      </c>
      <c r="B25" s="1" t="s">
        <v>18</v>
      </c>
      <c r="C25" s="2"/>
      <c r="D25" s="1"/>
      <c r="E25" s="1" t="s">
        <v>9</v>
      </c>
      <c r="F25" s="1"/>
    </row>
    <row r="26" spans="1:6" x14ac:dyDescent="0.35">
      <c r="A26" s="2" t="s">
        <v>16</v>
      </c>
      <c r="B26" s="1" t="s">
        <v>18</v>
      </c>
      <c r="C26" s="2" t="s">
        <v>25</v>
      </c>
      <c r="D26" s="1"/>
      <c r="E26" s="1" t="s">
        <v>9</v>
      </c>
      <c r="F26" s="1"/>
    </row>
    <row r="27" spans="1:6" x14ac:dyDescent="0.35">
      <c r="A27" s="2" t="s">
        <v>23</v>
      </c>
      <c r="B27" s="1" t="s">
        <v>24</v>
      </c>
      <c r="C27" s="2"/>
      <c r="D27" s="1"/>
      <c r="E27" s="1" t="s">
        <v>9</v>
      </c>
      <c r="F27" s="1"/>
    </row>
    <row r="28" spans="1:6" x14ac:dyDescent="0.35">
      <c r="A28" s="2">
        <v>2</v>
      </c>
      <c r="B28" s="1" t="s">
        <v>24</v>
      </c>
      <c r="C28" s="2"/>
      <c r="D28" s="1"/>
      <c r="E28" s="1" t="s">
        <v>9</v>
      </c>
      <c r="F28" s="1"/>
    </row>
    <row r="29" spans="1:6" x14ac:dyDescent="0.35">
      <c r="A29" s="2">
        <v>3</v>
      </c>
      <c r="B29" s="1" t="s">
        <v>24</v>
      </c>
      <c r="C29" s="2"/>
      <c r="D29" s="1"/>
      <c r="E29" s="1" t="s">
        <v>9</v>
      </c>
      <c r="F29" s="1"/>
    </row>
    <row r="30" spans="1:6" x14ac:dyDescent="0.35">
      <c r="A30" s="2">
        <v>4</v>
      </c>
      <c r="B30" s="1" t="s">
        <v>24</v>
      </c>
      <c r="C30" s="2"/>
      <c r="D30" s="1"/>
      <c r="E30" s="1" t="s">
        <v>9</v>
      </c>
      <c r="F30" s="1"/>
    </row>
  </sheetData>
  <autoFilter ref="U1:Z12" xr:uid="{DC42724C-0E74-4236-93D4-8B74427A5BB1}">
    <sortState xmlns:xlrd2="http://schemas.microsoft.com/office/spreadsheetml/2017/richdata2" ref="U2:Z12">
      <sortCondition ref="U1:U12"/>
    </sortState>
  </autoFilter>
  <dataValidations count="7">
    <dataValidation type="list" allowBlank="1" showInputMessage="1" sqref="E2:E10 E18:E30" xr:uid="{CC2BACED-0029-408C-A0F7-C1FF68A0C345}">
      <formula1>"Process, Decision, Subprocess, Start, End, Document, Data, Database, External Data, On-page reference, Off-page reference, Custom 1, Custom 2, Custom 3, Custom 4"</formula1>
    </dataValidation>
    <dataValidation allowBlank="1" showInputMessage="1" showErrorMessage="1" promptTitle="Process Step ID" prompt="Enter a unique process step ID for each shape in the diagram." sqref="A1 A17" xr:uid="{75EECD4D-3650-4F28-A684-0AC65C1758A1}"/>
    <dataValidation allowBlank="1" showInputMessage="1" showErrorMessage="1" promptTitle="Process Step Description" prompt="Enter text for the process step that will appear in the shape." sqref="B1 B17" xr:uid="{DA6EC29B-BE5E-4788-98E0-D63C2C6ED48F}"/>
    <dataValidation allowBlank="1" showInputMessage="1" showErrorMessage="1" promptTitle="Next Step ID" prompt="Enter the process step ID for the next step. Use commas to separate multiple next steps, such as &quot;P600,P700&quot;." sqref="C1 C17" xr:uid="{9710A70C-F9D3-4D8A-BA99-7DE998E824C2}"/>
    <dataValidation allowBlank="1" showInputMessage="1" showErrorMessage="1" promptTitle="Connector Label" prompt="If desired, label the connector to the next step. Use commas to separate multiple next steps, such as &quot;Yes,No&quot;." sqref="D1 D17" xr:uid="{4C4D7B4D-5E1D-4E06-95E1-6A260D11340E}"/>
    <dataValidation allowBlank="1" showInputMessage="1" showErrorMessage="1" promptTitle="Shape Type" prompt="Enter the type of shape you'd like each process step to use." sqref="E1 E17" xr:uid="{2CE41F92-7C4D-4820-BFF6-0279676C27E3}"/>
    <dataValidation allowBlank="1" showInputMessage="1" showErrorMessage="1" promptTitle="Alt Text" prompt="Alt Text helps people with visual impairments understand your diagram. Describe each process step." sqref="F1:G1 F17" xr:uid="{E955EA62-076E-405A-A792-AB0BCD647EBA}"/>
  </dataValidations>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49CC-0A10-42C3-A88A-35ADD702EC6B}">
  <dimension ref="A1:W32"/>
  <sheetViews>
    <sheetView workbookViewId="0">
      <selection sqref="A1:E1048576"/>
    </sheetView>
  </sheetViews>
  <sheetFormatPr defaultRowHeight="14.5" outlineLevelCol="1" x14ac:dyDescent="0.35"/>
  <cols>
    <col min="1" max="1" width="11.54296875" customWidth="1" outlineLevel="1"/>
    <col min="2" max="2" width="14.81640625" customWidth="1" outlineLevel="1"/>
    <col min="3" max="3" width="18.08984375" customWidth="1" outlineLevel="1"/>
    <col min="4" max="4" width="10.6328125" customWidth="1" outlineLevel="1"/>
    <col min="5" max="5" width="10.08984375" customWidth="1" outlineLevel="1"/>
    <col min="6" max="6" width="10.08984375" customWidth="1"/>
    <col min="7" max="23" width="8.7265625" customWidth="1" outlineLevel="1"/>
  </cols>
  <sheetData>
    <row r="1" spans="1:6" x14ac:dyDescent="0.35">
      <c r="A1" s="1" t="s">
        <v>26</v>
      </c>
      <c r="B1" s="1" t="s">
        <v>27</v>
      </c>
      <c r="C1" s="1" t="s">
        <v>28</v>
      </c>
      <c r="D1" s="1" t="s">
        <v>29</v>
      </c>
      <c r="E1" s="1" t="s">
        <v>30</v>
      </c>
      <c r="F1" s="1"/>
    </row>
    <row r="2" spans="1:6" x14ac:dyDescent="0.35">
      <c r="A2" s="2" t="s">
        <v>31</v>
      </c>
      <c r="B2" s="1" t="s">
        <v>32</v>
      </c>
      <c r="C2" s="1" t="s">
        <v>33</v>
      </c>
      <c r="D2" s="2"/>
      <c r="E2" s="1" t="s">
        <v>34</v>
      </c>
      <c r="F2" s="1"/>
    </row>
    <row r="3" spans="1:6" x14ac:dyDescent="0.35">
      <c r="A3" s="2" t="s">
        <v>35</v>
      </c>
      <c r="B3" s="1" t="s">
        <v>36</v>
      </c>
      <c r="C3" s="1" t="s">
        <v>37</v>
      </c>
      <c r="D3" s="2" t="s">
        <v>31</v>
      </c>
      <c r="E3" s="1" t="s">
        <v>38</v>
      </c>
      <c r="F3" s="1"/>
    </row>
    <row r="4" spans="1:6" x14ac:dyDescent="0.35">
      <c r="A4" s="2" t="s">
        <v>39</v>
      </c>
      <c r="B4" s="1" t="s">
        <v>40</v>
      </c>
      <c r="C4" s="1" t="s">
        <v>41</v>
      </c>
      <c r="D4" s="2" t="s">
        <v>31</v>
      </c>
      <c r="E4" s="1" t="s">
        <v>38</v>
      </c>
      <c r="F4" s="1"/>
    </row>
    <row r="5" spans="1:6" x14ac:dyDescent="0.35">
      <c r="A5" s="2" t="s">
        <v>42</v>
      </c>
      <c r="B5" s="1" t="s">
        <v>43</v>
      </c>
      <c r="C5" s="1" t="s">
        <v>44</v>
      </c>
      <c r="D5" s="2" t="s">
        <v>35</v>
      </c>
      <c r="E5" s="1" t="s">
        <v>45</v>
      </c>
      <c r="F5" s="1"/>
    </row>
    <row r="6" spans="1:6" x14ac:dyDescent="0.35">
      <c r="A6" s="2" t="s">
        <v>46</v>
      </c>
      <c r="B6" s="1" t="s">
        <v>47</v>
      </c>
      <c r="C6" s="1" t="s">
        <v>48</v>
      </c>
      <c r="D6" s="2" t="s">
        <v>35</v>
      </c>
      <c r="E6" s="1" t="s">
        <v>49</v>
      </c>
      <c r="F6" s="1"/>
    </row>
    <row r="7" spans="1:6" x14ac:dyDescent="0.35">
      <c r="A7" s="2" t="s">
        <v>50</v>
      </c>
      <c r="B7" s="1" t="s">
        <v>51</v>
      </c>
      <c r="C7" s="1" t="s">
        <v>52</v>
      </c>
      <c r="D7" s="2" t="s">
        <v>39</v>
      </c>
      <c r="E7" s="1" t="s">
        <v>45</v>
      </c>
      <c r="F7" s="1"/>
    </row>
    <row r="8" spans="1:6" x14ac:dyDescent="0.35">
      <c r="A8" s="2" t="s">
        <v>53</v>
      </c>
      <c r="B8" s="1" t="s">
        <v>54</v>
      </c>
      <c r="C8" s="1" t="s">
        <v>55</v>
      </c>
      <c r="D8" s="2" t="s">
        <v>39</v>
      </c>
      <c r="E8" s="1" t="s">
        <v>45</v>
      </c>
      <c r="F8" s="1"/>
    </row>
    <row r="9" spans="1:6" x14ac:dyDescent="0.35">
      <c r="A9" s="2" t="s">
        <v>56</v>
      </c>
      <c r="B9" s="1" t="s">
        <v>57</v>
      </c>
      <c r="C9" s="1" t="s">
        <v>58</v>
      </c>
      <c r="D9" s="2" t="s">
        <v>42</v>
      </c>
      <c r="E9" s="1" t="s">
        <v>49</v>
      </c>
      <c r="F9" s="1"/>
    </row>
    <row r="10" spans="1:6" x14ac:dyDescent="0.35">
      <c r="A10" s="2" t="s">
        <v>59</v>
      </c>
      <c r="B10" s="1" t="s">
        <v>60</v>
      </c>
      <c r="C10" s="1" t="s">
        <v>61</v>
      </c>
      <c r="D10" s="2" t="s">
        <v>42</v>
      </c>
      <c r="E10" s="1" t="s">
        <v>62</v>
      </c>
      <c r="F10" s="1"/>
    </row>
    <row r="11" spans="1:6" x14ac:dyDescent="0.35">
      <c r="A11" s="2" t="s">
        <v>63</v>
      </c>
      <c r="B11" s="1" t="s">
        <v>64</v>
      </c>
      <c r="C11" s="1" t="s">
        <v>65</v>
      </c>
      <c r="D11" s="2" t="s">
        <v>46</v>
      </c>
      <c r="E11" s="1" t="s">
        <v>49</v>
      </c>
      <c r="F11" s="1"/>
    </row>
    <row r="12" spans="1:6" x14ac:dyDescent="0.35">
      <c r="A12" s="2" t="s">
        <v>66</v>
      </c>
      <c r="B12" s="1" t="s">
        <v>67</v>
      </c>
      <c r="C12" s="1" t="s">
        <v>68</v>
      </c>
      <c r="D12" s="2" t="s">
        <v>50</v>
      </c>
      <c r="E12" s="1" t="s">
        <v>45</v>
      </c>
      <c r="F12" s="1"/>
    </row>
    <row r="13" spans="1:6" x14ac:dyDescent="0.35">
      <c r="A13" s="2" t="s">
        <v>69</v>
      </c>
      <c r="B13" s="1" t="s">
        <v>70</v>
      </c>
      <c r="C13" s="1" t="s">
        <v>71</v>
      </c>
      <c r="D13" s="2" t="s">
        <v>50</v>
      </c>
      <c r="E13" s="1" t="s">
        <v>62</v>
      </c>
      <c r="F13" s="1"/>
    </row>
    <row r="14" spans="1:6" x14ac:dyDescent="0.35">
      <c r="A14" s="2" t="s">
        <v>72</v>
      </c>
      <c r="B14" s="1" t="s">
        <v>73</v>
      </c>
      <c r="C14" s="1" t="s">
        <v>74</v>
      </c>
      <c r="D14" s="2" t="s">
        <v>53</v>
      </c>
      <c r="E14" s="1" t="s">
        <v>45</v>
      </c>
      <c r="F14" s="1"/>
    </row>
    <row r="15" spans="1:6" x14ac:dyDescent="0.35">
      <c r="A15" s="2" t="s">
        <v>75</v>
      </c>
      <c r="B15" s="1" t="s">
        <v>82</v>
      </c>
      <c r="C15" s="1" t="s">
        <v>83</v>
      </c>
      <c r="D15" s="2" t="s">
        <v>72</v>
      </c>
      <c r="E15" s="1" t="s">
        <v>45</v>
      </c>
      <c r="F15" s="1"/>
    </row>
    <row r="16" spans="1:6" x14ac:dyDescent="0.35">
      <c r="A16" s="2" t="s">
        <v>76</v>
      </c>
      <c r="B16" s="1" t="s">
        <v>82</v>
      </c>
      <c r="C16" s="1" t="s">
        <v>83</v>
      </c>
      <c r="D16" s="2" t="s">
        <v>72</v>
      </c>
      <c r="E16" s="1" t="s">
        <v>45</v>
      </c>
      <c r="F16" s="1"/>
    </row>
    <row r="17" spans="1:6" x14ac:dyDescent="0.35">
      <c r="A17" s="2" t="s">
        <v>77</v>
      </c>
      <c r="B17" s="1" t="s">
        <v>82</v>
      </c>
      <c r="C17" s="1" t="s">
        <v>83</v>
      </c>
      <c r="D17" s="2" t="s">
        <v>72</v>
      </c>
      <c r="E17" s="1" t="s">
        <v>45</v>
      </c>
      <c r="F17" s="1"/>
    </row>
    <row r="18" spans="1:6" x14ac:dyDescent="0.35">
      <c r="A18" s="2" t="s">
        <v>78</v>
      </c>
      <c r="B18" s="1" t="s">
        <v>82</v>
      </c>
      <c r="C18" s="1" t="s">
        <v>83</v>
      </c>
      <c r="D18" s="2" t="s">
        <v>72</v>
      </c>
      <c r="E18" s="1" t="s">
        <v>45</v>
      </c>
      <c r="F18" s="1"/>
    </row>
    <row r="19" spans="1:6" x14ac:dyDescent="0.35">
      <c r="A19" s="2" t="s">
        <v>79</v>
      </c>
      <c r="B19" s="1" t="s">
        <v>82</v>
      </c>
      <c r="C19" s="1" t="s">
        <v>83</v>
      </c>
      <c r="D19" s="2" t="s">
        <v>72</v>
      </c>
      <c r="E19" s="1" t="s">
        <v>45</v>
      </c>
      <c r="F19" s="1"/>
    </row>
    <row r="20" spans="1:6" x14ac:dyDescent="0.35">
      <c r="A20" s="2" t="s">
        <v>80</v>
      </c>
      <c r="B20" s="1" t="s">
        <v>82</v>
      </c>
      <c r="C20" s="1" t="s">
        <v>83</v>
      </c>
      <c r="D20" s="2" t="s">
        <v>72</v>
      </c>
      <c r="E20" s="1" t="s">
        <v>45</v>
      </c>
      <c r="F20" s="1"/>
    </row>
    <row r="21" spans="1:6" x14ac:dyDescent="0.35">
      <c r="A21" s="2" t="s">
        <v>81</v>
      </c>
      <c r="B21" s="1" t="s">
        <v>82</v>
      </c>
      <c r="C21" s="1" t="s">
        <v>83</v>
      </c>
      <c r="D21" s="2" t="s">
        <v>72</v>
      </c>
      <c r="E21" s="1" t="s">
        <v>45</v>
      </c>
      <c r="F21" s="1"/>
    </row>
    <row r="22" spans="1:6" x14ac:dyDescent="0.35">
      <c r="A22" s="2" t="s">
        <v>85</v>
      </c>
      <c r="B22" s="1" t="s">
        <v>82</v>
      </c>
      <c r="C22" s="1" t="s">
        <v>83</v>
      </c>
      <c r="D22" s="2" t="s">
        <v>31</v>
      </c>
      <c r="E22" s="1" t="s">
        <v>45</v>
      </c>
      <c r="F22" s="1"/>
    </row>
    <row r="23" spans="1:6" x14ac:dyDescent="0.35">
      <c r="A23" s="2" t="s">
        <v>86</v>
      </c>
      <c r="B23" s="1" t="s">
        <v>82</v>
      </c>
      <c r="C23" s="1" t="s">
        <v>83</v>
      </c>
      <c r="D23" s="2" t="s">
        <v>31</v>
      </c>
      <c r="E23" s="1" t="s">
        <v>45</v>
      </c>
      <c r="F23" s="1"/>
    </row>
    <row r="24" spans="1:6" x14ac:dyDescent="0.35">
      <c r="A24" s="2" t="s">
        <v>84</v>
      </c>
      <c r="B24" s="1" t="s">
        <v>82</v>
      </c>
      <c r="C24" s="1" t="s">
        <v>83</v>
      </c>
      <c r="D24" s="2" t="s">
        <v>31</v>
      </c>
      <c r="E24" s="1" t="s">
        <v>45</v>
      </c>
      <c r="F24" s="1"/>
    </row>
    <row r="25" spans="1:6" x14ac:dyDescent="0.35">
      <c r="A25" s="2" t="s">
        <v>87</v>
      </c>
      <c r="B25" s="1" t="s">
        <v>82</v>
      </c>
      <c r="C25" s="1" t="s">
        <v>83</v>
      </c>
      <c r="D25" s="2" t="s">
        <v>35</v>
      </c>
      <c r="E25" s="1" t="s">
        <v>45</v>
      </c>
      <c r="F25" s="1"/>
    </row>
    <row r="26" spans="1:6" x14ac:dyDescent="0.35">
      <c r="A26" s="2" t="s">
        <v>88</v>
      </c>
      <c r="B26" s="1" t="s">
        <v>82</v>
      </c>
      <c r="C26" s="1" t="s">
        <v>83</v>
      </c>
      <c r="D26" s="2" t="s">
        <v>35</v>
      </c>
      <c r="E26" s="1" t="s">
        <v>45</v>
      </c>
      <c r="F26" s="1"/>
    </row>
    <row r="27" spans="1:6" x14ac:dyDescent="0.35">
      <c r="A27" s="2" t="s">
        <v>89</v>
      </c>
      <c r="B27" s="1" t="s">
        <v>82</v>
      </c>
      <c r="C27" s="1" t="s">
        <v>83</v>
      </c>
      <c r="D27" s="2" t="s">
        <v>35</v>
      </c>
      <c r="E27" s="1" t="s">
        <v>45</v>
      </c>
      <c r="F27" s="1"/>
    </row>
    <row r="28" spans="1:6" x14ac:dyDescent="0.35">
      <c r="A28" s="2" t="s">
        <v>90</v>
      </c>
      <c r="B28" s="1" t="s">
        <v>82</v>
      </c>
      <c r="C28" s="1" t="s">
        <v>83</v>
      </c>
      <c r="D28" s="2" t="s">
        <v>35</v>
      </c>
      <c r="E28" s="1" t="s">
        <v>45</v>
      </c>
      <c r="F28" s="1"/>
    </row>
    <row r="29" spans="1:6" x14ac:dyDescent="0.35">
      <c r="A29" s="2" t="s">
        <v>91</v>
      </c>
      <c r="B29" s="1" t="s">
        <v>82</v>
      </c>
      <c r="C29" s="1" t="s">
        <v>83</v>
      </c>
      <c r="D29" s="2" t="s">
        <v>76</v>
      </c>
      <c r="E29" s="1" t="s">
        <v>45</v>
      </c>
      <c r="F29" s="1"/>
    </row>
    <row r="30" spans="1:6" x14ac:dyDescent="0.35">
      <c r="A30" s="2" t="s">
        <v>92</v>
      </c>
      <c r="B30" s="1" t="s">
        <v>82</v>
      </c>
      <c r="C30" s="1" t="s">
        <v>83</v>
      </c>
      <c r="D30" s="2" t="s">
        <v>76</v>
      </c>
      <c r="E30" s="1" t="s">
        <v>45</v>
      </c>
      <c r="F30" s="1"/>
    </row>
    <row r="31" spans="1:6" x14ac:dyDescent="0.35">
      <c r="A31" s="2" t="s">
        <v>93</v>
      </c>
      <c r="B31" s="1" t="s">
        <v>82</v>
      </c>
      <c r="C31" s="1" t="s">
        <v>83</v>
      </c>
      <c r="D31" s="2" t="s">
        <v>76</v>
      </c>
      <c r="E31" s="1" t="s">
        <v>45</v>
      </c>
      <c r="F31" s="1"/>
    </row>
    <row r="32" spans="1:6" x14ac:dyDescent="0.35">
      <c r="A32" s="2" t="s">
        <v>94</v>
      </c>
      <c r="B32" s="1" t="s">
        <v>82</v>
      </c>
      <c r="C32" s="1" t="s">
        <v>83</v>
      </c>
      <c r="D32" s="2" t="s">
        <v>76</v>
      </c>
      <c r="E32" s="1" t="s">
        <v>45</v>
      </c>
      <c r="F32" s="1"/>
    </row>
  </sheetData>
  <phoneticPr fontId="2" type="noConversion"/>
  <dataValidations count="6">
    <dataValidation type="list" allowBlank="1" showInputMessage="1" sqref="E2:F32" xr:uid="{EC2C3EE2-83A9-4F09-A5BB-E46E5DF8F396}">
      <formula1>"Executive, Manager, Position, Assistant, Staff, Consultant, Vacancy"</formula1>
    </dataValidation>
    <dataValidation allowBlank="1" showInputMessage="1" showErrorMessage="1" promptTitle="Employee ID" prompt="Enter a unique ID for each employee." sqref="A1" xr:uid="{8E73177C-BCB1-4570-838A-AEA56D0D6AA1}"/>
    <dataValidation allowBlank="1" showInputMessage="1" showErrorMessage="1" promptTitle="Name" prompt="Enter the employee name to display in the shape." sqref="B1" xr:uid="{DB7E745A-C8FF-4ACF-B94C-07DB5728835B}"/>
    <dataValidation allowBlank="1" showInputMessage="1" showErrorMessage="1" promptTitle="Title" prompt="Employee title/ role will be displayed on shape." sqref="C1" xr:uid="{0D80DED8-5F22-445D-AA8E-B36829AED6EF}"/>
    <dataValidation allowBlank="1" showInputMessage="1" showErrorMessage="1" promptTitle="Manager ID" prompt="Enter the Employee ID of the manager. This ID must be present in the Employee ID column." sqref="D1" xr:uid="{B32E60E6-4397-403A-8D57-282A3C555622}"/>
    <dataValidation allowBlank="1" showInputMessage="1" showErrorMessage="1" promptTitle="Role Type" prompt="Choose the role that best represents the employee. This changes the color on the shape." sqref="E1:F1" xr:uid="{B302BD0C-2840-4C72-9400-3BEB8A08A4E6}"/>
  </dataValidation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ED80-4123-498B-9921-1A04A2CF9390}">
  <dimension ref="A1:C2"/>
  <sheetViews>
    <sheetView workbookViewId="0">
      <selection activeCell="A3" sqref="A3"/>
    </sheetView>
  </sheetViews>
  <sheetFormatPr defaultRowHeight="14.5" x14ac:dyDescent="0.35"/>
  <sheetData>
    <row r="1" spans="1:3" x14ac:dyDescent="0.35">
      <c r="A1" t="s">
        <v>27</v>
      </c>
      <c r="B1" t="s">
        <v>129</v>
      </c>
      <c r="C1" t="s">
        <v>130</v>
      </c>
    </row>
    <row r="2" spans="1:3" x14ac:dyDescent="0.35">
      <c r="A2" t="s">
        <v>131</v>
      </c>
      <c r="C2" s="7" t="s">
        <v>132</v>
      </c>
    </row>
  </sheetData>
  <hyperlinks>
    <hyperlink ref="C2" r:id="rId1" xr:uid="{BCE41912-131B-4117-9ABE-6550BE602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30</vt:i4>
      </vt:variant>
    </vt:vector>
  </HeadingPairs>
  <TitlesOfParts>
    <vt:vector size="36" baseType="lpstr">
      <vt:lpstr>Settings</vt:lpstr>
      <vt:lpstr>TasksGantt</vt:lpstr>
      <vt:lpstr>TasksSummary</vt:lpstr>
      <vt:lpstr>WBS-Wide</vt:lpstr>
      <vt:lpstr>WBS-Tall</vt:lpstr>
      <vt:lpstr>Education</vt:lpstr>
      <vt:lpstr>TasksGantt!AEndDate</vt:lpstr>
      <vt:lpstr>Assigneedd</vt:lpstr>
      <vt:lpstr>TasksGantt!AStartDate</vt:lpstr>
      <vt:lpstr>TasksGantt!date</vt:lpstr>
      <vt:lpstr>DIDcol</vt:lpstr>
      <vt:lpstr>DIDdd</vt:lpstr>
      <vt:lpstr>TasksGantt!DIDrow</vt:lpstr>
      <vt:lpstr>DLagdd</vt:lpstr>
      <vt:lpstr>TasksGantt!DLagrow</vt:lpstr>
      <vt:lpstr>DTypeCol</vt:lpstr>
      <vt:lpstr>TasksGantt!DTypeRow</vt:lpstr>
      <vt:lpstr>TasksGantt!DueDate</vt:lpstr>
      <vt:lpstr>Holidaysdd</vt:lpstr>
      <vt:lpstr>IDcol</vt:lpstr>
      <vt:lpstr>IDdd</vt:lpstr>
      <vt:lpstr>TasksGantt!IDrow</vt:lpstr>
      <vt:lpstr>TasksGantt!IndEndDate</vt:lpstr>
      <vt:lpstr>TasksGantt!IndStartDate</vt:lpstr>
      <vt:lpstr>NextIddd</vt:lpstr>
      <vt:lpstr>PEndcol</vt:lpstr>
      <vt:lpstr>TasksGantt!PEndrow</vt:lpstr>
      <vt:lpstr>TasksGantt!PercentCol</vt:lpstr>
      <vt:lpstr>TasksGantt!PercentRow</vt:lpstr>
      <vt:lpstr>TasksGantt!PlannedEnd</vt:lpstr>
      <vt:lpstr>PlanWorkdaysdd</vt:lpstr>
      <vt:lpstr>PStartcol</vt:lpstr>
      <vt:lpstr>TasksGantt!PStartrow</vt:lpstr>
      <vt:lpstr>Statusdd</vt:lpstr>
      <vt:lpstr>TasksGantt!StatusRow</vt:lpstr>
      <vt:lpstr>TaskGroupdd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2023-03-13T22:50:52Z</dcterms:created>
  <dcterms:modified xsi:type="dcterms:W3CDTF">2023-03-19T16:08:08Z</dcterms:modified>
</cp:coreProperties>
</file>