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webextensions/webextension1.xml" ContentType="application/vnd.ms-office.webextension+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u0396993\Documents\junk\GanttProjectExample\"/>
    </mc:Choice>
  </mc:AlternateContent>
  <xr:revisionPtr revIDLastSave="0" documentId="13_ncr:1_{D56078F8-9D1E-45E0-989A-BAB289FD45CC}" xr6:coauthVersionLast="47" xr6:coauthVersionMax="47" xr10:uidLastSave="{00000000-0000-0000-0000-000000000000}"/>
  <bookViews>
    <workbookView xWindow="58305" yWindow="45" windowWidth="28305" windowHeight="14040" xr2:uid="{2AD505D9-88B4-477D-875C-52EE33699128}"/>
  </bookViews>
  <sheets>
    <sheet name="WBS_List" sheetId="3" r:id="rId1"/>
    <sheet name="WBS_Diagram" sheetId="4" r:id="rId2"/>
    <sheet name="TaskList_GanttChart" sheetId="1" r:id="rId3"/>
    <sheet name="Settings" sheetId="2" r:id="rId4"/>
  </sheets>
  <definedNames>
    <definedName name="ActualEndRow" localSheetId="2">TaskList_GanttChart!$T1</definedName>
    <definedName name="ActualStartRow" localSheetId="2">TaskList_GanttChart!$S1</definedName>
    <definedName name="AssigneeList">AssigneeTable[Assignee]</definedName>
    <definedName name="date" localSheetId="2">TaskList_GanttChart!A$17</definedName>
    <definedName name="DepIDRow">TaskList_GanttChart!$L1</definedName>
    <definedName name="DepTypeRow" localSheetId="2">TaskList_GanttChart!$M1</definedName>
    <definedName name="ff_calculation" localSheetId="2">WORKDAY(TaskList_GanttChart!LookupPlanEnd, TaskList_GanttChart!LagDaysRow, HolidaysList)</definedName>
    <definedName name="fs_calculation" localSheetId="2">WORKDAY(TaskList_GanttChart!LookupPlanEnd,1+TaskList_GanttChart!LagDaysRow, HolidaysList)</definedName>
    <definedName name="HolidaysList">HolidaysTable[Holidays]</definedName>
    <definedName name="IDCol" localSheetId="2">TaskTable[ID]</definedName>
    <definedName name="IndEndRow" localSheetId="2">TaskList_GanttChart!$K1</definedName>
    <definedName name="IndStartRow" localSheetId="2">TaskList_GanttChart!$J1</definedName>
    <definedName name="item_in_plan" localSheetId="2">AND(TaskList_GanttChart!date&gt;=TaskList_GanttChart!PlanStartRow, TaskList_GanttChart!date&lt;=TaskList_GanttChart!PlanEndRow)</definedName>
    <definedName name="LagDaysRow" localSheetId="2">TaskList_GanttChart!$N1</definedName>
    <definedName name="LookupPlanEnd" localSheetId="2">_xlfn.XLOOKUP(DepIDRow, TaskList_GanttChart!IDCol, TaskList_GanttChart!PlanEndCol)</definedName>
    <definedName name="LookupPlanStart" localSheetId="2">_xlfn.XLOOKUP(DepIDRow, TaskList_GanttChart!IDCol, TaskList_GanttChart!PlanStartCol)</definedName>
    <definedName name="percent_calculation" localSheetId="2">TaskList_GanttChart!date&lt;=TaskList_GanttChart!PlanStartRow+(TaskList_GanttChart!PlanEndRow-TaskList_GanttChart!PlanStartRow)*TaskList_GanttChart!PercentRow</definedName>
    <definedName name="PercentRow" localSheetId="2">TaskList_GanttChart!$I1</definedName>
    <definedName name="plan_end_calculation" localSheetId="2">WORKDAY(TaskList_GanttChart!PlanStartRow,TaskList_GanttChart!PlanDaysRow-1,HolidaysList)</definedName>
    <definedName name="plan_start_calculation" localSheetId="2">WORKDAY(TaskList_GanttChart!PlanEndRow, (-1)*TaskList_GanttChart!PlanDaysRow+1, HolidaysList)</definedName>
    <definedName name="PlanDaysRow" localSheetId="2">MAX(TaskList_GanttChart!$O1,1)</definedName>
    <definedName name="PlanEndCol" localSheetId="2">TaskTable[Plan End]</definedName>
    <definedName name="PlanEndRow" localSheetId="2">TaskList_GanttChart!$R1</definedName>
    <definedName name="PlanStartCol" localSheetId="2">TaskTable[Plan Start]</definedName>
    <definedName name="PlanStartRow" localSheetId="2">TaskList_GanttChart!$Q1</definedName>
    <definedName name="sf_calculation" localSheetId="2">WORKDAY(TaskList_GanttChart!LookupPlanStart, (-1)+TaskList_GanttChart!LagDaysRow, HolidaysList)</definedName>
    <definedName name="ss_calculation" localSheetId="2">WORKDAY(TaskList_GanttChart!LookupPlanStart, TaskList_GanttChart!LagDaysRow, HolidaysList)</definedName>
    <definedName name="StatusList">StatusTable[Status]</definedName>
    <definedName name="StatusRow" localSheetId="2">TaskList_GanttChart!$H1</definedName>
    <definedName name="TaskGroupList">TaskGroupTable[TaskGroup]</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8" i="1" l="1" a="1"/>
  <c r="P28" i="1" s="1"/>
  <c r="U28" i="1"/>
  <c r="P27" i="1" l="1" a="1"/>
  <c r="P27" i="1" s="1"/>
  <c r="U27" i="1"/>
  <c r="P26" i="1" a="1"/>
  <c r="P26" i="1" s="1"/>
  <c r="U26" i="1"/>
  <c r="P25" i="1" a="1"/>
  <c r="P25" i="1" s="1"/>
  <c r="U25" i="1"/>
  <c r="P20" i="1" a="1"/>
  <c r="P20" i="1" s="1"/>
  <c r="P21" i="1" a="1"/>
  <c r="P21" i="1" s="1"/>
  <c r="P22" i="1" a="1"/>
  <c r="P22" i="1" s="1"/>
  <c r="P23" i="1" a="1"/>
  <c r="P23" i="1" s="1"/>
  <c r="P24" i="1" a="1"/>
  <c r="P24" i="1" s="1"/>
  <c r="J8" i="1" a="1"/>
  <c r="J8" i="1" s="1"/>
  <c r="J5" i="1" a="1"/>
  <c r="J5" i="1" s="1"/>
  <c r="J4" i="1"/>
  <c r="G10" i="1"/>
  <c r="G8" i="1"/>
  <c r="G6" i="1"/>
  <c r="G5" i="1"/>
  <c r="G4" i="1"/>
  <c r="D16" i="1"/>
  <c r="U20" i="1"/>
  <c r="U21" i="1"/>
  <c r="U22" i="1"/>
  <c r="U23" i="1"/>
  <c r="U24" i="1"/>
  <c r="Q20" i="1" a="1"/>
  <c r="Q20" i="1" s="1"/>
  <c r="J6" i="1" l="1"/>
  <c r="R20" i="1" a="1"/>
  <c r="R20" i="1" s="1"/>
  <c r="J10" i="1"/>
  <c r="R24" i="1" l="1" a="1"/>
  <c r="R24" i="1" s="1"/>
  <c r="Q24" i="1" s="1" a="1"/>
  <c r="Q24" i="1" s="1"/>
  <c r="Q21" i="1" l="1" a="1"/>
  <c r="Q21" i="1" s="1"/>
  <c r="R21" i="1" s="1" a="1"/>
  <c r="R21" i="1" s="1"/>
  <c r="Q22" i="1" l="1" a="1"/>
  <c r="Q22" i="1" s="1"/>
  <c r="Q23" i="1" a="1"/>
  <c r="Q23" i="1" s="1"/>
  <c r="R23" i="1" s="1" a="1"/>
  <c r="R23" i="1" s="1"/>
  <c r="R22" i="1" l="1" a="1"/>
  <c r="R22" i="1" s="1"/>
  <c r="R25" i="1" a="1"/>
  <c r="R25" i="1" s="1"/>
  <c r="Q25" i="1" l="1" a="1"/>
  <c r="Q25" i="1" s="1"/>
  <c r="R26" i="1" s="1" a="1"/>
  <c r="R26" i="1" s="1"/>
  <c r="Q26" i="1" s="1" a="1"/>
  <c r="Q26" i="1" s="1"/>
  <c r="R27" i="1" l="1" a="1"/>
  <c r="R27" i="1" s="1"/>
  <c r="Q27" i="1" l="1" a="1"/>
  <c r="Q27" i="1" s="1"/>
  <c r="R28" i="1" a="1"/>
  <c r="R28" i="1" s="1"/>
  <c r="Q28" i="1" l="1" a="1"/>
  <c r="Q28" i="1" s="1"/>
  <c r="D5" i="1"/>
  <c r="D7" i="1" a="1"/>
  <c r="D7" i="1" s="1"/>
  <c r="D6" i="1" l="1" a="1"/>
  <c r="D6" i="1" s="1"/>
  <c r="D4" i="1"/>
  <c r="D8" i="1" s="1"/>
  <c r="W17" i="1" l="1"/>
  <c r="D10" i="1"/>
  <c r="D9" i="1"/>
  <c r="D11" i="1"/>
  <c r="X17" i="1" l="1"/>
  <c r="W19" i="1"/>
  <c r="Y17" i="1" l="1"/>
  <c r="X19" i="1"/>
  <c r="Z17" i="1" l="1"/>
  <c r="Y19" i="1"/>
  <c r="AA17" i="1" l="1"/>
  <c r="Z19" i="1"/>
  <c r="AB17" i="1" l="1"/>
  <c r="AA19" i="1"/>
  <c r="AC17" i="1" l="1"/>
  <c r="AB19" i="1"/>
  <c r="AD17" i="1" l="1"/>
  <c r="AC19" i="1"/>
  <c r="AE17" i="1" l="1"/>
  <c r="AD19" i="1"/>
  <c r="AF17" i="1" l="1"/>
  <c r="AE19" i="1"/>
  <c r="AG17" i="1" l="1"/>
  <c r="AF19" i="1"/>
  <c r="AH17" i="1" l="1"/>
  <c r="AG19" i="1"/>
  <c r="AI17" i="1" l="1"/>
  <c r="AH19" i="1"/>
  <c r="AJ17" i="1" l="1"/>
  <c r="AI19" i="1"/>
  <c r="AK17" i="1" l="1"/>
  <c r="AJ19" i="1"/>
  <c r="AL17" i="1" l="1"/>
  <c r="AK19" i="1"/>
  <c r="AM17" i="1" l="1"/>
  <c r="AL19" i="1"/>
  <c r="AN17" i="1" l="1"/>
  <c r="AM19" i="1"/>
  <c r="AO17" i="1" l="1"/>
  <c r="AN19" i="1"/>
  <c r="AP17" i="1" l="1"/>
  <c r="AO19" i="1"/>
  <c r="AQ17" i="1" l="1"/>
  <c r="AP19" i="1"/>
  <c r="AR17" i="1" l="1"/>
  <c r="AQ19" i="1"/>
  <c r="AS17" i="1" l="1"/>
  <c r="AR19" i="1"/>
  <c r="AT17" i="1" l="1"/>
  <c r="AS19" i="1"/>
  <c r="AU17" i="1" l="1"/>
  <c r="AT19" i="1"/>
  <c r="AV17" i="1" l="1"/>
  <c r="AU19" i="1"/>
  <c r="AW17" i="1" l="1"/>
  <c r="AV19" i="1"/>
  <c r="AX17" i="1" l="1"/>
  <c r="AW19" i="1"/>
  <c r="AY17" i="1" l="1"/>
  <c r="AX19" i="1"/>
  <c r="AZ17" i="1" l="1"/>
  <c r="AY19" i="1"/>
  <c r="BA17" i="1" l="1"/>
  <c r="AZ19" i="1"/>
  <c r="BB17" i="1" l="1"/>
  <c r="BA19" i="1"/>
  <c r="BC17" i="1" l="1"/>
  <c r="BB19" i="1"/>
  <c r="BD17" i="1" l="1"/>
  <c r="BC19" i="1"/>
  <c r="BE17" i="1" l="1"/>
  <c r="BD19" i="1"/>
  <c r="BF17" i="1" l="1"/>
  <c r="BE19" i="1"/>
  <c r="BG17" i="1" l="1"/>
  <c r="BF19" i="1"/>
  <c r="BH17" i="1" l="1"/>
  <c r="BG19" i="1"/>
  <c r="BI17" i="1" l="1"/>
  <c r="BH19" i="1"/>
  <c r="BJ17" i="1" l="1"/>
  <c r="BI19" i="1"/>
  <c r="BK17" i="1" l="1"/>
  <c r="BJ19" i="1"/>
  <c r="BL17" i="1" l="1"/>
  <c r="BK19" i="1"/>
  <c r="BM17" i="1" l="1"/>
  <c r="BL19" i="1"/>
  <c r="BN17" i="1" l="1"/>
  <c r="BM19" i="1"/>
  <c r="BO17" i="1" l="1"/>
  <c r="BN19" i="1"/>
  <c r="BP17" i="1" l="1"/>
  <c r="BO19" i="1"/>
  <c r="BQ17" i="1" l="1"/>
  <c r="BP19" i="1"/>
  <c r="BR17" i="1" l="1"/>
  <c r="BQ19" i="1"/>
  <c r="BS17" i="1" l="1"/>
  <c r="BR19" i="1"/>
  <c r="BS19" i="1" l="1"/>
  <c r="BT17" i="1"/>
  <c r="BU17" i="1" l="1"/>
  <c r="BT19" i="1"/>
  <c r="BV17" i="1" l="1"/>
  <c r="BU19" i="1"/>
  <c r="BW17" i="1" l="1"/>
  <c r="BV19" i="1"/>
  <c r="BX17" i="1" l="1"/>
  <c r="BW19" i="1"/>
  <c r="BY17" i="1" l="1"/>
  <c r="BX19" i="1"/>
  <c r="BZ17" i="1" l="1"/>
  <c r="BY19" i="1"/>
  <c r="CA17" i="1" l="1"/>
  <c r="BZ19" i="1"/>
  <c r="CB17" i="1" l="1"/>
  <c r="CA19" i="1"/>
  <c r="CC17" i="1" l="1"/>
  <c r="CB19" i="1"/>
  <c r="CD17" i="1" l="1"/>
  <c r="CC19" i="1"/>
  <c r="CE17" i="1" l="1"/>
  <c r="CD19" i="1"/>
  <c r="CF17" i="1" l="1"/>
  <c r="CE19" i="1"/>
  <c r="CG17" i="1" l="1"/>
  <c r="CF19" i="1"/>
  <c r="CH17" i="1" l="1"/>
  <c r="CG19" i="1"/>
  <c r="CI17" i="1" l="1"/>
  <c r="CH19" i="1"/>
  <c r="CJ17" i="1" l="1"/>
  <c r="CI19" i="1"/>
  <c r="CK17" i="1" l="1"/>
  <c r="CJ19" i="1"/>
  <c r="CL17" i="1" l="1"/>
  <c r="CK19" i="1"/>
  <c r="CM17" i="1" l="1"/>
  <c r="CL19" i="1"/>
  <c r="CN17" i="1" l="1"/>
  <c r="CM19" i="1"/>
  <c r="CO17" i="1" l="1"/>
  <c r="CN19" i="1"/>
  <c r="CP17" i="1" l="1"/>
  <c r="CO19" i="1"/>
  <c r="CQ17" i="1" l="1"/>
  <c r="CP19" i="1"/>
  <c r="CR17" i="1" l="1"/>
  <c r="CQ19" i="1"/>
  <c r="CS17" i="1" l="1"/>
  <c r="CR19" i="1"/>
  <c r="CT17" i="1" l="1"/>
  <c r="CS19" i="1"/>
  <c r="CU17" i="1" l="1"/>
  <c r="CT19" i="1"/>
  <c r="CV17" i="1" l="1"/>
  <c r="CU19" i="1"/>
  <c r="CW17" i="1" l="1"/>
  <c r="CV19" i="1"/>
  <c r="CX17" i="1" l="1"/>
  <c r="CW19" i="1"/>
  <c r="CY17" i="1" l="1"/>
  <c r="CX19" i="1"/>
  <c r="CZ17" i="1" l="1"/>
  <c r="CY19" i="1"/>
  <c r="DA17" i="1" l="1"/>
  <c r="CZ19" i="1"/>
  <c r="DB17" i="1" l="1"/>
  <c r="DA19" i="1"/>
  <c r="DC17" i="1" l="1"/>
  <c r="DB19" i="1"/>
  <c r="DD17" i="1" l="1"/>
  <c r="DC19" i="1"/>
  <c r="DE17" i="1" l="1"/>
  <c r="DD19" i="1"/>
  <c r="DF17" i="1" l="1"/>
  <c r="DE19" i="1"/>
  <c r="DG17" i="1" l="1"/>
  <c r="DF19" i="1"/>
  <c r="DH17" i="1" l="1"/>
  <c r="DG19" i="1"/>
  <c r="DI17" i="1" l="1"/>
  <c r="DH19" i="1"/>
  <c r="DJ17" i="1" l="1"/>
  <c r="DI19" i="1"/>
  <c r="DK17" i="1" l="1"/>
  <c r="DJ19" i="1"/>
  <c r="DL17" i="1" l="1"/>
  <c r="DK19" i="1"/>
  <c r="DM17" i="1" l="1"/>
  <c r="DL19" i="1"/>
  <c r="DN17" i="1" l="1"/>
  <c r="DM19" i="1"/>
  <c r="DO17" i="1" l="1"/>
  <c r="DN19" i="1"/>
  <c r="DP17" i="1" l="1"/>
  <c r="DO19" i="1"/>
  <c r="DQ17" i="1" l="1"/>
  <c r="DP19" i="1"/>
  <c r="DR17" i="1" l="1"/>
  <c r="DQ19" i="1"/>
  <c r="DS17" i="1" l="1"/>
  <c r="DR19" i="1"/>
  <c r="DT17" i="1" l="1"/>
  <c r="DS19" i="1"/>
  <c r="DU17" i="1" l="1"/>
  <c r="DT19" i="1"/>
  <c r="DV17" i="1" l="1"/>
  <c r="DU19" i="1"/>
  <c r="DW17" i="1" l="1"/>
  <c r="DV19" i="1"/>
  <c r="DX17" i="1" l="1"/>
  <c r="DW19" i="1"/>
  <c r="DY17" i="1" l="1"/>
  <c r="DX19" i="1"/>
  <c r="DZ17" i="1" l="1"/>
  <c r="DY19" i="1"/>
  <c r="EA17" i="1" l="1"/>
  <c r="DZ19" i="1"/>
  <c r="EB17" i="1" l="1"/>
  <c r="EA19" i="1"/>
  <c r="EC17" i="1" l="1"/>
  <c r="EB19" i="1"/>
  <c r="ED17" i="1" l="1"/>
  <c r="EC19" i="1"/>
  <c r="EE17" i="1" l="1"/>
  <c r="ED19" i="1"/>
  <c r="EF17" i="1" l="1"/>
  <c r="EE19" i="1"/>
  <c r="EG17" i="1" l="1"/>
  <c r="EF19" i="1"/>
  <c r="EH17" i="1" l="1"/>
  <c r="EG19" i="1"/>
  <c r="EI17" i="1" l="1"/>
  <c r="EH19" i="1"/>
  <c r="EJ17" i="1" l="1"/>
  <c r="EI19" i="1"/>
  <c r="EK17" i="1" l="1"/>
  <c r="EJ19" i="1"/>
  <c r="EL17" i="1" l="1"/>
  <c r="EK19" i="1"/>
  <c r="EM17" i="1" l="1"/>
  <c r="EL19" i="1"/>
  <c r="EN17" i="1" l="1"/>
  <c r="EM19" i="1"/>
  <c r="EO17" i="1" l="1"/>
  <c r="EN19" i="1"/>
  <c r="EP17" i="1" l="1"/>
  <c r="EO19" i="1"/>
  <c r="EQ17" i="1" l="1"/>
  <c r="EP19" i="1"/>
  <c r="ER17" i="1" l="1"/>
  <c r="EQ19" i="1"/>
  <c r="ES17" i="1" l="1"/>
  <c r="ER19" i="1"/>
  <c r="ET17" i="1" l="1"/>
  <c r="ES19" i="1"/>
  <c r="EU17" i="1" l="1"/>
  <c r="ET19" i="1"/>
  <c r="EV17" i="1" l="1"/>
  <c r="EU19" i="1"/>
  <c r="EW17" i="1" l="1"/>
  <c r="EV19" i="1"/>
  <c r="EX17" i="1" l="1"/>
  <c r="EW19" i="1"/>
  <c r="EY17" i="1" l="1"/>
  <c r="EX19" i="1"/>
  <c r="EZ17" i="1" l="1"/>
  <c r="EY19" i="1"/>
  <c r="FA17" i="1" l="1"/>
  <c r="EZ19" i="1"/>
  <c r="FB17" i="1" l="1"/>
  <c r="FA19" i="1"/>
  <c r="FC17" i="1" l="1"/>
  <c r="FB19" i="1"/>
  <c r="FD17" i="1" l="1"/>
  <c r="FC19" i="1"/>
  <c r="FE17" i="1" l="1"/>
  <c r="FD19" i="1"/>
  <c r="FF17" i="1" l="1"/>
  <c r="FE19" i="1"/>
  <c r="FG17" i="1" l="1"/>
  <c r="FF19" i="1"/>
  <c r="FH17" i="1" l="1"/>
  <c r="FG19" i="1"/>
  <c r="FI17" i="1" l="1"/>
  <c r="FH19" i="1"/>
  <c r="FJ17" i="1" l="1"/>
  <c r="FI19" i="1"/>
  <c r="FK17" i="1" l="1"/>
  <c r="FJ19" i="1"/>
  <c r="FL17" i="1" l="1"/>
  <c r="FK19" i="1"/>
  <c r="FM17" i="1" l="1"/>
  <c r="FL19" i="1"/>
  <c r="FN17" i="1" l="1"/>
  <c r="FM19" i="1"/>
  <c r="FO17" i="1" l="1"/>
  <c r="FN19" i="1"/>
  <c r="FP17" i="1" l="1"/>
  <c r="FO19" i="1"/>
  <c r="FQ17" i="1" l="1"/>
  <c r="FP19" i="1"/>
  <c r="FR17" i="1" l="1"/>
  <c r="FQ19" i="1"/>
  <c r="FS17" i="1" l="1"/>
  <c r="FR19" i="1"/>
  <c r="FT17" i="1" l="1"/>
  <c r="FS19" i="1"/>
  <c r="FU17" i="1" l="1"/>
  <c r="FT19" i="1"/>
  <c r="FV17" i="1" l="1"/>
  <c r="FU19" i="1"/>
  <c r="FW17" i="1" l="1"/>
  <c r="FV19" i="1"/>
  <c r="FX17" i="1" l="1"/>
  <c r="FW19" i="1"/>
  <c r="FY17" i="1" l="1"/>
  <c r="FX19" i="1"/>
  <c r="FZ17" i="1" l="1"/>
  <c r="FY19" i="1"/>
  <c r="GA17" i="1" l="1"/>
  <c r="FZ19" i="1"/>
  <c r="GB17" i="1" l="1"/>
  <c r="GA19" i="1"/>
  <c r="GC17" i="1" l="1"/>
  <c r="GB19" i="1"/>
  <c r="GD17" i="1" l="1"/>
  <c r="GC19" i="1"/>
  <c r="GE17" i="1" l="1"/>
  <c r="GD19" i="1"/>
  <c r="GF17" i="1" l="1"/>
  <c r="GE19" i="1"/>
  <c r="GG17" i="1" l="1"/>
  <c r="GF19" i="1"/>
  <c r="GH17" i="1" l="1"/>
  <c r="GG19" i="1"/>
  <c r="GI17" i="1" l="1"/>
  <c r="GH19" i="1"/>
  <c r="GJ17" i="1" l="1"/>
  <c r="GI19" i="1"/>
  <c r="GK17" i="1" l="1"/>
  <c r="GJ19" i="1"/>
  <c r="GL17" i="1" l="1"/>
  <c r="GK19" i="1"/>
  <c r="GM17" i="1" l="1"/>
  <c r="GL19" i="1"/>
  <c r="GN17" i="1" l="1"/>
  <c r="GM19" i="1"/>
  <c r="GO17" i="1" l="1"/>
  <c r="GN19" i="1"/>
  <c r="GP17" i="1" l="1"/>
  <c r="GO19" i="1"/>
  <c r="GQ17" i="1" l="1"/>
  <c r="GP19" i="1"/>
  <c r="GR17" i="1" l="1"/>
  <c r="GQ19" i="1"/>
  <c r="GS17" i="1" l="1"/>
  <c r="GR19" i="1"/>
  <c r="GT17" i="1" l="1"/>
  <c r="GS19" i="1"/>
  <c r="GU17" i="1" l="1"/>
  <c r="GT19" i="1"/>
  <c r="GV17" i="1" l="1"/>
  <c r="GU19" i="1"/>
  <c r="GW17" i="1" l="1"/>
  <c r="GV19" i="1"/>
  <c r="GX17" i="1" l="1"/>
  <c r="GW19" i="1"/>
  <c r="GY17" i="1" l="1"/>
  <c r="GX19" i="1"/>
  <c r="GZ17" i="1" l="1"/>
  <c r="GY19" i="1"/>
  <c r="HA17" i="1" l="1"/>
  <c r="GZ19" i="1"/>
  <c r="HB17" i="1" l="1"/>
  <c r="HA19" i="1"/>
  <c r="HC17" i="1" l="1"/>
  <c r="HB19" i="1"/>
  <c r="HD17" i="1" l="1"/>
  <c r="HC19" i="1"/>
  <c r="HE17" i="1" l="1"/>
  <c r="HD19" i="1"/>
  <c r="HF17" i="1" l="1"/>
  <c r="HE19" i="1"/>
  <c r="HG17" i="1" l="1"/>
  <c r="HF19" i="1"/>
  <c r="HH17" i="1" l="1"/>
  <c r="HG19" i="1"/>
  <c r="HI17" i="1" l="1"/>
  <c r="HH19" i="1"/>
  <c r="HJ17" i="1" l="1"/>
  <c r="HI19" i="1"/>
  <c r="HK17" i="1" l="1"/>
  <c r="HJ19" i="1"/>
  <c r="HL17" i="1" l="1"/>
  <c r="HK19" i="1"/>
  <c r="HM17" i="1" l="1"/>
  <c r="HL19" i="1"/>
  <c r="HN17" i="1" l="1"/>
  <c r="HM19" i="1"/>
  <c r="HO17" i="1" l="1"/>
  <c r="HN19" i="1"/>
  <c r="HP17" i="1" l="1"/>
  <c r="HO19" i="1"/>
  <c r="HQ17" i="1" l="1"/>
  <c r="HP19" i="1"/>
  <c r="HR17" i="1" l="1"/>
  <c r="HQ19" i="1"/>
  <c r="HS17" i="1" l="1"/>
  <c r="HR19" i="1"/>
  <c r="HT17" i="1" l="1"/>
  <c r="HS19" i="1"/>
  <c r="HU17" i="1" l="1"/>
  <c r="HT19" i="1"/>
  <c r="HV17" i="1" l="1"/>
  <c r="HU19" i="1"/>
  <c r="HW17" i="1" l="1"/>
  <c r="HV19" i="1"/>
  <c r="HX17" i="1" l="1"/>
  <c r="HW19" i="1"/>
  <c r="HY17" i="1" l="1"/>
  <c r="HX19" i="1"/>
  <c r="HZ17" i="1" l="1"/>
  <c r="HY19" i="1"/>
  <c r="IA17" i="1" l="1"/>
  <c r="HZ19" i="1"/>
  <c r="IB17" i="1" l="1"/>
  <c r="IA19" i="1"/>
  <c r="IC17" i="1" l="1"/>
  <c r="IB19" i="1"/>
  <c r="ID17" i="1" l="1"/>
  <c r="IC19" i="1"/>
  <c r="IE17" i="1" l="1"/>
  <c r="ID19" i="1"/>
  <c r="IF17" i="1" l="1"/>
  <c r="IE19" i="1"/>
  <c r="IG17" i="1" l="1"/>
  <c r="IF19" i="1"/>
  <c r="IH17" i="1" l="1"/>
  <c r="IG19" i="1"/>
  <c r="II17" i="1" l="1"/>
  <c r="IH19" i="1"/>
  <c r="IJ17" i="1" l="1"/>
  <c r="II19" i="1"/>
  <c r="IK17" i="1" l="1"/>
  <c r="IJ19" i="1"/>
  <c r="IL17" i="1" l="1"/>
  <c r="IK19" i="1"/>
  <c r="IM17" i="1" l="1"/>
  <c r="IL19" i="1"/>
  <c r="IN17" i="1" l="1"/>
  <c r="IM19" i="1"/>
  <c r="IO17" i="1" l="1"/>
  <c r="IN19" i="1"/>
  <c r="IP17" i="1" l="1"/>
  <c r="IO19" i="1"/>
  <c r="IQ17" i="1" l="1"/>
  <c r="IP19" i="1"/>
  <c r="IR17" i="1" l="1"/>
  <c r="IQ19" i="1"/>
  <c r="IS17" i="1" l="1"/>
  <c r="IR19" i="1"/>
  <c r="IT17" i="1" l="1"/>
  <c r="IS19" i="1"/>
  <c r="IU17" i="1" l="1"/>
  <c r="IT19" i="1"/>
  <c r="IV17" i="1" l="1"/>
  <c r="IU19" i="1"/>
  <c r="IW17" i="1" l="1"/>
  <c r="IV19" i="1"/>
  <c r="IX17" i="1" l="1"/>
  <c r="IW19" i="1"/>
  <c r="IY17" i="1" l="1"/>
  <c r="IX19" i="1"/>
  <c r="IZ17" i="1" l="1"/>
  <c r="IY19" i="1"/>
  <c r="JA17" i="1" l="1"/>
  <c r="IZ19" i="1"/>
  <c r="JB17" i="1" l="1"/>
  <c r="JA19" i="1"/>
  <c r="JC17" i="1" l="1"/>
  <c r="JB19" i="1"/>
  <c r="JD17" i="1" l="1"/>
  <c r="JC19" i="1"/>
  <c r="JE17" i="1" l="1"/>
  <c r="JD19" i="1"/>
  <c r="JF17" i="1" l="1"/>
  <c r="JE19" i="1"/>
  <c r="JG17" i="1" l="1"/>
  <c r="JF19" i="1"/>
  <c r="JH17" i="1" l="1"/>
  <c r="JG19" i="1"/>
  <c r="JI17" i="1" l="1"/>
  <c r="JH19" i="1"/>
  <c r="JJ17" i="1" l="1"/>
  <c r="JI19" i="1"/>
  <c r="JK17" i="1" l="1"/>
  <c r="JJ19" i="1"/>
  <c r="JL17" i="1" l="1"/>
  <c r="JK19" i="1"/>
  <c r="JM17" i="1" l="1"/>
  <c r="JL19" i="1"/>
  <c r="JN17" i="1" l="1"/>
  <c r="JM19" i="1"/>
  <c r="JO17" i="1" l="1"/>
  <c r="JN19" i="1"/>
  <c r="JP17" i="1" l="1"/>
  <c r="JO19" i="1"/>
  <c r="JQ17" i="1" l="1"/>
  <c r="JP19" i="1"/>
  <c r="JR17" i="1" l="1"/>
  <c r="JQ19" i="1"/>
  <c r="JS17" i="1" l="1"/>
  <c r="JR19" i="1"/>
  <c r="JT17" i="1" l="1"/>
  <c r="JS19" i="1"/>
  <c r="JU17" i="1" l="1"/>
  <c r="JT19" i="1"/>
  <c r="JV17" i="1" l="1"/>
  <c r="JU19" i="1"/>
  <c r="JW17" i="1" l="1"/>
  <c r="JV19" i="1"/>
  <c r="JX17" i="1" l="1"/>
  <c r="JW19" i="1"/>
  <c r="JY17" i="1" l="1"/>
  <c r="JX19" i="1"/>
  <c r="JZ17" i="1" l="1"/>
  <c r="JY19" i="1"/>
  <c r="KA17" i="1" l="1"/>
  <c r="JZ19" i="1"/>
  <c r="KB17" i="1" l="1"/>
  <c r="KA19" i="1"/>
  <c r="KC17" i="1" l="1"/>
  <c r="KB19" i="1"/>
  <c r="KD17" i="1" l="1"/>
  <c r="KC19" i="1"/>
  <c r="KE17" i="1" l="1"/>
  <c r="KD19" i="1"/>
  <c r="KF17" i="1" l="1"/>
  <c r="KE19" i="1"/>
  <c r="KG17" i="1" l="1"/>
  <c r="KF19" i="1"/>
  <c r="KH17" i="1" l="1"/>
  <c r="KG19" i="1"/>
  <c r="KH19" i="1" l="1"/>
  <c r="KI17" i="1"/>
  <c r="KJ17" i="1" l="1"/>
  <c r="KI19" i="1"/>
  <c r="KK17" i="1" l="1"/>
  <c r="KJ19" i="1"/>
  <c r="KL17" i="1" l="1"/>
  <c r="KK19" i="1"/>
  <c r="KM17" i="1" l="1"/>
  <c r="KL19" i="1"/>
  <c r="KN17" i="1" l="1"/>
  <c r="KM19" i="1"/>
  <c r="KO17" i="1" l="1"/>
  <c r="KN19" i="1"/>
  <c r="KP17" i="1" l="1"/>
  <c r="KO19" i="1"/>
  <c r="KQ17" i="1" l="1"/>
  <c r="KP19" i="1"/>
  <c r="KR17" i="1" l="1"/>
  <c r="KQ19" i="1"/>
  <c r="KS17" i="1" l="1"/>
  <c r="KR19" i="1"/>
  <c r="KT17" i="1" l="1"/>
  <c r="KS19" i="1"/>
  <c r="KU17" i="1" l="1"/>
  <c r="KT19" i="1"/>
  <c r="KV17" i="1" l="1"/>
  <c r="KU19" i="1"/>
  <c r="KW17" i="1" l="1"/>
  <c r="KV19" i="1"/>
  <c r="KX17" i="1" l="1"/>
  <c r="KW19" i="1"/>
  <c r="KY17" i="1" l="1"/>
  <c r="KX19" i="1"/>
  <c r="KZ17" i="1" l="1"/>
  <c r="KY19" i="1"/>
  <c r="LA17" i="1" l="1"/>
  <c r="KZ19" i="1"/>
  <c r="LB17" i="1" l="1"/>
  <c r="LA19" i="1"/>
  <c r="LC17" i="1" l="1"/>
  <c r="LB19" i="1"/>
  <c r="LD17" i="1" l="1"/>
  <c r="LC19" i="1"/>
  <c r="LE17" i="1" l="1"/>
  <c r="LD19" i="1"/>
  <c r="LF17" i="1" l="1"/>
  <c r="LE19" i="1"/>
  <c r="LG17" i="1" l="1"/>
  <c r="LF19" i="1"/>
  <c r="LH17" i="1" l="1"/>
  <c r="LG19" i="1"/>
  <c r="LI17" i="1" l="1"/>
  <c r="LH19" i="1"/>
  <c r="LJ17" i="1" l="1"/>
  <c r="LI19" i="1"/>
  <c r="LK17" i="1" l="1"/>
  <c r="LJ19" i="1"/>
  <c r="LL17" i="1" l="1"/>
  <c r="LK19" i="1"/>
  <c r="LM17" i="1" l="1"/>
  <c r="LL19" i="1"/>
  <c r="LN17" i="1" l="1"/>
  <c r="LM19" i="1"/>
  <c r="LO17" i="1" l="1"/>
  <c r="LN19" i="1"/>
  <c r="LP17" i="1" l="1"/>
  <c r="LO19" i="1"/>
  <c r="LQ17" i="1" l="1"/>
  <c r="LP19" i="1"/>
  <c r="LR17" i="1" l="1"/>
  <c r="LQ19" i="1"/>
  <c r="LS17" i="1" l="1"/>
  <c r="LR19" i="1"/>
  <c r="LT17" i="1" l="1"/>
  <c r="LS19" i="1"/>
  <c r="LU17" i="1" l="1"/>
  <c r="LT19" i="1"/>
  <c r="LV17" i="1" l="1"/>
  <c r="LU19" i="1"/>
  <c r="LW17" i="1" l="1"/>
  <c r="LV19" i="1"/>
  <c r="LX17" i="1" l="1"/>
  <c r="LW19" i="1"/>
  <c r="LY17" i="1" l="1"/>
  <c r="LX19" i="1"/>
  <c r="LZ17" i="1" l="1"/>
  <c r="LY19" i="1"/>
  <c r="MA17" i="1" l="1"/>
  <c r="LZ19" i="1"/>
  <c r="MB17" i="1" l="1"/>
  <c r="MA19" i="1"/>
  <c r="MC17" i="1" l="1"/>
  <c r="MB19" i="1"/>
  <c r="MD17" i="1" l="1"/>
  <c r="MC19" i="1"/>
  <c r="ME17" i="1" l="1"/>
  <c r="MD19" i="1"/>
  <c r="MF17" i="1" l="1"/>
  <c r="ME19" i="1"/>
  <c r="MG17" i="1" l="1"/>
  <c r="MF19" i="1"/>
  <c r="MH17" i="1" l="1"/>
  <c r="MG19" i="1"/>
  <c r="MI17" i="1" l="1"/>
  <c r="MH19" i="1"/>
  <c r="MJ17" i="1" l="1"/>
  <c r="MI19" i="1"/>
  <c r="MK17" i="1" l="1"/>
  <c r="MJ19" i="1"/>
  <c r="ML17" i="1" l="1"/>
  <c r="MK19" i="1"/>
  <c r="ML19" i="1" l="1"/>
  <c r="MM17" i="1"/>
  <c r="MN17" i="1" l="1"/>
  <c r="MM19" i="1"/>
  <c r="MO17" i="1" l="1"/>
  <c r="MN19" i="1"/>
  <c r="MP17" i="1" l="1"/>
  <c r="MO19" i="1"/>
  <c r="MQ17" i="1" l="1"/>
  <c r="MP19" i="1"/>
  <c r="MR17" i="1" l="1"/>
  <c r="MQ19" i="1"/>
  <c r="MS17" i="1" l="1"/>
  <c r="MR19" i="1"/>
  <c r="MT17" i="1" l="1"/>
  <c r="MS19" i="1"/>
  <c r="MT19" i="1" l="1"/>
  <c r="MU17" i="1"/>
  <c r="MU19" i="1" l="1"/>
  <c r="MV17" i="1"/>
  <c r="MW17" i="1" l="1"/>
  <c r="MV19" i="1"/>
  <c r="MX17" i="1" l="1"/>
  <c r="MW19" i="1"/>
  <c r="MY17" i="1" l="1"/>
  <c r="MX19" i="1"/>
  <c r="MZ17" i="1" l="1"/>
  <c r="MY19" i="1"/>
  <c r="NA17" i="1" l="1"/>
  <c r="MZ19" i="1"/>
  <c r="NB17" i="1" l="1"/>
  <c r="NA19" i="1"/>
  <c r="NB19" i="1" l="1"/>
  <c r="NC17" i="1"/>
  <c r="ND17" i="1" l="1"/>
  <c r="NC19" i="1"/>
  <c r="NE17" i="1" l="1"/>
  <c r="ND19" i="1"/>
  <c r="NF17" i="1" l="1"/>
  <c r="NE19" i="1"/>
  <c r="NG17" i="1" l="1"/>
  <c r="NF19" i="1"/>
  <c r="NH17" i="1" l="1"/>
  <c r="NG19" i="1"/>
  <c r="NI17" i="1" l="1"/>
  <c r="NH19" i="1"/>
  <c r="NJ17" i="1" l="1"/>
  <c r="NI19" i="1"/>
  <c r="NJ19" i="1" l="1"/>
  <c r="NK17" i="1"/>
  <c r="NK19" i="1" l="1"/>
  <c r="NL17" i="1"/>
  <c r="NM17" i="1" l="1"/>
  <c r="NL19" i="1"/>
  <c r="NN17" i="1" l="1"/>
  <c r="NM19" i="1"/>
  <c r="NO17" i="1" l="1"/>
  <c r="NN19" i="1"/>
  <c r="NP17" i="1" l="1"/>
  <c r="NO19" i="1"/>
  <c r="NQ17" i="1" l="1"/>
  <c r="NP19" i="1"/>
  <c r="NR17" i="1" l="1"/>
  <c r="NQ19" i="1"/>
  <c r="NR19" i="1" l="1"/>
  <c r="NS17" i="1"/>
  <c r="NT17" i="1" l="1"/>
  <c r="NS19" i="1"/>
  <c r="NU17" i="1" l="1"/>
  <c r="NT19" i="1"/>
  <c r="NV17" i="1" l="1"/>
  <c r="NU19" i="1"/>
  <c r="NW17" i="1" l="1"/>
  <c r="NV19" i="1"/>
  <c r="NX17" i="1" l="1"/>
  <c r="NW19" i="1"/>
  <c r="NY17" i="1" l="1"/>
  <c r="NX19" i="1"/>
  <c r="NZ17" i="1" l="1"/>
  <c r="NY19" i="1"/>
  <c r="NZ19" i="1" l="1"/>
  <c r="OA17" i="1"/>
  <c r="OA19" i="1" l="1"/>
  <c r="OB17" i="1"/>
  <c r="OC17" i="1" l="1"/>
  <c r="OB19" i="1"/>
  <c r="OD17" i="1" l="1"/>
  <c r="OC19" i="1"/>
  <c r="OE17" i="1" l="1"/>
  <c r="OD19" i="1"/>
  <c r="OF17" i="1" l="1"/>
  <c r="OE19" i="1"/>
  <c r="OG17" i="1" l="1"/>
  <c r="OF19" i="1"/>
  <c r="OH17" i="1" l="1"/>
  <c r="OG19" i="1"/>
  <c r="OH19" i="1" l="1"/>
  <c r="OI17" i="1"/>
  <c r="OJ17" i="1" l="1"/>
  <c r="OI19" i="1"/>
  <c r="OK17" i="1" l="1"/>
  <c r="OJ19" i="1"/>
  <c r="OL17" i="1" l="1"/>
  <c r="OK19" i="1"/>
  <c r="OM17" i="1" l="1"/>
  <c r="OL19" i="1"/>
  <c r="ON17" i="1" l="1"/>
  <c r="OM19" i="1"/>
  <c r="OO17" i="1" l="1"/>
  <c r="ON19" i="1"/>
  <c r="OP17" i="1" l="1"/>
  <c r="OO19" i="1"/>
  <c r="OP19" i="1" l="1"/>
  <c r="OQ17" i="1"/>
  <c r="OQ19" i="1" l="1"/>
  <c r="OR17" i="1"/>
  <c r="OS17" i="1" l="1"/>
  <c r="OR19" i="1"/>
  <c r="OT17" i="1" l="1"/>
  <c r="OS19" i="1"/>
  <c r="OU17" i="1" l="1"/>
  <c r="OT19" i="1"/>
  <c r="OV17" i="1" l="1"/>
  <c r="OU19" i="1"/>
  <c r="OW17" i="1" l="1"/>
  <c r="OV19" i="1"/>
  <c r="OX17" i="1" l="1"/>
  <c r="OW19" i="1"/>
  <c r="OX19" i="1" l="1"/>
  <c r="OY17" i="1"/>
  <c r="OZ17" i="1" l="1"/>
  <c r="OY19" i="1"/>
  <c r="PA17" i="1" l="1"/>
  <c r="OZ19" i="1"/>
  <c r="PB17" i="1" l="1"/>
  <c r="PA19" i="1"/>
  <c r="PC17" i="1" l="1"/>
  <c r="PB19" i="1"/>
  <c r="PD17" i="1" l="1"/>
  <c r="PC19" i="1"/>
  <c r="PE17" i="1" l="1"/>
  <c r="PD19" i="1"/>
  <c r="PF17" i="1" l="1"/>
  <c r="PE19" i="1"/>
  <c r="PF19" i="1" l="1"/>
  <c r="PG17" i="1"/>
  <c r="PG19" i="1" l="1"/>
  <c r="PH17" i="1"/>
  <c r="PI17" i="1" l="1"/>
  <c r="PH19" i="1"/>
  <c r="PJ17" i="1" l="1"/>
  <c r="PI19" i="1"/>
  <c r="PK17" i="1" l="1"/>
  <c r="PJ19" i="1"/>
  <c r="PL17" i="1" l="1"/>
  <c r="PK19" i="1"/>
  <c r="PM17" i="1" l="1"/>
  <c r="PL19" i="1"/>
  <c r="PN17" i="1" l="1"/>
  <c r="PM19" i="1"/>
  <c r="PN19" i="1" l="1"/>
  <c r="PO17" i="1"/>
  <c r="PP17" i="1" l="1"/>
  <c r="PO19" i="1"/>
  <c r="PQ17" i="1" l="1"/>
  <c r="PP19" i="1"/>
  <c r="PR17" i="1" l="1"/>
  <c r="PQ19" i="1"/>
  <c r="PS17" i="1" l="1"/>
  <c r="PR19" i="1"/>
  <c r="PT17" i="1" l="1"/>
  <c r="PS19" i="1"/>
  <c r="PU17" i="1" l="1"/>
  <c r="PT19" i="1"/>
  <c r="PV17" i="1" l="1"/>
  <c r="PU19" i="1"/>
  <c r="PV19" i="1" l="1"/>
  <c r="PW17" i="1"/>
  <c r="PW19" i="1" l="1"/>
  <c r="PX17" i="1"/>
  <c r="PY17" i="1" l="1"/>
  <c r="PX19" i="1"/>
  <c r="PZ17" i="1" l="1"/>
  <c r="PY19" i="1"/>
  <c r="QA17" i="1" l="1"/>
  <c r="PZ19" i="1"/>
  <c r="QB17" i="1" l="1"/>
  <c r="QA19" i="1"/>
  <c r="QC17" i="1" l="1"/>
  <c r="QB19" i="1"/>
  <c r="QD17" i="1" l="1"/>
  <c r="QC19" i="1"/>
  <c r="QD19" i="1" l="1"/>
  <c r="QE17" i="1"/>
  <c r="QF17" i="1" l="1"/>
  <c r="QE19" i="1"/>
  <c r="QG17" i="1" l="1"/>
  <c r="QF19" i="1"/>
  <c r="QH17" i="1" l="1"/>
  <c r="QG19" i="1"/>
  <c r="QI17" i="1" l="1"/>
  <c r="QH19" i="1"/>
  <c r="QJ17" i="1" l="1"/>
  <c r="QI19" i="1"/>
  <c r="QK17" i="1" l="1"/>
  <c r="QJ19" i="1"/>
  <c r="QL17" i="1" l="1"/>
  <c r="QK19" i="1"/>
  <c r="QL19" i="1" l="1"/>
  <c r="QM17" i="1"/>
  <c r="QM19" i="1" l="1"/>
  <c r="QN17" i="1"/>
  <c r="QO17" i="1" l="1"/>
  <c r="QN19" i="1"/>
  <c r="QP17" i="1" l="1"/>
  <c r="QO19" i="1"/>
  <c r="QQ17" i="1" l="1"/>
  <c r="QP19" i="1"/>
  <c r="QR17" i="1" l="1"/>
  <c r="QQ19" i="1"/>
  <c r="QS17" i="1" l="1"/>
  <c r="QR19" i="1"/>
  <c r="QT17" i="1" l="1"/>
  <c r="QS19" i="1"/>
  <c r="QT19" i="1" l="1"/>
  <c r="QU17" i="1"/>
  <c r="QV17" i="1" l="1"/>
  <c r="QU19" i="1"/>
  <c r="QW17" i="1" l="1"/>
  <c r="QV19" i="1"/>
  <c r="QX17" i="1" l="1"/>
  <c r="QW19" i="1"/>
  <c r="QY17" i="1" l="1"/>
  <c r="QX19" i="1"/>
  <c r="QZ17" i="1" l="1"/>
  <c r="QY19" i="1"/>
  <c r="RA17" i="1" l="1"/>
  <c r="QZ19" i="1"/>
  <c r="RB17" i="1" l="1"/>
  <c r="RA19" i="1"/>
  <c r="RB19" i="1" l="1"/>
  <c r="RC17" i="1"/>
  <c r="RC19" i="1" l="1"/>
  <c r="RD17" i="1"/>
  <c r="RE17" i="1" l="1"/>
  <c r="RD19" i="1"/>
  <c r="RF17" i="1" l="1"/>
  <c r="RE19" i="1"/>
  <c r="RG17" i="1" l="1"/>
  <c r="RF19" i="1"/>
  <c r="RH17" i="1" l="1"/>
  <c r="RG19" i="1"/>
  <c r="RI17" i="1" l="1"/>
  <c r="RH19" i="1"/>
  <c r="RJ17" i="1" l="1"/>
  <c r="RI19" i="1"/>
  <c r="RJ19" i="1" l="1"/>
  <c r="RK17" i="1"/>
  <c r="RL17" i="1" l="1"/>
  <c r="RK19" i="1"/>
  <c r="RM17" i="1" l="1"/>
  <c r="RL19" i="1"/>
  <c r="RN17" i="1" l="1"/>
  <c r="RM19" i="1"/>
  <c r="RO17" i="1" l="1"/>
  <c r="RN19" i="1"/>
  <c r="RP17" i="1" l="1"/>
  <c r="RO19" i="1"/>
  <c r="RQ17" i="1" l="1"/>
  <c r="RP19" i="1"/>
  <c r="RR17" i="1" l="1"/>
  <c r="RQ19" i="1"/>
  <c r="RR19" i="1" l="1"/>
  <c r="RS17" i="1"/>
  <c r="RS19" i="1" l="1"/>
  <c r="RT17" i="1"/>
  <c r="RU17" i="1" l="1"/>
  <c r="RT19" i="1"/>
  <c r="RV17" i="1" l="1"/>
  <c r="RU19" i="1"/>
  <c r="RW17" i="1" l="1"/>
  <c r="RV19" i="1"/>
  <c r="RX17" i="1" l="1"/>
  <c r="RW19" i="1"/>
  <c r="RY17" i="1" l="1"/>
  <c r="RX19" i="1"/>
  <c r="RZ17" i="1" l="1"/>
  <c r="RY19" i="1"/>
  <c r="RZ19" i="1" l="1"/>
  <c r="SA17" i="1"/>
  <c r="SB17" i="1" l="1"/>
  <c r="SA19" i="1"/>
  <c r="SC17" i="1" l="1"/>
  <c r="SB19" i="1"/>
  <c r="SD17" i="1" l="1"/>
  <c r="SC19" i="1"/>
  <c r="SE17" i="1" l="1"/>
  <c r="SD19" i="1"/>
  <c r="SF17" i="1" l="1"/>
  <c r="SE19" i="1"/>
  <c r="SG17" i="1" l="1"/>
  <c r="SF19" i="1"/>
  <c r="SH17" i="1" l="1"/>
  <c r="SG19" i="1"/>
  <c r="SH19" i="1" l="1"/>
  <c r="SI17" i="1"/>
  <c r="SI19" i="1" l="1"/>
  <c r="SJ17" i="1"/>
  <c r="SK17" i="1" l="1"/>
  <c r="SJ19" i="1"/>
  <c r="SL17" i="1" l="1"/>
  <c r="SK19" i="1"/>
  <c r="SM17" i="1" l="1"/>
  <c r="SL19" i="1"/>
  <c r="SN17" i="1" l="1"/>
  <c r="SM19" i="1"/>
  <c r="SO17" i="1" l="1"/>
  <c r="SN19" i="1"/>
  <c r="SP17" i="1" l="1"/>
  <c r="SO19" i="1"/>
  <c r="SP19" i="1" l="1"/>
  <c r="SQ17" i="1"/>
  <c r="SR17" i="1" l="1"/>
  <c r="SQ19" i="1"/>
  <c r="SS17" i="1" l="1"/>
  <c r="SR19" i="1"/>
  <c r="ST17" i="1" l="1"/>
  <c r="SS19" i="1"/>
  <c r="SU17" i="1" l="1"/>
  <c r="ST19" i="1"/>
  <c r="SV17" i="1" l="1"/>
  <c r="SU19" i="1"/>
  <c r="SW17" i="1" l="1"/>
  <c r="SV19" i="1"/>
  <c r="SX17" i="1" l="1"/>
  <c r="SW19" i="1"/>
  <c r="SX19" i="1" l="1"/>
  <c r="SY17" i="1"/>
  <c r="SY19" i="1" l="1"/>
  <c r="SZ17" i="1"/>
  <c r="TA17" i="1" l="1"/>
  <c r="SZ19" i="1"/>
  <c r="TB17" i="1" l="1"/>
  <c r="TA19" i="1"/>
  <c r="TC17" i="1" l="1"/>
  <c r="TB19" i="1"/>
  <c r="TD17" i="1" l="1"/>
  <c r="TC19" i="1"/>
  <c r="TE17" i="1" l="1"/>
  <c r="TD19" i="1"/>
  <c r="TF17" i="1" l="1"/>
  <c r="TE19" i="1"/>
  <c r="TF19" i="1" l="1"/>
  <c r="TG17" i="1"/>
  <c r="TH17" i="1" l="1"/>
  <c r="TG19" i="1"/>
  <c r="TI17" i="1" l="1"/>
  <c r="TH19" i="1"/>
  <c r="TJ17" i="1" l="1"/>
  <c r="TI19" i="1"/>
  <c r="TK17" i="1" l="1"/>
  <c r="TJ19" i="1"/>
  <c r="TL17" i="1" l="1"/>
  <c r="TK19" i="1"/>
  <c r="TM17" i="1" l="1"/>
  <c r="TL19" i="1"/>
  <c r="TN17" i="1" l="1"/>
  <c r="TM19" i="1"/>
  <c r="TN19" i="1" l="1"/>
  <c r="TO17" i="1"/>
  <c r="TO19" i="1" l="1"/>
  <c r="TP17" i="1"/>
  <c r="TQ17" i="1" l="1"/>
  <c r="TP19" i="1"/>
  <c r="TR17" i="1" l="1"/>
  <c r="TQ19" i="1"/>
  <c r="TS17" i="1" l="1"/>
  <c r="TR19" i="1"/>
  <c r="TT17" i="1" l="1"/>
  <c r="TS19" i="1"/>
  <c r="TU17" i="1" l="1"/>
  <c r="TT19" i="1"/>
  <c r="TV17" i="1" l="1"/>
  <c r="TU19" i="1"/>
  <c r="TV19" i="1" l="1"/>
  <c r="TW17" i="1"/>
  <c r="TX17" i="1" l="1"/>
  <c r="TW19" i="1"/>
  <c r="TY17" i="1" l="1"/>
  <c r="TX19" i="1"/>
  <c r="TZ17" i="1" l="1"/>
  <c r="TY19" i="1"/>
  <c r="UA17" i="1" l="1"/>
  <c r="TZ19" i="1"/>
  <c r="UB17" i="1" l="1"/>
  <c r="UA19" i="1"/>
  <c r="UC17" i="1" l="1"/>
  <c r="UB19" i="1"/>
  <c r="UD17" i="1" l="1"/>
  <c r="UC19" i="1"/>
  <c r="UD19" i="1" l="1"/>
  <c r="UE17" i="1"/>
  <c r="UE19" i="1" l="1"/>
  <c r="UF17" i="1"/>
  <c r="UG17" i="1" l="1"/>
  <c r="UF19" i="1"/>
  <c r="UH17" i="1" l="1"/>
  <c r="UG19" i="1"/>
  <c r="UI17" i="1" l="1"/>
  <c r="UH19" i="1"/>
  <c r="UJ17" i="1" l="1"/>
  <c r="UI19" i="1"/>
  <c r="UK17" i="1" l="1"/>
  <c r="UJ19" i="1"/>
  <c r="UL17" i="1" l="1"/>
  <c r="UK19" i="1"/>
  <c r="UL19" i="1" l="1"/>
  <c r="UM17" i="1"/>
  <c r="UN17" i="1" l="1"/>
  <c r="UM19" i="1"/>
  <c r="UO17" i="1" l="1"/>
  <c r="UN19" i="1"/>
  <c r="UP17" i="1" l="1"/>
  <c r="UO19" i="1"/>
  <c r="UQ17" i="1" l="1"/>
  <c r="UP19" i="1"/>
  <c r="UR17" i="1" l="1"/>
  <c r="UQ19" i="1"/>
  <c r="US17" i="1" l="1"/>
  <c r="UR19" i="1"/>
  <c r="UT17" i="1" l="1"/>
  <c r="US19" i="1"/>
  <c r="UT19" i="1" l="1"/>
  <c r="UU17" i="1"/>
  <c r="UV17" i="1" l="1"/>
  <c r="UU19" i="1"/>
  <c r="UW17" i="1" l="1"/>
  <c r="UV19" i="1"/>
  <c r="UX17" i="1" l="1"/>
  <c r="UW19" i="1"/>
  <c r="UY17" i="1" l="1"/>
  <c r="UX19" i="1"/>
  <c r="UZ17" i="1" l="1"/>
  <c r="UY19" i="1"/>
  <c r="VA17" i="1" l="1"/>
  <c r="UZ19" i="1"/>
  <c r="VB17" i="1" l="1"/>
  <c r="VA19" i="1"/>
  <c r="VB19" i="1" l="1"/>
  <c r="VC17" i="1"/>
  <c r="VC19" i="1" l="1"/>
  <c r="VD17" i="1"/>
  <c r="VE17" i="1" l="1"/>
  <c r="VD19" i="1"/>
  <c r="VF17" i="1" l="1"/>
  <c r="VE19" i="1"/>
  <c r="VG17" i="1" l="1"/>
  <c r="VF19" i="1"/>
  <c r="VH17" i="1" l="1"/>
  <c r="VG19" i="1"/>
  <c r="VI17" i="1" l="1"/>
  <c r="VH19" i="1"/>
  <c r="VJ17" i="1" l="1"/>
  <c r="VI19" i="1"/>
  <c r="VK17" i="1" l="1"/>
  <c r="VJ19" i="1"/>
  <c r="VL17" i="1" l="1"/>
  <c r="VK19" i="1"/>
  <c r="VM17" i="1" l="1"/>
  <c r="VL19" i="1"/>
  <c r="VN17" i="1" l="1"/>
  <c r="VM19" i="1"/>
  <c r="VO17" i="1" l="1"/>
  <c r="VN19" i="1"/>
  <c r="VP17" i="1" l="1"/>
  <c r="VO19" i="1"/>
  <c r="VP19" i="1" l="1"/>
  <c r="VQ17" i="1"/>
  <c r="VR17" i="1" l="1"/>
  <c r="VQ19" i="1"/>
  <c r="VR19" i="1" l="1"/>
  <c r="VS17" i="1"/>
  <c r="VT17" i="1" l="1"/>
  <c r="VS19" i="1"/>
  <c r="VU17" i="1" l="1"/>
  <c r="VT19" i="1"/>
  <c r="VV17" i="1" l="1"/>
  <c r="VU19" i="1"/>
  <c r="VW17" i="1" l="1"/>
  <c r="VV19" i="1"/>
  <c r="VX17" i="1" l="1"/>
  <c r="VW19" i="1"/>
  <c r="VY17" i="1" l="1"/>
  <c r="VX19" i="1"/>
  <c r="VZ17" i="1" l="1"/>
  <c r="VY19" i="1"/>
  <c r="VZ19" i="1" l="1"/>
  <c r="WA17" i="1"/>
  <c r="WB17" i="1" l="1"/>
  <c r="WA19" i="1"/>
  <c r="WC17" i="1" l="1"/>
  <c r="WB19" i="1"/>
  <c r="WD17" i="1" l="1"/>
  <c r="WC19" i="1"/>
  <c r="WE17" i="1" l="1"/>
  <c r="WD19" i="1"/>
  <c r="WF17" i="1" l="1"/>
  <c r="WE19" i="1"/>
  <c r="WG17" i="1" l="1"/>
  <c r="WF19" i="1"/>
  <c r="WH17" i="1" l="1"/>
  <c r="WG19" i="1"/>
  <c r="WH19" i="1" l="1"/>
  <c r="WI17" i="1"/>
  <c r="WI19" i="1" l="1"/>
  <c r="WJ17" i="1"/>
  <c r="WK17" i="1" l="1"/>
  <c r="WJ19" i="1"/>
  <c r="WL17" i="1" l="1"/>
  <c r="WK19" i="1"/>
  <c r="WM17" i="1" l="1"/>
  <c r="WL19" i="1"/>
  <c r="WN17" i="1" l="1"/>
  <c r="WM19" i="1"/>
  <c r="WO17" i="1" l="1"/>
  <c r="WN19" i="1"/>
  <c r="WP17" i="1" l="1"/>
  <c r="WO19" i="1"/>
  <c r="WP19" i="1" l="1"/>
  <c r="WQ17" i="1"/>
  <c r="WQ19" i="1" l="1"/>
  <c r="WR17" i="1"/>
  <c r="WS17" i="1" l="1"/>
  <c r="WR19" i="1"/>
  <c r="WT17" i="1" l="1"/>
  <c r="WS19" i="1"/>
  <c r="WU17" i="1" l="1"/>
  <c r="WT19" i="1"/>
  <c r="WV17" i="1" l="1"/>
  <c r="WU19" i="1"/>
  <c r="WW17" i="1" l="1"/>
  <c r="WV19" i="1"/>
  <c r="WX17" i="1" l="1"/>
  <c r="WW19" i="1"/>
  <c r="WX19" i="1" l="1"/>
  <c r="WY17" i="1"/>
  <c r="WZ17" i="1" l="1"/>
  <c r="WY19" i="1"/>
  <c r="XA17" i="1" l="1"/>
  <c r="WZ19" i="1"/>
  <c r="XB17" i="1" l="1"/>
  <c r="XA19" i="1"/>
  <c r="XC17" i="1" l="1"/>
  <c r="XB19" i="1"/>
  <c r="XD17" i="1" l="1"/>
  <c r="XC19" i="1"/>
  <c r="XE17" i="1" l="1"/>
  <c r="XD19" i="1"/>
  <c r="XF17" i="1" l="1"/>
  <c r="XE19" i="1"/>
  <c r="XF19" i="1" l="1"/>
  <c r="XG17" i="1"/>
  <c r="XH17" i="1" l="1"/>
  <c r="XG19" i="1"/>
  <c r="XI17" i="1" l="1"/>
  <c r="XH19" i="1"/>
  <c r="XJ17" i="1" l="1"/>
  <c r="XI19" i="1"/>
  <c r="XK17" i="1" l="1"/>
  <c r="XJ19" i="1"/>
  <c r="XL17" i="1" l="1"/>
  <c r="XK19" i="1"/>
  <c r="XL19" i="1" l="1"/>
  <c r="XM17" i="1"/>
  <c r="XN17" i="1" l="1"/>
  <c r="XM19" i="1"/>
  <c r="XN19" i="1" l="1"/>
  <c r="XO17" i="1"/>
  <c r="XP17" i="1" l="1"/>
  <c r="XO19" i="1"/>
  <c r="XQ17" i="1" l="1"/>
  <c r="XP19" i="1"/>
  <c r="XR17" i="1" l="1"/>
  <c r="XQ19" i="1"/>
  <c r="XS17" i="1" l="1"/>
  <c r="XR19" i="1"/>
  <c r="XT17" i="1" l="1"/>
  <c r="XS19" i="1"/>
  <c r="XU17" i="1" l="1"/>
  <c r="XT19" i="1"/>
  <c r="XV17" i="1" l="1"/>
  <c r="XU19" i="1"/>
  <c r="XV19" i="1" l="1"/>
  <c r="XW17" i="1"/>
  <c r="XX17" i="1" l="1"/>
  <c r="XW19" i="1"/>
  <c r="XY17" i="1" l="1"/>
  <c r="XX19" i="1"/>
  <c r="XZ17" i="1" l="1"/>
  <c r="XY19" i="1"/>
  <c r="YA17" i="1" l="1"/>
  <c r="XZ19" i="1"/>
  <c r="YB17" i="1" l="1"/>
  <c r="YA19" i="1"/>
  <c r="YC17" i="1" l="1"/>
  <c r="YB19" i="1"/>
  <c r="YC19" i="1" l="1"/>
  <c r="YD17" i="1"/>
  <c r="YD19" i="1" l="1"/>
  <c r="YE17" i="1"/>
  <c r="YF17" i="1" l="1"/>
  <c r="YE19" i="1"/>
  <c r="YG17" i="1" l="1"/>
  <c r="YF19" i="1"/>
  <c r="YG19" i="1" l="1"/>
  <c r="YH17" i="1"/>
  <c r="YI17" i="1" l="1"/>
  <c r="YH19" i="1"/>
  <c r="YJ17" i="1" l="1"/>
  <c r="YI19" i="1"/>
  <c r="YK17" i="1" l="1"/>
  <c r="YJ19" i="1"/>
  <c r="YK19" i="1" l="1"/>
  <c r="YL17" i="1"/>
  <c r="YL19" i="1" l="1"/>
  <c r="YM17" i="1"/>
  <c r="YN17" i="1" l="1"/>
  <c r="YM19" i="1"/>
  <c r="YO17" i="1" l="1"/>
  <c r="YN19" i="1"/>
  <c r="YP17" i="1" l="1"/>
  <c r="YO19" i="1"/>
  <c r="YP19" i="1" l="1"/>
  <c r="YQ17" i="1"/>
  <c r="YR17" i="1" l="1"/>
  <c r="YQ19" i="1"/>
  <c r="YS17" i="1" l="1"/>
  <c r="YR19" i="1"/>
  <c r="YS19" i="1" l="1"/>
  <c r="YT17" i="1"/>
  <c r="YT19" i="1" l="1"/>
  <c r="YU17" i="1"/>
  <c r="YU19" i="1" l="1"/>
  <c r="YV17" i="1"/>
  <c r="YW17" i="1" l="1"/>
  <c r="YV19" i="1"/>
  <c r="YX17" i="1" l="1"/>
  <c r="YW19" i="1"/>
  <c r="YY17" i="1" l="1"/>
  <c r="YX19" i="1"/>
  <c r="YZ17" i="1" l="1"/>
  <c r="YY19" i="1"/>
  <c r="ZA17" i="1" l="1"/>
  <c r="YZ19" i="1"/>
  <c r="ZA19" i="1" l="1"/>
  <c r="ZB17" i="1"/>
  <c r="ZB19" i="1" l="1"/>
  <c r="ZC17" i="1"/>
  <c r="ZC19" i="1" l="1"/>
  <c r="ZD17" i="1"/>
  <c r="ZD19" i="1" l="1"/>
  <c r="ZE17" i="1"/>
  <c r="ZF17" i="1" l="1"/>
  <c r="ZE19" i="1"/>
  <c r="ZG17" i="1" l="1"/>
  <c r="ZF19" i="1"/>
  <c r="ZH17" i="1" l="1"/>
  <c r="ZG19" i="1"/>
  <c r="ZI17" i="1" l="1"/>
  <c r="ZH19" i="1"/>
  <c r="ZI19" i="1" l="1"/>
  <c r="ZJ17" i="1"/>
  <c r="ZJ19" i="1" l="1"/>
  <c r="ZK17" i="1"/>
  <c r="ZL17" i="1" l="1"/>
  <c r="ZK19" i="1"/>
  <c r="ZM17" i="1" l="1"/>
  <c r="ZL19" i="1"/>
  <c r="ZN17" i="1" l="1"/>
  <c r="ZM19" i="1"/>
  <c r="ZN19" i="1" l="1"/>
  <c r="ZO17" i="1"/>
  <c r="ZP17" i="1" l="1"/>
  <c r="ZO19" i="1"/>
  <c r="ZQ17" i="1" l="1"/>
  <c r="ZP19" i="1"/>
  <c r="ZR17" i="1" l="1"/>
  <c r="ZQ19" i="1"/>
  <c r="ZR19" i="1" l="1"/>
  <c r="ZS17" i="1"/>
  <c r="ZT17" i="1" l="1"/>
  <c r="ZS19" i="1"/>
  <c r="ZU17" i="1" l="1"/>
  <c r="ZT19" i="1"/>
  <c r="ZV17" i="1" l="1"/>
  <c r="ZU19" i="1"/>
  <c r="ZV19" i="1" l="1"/>
  <c r="ZW17" i="1"/>
  <c r="ZW19" i="1" l="1"/>
  <c r="ZX17" i="1"/>
  <c r="ZY17" i="1" l="1"/>
  <c r="ZX19" i="1"/>
  <c r="ZZ17" i="1" l="1"/>
  <c r="ZY19" i="1"/>
  <c r="ZZ19" i="1" l="1"/>
  <c r="AAA17" i="1"/>
  <c r="AAB17" i="1" l="1"/>
  <c r="AAA19" i="1"/>
  <c r="AAC17" i="1" l="1"/>
  <c r="AAB19" i="1"/>
  <c r="AAD17" i="1" l="1"/>
  <c r="AAC19" i="1"/>
  <c r="AAD19" i="1" l="1"/>
  <c r="AAE17" i="1"/>
  <c r="AAE19" i="1" l="1"/>
  <c r="AAF17" i="1"/>
  <c r="AAG17" i="1" l="1"/>
  <c r="AAF19" i="1"/>
  <c r="AAH17" i="1" l="1"/>
  <c r="AAG19" i="1"/>
  <c r="AAH19" i="1" l="1"/>
  <c r="AAI17" i="1"/>
  <c r="AAJ17" i="1" l="1"/>
  <c r="AAI19" i="1"/>
  <c r="AAK17" i="1" l="1"/>
  <c r="AAJ19" i="1"/>
  <c r="AAK19" i="1" l="1"/>
  <c r="AAL17" i="1"/>
  <c r="AAL19" i="1" l="1"/>
  <c r="AAM17" i="1"/>
  <c r="AAM19" i="1" l="1"/>
  <c r="AAN17" i="1"/>
  <c r="AAO17" i="1" l="1"/>
  <c r="AAN19" i="1"/>
  <c r="AAP17" i="1" l="1"/>
  <c r="AAO19" i="1"/>
  <c r="AAP19" i="1" l="1"/>
  <c r="AAQ17" i="1"/>
  <c r="AAR17" i="1" l="1"/>
  <c r="AAQ19" i="1"/>
  <c r="AAS17" i="1" l="1"/>
  <c r="AAR19" i="1"/>
  <c r="AAT17" i="1" l="1"/>
  <c r="AAS19" i="1"/>
  <c r="AAT19" i="1" l="1"/>
  <c r="AAU17" i="1"/>
  <c r="AAU19" i="1" l="1"/>
  <c r="AAV17" i="1"/>
  <c r="AAW17" i="1" l="1"/>
  <c r="AAV19" i="1"/>
  <c r="AAX17" i="1" l="1"/>
  <c r="AAW19" i="1"/>
  <c r="AAX19" i="1" l="1"/>
  <c r="AAY17" i="1"/>
  <c r="AAZ17" i="1" l="1"/>
  <c r="AAY19" i="1"/>
  <c r="ABA17" i="1" l="1"/>
  <c r="AAZ19" i="1"/>
  <c r="ABB17" i="1" l="1"/>
  <c r="ABA19" i="1"/>
  <c r="ABB19" i="1" l="1"/>
  <c r="ABC17" i="1"/>
  <c r="ABC19" i="1" l="1"/>
  <c r="ABD17" i="1"/>
  <c r="ABE17" i="1" l="1"/>
  <c r="ABD19" i="1"/>
  <c r="ABF17" i="1" l="1"/>
  <c r="ABE19" i="1"/>
  <c r="ABF19" i="1" l="1"/>
  <c r="ABG17" i="1"/>
  <c r="ABH17" i="1" l="1"/>
  <c r="ABG19" i="1"/>
  <c r="ABI17" i="1" l="1"/>
  <c r="ABH19" i="1"/>
  <c r="ABI19" i="1" l="1"/>
  <c r="ABJ17" i="1"/>
  <c r="ABJ19" i="1" l="1"/>
  <c r="ABK17" i="1"/>
  <c r="ABK19" i="1" l="1"/>
  <c r="ABL17" i="1"/>
  <c r="ABM17" i="1" l="1"/>
  <c r="ABL19" i="1"/>
  <c r="ABN17" i="1" l="1"/>
  <c r="ABM19" i="1"/>
  <c r="ABN19" i="1" l="1"/>
  <c r="ABO17" i="1"/>
  <c r="ABP17" i="1" l="1"/>
  <c r="ABO19" i="1"/>
  <c r="ABQ17" i="1" l="1"/>
  <c r="ABP19" i="1"/>
  <c r="ABQ19" i="1" l="1"/>
  <c r="ABR17" i="1"/>
  <c r="ABR19" i="1" l="1"/>
  <c r="ABS17" i="1"/>
  <c r="ABS19" i="1" l="1"/>
  <c r="ABT17" i="1"/>
  <c r="ABU17" i="1" l="1"/>
  <c r="ABT19" i="1"/>
  <c r="ABV17" i="1" l="1"/>
  <c r="ABU19" i="1"/>
  <c r="ABV19" i="1" l="1"/>
  <c r="ABW17" i="1"/>
  <c r="ABX17" i="1" l="1"/>
  <c r="ABW19" i="1"/>
  <c r="ABY17" i="1" l="1"/>
  <c r="ABY19" i="1" s="1"/>
  <c r="ABX1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Christopher Macintosh</author>
  </authors>
  <commentList>
    <comment ref="M19" authorId="0" shapeId="0" xr:uid="{755C9DAF-8FEF-455B-B8B5-D9064678A14E}">
      <text>
        <r>
          <rPr>
            <sz val="9"/>
            <color indexed="81"/>
            <rFont val="Tahoma"/>
            <family val="2"/>
          </rPr>
          <t>There are four dependency types available. The first letter in the dependency type codes refers to the other task. The second letter refers to this task.
Available Dependency Types:
FS - Finish-to-Start (Forward) [Other task finishes before this task starts.]
SS - Start-to-Start (Forward) [Both tasks start at the same time.]
SF - Start-to-Finish (Backward) [Other task starts after this task finishes.]
FF - Finish-to-Finish (Backward) [Both tasks finish at the same time.]</t>
        </r>
      </text>
    </comment>
    <comment ref="N19" authorId="0" shapeId="0" xr:uid="{871910A0-6B4F-4537-BCC8-A6AE35696C9C}">
      <text>
        <r>
          <rPr>
            <sz val="9"/>
            <color indexed="81"/>
            <rFont val="Tahoma"/>
            <family val="2"/>
          </rPr>
          <t>The dependency lag allows you change the start time of the next task. Positive numbers will push the start date further into the future. Negative numbers will move the start date in the opposite direction.
Example:
1 - delays the start date by one day
-1 - moves the start day one day sooner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<sst xmlns="http://schemas.openxmlformats.org/spreadsheetml/2006/main" count="275" uniqueCount="133">
  <si>
    <t>NextID</t>
  </si>
  <si>
    <t>Status</t>
  </si>
  <si>
    <t>Assignee</t>
  </si>
  <si>
    <t>TaskGroup</t>
  </si>
  <si>
    <t>Holidays</t>
  </si>
  <si>
    <t>Not Started</t>
  </si>
  <si>
    <t>In Progress - On Track</t>
  </si>
  <si>
    <t>In Progress - At Risk</t>
  </si>
  <si>
    <t>Blocked</t>
  </si>
  <si>
    <t>Completed</t>
  </si>
  <si>
    <t>me</t>
  </si>
  <si>
    <t>Project Summary Information</t>
  </si>
  <si>
    <t>Overall start date:</t>
  </si>
  <si>
    <t>Overall end date:</t>
  </si>
  <si>
    <t>Filtered start date:</t>
  </si>
  <si>
    <t>Filtered end date:</t>
  </si>
  <si>
    <t>Overall work days:</t>
  </si>
  <si>
    <t>Overall calendar days:</t>
  </si>
  <si>
    <t>Filtered work days:</t>
  </si>
  <si>
    <t>Filtered calendar days:</t>
  </si>
  <si>
    <t>Today:</t>
  </si>
  <si>
    <t>Planned work:</t>
  </si>
  <si>
    <t>Actual work:</t>
  </si>
  <si>
    <t>Next ID #:</t>
  </si>
  <si>
    <t>Overall task count:</t>
  </si>
  <si>
    <t>Completed task count:</t>
  </si>
  <si>
    <t>Incomplete task count:</t>
  </si>
  <si>
    <t>Overall beginning task work days:</t>
  </si>
  <si>
    <t>Filtered beginning task work days:</t>
  </si>
  <si>
    <t>Filtered task count:</t>
  </si>
  <si>
    <t>Filtered completed task count:</t>
  </si>
  <si>
    <t>Filtered incomplete task count:</t>
  </si>
  <si>
    <t>Overall remaining task work days:</t>
  </si>
  <si>
    <t>Filtered remaining task work days:</t>
  </si>
  <si>
    <t>ID</t>
  </si>
  <si>
    <t>Description</t>
  </si>
  <si>
    <t>Notes</t>
  </si>
  <si>
    <t>Group</t>
  </si>
  <si>
    <t>Due Date</t>
  </si>
  <si>
    <t>% Complete</t>
  </si>
  <si>
    <t>Ind Start</t>
  </si>
  <si>
    <t>Ind End</t>
  </si>
  <si>
    <t>Dep ID</t>
  </si>
  <si>
    <t>Dep Type</t>
  </si>
  <si>
    <t>Lag Days</t>
  </si>
  <si>
    <t>Plan Days</t>
  </si>
  <si>
    <t>Plan Remain</t>
  </si>
  <si>
    <t>Plan Start</t>
  </si>
  <si>
    <t>Plan End</t>
  </si>
  <si>
    <t>Actual Start</t>
  </si>
  <si>
    <t>Actual End</t>
  </si>
  <si>
    <t>Actual Days</t>
  </si>
  <si>
    <t>Forward one</t>
  </si>
  <si>
    <t>Start from the beginning</t>
  </si>
  <si>
    <t>Forward Example</t>
  </si>
  <si>
    <t>Backward Example</t>
  </si>
  <si>
    <t>Forward two</t>
  </si>
  <si>
    <t>Backward one</t>
  </si>
  <si>
    <t>Backward two</t>
  </si>
  <si>
    <t>FS</t>
  </si>
  <si>
    <t>Forward three</t>
  </si>
  <si>
    <t>Forward four</t>
  </si>
  <si>
    <t>Backward three</t>
  </si>
  <si>
    <t>SF</t>
  </si>
  <si>
    <t>Backward four</t>
  </si>
  <si>
    <t>Steps to create a Work Breakdown Structure List and Diagram</t>
  </si>
  <si>
    <t>Step 1:</t>
  </si>
  <si>
    <t>List your deliverables in separate cells in Row 13 in the Project section starting in column A. Insert more columns after the last deliverable if you need more space.</t>
  </si>
  <si>
    <t>Step 2:</t>
  </si>
  <si>
    <t xml:space="preserve">List the tasks that need to be completed under each deliverable. </t>
  </si>
  <si>
    <t>Step 3:</t>
  </si>
  <si>
    <t>Increase the indent on tasks and subtasks. (It makes the lists easier to read.)</t>
  </si>
  <si>
    <t>Step 4:</t>
  </si>
  <si>
    <t>Step 5:</t>
  </si>
  <si>
    <t>Give each Deliverable and Task a unique ID number.</t>
  </si>
  <si>
    <t>Step 6:</t>
  </si>
  <si>
    <t>Label each Deliverable, Task, and Subtask with the correct type in the type column.</t>
  </si>
  <si>
    <t>Step 7:</t>
  </si>
  <si>
    <t>Indicate which deliverables belong to the project, which tasks belong to which deliverable, and which subtasks belong to which task by providing the correct ID for each in the dependent column. See the example below.</t>
  </si>
  <si>
    <t>Step 8:</t>
  </si>
  <si>
    <t>Copy the information in the 5 columns of the Task List section WITHOUT THE HEADERS and paste it into the table on the left side of the WBS-Chart sheet. (DON'T PASTE OVER THE HEADERS IN THAT SHEET. THE CHART WON'T WORK IF YOU DO.)</t>
  </si>
  <si>
    <t>Step 9:</t>
  </si>
  <si>
    <t>Click Refresh in the top-left corner of the chart. You should see a WBS diagram for your project.</t>
  </si>
  <si>
    <t>Task List</t>
  </si>
  <si>
    <t>id</t>
  </si>
  <si>
    <t>name</t>
  </si>
  <si>
    <t>type</t>
  </si>
  <si>
    <t>dependent</t>
  </si>
  <si>
    <t>blank</t>
  </si>
  <si>
    <t>Deliverable</t>
  </si>
  <si>
    <t>Task</t>
  </si>
  <si>
    <t>Deliverable #1</t>
  </si>
  <si>
    <t>Deliverable #2</t>
  </si>
  <si>
    <t>Deliverable #3</t>
  </si>
  <si>
    <t>Deliverable #4</t>
  </si>
  <si>
    <t>Task 1</t>
  </si>
  <si>
    <t>Task 2</t>
  </si>
  <si>
    <t>Task 3</t>
  </si>
  <si>
    <t>Subtask 1</t>
  </si>
  <si>
    <t>Subtask 2</t>
  </si>
  <si>
    <t>Subtask 3</t>
  </si>
  <si>
    <t>Task 4</t>
  </si>
  <si>
    <t>Subtask 4</t>
  </si>
  <si>
    <t>Subtask 5</t>
  </si>
  <si>
    <t>Subtask 6</t>
  </si>
  <si>
    <t>Task 5</t>
  </si>
  <si>
    <t>Task 6</t>
  </si>
  <si>
    <t>Task 7</t>
  </si>
  <si>
    <t>Task 8</t>
  </si>
  <si>
    <t>Task 9</t>
  </si>
  <si>
    <t>Task 10</t>
  </si>
  <si>
    <t>Task 11</t>
  </si>
  <si>
    <t>Task 12</t>
  </si>
  <si>
    <t>Task 13</t>
  </si>
  <si>
    <t>Task 14</t>
  </si>
  <si>
    <t>Task 15</t>
  </si>
  <si>
    <t>Task 16</t>
  </si>
  <si>
    <t>Task 17</t>
  </si>
  <si>
    <t>Task 18</t>
  </si>
  <si>
    <t>Subtask 7</t>
  </si>
  <si>
    <t>Task 19</t>
  </si>
  <si>
    <t>Subtask</t>
  </si>
  <si>
    <t>Project Name</t>
  </si>
  <si>
    <t>Project</t>
  </si>
  <si>
    <t>Employee ID</t>
  </si>
  <si>
    <t>Name</t>
  </si>
  <si>
    <t>Title</t>
  </si>
  <si>
    <t>Manager ID</t>
  </si>
  <si>
    <t>Role Type</t>
  </si>
  <si>
    <t>Backward five</t>
  </si>
  <si>
    <t>Copy the lists of Deliverables and Tasks and paste them in the name column under id 0 (the project name) in the Task List section. (You want to create a single column that lists all the deliverables and tasks.)</t>
  </si>
  <si>
    <t>Step 10:</t>
  </si>
  <si>
    <t>Copy the project name to the name column of row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</si>
</sst>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8" x14ac:knownFonts="1">
    <font>
      <sz val="11"/>
      <color theme="1"/>
      <name val="Calibri"/>
      <family val="2"/>
      <scheme val="minor"/>
    </font>
    <font>
      <b/>
      <sz val="16"/>
      <color theme="1"/>
      <name val="Calibri"/>
      <family val="2"/>
      <scheme val="minor"/>
    </font>
    <font>
      <b/>
      <sz val="9"/>
      <color theme="1"/>
      <name val="Calibri"/>
      <family val="2"/>
      <scheme val="minor"/>
    </font>
    <font>
      <sz val="9"/>
      <color indexed="81"/>
      <name val="Tahoma"/>
      <family val="2"/>
    </font>
    <font>
      <sz val="8"/>
      <color theme="1"/>
      <name val="Lucida Console"/>
      <family val="3"/>
    </font>
    <font>
      <b/>
      <sz val="9"/>
      <name val="Calibri"/>
      <family val="2"/>
      <scheme val="minor"/>
    </font>
    <font>
      <b/>
      <sz val="14"/>
      <color theme="1"/>
      <name val="Calibri"/>
      <family val="2"/>
      <scheme val="minor"/>
    </font>
    <font>
      <sz val="8"/>
      <name val="Calibri"/>
      <family val="2"/>
      <scheme val="minor"/>
    </font>
  </fonts>
  <fills count="6">
    <fill>
      <patternFill patternType="none"/>
    </fill>
    <fill>
      <patternFill patternType="gray125"/>
    </fill>
    <fill>
      <patternFill patternType="solid">
        <fgColor theme="0" tint="-0.14996795556505021"/>
        <bgColor indexed="64"/>
      </patternFill>
    </fill>
    <fill>
      <patternFill patternType="darkVertical">
        <fgColor theme="7" tint="0.59996337778862885"/>
        <bgColor indexed="65"/>
      </patternFill>
    </fill>
    <fill>
      <patternFill patternType="solid">
        <fgColor theme="0" tint="-0.14999847407452621"/>
        <bgColor indexed="64"/>
      </patternFill>
    </fill>
    <fill>
      <patternFill patternType="darkHorizontal">
        <fgColor rgb="FFFF3399"/>
      </patternFill>
    </fill>
  </fills>
  <borders count="1">
    <border>
      <left/>
      <right/>
      <top/>
      <bottom/>
      <diagonal/>
    </border>
  </borders>
  <cellStyleXfs count="1">
    <xf numFmtId="0" fontId="0" fillId="0" borderId="0"/>
  </cellStyleXfs>
  <cellXfs count="24">
    <xf numFmtId="0" fontId="0" fillId="0" borderId="0" xfId="0"/>
    <xf numFmtId="14" fontId="0" fillId="0" borderId="0" xfId="0" applyNumberFormat="1"/>
    <xf numFmtId="0" fontId="1" fillId="0" borderId="0" xfId="0" applyFont="1"/>
    <xf numFmtId="0" fontId="0" fillId="2" borderId="0" xfId="0" applyFill="1"/>
    <xf numFmtId="0" fontId="2" fillId="2" borderId="0" xfId="0" applyFont="1" applyFill="1" applyAlignment="1">
      <alignment horizontal="center" vertical="center"/>
    </xf>
    <xf numFmtId="0" fontId="0" fillId="0" borderId="0" xfId="0" applyAlignment="1">
      <alignment horizontal="center"/>
    </xf>
    <xf numFmtId="9" fontId="0" fillId="0" borderId="0" xfId="0" applyNumberFormat="1" applyAlignment="1">
      <alignment horizontal="center"/>
    </xf>
    <xf numFmtId="14" fontId="0" fillId="0" borderId="0" xfId="0" applyNumberFormat="1" applyAlignment="1">
      <alignment horizontal="center"/>
    </xf>
    <xf numFmtId="0" fontId="0" fillId="0" borderId="0" xfId="0" applyAlignment="1">
      <alignment horizontal="left"/>
    </xf>
    <xf numFmtId="164" fontId="4" fillId="0" borderId="0" xfId="0" applyNumberFormat="1" applyFont="1" applyAlignment="1">
      <alignment horizontal="center" textRotation="90"/>
    </xf>
    <xf numFmtId="0" fontId="4" fillId="4" borderId="0" xfId="0" applyFont="1" applyFill="1" applyAlignment="1">
      <alignment horizontal="center" vertical="center"/>
    </xf>
    <xf numFmtId="0" fontId="0" fillId="4" borderId="0" xfId="0" applyFill="1" applyAlignment="1">
      <alignment horizontal="center"/>
    </xf>
    <xf numFmtId="0" fontId="5" fillId="2" borderId="0" xfId="0" applyFont="1" applyFill="1" applyAlignment="1">
      <alignment horizontal="center" vertical="center"/>
    </xf>
    <xf numFmtId="14" fontId="0" fillId="4" borderId="0" xfId="0" applyNumberFormat="1" applyFill="1" applyAlignment="1">
      <alignment horizontal="center"/>
    </xf>
    <xf numFmtId="0" fontId="0" fillId="3" borderId="0" xfId="0" applyFill="1"/>
    <xf numFmtId="0" fontId="0" fillId="5" borderId="0" xfId="0" applyFill="1"/>
    <xf numFmtId="0" fontId="0" fillId="4" borderId="0" xfId="0" applyNumberFormat="1" applyFill="1" applyAlignment="1">
      <alignment horizontal="center"/>
    </xf>
    <xf numFmtId="0" fontId="6" fillId="0" borderId="0" xfId="0" applyFont="1"/>
    <xf numFmtId="0" fontId="0" fillId="4" borderId="0" xfId="0" applyFill="1" applyAlignment="1">
      <alignment horizontal="center"/>
    </xf>
    <xf numFmtId="0" fontId="0" fillId="0" borderId="0" xfId="0" applyAlignment="1">
      <alignment horizontal="left" indent="1"/>
    </xf>
    <xf numFmtId="0" fontId="0" fillId="0" borderId="0" xfId="0" applyAlignment="1">
      <alignment horizontal="left" indent="2"/>
    </xf>
    <xf numFmtId="49" fontId="0" fillId="0" borderId="0" xfId="0" applyNumberFormat="1"/>
    <xf numFmtId="0" fontId="0" fillId="0" borderId="0" xfId="0" applyFill="1" applyAlignment="1">
      <alignment horizontal="center"/>
    </xf>
    <xf numFmtId="0" fontId="0" fillId="0" borderId="0" xfId="0" applyFill="1"/>
  </cellXfs>
  <cellStyles count="1">
    <cellStyle name="Normal" xfId="0" builtinId="0"/>
  </cellStyles>
  <dxfs count="49">
    <dxf>
      <fill>
        <patternFill>
          <bgColor rgb="FFFFFF00"/>
        </patternFill>
      </fill>
    </dxf>
    <dxf>
      <fill>
        <patternFill>
          <bgColor theme="0" tint="-0.34998626667073579"/>
        </patternFill>
      </fill>
    </dxf>
    <dxf>
      <fill>
        <patternFill>
          <bgColor rgb="FF92D050"/>
        </patternFill>
      </fill>
    </dxf>
    <dxf>
      <fill>
        <patternFill>
          <bgColor rgb="FFFFFF00"/>
        </patternFill>
      </fill>
    </dxf>
    <dxf>
      <fill>
        <patternFill>
          <bgColor rgb="FF00B0F0"/>
        </patternFill>
      </fill>
    </dxf>
    <dxf>
      <fill>
        <patternFill>
          <bgColor rgb="FFFF0000"/>
        </patternFill>
      </fill>
    </dxf>
    <dxf>
      <fill>
        <patternFill patternType="darkVertical">
          <fgColor theme="7" tint="0.59996337778862885"/>
        </patternFill>
      </fill>
    </dxf>
    <dxf>
      <fill>
        <patternFill patternType="darkHorizontal">
          <fgColor rgb="FFFF3399"/>
        </patternFill>
      </fill>
    </dxf>
    <dxf>
      <fill>
        <patternFill>
          <bgColor rgb="FF00B0F0"/>
        </patternFill>
      </fill>
    </dxf>
    <dxf>
      <fill>
        <patternFill>
          <bgColor rgb="FF92D050"/>
        </patternFill>
      </fill>
    </dxf>
    <dxf>
      <fill>
        <patternFill>
          <bgColor rgb="FFFFFF00"/>
        </patternFill>
      </fill>
    </dxf>
    <dxf>
      <fill>
        <patternFill>
          <bgColor rgb="FFFF0000"/>
        </patternFill>
      </fill>
    </dxf>
    <dxf>
      <fill>
        <patternFill patternType="darkVertical">
          <fgColor theme="7" tint="0.59996337778862885"/>
        </patternFill>
      </fill>
    </dxf>
    <dxf>
      <fill>
        <patternFill>
          <bgColor theme="0" tint="-0.14996795556505021"/>
        </patternFill>
      </fill>
    </dxf>
    <dxf>
      <fill>
        <patternFill patternType="darkVertical">
          <fgColor theme="7" tint="0.59996337778862885"/>
        </patternFill>
      </fill>
    </dxf>
    <dxf>
      <fill>
        <patternFill>
          <bgColor rgb="FFFFFF00"/>
        </patternFill>
      </fill>
    </dxf>
    <dxf>
      <fill>
        <patternFill>
          <bgColor rgb="FF00B0F0"/>
        </patternFill>
      </fill>
    </dxf>
    <dxf>
      <fill>
        <patternFill>
          <bgColor rgb="FF92D050"/>
        </patternFill>
      </fill>
    </dxf>
    <dxf>
      <fill>
        <patternFill>
          <bgColor rgb="FFFFFF00"/>
        </patternFill>
      </fill>
    </dxf>
    <dxf>
      <fill>
        <patternFill>
          <bgColor rgb="FFFF0000"/>
        </patternFill>
      </fill>
    </dxf>
    <dxf>
      <numFmt numFmtId="30" formatCode="@"/>
      <fill>
        <patternFill patternType="none"/>
      </fill>
      <alignment horizontal="center" vertical="bottom" textRotation="0" wrapText="0" indent="0" justifyLastLine="0" shrinkToFit="0" readingOrder="0"/>
    </dxf>
    <dxf>
      <numFmt numFmtId="30" formatCode="@"/>
      <fill>
        <patternFill patternType="none"/>
      </fill>
      <alignment horizontal="center" vertical="bottom" textRotation="0" wrapText="0" indent="0" justifyLastLine="0" shrinkToFit="0" readingOrder="0"/>
    </dxf>
    <dxf>
      <numFmt numFmtId="30" formatCode="@"/>
      <alignment horizontal="left" vertical="bottom" textRotation="0" wrapText="0" indent="2" justifyLastLine="0" shrinkToFit="0" readingOrder="0"/>
    </dxf>
    <dxf>
      <numFmt numFmtId="30" formatCode="@"/>
      <alignment horizontal="left" vertical="bottom" textRotation="0" wrapText="0" indent="1" justifyLastLine="0" shrinkToFit="0" readingOrder="0"/>
    </dxf>
    <dxf>
      <numFmt numFmtId="30" formatCode="@"/>
      <alignment horizontal="left" vertical="bottom" textRotation="0" wrapText="0" indent="2" justifyLastLine="0" shrinkToFit="0" readingOrder="0"/>
    </dxf>
    <dxf>
      <numFmt numFmtId="30" formatCode="@"/>
    </dxf>
    <dxf>
      <numFmt numFmtId="0" formatCode="General"/>
      <fill>
        <patternFill patternType="solid">
          <fgColor indexed="64"/>
          <bgColor theme="0" tint="-0.14999847407452621"/>
        </patternFill>
      </fill>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numFmt numFmtId="19" formatCode="m/d/yyyy"/>
      <fill>
        <patternFill patternType="solid">
          <fgColor indexed="64"/>
          <bgColor theme="0" tint="-0.14999847407452621"/>
        </patternFill>
      </fill>
      <alignment horizontal="center" vertical="bottom" textRotation="0" wrapText="0" indent="0" justifyLastLine="0" shrinkToFit="0" readingOrder="0"/>
    </dxf>
    <dxf>
      <numFmt numFmtId="19" formatCode="m/d/yyyy"/>
      <fill>
        <patternFill patternType="solid">
          <fgColor indexed="64"/>
          <bgColor theme="0" tint="-0.14999847407452621"/>
        </patternFill>
      </fill>
      <alignment horizontal="center" vertical="bottom" textRotation="0" wrapText="0" indent="0" justifyLastLine="0" shrinkToFit="0" readingOrder="0"/>
    </dxf>
    <dxf>
      <numFmt numFmtId="0" formatCode="General"/>
      <fill>
        <patternFill patternType="solid">
          <fgColor indexed="64"/>
          <bgColor theme="0" tint="-0.14999847407452621"/>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numFmt numFmtId="13" formatCode="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fill>
        <patternFill patternType="solid">
          <fgColor indexed="64"/>
          <bgColor theme="0" tint="-0.14999847407452621"/>
        </patternFill>
      </fill>
      <alignment horizontal="center" vertical="bottom" textRotation="0" wrapText="0" indent="0" justifyLastLine="0" shrinkToFit="0" readingOrder="0"/>
    </dxf>
    <dxf>
      <font>
        <b/>
        <i val="0"/>
        <strike val="0"/>
        <condense val="0"/>
        <extend val="0"/>
        <outline val="0"/>
        <shadow val="0"/>
        <u val="none"/>
        <vertAlign val="baseline"/>
        <sz val="9"/>
        <color auto="1"/>
        <name val="Calibri"/>
        <family val="2"/>
        <scheme val="minor"/>
      </font>
      <fill>
        <patternFill patternType="solid">
          <fgColor indexed="64"/>
          <bgColor theme="0" tint="-0.14996795556505021"/>
        </patternFill>
      </fill>
      <alignment horizontal="center" vertical="center" textRotation="0" wrapText="0" indent="0" justifyLastLine="0" shrinkToFit="0" readingOrder="0"/>
    </dxf>
    <dxf>
      <numFmt numFmtId="19" formatCode="m/d/yyyy"/>
    </dxf>
  </dxfs>
  <tableStyles count="0" defaultTableStyle="TableStyleMedium2" defaultPivotStyle="PivotStyleLight16"/>
  <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microsoft.com/office/2011/relationships/webextension" Target="../webextensions/webextension1.xml"/></Relationships>
</file>

<file path=xl/drawings/drawing1.xml><?xml version="1.0" encoding="utf-8"?>
<xdr:wsDr xmlns:xdr="http://schemas.openxmlformats.org/drawingml/2006/spreadsheetDrawing" xmlns:a="http://schemas.openxmlformats.org/drawingml/2006/main">
  <xdr:twoCellAnchor>
    <xdr:from>
      <xdr:col>6</xdr:col>
      <xdr:colOff>20635</xdr:colOff>
      <xdr:row>1</xdr:row>
      <xdr:rowOff>20636</xdr:rowOff>
    </xdr:from>
    <xdr:to>
      <xdr:col>25</xdr:col>
      <xdr:colOff>447675</xdr:colOff>
      <xdr:row>29</xdr:row>
      <xdr:rowOff>114299</xdr:rowOff>
    </xdr:to>
    <mc:AlternateContent xmlns:mc="http://schemas.openxmlformats.org/markup-compatibility/2006">
      <mc:Choice xmlns:we="http://schemas.microsoft.com/office/webextensions/webextension/2010/11" Requires="we">
        <xdr:graphicFrame macro="">
          <xdr:nvGraphicFramePr>
            <xdr:cNvPr id="2" name="Add-in 1" title="Microsoft Visio Data Visualizer">
              <a:extLst>
                <a:ext uri="{FF2B5EF4-FFF2-40B4-BE49-F238E27FC236}">
                  <a16:creationId xmlns:a16="http://schemas.microsoft.com/office/drawing/2014/main" id="{23EEA7F6-E9F3-1D20-E3F7-B3A63897B848}"/>
                </a:ext>
              </a:extLst>
            </xdr:cNvPr>
            <xdr:cNvGraphicFramePr>
              <a:graphicFrameLocks noGrp="1"/>
            </xdr:cNvGraphicFramePr>
          </xdr:nvGraphicFramePr>
          <xdr:xfrm>
            <a:off x="0" y="0"/>
            <a:ext cx="0" cy="0"/>
          </xdr:xfrm>
          <a:graphic>
            <a:graphicData uri="http://schemas.microsoft.com/office/webextensions/webextension/2010/11">
              <we:webextensionref xmlns:we="http://schemas.microsoft.com/office/webextensions/webextension/2010/11" xmlns:r="http://schemas.openxmlformats.org/officeDocument/2006/relationships" r:id="rId1"/>
            </a:graphicData>
          </a:graphic>
        </xdr:graphicFrame>
      </mc:Choice>
      <mc:Fallback>
        <xdr:pic>
          <xdr:nvPicPr>
            <xdr:cNvPr id="2" name="Add-in 1" title="Microsoft Visio Data Visualizer">
              <a:extLst>
                <a:ext uri="{FF2B5EF4-FFF2-40B4-BE49-F238E27FC236}">
                  <a16:creationId xmlns:a16="http://schemas.microsoft.com/office/drawing/2014/main" id="{23EEA7F6-E9F3-1D20-E3F7-B3A63897B848}"/>
                </a:ext>
              </a:extLst>
            </xdr:cNvPr>
            <xdr:cNvPicPr/>
          </xdr:nvPicPr>
          <xdr:blipFill>
            <a:blip xmlns:r="http://schemas.openxmlformats.org/officeDocument/2006/relationships" r:embed="rId2"/>
            <a:stretch>
              <a:fillRect/>
            </a:stretch>
          </xdr:blipFill>
          <xdr:spPr>
            <a:prstGeom prst="rect">
              <a:avLst/>
            </a:prstGeom>
          </xdr:spPr>
        </xdr:pic>
      </mc:Fallback>
    </mc:AlternateContent>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5E20815-76A8-4F92-83B3-09D02EAA8CC4}" name="Table6" displayName="Table6" ref="A1:E32" totalsRowShown="0" headerRowDxfId="25">
  <autoFilter ref="A1:E32" xr:uid="{55E20815-76A8-4F92-83B3-09D02EAA8CC4}">
    <filterColumn colId="0" hiddenButton="1"/>
    <filterColumn colId="1" hiddenButton="1"/>
    <filterColumn colId="2" hiddenButton="1"/>
    <filterColumn colId="3" hiddenButton="1"/>
    <filterColumn colId="4" hiddenButton="1"/>
  </autoFilter>
  <tableColumns count="5">
    <tableColumn id="1" xr3:uid="{0CCD7B02-B2D5-4BBD-8C3A-91A15A352A3A}" name="Employee ID" dataDxfId="21"/>
    <tableColumn id="2" xr3:uid="{239BCF6D-EB10-4502-B057-EF378F803EAC}" name="Name" dataDxfId="24"/>
    <tableColumn id="3" xr3:uid="{9F10EEEC-6059-4242-A18F-3C64AF9681B5}" name="Title" dataDxfId="23"/>
    <tableColumn id="4" xr3:uid="{CB7D5D91-CA05-44F6-9CB2-C7C6E8D8108B}" name="Manager ID" dataDxfId="20"/>
    <tableColumn id="5" xr3:uid="{CC55B66E-049A-4212-BE36-2C90CC765A18}" name="Role Type" dataDxfId="2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A36F2CB-CA02-4C8F-A466-A1277F054B0E}" name="TaskTable" displayName="TaskTable" ref="B19:U28" totalsRowShown="0" headerRowDxfId="47" dataDxfId="46">
  <autoFilter ref="B19:U28" xr:uid="{2A36F2CB-CA02-4C8F-A466-A1277F054B0E}"/>
  <tableColumns count="20">
    <tableColumn id="1" xr3:uid="{EBD0330E-30F3-470C-A950-DEB9D1B9EB71}" name="ID" dataDxfId="45"/>
    <tableColumn id="2" xr3:uid="{5B49CCF4-C842-4FE5-85DD-C4F122010F57}" name="Description" dataDxfId="44"/>
    <tableColumn id="3" xr3:uid="{13BAAF11-ECAA-4385-9E05-CFF14E7B7C7F}" name="Notes" dataDxfId="43"/>
    <tableColumn id="4" xr3:uid="{C01FD27B-4CB4-4BEB-AB26-ABEDF0EB2366}" name="Group" dataDxfId="42"/>
    <tableColumn id="5" xr3:uid="{646CD8F0-DF82-46F0-98FE-03D965A50B90}" name="Assignee" dataDxfId="41"/>
    <tableColumn id="6" xr3:uid="{C6DEAA1E-1599-4721-860E-910C59E15A94}" name="Due Date" dataDxfId="40"/>
    <tableColumn id="7" xr3:uid="{5F949E6D-5009-4E66-BCCE-65201E73E07E}" name="Status" dataDxfId="39"/>
    <tableColumn id="8" xr3:uid="{E356CA7A-B872-4CEB-864D-B4EA80F7971D}" name="% Complete" dataDxfId="38"/>
    <tableColumn id="9" xr3:uid="{573D20D1-A48E-43A0-8D77-326C3D3003E4}" name="Ind Start" dataDxfId="37">
      <calculatedColumnFormula>TODAY()</calculatedColumnFormula>
    </tableColumn>
    <tableColumn id="10" xr3:uid="{8B6B1817-FFC8-4DDD-98FC-F0ACB8A74A18}" name="Ind End" dataDxfId="36"/>
    <tableColumn id="11" xr3:uid="{C3A117E9-7B2B-40C8-9C11-CC3ACDB87A4A}" name="Dep ID" dataDxfId="35"/>
    <tableColumn id="12" xr3:uid="{309443FE-D73B-40FC-9380-635A82A6B122}" name="Dep Type" dataDxfId="34"/>
    <tableColumn id="13" xr3:uid="{4F9A3DB7-F2EF-4D1A-B70F-01A6750BAD40}" name="Lag Days" dataDxfId="33"/>
    <tableColumn id="14" xr3:uid="{519BABF0-D8BC-4396-8A61-636CC2CAE8E2}" name="Plan Days" dataDxfId="32"/>
    <tableColumn id="15" xr3:uid="{2596819F-0957-42C3-A0EE-02C94EC4C8C4}" name="Plan Remain" dataDxfId="31">
      <calculatedColumnFormula array="1">IF(AND(PercentRow&lt;&gt;""),PlanDaysRow-PlanDaysRow*PercentRow,PlanDaysRow)</calculatedColumnFormula>
    </tableColumn>
    <tableColumn id="16" xr3:uid="{8A7F51F4-AE4A-4687-A1A8-BAB3E4A89677}" name="Plan Start" dataDxfId="30">
      <calculatedColumnFormula array="1">IFERROR(IF(IndStartRow&lt;&gt;"",IndStartRow,IF(IndEndRow&lt;&gt;"",plan_start_calculation,IF(DepIDRow&lt;&gt;"",IF(OR(DepTypeRow="FS",DepTypeRow=""),fs_calculation,IF(DepTypeRow="SS",ss_calculation,plan_start_calculation)),""))),"")</calculatedColumnFormula>
    </tableColumn>
    <tableColumn id="17" xr3:uid="{3C4300D5-D8CA-4B45-97C9-967853C4ECC7}" name="Plan End" dataDxfId="29">
      <calculatedColumnFormula array="1">IFERROR(IF(IndStartRow&lt;&gt;"",plan_end_calculation,IF(IndEndRow&lt;&gt;"", IndEndRow,IF(DepIDRow&lt;&gt;"", IF(DepTypeRow="SF",sf_calculation, IF(DepTypeRow="FF",ff_calculation, plan_end_calculation)),""))),"")</calculatedColumnFormula>
    </tableColumn>
    <tableColumn id="18" xr3:uid="{E271531C-F93C-4B84-A04A-CB0BC4679DC6}" name="Actual Start" dataDxfId="28"/>
    <tableColumn id="19" xr3:uid="{031BD4E6-AA32-4B11-929E-07956276BDCC}" name="Actual End" dataDxfId="27"/>
    <tableColumn id="20" xr3:uid="{15ED9C99-3A98-4D45-8E5A-F6529F45C75F}" name="Actual Days" dataDxfId="26">
      <calculatedColumnFormula>IF(AND(ActualStartRow&lt;&gt;"",ActualEndRow&lt;&gt;""), NETWORKDAYS(ActualStartRow, ActualEndRow,HolidaysList),"")</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CD5041-A455-480E-9068-77DD9A64B21A}" name="StatusTable" displayName="StatusTable" ref="D2:D7" totalsRowShown="0">
  <autoFilter ref="D2:D7" xr:uid="{AACD5041-A455-480E-9068-77DD9A64B21A}"/>
  <tableColumns count="1">
    <tableColumn id="1" xr3:uid="{046CBC2A-6349-45BE-B818-8DAF1DDBDFA2}" name="Statu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FD5EF-2BA5-4CF1-8785-2EF5C11F6705}" name="AssigneeTable" displayName="AssigneeTable" ref="F2:F3" totalsRowShown="0">
  <autoFilter ref="F2:F3" xr:uid="{5B0FD5EF-2BA5-4CF1-8785-2EF5C11F6705}"/>
  <tableColumns count="1">
    <tableColumn id="1" xr3:uid="{83F39118-ED46-4D3F-B472-D38A7429777E}" name="Assigne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542E080-3ACD-4DF6-B578-533CBE2A0F67}" name="TaskGroupTable" displayName="TaskGroupTable" ref="H2:H4" totalsRowShown="0">
  <autoFilter ref="H2:H4" xr:uid="{6542E080-3ACD-4DF6-B578-533CBE2A0F67}"/>
  <tableColumns count="1">
    <tableColumn id="1" xr3:uid="{6AF3255D-DA31-41E3-9C3C-A71F96C51CBF}" name="TaskGroup"/>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D15F85D-8ACC-496D-8020-F9D8F0E32B86}" name="HolidaysTable" displayName="HolidaysTable" ref="J2:J44" totalsRowShown="0">
  <autoFilter ref="J2:J44" xr:uid="{CD15F85D-8ACC-496D-8020-F9D8F0E32B86}"/>
  <tableColumns count="1">
    <tableColumn id="1" xr3:uid="{9D5FF026-A299-4043-AC49-F6F17A5DAB5C}" name="Holidays" dataDxfId="4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webextension1.xml.rels><?xml version="1.0" encoding="UTF-8" standalone="yes"?>
<Relationships xmlns="http://schemas.openxmlformats.org/package/2006/relationships"><Relationship Id="rId1" Type="http://schemas.openxmlformats.org/officeDocument/2006/relationships/image" Target="../media/image1.png"/></Relationships>
</file>

<file path=xl/webextensions/webextension1.xml><?xml version="1.0" encoding="utf-8"?>
<we:webextension xmlns:we="http://schemas.microsoft.com/office/webextensions/webextension/2010/11" id="{23EEA7F6-E9F3-1D20-E3F7-B3A63897B848}">
  <we:reference id="wa104381973" version="1.0.0.4" store="en-US" storeType="OMEX"/>
  <we:alternateReferences>
    <we:reference id="wa104381973" version="1.0.0.4" store="wa104381973" storeType="OMEX"/>
  </we:alternateReferences>
  <we:properties>
    <we:property name="addinIntsanceKey" value="&quot;50f3341c-4034-413d-9711-1dcf877f2b2a&quot;"/>
    <we:property name="fileInfo" value="{&quot;webURL&quot;:null,&quot;golocalReferenceFileWebURL&quot;:null,&quot;usesGolocalEndPoint&quot;:true}"/>
    <we:property name="tableName" value="&quot;Table6&quot;"/>
    <we:property name="tableValues" value="[[&quot;Employee ID&quot;,&quot;Name&quot;,&quot;Title&quot;,&quot;Manager ID&quot;,&quot;Role Type&quot;],[0,&quot;Project Name&quot;,&quot;Project&quot;,&quot;&quot;,&quot;&quot;],[1,&quot;Deliverable #1&quot;,&quot;Deliverable&quot;,0,&quot;&quot;],[2,&quot;Task 1&quot;,&quot;Task&quot;,1,&quot;&quot;],[3,&quot;Task 2&quot;,&quot;Task&quot;,1,&quot;&quot;],[4,&quot;Task 3&quot;,&quot;Task&quot;,1,&quot;&quot;],[5,&quot;Subtask 1&quot;,&quot;Subtask&quot;,4,&quot;&quot;],[6,&quot;Subtask 2&quot;,&quot;Subtask&quot;,4,&quot;&quot;],[7,&quot;Subtask 3&quot;,&quot;Subtask&quot;,4,&quot;&quot;],[8,&quot;Task 4&quot;,&quot;Task&quot;,1,&quot;&quot;],[9,&quot;Subtask 4&quot;,&quot;Subtask&quot;,8,&quot;&quot;],[10,&quot;Subtask 5&quot;,&quot;Subtask&quot;,8,&quot;&quot;],[11,&quot;Subtask 6&quot;,&quot;Subtask&quot;,8,&quot;&quot;],[12,&quot;Deliverable #2&quot;,&quot;Deliverable&quot;,0,&quot;&quot;],[13,&quot;Task 5&quot;,&quot;Task&quot;,12,&quot;&quot;],[14,&quot;Task 6&quot;,&quot;Task&quot;,12,&quot;&quot;],[15,&quot;Task 7&quot;,&quot;Task&quot;,12,&quot;&quot;],[16,&quot;Deliverable #3&quot;,&quot;Deliverable&quot;,0,&quot;&quot;],[17,&quot;Task 8&quot;,&quot;Task&quot;,16,&quot;&quot;],[18,&quot;Task 9&quot;,&quot;Task&quot;,16,&quot;&quot;],[19,&quot;Task 10&quot;,&quot;Task&quot;,16,&quot;&quot;],[20,&quot;Task 11&quot;,&quot;Task&quot;,16,&quot;&quot;],[21,&quot;Task 12&quot;,&quot;Task&quot;,16,&quot;&quot;],[22,&quot;Task 13&quot;,&quot;Task&quot;,16,&quot;&quot;],[23,&quot;Task 14&quot;,&quot;Task&quot;,16,&quot;&quot;],[24,&quot;Task 15&quot;,&quot;Task&quot;,16,&quot;&quot;],[25,&quot;Task 16&quot;,&quot;Task&quot;,16,&quot;&quot;],[26,&quot;Task 17&quot;,&quot;Task&quot;,16,&quot;&quot;],[27,&quot;Deliverable #4&quot;,&quot;Deliverable&quot;,0,&quot;&quot;],[28,&quot;Task 18&quot;,&quot;Task&quot;,27,&quot;&quot;],[29,&quot;Subtask 7&quot;,&quot;&quot;,28,&quot;&quot;],[30,&quot;Task 19&quot;,&quot;Task&quot;,27,&quot;&quot;]]"/>
    <we:property name="DiagramType" value="&quot;OrgChart&quot;"/>
    <we:property name="sourceDataType" value="0"/>
    <we:property name="templateID" value="&quot;TM34188351&quot;"/>
    <we:property name="DVSettings" value="{&quot;shapeBinding&quot;:{&quot;altTextColumn&quot;:&quot;Title&quot;,&quot;indexColumn&quot;:&quot;Employee ID&quot;,&quot;shapeLabelColumn&quot;:&quot;Name&quot;,&quot;shapeTypeColumn&quot;:&quot;Role Type&quot;},&quot;connectorBinding&quot;:{&quot;delimiter&quot;:&quot;,&quot;,&quot;connectorDirection&quot;:&quot;FromTarget&quot;,&quot;connectorLabelColumn&quot;:&quot;&quot;,&quot;connectorBindingType&quot;:&quot;Column&quot;,&quot;targetIndexColumn&quot;:&quot;Manager ID&quot;},&quot;layout&quot;:&quot;OrgChart_Hybrid_HorizontalCenter_VerticalRight&quot;,&quot;masterSelector&quot;:{&quot;masterMappings&quot;:[{&quot;shapeType&quot;:&quot;Executive&quot;,&quot;stencil&quot;:&quot;basicorgchart_u.vssx&quot;,&quot;master&quot;:&quot;Executive&quot;},{&quot;shapeType&quot;:&quot;Manager&quot;,&quot;stencil&quot;:&quot;basicorgchart_u.vssx&quot;,&quot;master&quot;:&quot;Manager&quot;},{&quot;shapeType&quot;:&quot;Position&quot;,&quot;stencil&quot;:&quot;basicorgchart_u.vssx&quot;,&quot;master&quot;:&quot;Staff&quot;},{&quot;shapeType&quot;:&quot;Assistant&quot;,&quot;stencil&quot;:&quot;basicorgchart_u.vssx&quot;,&quot;master&quot;:&quot;Assistant&quot;},{&quot;shapeType&quot;:&quot;Staff&quot;,&quot;stencil&quot;:&quot;basicorgchart_u.vssx&quot;,&quot;master&quot;:&quot;Staff&quot;},{&quot;shapeType&quot;:&quot;Consultant&quot;,&quot;stencil&quot;:&quot;basicorgchart_u.vssx&quot;,&quot;master&quot;:&quot;Consultant&quot;},{&quot;shapeType&quot;:&quot;Vacancy&quot;,&quot;stencil&quot;:&quot;basicorgchart_u.vssx&quot;,&quot;master&quot;:&quot;Vacancy&quot;}],&quot;defaultMaster&quot;:&quot;Staff&quot;,&quot;defaultMasterStencil&quot;:&quot;basicorgchart_u.vssx&quot;}}"/>
    <we:property name="containerID" value="&quot;1&quot;"/>
    <we:property name="tableAddress" value="&quot;WBS_Diagram!A1:E32&quot;"/>
    <we:property name="pageID" value="&quot;0&quot;"/>
    <we:property name="imageCacheV2" value="&quot;data:image/png;base64,iVBORw0KGgoAAAANSUhEUgAABTkAAAKwCAYAAABTb3v+AAAAAXNSR0IArs4c6QAAIABJREFUeF7s3Ql4FdX9//FvQlYgLCHsyo5FFKW4YBUXUP8qLm3dKKJY2/6srVbrXlSq1rbuYqGKKBZFba1Vqy0iIIqIIK64IFZwIyKBsJiwGLJA/s9Mem9DDOTczJk755x553l+z6/gmTPf8/qezL3zydyQMfgHEwZLpgwWvhBAAAEEEEAAAQQQQAABBBBAAAEEEEAAAQsFMoacOuGG3nsWjuvfo0OVhfVTMgIIIIAAAggggAACCCCAAAIIIIAAAgjEWGD2whWt/ZDz/DMPuf7now6JMQVLRwABBBBAAAEEEEAAAQQQQAABBBBAAAEbBYacdrcQctrYOWpGAAEEEEAAAQQQQAABBBBAAAEEEEAAAV+AkJONgAACCCCAAAIIIIAAAggggAACCCCAAAJWCxByWt0+ikcAAQQQQAABBBBAAAEEEEAAAQQQQAABQk72AAIIIIAAAggggAACCCCAAAIIIIAAAghYLUDIaXX7KB4BBBBAAAEEEEAAAQQQQAABBBBAAAEECDnZAwgggAACCCCAAAIIIIAAAggggAACCCBgtQAhp9Xto3gEEEAAAQTcF7jwsY+lqqbWX2hBXpacdkBH9xfNCncWyBDp3ylfOhXkIIMAAggggAACCCCAQKMChJxsDAQQQAABBBAwWuDsqcuS9bXKzZTffb+P0fVSnH6B1WVV0qVtjnRtS8ipX5cZEUAAAQQQQAABNwQIOd3oI6tAAAEEEEDAWYH6IWfr3BZy82mEnM42excLK964TToV5BJyxq3xrBcBBBBAAAEEEEhBgJAzBSyGIoAAAggggED6BQg5029u2hkJOU3rCPUggAACCCCAAALmCRBymtcTKkIAAQQQQACBegKEnGwHQk72AAIIIIAAAggggEBTAoScTQnx3xFAAAEEEEAgUgFCzkj5jTg5IacRbaAIBBBAAAEEEEDAaAFCTqPbQ3EIIIAAAgggQMjJHiDkZA8ggAACCCCAAAIINCVAyNmUEP8dAQQQQAABBCIVIOSMlN+IkxNyGtEGikAAAQQQQAABBIwWIOQ0uj0UhwACCCCAAAKqIefKL76Qu++8zQfr1bu3nH/BhZLfsuVuAR+b/pBMnTJZZr4wr8mxiYmKV66UHj17JudNnPfnv7xIBuw9UP7+t8ekf/+9ZMiBB9E8TQKEnJogmQYBBBBAAAEEEHBYgJDT4eayNAQQQAABBFwQUA05Fy9aKOOuvEwm/Hmy/Hbc1XLY4UfI5VePk+qqKikpKZE+fftKTU2NLHn7Ldl30H5+qOn9efVXXyVDS+/Pr77yshw14pgknfd3XrDpHZ84x+Sp0/xA0/vy/m7kscNl/8Hf9cPSP9x0gwwZcqCcesaZsnZNiaxbt84/n/flzeXVs2lTubRp01ayc3KScydO2FgNLvQxyBoIOYPocSwCCCCAAAIIIBAPAULOePSZVSKAAAIIIGCtQKohZyJoLGhdIHvsuadcfslF0q//XnL1tb+V//vx2TL67LHy/HMz5K9PPCVVVVV+MOod8967S+QPv7teRhxzrNx52y3y7rLl8sny5fKDE4+TM0aNln577SWbyjfJPRMnyLjx1yefFPVCzjtuvVmWf/yR3HDTzfLOO2/5IWd1TbXMnTNL8nLzZOkH7/vnePrJJ/x6jj/xJJn13AwZPOQAqaqslO577CGPPP6kH5g2rKGoqKO1vdNVOCGnLknmQQABBBBAAAEE3BUg5HS3t6wMAQQQQAABJwRSCTm9JyrbtWsv3bp3l2dmzpbZM5+TWTNn+AHideOuEi/4vPra8cn/feTwEcmQ03sC8+UX58pBQw9JhqBPP/WP5DEeZuJJzvofb/f+zgs+jx95kv/R9+8ecKAMO/xIOeWHp8rcObPl5ZfmyuuvLUqGnF490x59XH7247Pl4l9fvlPQ2lgNfOxdhJDTiW9lFoEAAggggAACCIQqQMgZKi+TI4AAAggggEBQgVRCzsRTmYnfxen9zs1UQs78vHz/Sc+srCz/I+z1g9GmQk4vuBw7+gyZNfM5mfrQo/4TnV6o+r1hw2TC7bf5T456T3I2FXI2rCGonwvHE3K60EXWgAACCCCAAAIIhCtAyBmuL7MjgAACCCCAQEABXSGn9w8EDT9sqP+PEtXW1so/np3hfxw9EYyWlpb6/32vAQMkOztbpj36N9m6Zav/d2VlX8vV14yXH405x/9zz169kv9YUeJJzsTHzb2nSb2Qs6LiG5k44U5pX1goldu2KT3J2VgNfFydJzkDfgtxOAIIIIAAAgggEAsBQs5YtJlFIoAAAgggYK+AasiZ6gq9f+Dn5ptu9H+XphdQ8mWuAE9ymtsbKkMAAQQQQAABBEwRIOQ0pRPUgQACCCCAAAKNCoQVcn61apX/OzRHnTUm+S+l0wIzBQg5zewLVSGAAAIIIIAAAiYJEHKa1A1qQQABBBBAAIFvCYQVckJtjwAhpz29olIEEEAAAQQQQCAqAULOqOQ5LwIIIIAAAggoCRByKjE5PYiQ0+n2sjgEEEAAAQQQQECLACGnFkYmQQABBBBAAIGwBFRDztK1a+Wx6dP8Mg4+5FA57PAjmixp6fvvyX8++lBOH3VWk2MZEJ0AIWd09pwZAQQQQAABBBCwRYCQ05ZOUScCCCCAAAIxFVANOb3A8p233pSxP/mZPDhlsh9yDhi4j6+2pqREunTtKt4/NrR2zRrpvsce39Js7L95f7d+3Tr/2JLVq2X+vLnyw9POlNy8vJh2I5plE3JG485ZEUAAAQQQQAABmwQIOW3qFrUigAACCCAQQ4EgIacXUk6863Y58ZQfyH6Dvysznv2nHHjwIfLcv56RK8ZdK6uKi/1g9NjjR8qTf/+r/9/eemOxnP+Li2Tjxo0y/S8PyBHDj5YdO3ZIbm6OvDhntpz+o7Okb7/+MexEdEsm5IzOnjMjgAACCCCAAAK2CBBy2tIp6kQAAQQQQCCmAqmEnHfddrMUtGkjhx95lP8RdO/pznWlpTL8mGPlhdnPy5579vCf7pz13L8lNzdPOnbq5IecnTp3lrKyr6VP334yd84s+eXFl8pTf398p6dBvSc5Fy54mY+2R7APCTkjQOeUCCCAAAIIIICAZQKEnJY1jHIRQAABBBCIm0AqIWfi4+oJo/ohpxds9urdp9GQs2v37skANHFs/fHe3xFyRrfzCDmjs+fMCCCAAAIIIICALQKEnLZ0ijoRQAABBBCIqYCukNMLKe+45feyx549/MDypptvkxXLP05+XP2eP90lHYqKpGu3bv7v3fQ+rp4Yv+9++8uRR42Q315ztRx48ME8zZnmvUjImWZwTocAAggggAACCFgoQMhpYdMoGQEEEEAAgTgJqIaczTGp/48VNed4jkmPACFnepw5CwIIIIAAAgggYLMAIafN3aN2BBBAAAEEYiAQVshZunat/OufT8k5P/4J/1q64fuIkNPwBlEeAggggAACCCBggAAhpwFNoAQEEEAAAQQQ2LVAWCEn5vYIEHLa0ysqRQABBBBAAAEEohIg5IxKnvMigAACCCCAgJIAIacSk9ODCDmdbi+LQwABBBBAAAEEtAgQcmphZBIEEEAAAQQQCEuAkDMsWXvmJeS0p1dUigACCCCAAAIIRCVAyBmVPOdFAAEEEEAAASUBQk4lJqcHEXI63V4WhwACCCCAAAIIaBEg5NTCyCQIIIAAAgggEJYAIWdYsvbMS8hpT6+oFAEEEEAAAQQQiEqAkDMqec6LAAIIIIAAAkoCXsiZ3SJDakUkp0WGnHtoV6XjXBp005/flPEXHeTSklJaS82OWtmrc0vp2jYnpeMYjAACCCCAAAIIIBAfAULO+PSalSKAAAIIIGClwJryKvFCLu+rRaZI+5bZVq4jSNEnXjpXnptwTJAprD/WC7pbZGZYvw4WgAACCCCAAAIIIBCOACFnOK7MigACCCCAAAIIaBM4+qI58uKf/5+2+ZgIAQQQQAABBBBAAAHXBAg5Xeso60EAAQQQQAAB5wQIOZ1rKQtCAAEEEEAAAQQQ0CxAyKkZlOkQQAABBBBAAAHdAoScukWZDwEEEEAAAQQQQMA1AUJO1zrKehBAAAEEEEDAOQFCTudayoIQQAABBBBAAAEENAsQcmoGZToEEEAAAQQQQEC3ACGnblHmQwABBBBAAAEEEHBNgJDTtY6yHgQQQAABBBBwToCQ07mWsiAEEEAAAQQQQAABzQKEnIqgGzdVypvLNiiOZhgCCCCAgGkCH6/cJNU1O0wri3oQUBKY+doqGfm9PZTGMiieAtlZmfKdnm3iuXhWjQACygJHfLez5Oe2UB7PQAQQQMAmAUJOxW7d+dcPpXjtVunesaXiEQxDAAEEEDBFoGxzlby7/GspapdjSknUgUBKAhs3V0thQXZKxzA4XgLryytl//6F0r6A61y8Os9qEVAX+HTVZjl8cGc5+/g+6gcxEgEEELBIgJBTsVm3PbpU9u9XKMcd0k3xCIYhgAACCJgi8N6KjfLwzM/krksONKUk6kAAAQS0Clz2p7fk3JF9/KCTLwQQQKAxgYdnfur/9bkj+wKEAAIIOClAyKnYVkJORSiGIYAAAgYKEHIa2BRKQgABrQKEnFo5mQwBJwUIOZ1sK4tCAIF6AoScituBkFMRimEIIICAgQKEnAY2hZIQQECrACGnVk4mQ8BJAUJOJ9vKohBAgJAz9T1AyJm6GUcggAACpggQcprSCepAAIGwBAg5w5JlXgTcESDkdKeXrAQBBBoX4ElOxZ1ByKkIxTAEEEDAQAFCTgObQkkIIKBVgJBTKyeTIeCkACGnk21lUQggUE+AkFNxOxByKkIxDAEEEDBQgJDTwKZQEgIIaBUg5NTKyWQIOClAyOlkW1kUAggQcqa+Bwg5UzfjCAQQQMAUAUJOUzpBHQggEJYAIWdYssyLgDsChJzu9JKVIIBA4wI8yam4Mwg5FaEYhgACCBgoQMhpYFMoCQEEtAoQcmrlZDIEnBQg5HSyrSwKAQTqCRByKm4HQk5FKIYhgAACBgoQchrYFEpCAAGtAoScWjmZDAEnBQg5nWwri0IAAULO1PcAIWfqZhyBAAIImCJAyGlKJ6gDAQTCEiDkDEuWeRFwR4CQ051eshIEEGhcgCc5m9gZz8wvlvKt1bLw/VLpUpgvffcokB6dW8nwA7qwpxBAAAEEDBdY9nm5vPnRelm7sULeXfG1HDe0m1/x6GN7S052puHVUx4CCCDQtMDf5nwuVTU7ZPbrq2Vw//bSuTBfBvZqKwcNLGr6YEYggEAsBGYvXi1rNlbIeyu+9te7f//20r1jSznmoK6xWD+LRACB+AgQcjbR66fmrZR7n/p4p1G/O3+wHLZfp/jsElaKAAIIWCqwcVOljLl+gVRV70iuwLt+e9dxvhBAAAEXBLz3qd771fpfU37zPem3R4ELy2MNCCCgQcALOb1PJtb/uursfeW4Q+p++MsXAggg4IoAIWcTnfRujL0bZO9G2fvy3jB6bxz5QgABBBCwQ6BhAMDNvx19o0oEEFATaPjDHH6Qo+bGKATiJLB9R62cd9NC+WrdN/6yvac4p40/TFpkZsSJgbUigEAMBAg5FZpc/2lOnuJUAGMIAgggYJBA/QCAm3+DGkMpCCCgTaD+D3P4QY42ViZCwCmB+k9z8hSnU61lMQggUE+AkFNhOySe5ixsk8NTnApeDEEAAQRME0gEANz8m9YZ6kEAAR0CiR/mHLR3Eb+OQwcocyDgoEDiaU5vaTzF6WCDWRICCPgCSiHn6rJKWVVW93Ft76tLmxwpyMuKFeGMBV9Kp8I8OXifjrFad/3FtsgQaZMfr77Httks3CmB6u218uHqLVK1vdZfV352C9mjfa5Ta2xqMWWbK2Xavz+RS8/ap6mhTv/3gtwWkuVdzPlCwDGBVV9vk9XlVclVedc471oXp6+H/r1Cjjygq/Tu1jpOy95prdmZGdI6L159j22zm7HwdZur5fMNFbG+p5331hp//cMPjO8/oss9bTO+eTgEAYsElELOP89bJW99sUW8C0LNjlo5ekA7GditlUXLDF5qTc0OycqK77/E62UjXu8P69s2OCYzIIBAWgW8N/WXP7FCslpkSm1trRS2ypbRB8fvH0+L+3V8a/UO2a97a2nfkh9WpfUbkJOlRWDii6vkneL/vVf94XeLYvfDnLhf42pqayUnM1OG9OQfXErLN52FJ3n6nXXy7LvrJSszI7b3tDt21P3AOzOmv4uTe1oLv3EpGYEUBZRCTu+N4xufb/Knzs3OlNMP6CiH9GmT4qkYbrNAVU2tfFJaIYf1I+S0uY/UHk8BL+S88slPpOa/T3J2b58rvzmhRzwxYrzqT0srpG+nloScMd4DLi99wtwv5e0vNvtL9J7g/L8ju0j/Ti1dXjJrayCwuXK7rN9UTcjJztilgBdyev/HPW18Nwn3tPHtPSuPjwAhZ3x6HWilvCAE4uNgBCIVIOSMlN+YkxNyGtMKCglBgJAzBFTLpiTktKxhEZRLyBkBumGn5J7WsIZQDgIhCBByhoDq4pS8ILjYVdYUFwFCzrh0evfrJORkH7gsQMjpcnfV1kbIqeYU51GEnHHuft3auadlDyDgvgAhp/s91rJCXhC0MDIJApEIEHJGwm7cSQk5jWsJBWkUIOTUiGnpVIScljYujWUTcqYR29BTcU9raGMoCwGNAoScGjFdnooXBJe7y9pcFyDkdL3Dausj5FRzYpSdAoScdvZNZ9WEnDo13ZyLkNPNvqayKu5pU9FiLAJ2ChBy2tm3tFfNC0LayTkhAtoECDm1UVo9ESGn1e2j+CYECDnZIoSc7IGmBAg5mxJy/79zT+t+j1khAoSc7AElAV4QlJgYhICRAoScRrYl7UURcqadnBOmUYCQM43Yhp6KkNPQxhhUFiGnQc2IqBTuaSOC57QIpFFAa8i58osv5O47b/PL79W7t/zwtDOlR8+ejS7nsekPyayZM+T4kSf5//+Rx5/UsuzEvPXna+zvGp6spqbGr/3ssefJXx6YIpdecZXkt2wpr8yfJ5MnTZRJ990vRUUdtdRo4yS8INjYNWpGoE4glZDTtev4xo0b5ZILL5AtWzbLeT87X0aNHhPbbUHIGdvWx2LhqiEn1zh3twMhp7u91bUy1ZDTteuEd09buW2b/PxnP5a9995Hrr52vC5S6+bhnta6llEwAikLaA05Fy9aKOOuvEwm3feA/PPJf8iUyX+Wd5ct98NBL0R89ZWX5agRx/hFJoLHO+6eJJWVVZKbmyOdu3T1/9vaNSXJ/93wOO/P1VVVUlJSIn369vXHrlu3TvYdtF+j83oha/2Qs+F8CTHvwv/js0fLFVePkz/ddbtMefBhee/dJXLfvZPk7TffkHkLXyfkLK2Qw/q1TXmTcQACCEQrkErI6dp1/M03X5fCwg7fek2KtiPRnJ2QMxp3zpoeAdWQ07Vr3JJ33pY2bdvKh0s/kMsvuSj5vjs96madhZDTrH6YWI1qyOnadcILOb374UceniYdO3bU9nCRiT1uqiZCzqaE+O8I2C8QSsg584V5kp2TI2NHnyGnnzlaunXvLn/43fUy4phj5c7bbvHfgM2e+VzySc4Z/3pWMjJE9h88RH405hw56bgRfqj4yfLljR7nvYnr138v+dGYs/0gMi83T5Z+8L545336ySf8N3nHn3iSLF60SP76xFPy0bIP/XNdePGl35ov8XTmS3PnyIQ7bpPjThgpL77wgvzpnvv8p1C9n+Ql6uFJTkJO+7/lWUEcBZoTcrp0HU/8YG3qlMn+64T3Zj+OX4Sccex6fNacasjpyjXOe4/98ktzZe6c2bJ161aZNPn++DS9wUoJOWPbeuWFpxpyunKdqK2tlV9f9Av51a8vlWlT7yfk5MEd5e8ZBiJgo0BaQs533nlLXn5xrhw09BB5/rkZOwWPiY+rJ/6/93HCxMX3unFX7fI47+Po3lOZ3ps6783d668tSoaciY+/e8cXtC6QPfbc0w85e/bu8635hhx4kN83L8y85fc3yhk/Gi3/fOrJ5JtEQs66bc1PvWz89qZmBOoEdISctl/HjxtxhP/ak7jmx3FvEHLGsevxWXPQkNPWa5z3SaTf33i9vLfkHdm8eVOsf5BDyBmf7/fmrjRoyGnrdeKm68fLPvsO8h88umfiBEJOQs7mfgtxHAJWCIQWcpaWlkripvLpp/4h+Xn5MvrssZKVleU/Idnwd3L+/pY7/PHdunWTiy65TE4940zxQspdHeeFnIkQ83vDhsmE22/zb2C9Jzl3F3I2nC/RJe/iP/v55/yPNbbIypIHHprufzydkJOQ04rvZIpEYDcCzQ05XbiOV26rlBOOOVJuuOlm/3Ulzl+EnHHuvvtrb07I6cI1LvEpI+/9atx/mEPI6f73edAVNifktP06MfmBv/j/7sS7S96R5f/5j5SVfS1TH3o0tu+JeHAn6HcRxyNgvoD2kHPkscP9Vefk5Mif7p3i/yMP3huv4YcNlb0GDJDs7GyZ9ujfdvq4uhdKTnv0cf/j7a/Mfzn5+4R2d5wXcnpB6cQJd0r7wkL/lyknPq7u/d260lKpqq7a6aPxXpDasI7Em0Pvd6/Mn/eS/9Rnfn5L/8Lv/d01V13uvygM3GdfmXjvlNg+BcQLgvnfzFSIwK4EUg05XbqOez8Mu3fi3cnXJe91Iq5PcxJyco1wWSCVkNOla9z9k++R315ztVRVVcmYsT/m4+qbqmVIzwKXtzprCyCQSsjp0nUiQebd2/IkZ618wpOcAb6LOBQB8wW0hpzmL5cKmytAyNlcOY5DIHqBVELO6KulgrAECDnDkmVeEwRUQ04TaqWGcAR4kjMcV5dmVQ05XVoza9lZgHtadgQC7gsQcrrfYy0r5AVBCyOTIBCJACFnJOzGnZSQ07iWUJBGAUJOjZiWTkXIaWnj0lg2IWcasQ09Ffe0hjaGshDQKEDIqRHT5al4QXC5u6zNdQFCTtc7rLY+Qk41J0bZKUDIaWffdFZNyKlT0825CDnd7Gsqq+KeNhUtxiJgpwAhp519S3vVvCCknZwTIqBNgJBTG6XVExFyWt0+im9CgJCTLULIyR5oSoCQsykh9/8797Tu95gVIqA15Cxdu1Yemz7NV+3arZv88LQzJTcvr1Hlpe+/5//jQB07dZL/fPShnD7qrMDdSMw5/Jhjk3M19neBTxTDCXhBiGHTWbIzAqmEnFzHnWn7txZCyOlub1mZiGrIyTXO3d1CyOlub3WtTDXk5DqhS9y8ebinNa8nVISAbgGtIacXKL7z1psy9ic/k5LVq2XC7bfITTff5gedNTU1snbNGum+xx7+GlTCx4bHJBa/pqREunTtKhs3rJeqqmr/f9efc//vfldatWrtn7f+eXY1n25UF+fjBcHFrrKmuAikEnJyHXd3VxByuttbVqYecnKNc3e3EHK621tdK1MNOblO6BI3bx7uac3rCRUhoFsgtJDTK/TBKZPlsMOPkLbt2suTf/+rHHjwIfLWG4vl/F9cJCuWf5x8ktN7ovOzTz/xx/bp20+mTrlXfnj6qEaPmXjX7XLiKT+QIQceJJ9/+qmUl5fJ1xs3+sGq94Lk/fcfjRkrL82dI1eMu1ZWFRf75xkwcJ9vzberp0x1I7swHy8ILnSRNcRVoLkhJ9dxt3YMIadb/WQ1OwuoPslZP7zgGufWLiLkdKufYaymOSEn14kwOhHdnNzTRmfPmRFIl0BaQs4vPv9Mysq+9gPMuXNmyS8vvjQZPnofV6//sfUBe+/j/7myctsuj0l8HP39d5fI1q1bZeGC+XLFb67d6anNWc/9W3Jz8/yPw+9qvnbt2qfL2frz8IJgfQtZQIwFdIScXMft30CEnPb3kBXsWiBoyMk1zv7dRchpfw/DXkHQkJPrRNgdCn9+7mnDN+YMCEQtEFrIWVVZKX/83W9l3Pgb5ZX582TPPXv4T1Mmvur/Tk4vhPSe4pxy7yTJycmVUWPOljdfX7zLY7yQ0wsxW2RlyZFHjfCf/PSC0/ofTW8YctZsr/nWfFHj23R+XhBs6ha1IrCzQHNDTq7jbu0kQk63+slqdhZoTsjJNc6tXUTI6VY/w1hNc0JOrhNhdCK6Obmnjc6eMyOQLgHtIee0qVNkjz17yKovi+X/LrjQDza93895z5/ukg5FRcl/kKjhx9W94PK+eybKmtVfyQ1/uHW3x3hjvY+9vzhntrQuKJCKiorkk5yJ83vn9H4faOI8Xh0Na+Dj6urbjBcEdStGImCaQKohJ9dx0zqopx5CTj2OzGKmQCohJ9c4M3sYtCpCzqCC7h+fSsjJdcLN/cA9rZt9ZVUI1BfQGnJC664ALwju9paVuS+QSsjpvkZ8V0jIGd/ex2HlqiFnHCziukZCzrh2Xn3dqiGn+oyMtE2Ae1rbOka9CKQuQMiZulksj+AFIZZtZ9GOCBByOtLIgMsg5AwIyOFGCxByGt2etBRHyJkWZqtPQshpdfu0FM89rRZGJkHAaAFCTqPbY05xvCCY0wsqQSBVAULOVMXcHE/I6WZfWVWdACEnO4GQkz3QlAAhZ1NC7v937mnd7zErRICQkz2gJMALghITgxAwUoCQ08i2pL0oQs60k3PCNAoQcqYR29BTEXIa2hiDyiLkNKgZEZXCPW1E8JwWgTQKEHKmEdvmU/GCYHP3qD3uAoSccd8Bdesn5GQfuCxAyOlyd9XWRsip5hTnUYScce5+3dq5p2UPIOC+ACGn+z3WskJeELQwMgkCkQgQckbCbtxJCTmNawkFaRQg5NSIaelUhJyWNi6NZRNyphHb0FNxT2toYygLAY0CKYecWS0y5PuDi+SAXgUayzB/qvVl26SoXZ75hYZUYU1NrZSUV8lh/dqGdAamRQCBsAS8kPPyJz6RHbW1/im6ts2VXx3TPazTGTtv+ZYqads6x9j6wi5sdVmlfKdzK2nfMivsUzE/AmmrF5OvAAAgAElEQVQXqB9y5mRlyrmHdpbeHfPTXkeUJ1y6vFz23Su+79MqKnfI1srtMqRnvO5Rotxztp27fsgZ13va6podftuyszJta5+Wermn1cLIJAgYLaAUcj6zZJ3MX17uLyRDRIb1byu9OsQr8LtmwuvSpUO+XDx2P6MbGmZxOdmZsm+3VmGegrkRQCAEgfKKGvnjcyulantdyNmtXbYcPaAwhDOZO+WcRV/JS4tXyS2XDTW3yDRUtlfnltI6r0UazsQpEEivwFNvl8qrn2zyT5qZIXLswPbSqSBeP9S48vbXpHXrXLn+F0PSi2/Q2QryW0j/Ti0NqohSTBJ4ZXmZ/HPJ+ljf0/7l6f/46//JqQNMak1aa+GeNq3cnAyBtAsohZxpr8rAEx53yQvStUMreei3hxpYHSUhgAACCOxO4M9PfCTPvvqVvDDxGKAQQAABJwWOvugFaZ2XKc/ecbST62NRCCAQXOCyP73lT3LXJQcGn4wZEEAAAQMFCDkVm0LIqQjFMAQQQMBAAUJOA5tCSQggoFWAkFMrJ5Mh4KQAIaeTbWVRCCBQT4CQU3E7EHIqQjEMAQQQMFCAkNPAplASAghoFSDk1MrJZAg4KUDI6WRbWRQCCBBypr4HCDlTN+MIBBBAwBQBQk5TOkEdCCAQlgAhZ1iyzIuAOwKEnO70kpUggEDjAjzJqbgzCDkVoRiGAAIIGChAyGlgUygJAQS0ChByauVkMgScFCDkdLKtLAoBBOoJEHIqbgdCTkUohiGAAAIGChByGtgUSkIAAa0ChJxaOZkMAScFCDmdbCuLQgABQs7U9wAhZ+pmHIEAAgiYIkDIaUonqAMBBMISIOQMS5Z5EXBHgJDTnV6yEgQQaFyAJzkVdwYhpyIUwxBAAAEDBQg5DWwKJSGAgFYBQk6tnEyGgJMChJxOtpVFIYBAPQFCTsXtQMipCMUwBBBAwEABQk4Dm0JJCCCgVYCQUysnkyHgpAAhp5NtZVEIIEDImfoeIORM3YwjEEAAAVMECDlN6QR1IIBAWAKEnGHJMi8C7ggQcrrTS1aCAAKNC/Akp+LOIORUhGIYAgggYKAAIaeBTaEkBBDQKkDIqZWTyRBwUoCQ08m2sigEEKgnQMipuB0IORWhGIYAAggYKEDIaWBTKAkBBLQKEHJq5WQyBJwUIOR0sq0sCgEECDlT3wOEnKmbcQQCCCBgigAhpymdoA4EEAhLgJAzLFnmRcAdAUJOd3rJShBAoHEBnuRU3BmEnIpQDEMAAQQMFCDkNLAplIQAAloFCDm1cjIZAk4KEHI62VYWhQAC9QQIORW3AyGnIhTDEEAAAQMFCDkNbAolIYCAVgFCTq2cTIaAkwKEnE62lUUhgAAhZ+p7gJAzdTOOQAABBEwRIOQ0pRPUgQACYQkQcoYly7wIuCNAyOlOL1kJAgg0LsCTnIo7g5BTEYphCCCAgIEChJwGNoWSEEBAqwAhp1ZOJkPASQFCTifbyqIQQKCeACGn4nYg5FSEYhgCCCBgoAAhp4FNoSQEENAqQMiplZPJEHBSgJDTybayKAQQIORMfQ8QcqZuxhEIIICAKQKEnKZ0gjoQQCAsAULOsGSZFwF3BAg53eklK0EAgcYFeJJTcWcQcipCMQwBBBAwUICQ08CmUBICCGgVIOTUyslkCDgpQMjpZFtZFAII1BMg5FTcDoScilAMQwABBAwUIOQ0sCmUhAACWgUIObVyMhkCTgoQcjrZVhaFAAKEnKnvAULO1M04AgEEEDBFgJDTlE5QBwIIhCVAyBmWLPMi4I4AIac7vWQlCCDQuABPciruDEJORSiGIYAAAgYKEHIa2BRKQgABrQKEnFo5mQwBJwUIOZ1sK4tCAIF6AoScituBkFMRimEIIICAgQKEnAY2hZIQQECrACGnVk4mQ8BJAUJOJ9vKohBAgJAz9T3gcsi5uqxSHlm8Vqq37/Bhehfly3d7tE4diSOsFsgQkX6dWkp2C+9/8YWAWwKuh5zTXi2Rr8or/aZlZWbIKYOL3Gogq1ES6Ng6RzoWZCuNZZB7Ai6HnB+v+UaeWbJOqnfU+o3bt3sr2atzS/eayIp2K+C9Q927ayuUAgi4HHJ697SPvb5WKmu4pw2wRaw/lHta61sYeAE8yalI6HLI+VHJVrlt1pfJkHNgt1Zy5kGdFGUY5oqA98bg4F5tJC8705UlsQ4EkgKuh5wXPPKxbKncnlzvDd/vTfdjJrCpolrat8z2f1DJVzwFXA45X1leJn9ZWCI12+tCzqMGtJejvtMuno2O8aqLN2yTEQPax1gg+NJdDjm5pw2+P1yYgXtaF7oYbA2EnIp+roecd8z+MvlTr8E9CuSnw7ooyjDMFYFlq7+RA3oWEHK60lDWsZNA3ELOSWf1ZwfETGBNeZV//SbkjFnj6y3X9ZDzoUUlUlVTF3KOHNRBThhUGN9mx3TlS4q3EHIG7L3rIecdc76Uyuq6Jzm5pw24WSw9nHtaSxunsWxCTkVMQk5FKIZZK8ALgrWto3AFAUJOBSSGWC1AyGl1+7QUT8iphZFJDBYg5AzeHELO4IbMYLYA97Rm9ycd1RFyKioTcipCMcxaAV4QrG0dhSsIEHIqIDHEagFCTqvbp6V4Qk4tjExisAAhZ/DmEHIGN2QGswW4pzW7P+mojpBTUZmQUxGKYdYK8IJgbesoXEGAkFMBiSFWCxByWt0+LcUTcmphZBKDBQg5gzeHkDO4ITOYLcA9rdn9SUd1hJyKyoScilAMs1aAFwRrW0fhCgKEnApIDLFagJDT6vZpKZ6QUwsjkxgsQMgZvDmEnMENmcFsAe5pze5POqoj5FRUJuRUhGKYtQK8IFjbOgpXECDkVEBiiNUChJxWt09L8YScWhiZxGABQs7gzSHkDG7IDGYLcE9rdn/SUR0hp6IyIadITU2N3Dj+WtmyZXNS7Zxzz5MhBx60W8XHpj8ks2bOkEcef7LRca/MnyeTJ02USffdL0VFHRU7wjDdArwg6BZlPpMECDnDuYav/OILufvO2/xW9+rdW86/4ELJb9nSpNbHphZCzti0epcLJeQM5zrnvf+97jdXyrtL3pGTv/8DufDiS9lsEQkQcgaHJ+QM5zrhdabhPS3XjuD7tTkzcE/bHDW3jiHkVOwnIWcd1No1JfLh0g/kpuvHy6T7HpB9B+2X/Pt169bt9OfKyirp0bOn1A85i1eu9P8u8bV40UK5795J8vabb8i8ha8TciruxzCG8YIQhipzmiJAyBneNfyeiRPkxj/cKllZWTtd303pfVzqIOSMS6d3vU5CznCuc9772MWvLZI7JkyUYUOHyJQHH27yB/zsxnAECDmDuxJyhnOdaOyelmtH8P3anBm4p22OmlvHEHIq9pOQ839Q3kV83JWXycwX5vlP7Pz9b4/J3DmzJC83T5Z+8L6MPnuszHtxrgzYe6CMOmuMH2B6T3IeP/KkRp/o9J4EOum4EYScinsxrGG8IIQly7wmCBByhnMN914Prvj1r+SqcdfJXgMG+Nd9vqIRIOSMxt2ksxJyhned+8GJx8kZo0b773MT739N6n1caiHkDN5pQs5wrhPerA3vab33SFw7gu/ZVGfgnjZVMffGE3Iq9pSQc9cvCN6j+HPnzJaXX5orr7+2yA85p097UMaNv0FOPPkU/0nOX/3ifBm4z77yzMzZ33pak5BTcROGPIwXhJCBmT5SAULOcK7h3tP9H7z/nnz26afyu+uvk3eXLeeJ/Ih2OiFnRPAGnZaQM5zrnPc+9ec/PdefvHLbNkLOCPc8IWdwfELOcK4TjYWcXDuC79fmzMA9bXPU3DqGkFOxn4Scu35BuG7cVVLQukC+N2yYTLj9NvnrE09JaWmpnHz80XLDTTdLRcU3MuNfz0pGhsjpZ46WU884cyd1Qk7FTRjyMF4QQgZm+kgFCDnDu4Yn3tgfN+II//rf1O9pjnQjOHxyQk6Hm6u4NELOcK5zife5l189TsaOPqPR97KKLWJYQAFCzoCAIkLIGc51orGQk2tH8P3anBm4p22OmlvHEHIq9tOlkPOTVZul3x4FyZV/VLJV7pj9pVTW7PD/bnCPAvnpsC67lGn4cXXvSc2JE+6U9oWF/k+4h37vUP+Xs2/ZvFmmPvxo8uPq3i9qP/0HJ+30pI831zVXXe6P9570nHjvFG6QFfek7mG8IOgWZT6TBFwKOYvXbpUuhfmSk52ZJL7gkY9lS+X25J8nndU/LdfwxPV/xfKPZczYH8ukyfeb1PZY1ULIGat2N7pYl0LOhu9VX1leJg8tKpGqmlp/7SMHdZATBhWm7TrnfSJp8HeHSG1trfzj2Rk8sR7RtxshZ3B4l0LORu9p53wpldVm3NN+tOxD/9OMXDuC79tUZuCeNhUtN8cScir21aWQc8z1C6RzYb6cO7KP7N+/UFINORXJGGaZAC8IljWMclMScCnkfHjmpzLj1VXyo2N7ycnD9vTDzlRCzpTgGGyNACGnNa0KrVCXQs6jL5ojh+3XScaO7Ov/YD7VkDM0ZCaOVICQMzi/SyFno/e0KYScwTWZwUQB7mlN7Ep6ayLkVPT2Qs6O7fLljosPUDzC3GGX3v2mlH69zS/QCzmPGtpNnv3PJuUnOc1dGZUFEeAFIYgex5ouUBdyrpJHrh9meqlN1vfUy8Xy9LyV/rjCNrl+2DmnuEK2/vfJBe/vd/ckZ5MnYICVAoScVrZNa9FeyNkqL0PuH3eY1nmjmMwLLxJfXti57z6dZNaKcuUnOaOomXOGL0DIGdzYCzmranbIdT8eFHyyiGf49d1vyrqG97Qfb1J+kjPi8jl9SALc04YEa9G0hJyKzTr+0rmSUZshhW1zFI8wd9j6skqp2V73GL/3lZ2VKe17FkqLgjz/z019XN3clVFZEAFeEILocazpAtP+vUIem/OFdC6su87Z/LWloka2fFO90xJatsuXNj0KJSMzw/97Qk6bO9y82gk5m+fm0lFeyNkis1Y6ts+3fllrNlTstIasrAzp0LtIMlvl+n/f1MfVrQdgAY0KEHIG3xg3PvievPPxRmmdnxV8sohnWFe2TbZvr/sVFt5XZmaGFPYolOx2dddA7mkjblBEp+eeNiJ4g05LyKnYjJOveFH6dW8rEy49UPEIc4d5Px333jx6H3H0Pup4wH6d5P6Fa3mS09yWpaUyXhDSwsxJIhLwnnx8aOZn8q/bh0dUgb7Teh9Xnz7zU3/C7/RoI2OO7yOPvPe18u/k1FcJM5kkQMhpUjeiqcULOdu1aiFP3ToimgI0ntX7uLr3lZ/bQkYeuof06lsoT767nic5NRrbOBUhZ/Cuee8hvK9zR/YNPlnEM9S/px1+QBc5ZEhXefjNdTzJGXFfoj4997RRdyD68xNyKvbApZDzvJsWykEDi/yPOHofdeR3cipuAseH8YLgeINjvjzXQs73Vnyd/L3KXmv5nZwx3+AiQsjJHnAp5Pz+lS/JqcN7ymnDe/pPnPE7OdnfngAhZ/B94FLI2eg9Lb+TM/gmsXwG7mktb6CG8gk5FRFdCjm9jzrW/4iCashZU1Mjjz08TTZu3JBUO+HEk2XAwH12q7j0/fdkXWmpDD/mWEVthkUhwAtCFOqcM10CLoWcDa/hqiEn1/B07bZozkPIGY27SWd1KeRseJ1TDTm5zpm0I/XXQsgZ3NSlkLPRe1qFkJPrRPB9ZPIM3NOa3J301EbIqejsUsjZcMmqIWfiuJLVq2Xhgpfl9FFnJafauGG9VFVVS5euXf2/8/7cqlVryc3LE0JOxU0W8TBeECJuAKcPVcClkLMxqFSe5OQaHupWi2xyQs7I6I05sUshZ0NU1ZCT96rGbMdQCiHkDM7qUsjZ6D2tQsjJdSL4PjJ5Bu5pTe5Oemoj5FR0JuT8H1TDG+TStWvlP8s+lPLyMvl640bp2r27bFi/Tgo7FMmRR42QFcs/9p/k/OzTT6RP33480am459I9jBeEdItzvnQKEHJyDU/nfoviXIScUaibdU5CTq5zZu1I/dUQcgY3JeTkOhF8F5k9A/e0ZvcnHdURcioqE3Lu+gXB+y/vv7tEtm7dKgsXzJfjR54kz/3rGRk15hzp1buP/yTnA/fdI4cfedROT38q0jMsTQK8IKQJmtNEIkDIyTU8ko2XxpMScqYR29BTEXJynTN0a2ori5AzOCUhJ9eJ4LvI7Bm4pzW7P+mojpBTUZmQc9cvCLOe+7e0yMryn9qcOuVe+eXFl4r3u05u++Pv5NTTR/n/e9WqL2XxwgUybvyN/kfY+TJPgBcE83pCRfoECDm5huvbTWbORMhpZl/SWRUhJ9e5dO63KM5FyBlcnZCT60TwXWT2DNzTmt2fdFRHyKmoTMi56xeEt95YLC/OmS2tCwqkoqJCvjNgb/lkxXLZsH69XDHuWllVXOx/XN37B4oemz5NrvjNtYrqDEunAC8I6dTmXOkWIOTkGp7uPZfu8xFyplvcvPMRcnKdM29X6q2IkDO4JyEn14ngu8jsGbinNbs/6aiOkFNRmZBTEYph1grwgmBt6yhcQYCQUwGJIVYLEHJa3T4txRNyamFkEoMFCDmDN4eQM7ghM5gtwD2t2f1JR3WEnIrKhJyKUAyzVoAXBGtbR+EKAoScCkgMsVqAkNPq9mkpnpBTCyOTGCxAyBm8OYScwQ2ZwWwB7mnN7k86qiPkVFQm5FSEYpi1ArwgWNs6ClcQIORUQGKI1QKEnFa3T0vxhJxaGJnEYAFCzuDNIeQMbsgMZgtwT2t2f9JRHSGnojIhpyIUw6wV4AXB2tZRuIIAIacCEkOsFiDktLp9Woon5NTCyCQGCxByBm8OIWdwQ2YwW4B7WrP7k47qCDkVlQk5FaEYZq0ALwjWto7CFQQIORWQGGK1ACGn1e3TUjwhpxZGJjFYgJAzeHMIOYMbMoPZAtzTmt2fdFRHyKmoTMipCMUwawV4QbC2dRSuIEDIqYDEEKsFCDmtbp+W4gk5tTAyicEChJzBm0PIGdyQGcwW4J7W7P6kozpCTkVl10POW54vlhaZIjtqRfp2zJdTBndQlGGYKwJl32yXob3bSF52pitLYh0IJAVcDzl/8ejHUlG9QzIzRKpqauXK4/ek+zET+KZqh3RpkyO9i/JjtnKWmxBwPeT8y6slkpkpsn2HyCF92sih/drQ/JgJbNhSIyMGtI/ZqvUu1/WQ89bni/3rRFzvaSurdkjx6k3Sv1c7vRvHotm4p7WoWSGVSsipCOtyyFleUSMLPymXGu/VQESKWmdzk6S4L1wb1qkgW1p4KQlfCDgm4HrIueiTclm/tTrZtYN6cfPv2BZWWk5BbgtpnddCaSyD3BNwOeRcu6lK3l65OfletXu7XOnWLte9JrKiJgW6ts1pcgwDdi3gcsjp3dO+9ukmqfJ+EhLTe9qPPi+Tp1/8Qq792eBYfxtwTxvr9gshp2L/XQ45FQkYhgACCFgr4HrIaW1jKBwBBLQJuBxyakNiIgRiLuByyBnz1vrLf2/FRnl45mdy1yUHwoFAbAUIORVbT8ipCMUwBBBAwEABQk4Dm0JJCCCgVYCQUysnkyHgpAAhp5NtTS6KkNPt/rI6NQFCTjUnIeRUhGIYAgggYKAAIaeBTaEkBBDQKkDIqZWTyRBwUoCQ08m2EnK63VZWl6IAIaciGCGnIhTDEEAAAQMFCDkNbAolIYCAVgFCTq2cTIaAkwKEnE62lZDT7bayuhQFCDkVwQg5FaEYhgACCBgoQMhpYFMoCQEEtAoQcmrlZDIEnBQg5HSyrYScbreV1aUoQMipCEbIqQjFMAQQQMBAAUJOA5tCSQggoFWAkFMrJ5Mh4KQAIaeTbSXkdLutrC5FAUJORTBCTkUohiGAAAIGChByGtgUSkIAAa0ChJxaOZkMAScFCDmdbCshp9ttZXUpChByKoIRcipCMQwBBBAwUICQ08CmUBICCGgVIOTUyslkCDgpQMjpZFsJOd1uK6tLUYCQUxGMkFMRimEIIICAgQKEnAY2hZIQQECrACGnVk4mQ8BJAUJOJ9tKyOl2W1ldigKEnIpghJyKUAxDAAEEDBQg5DSwKZSEAAJaBQg5tXIyGQJOChByOtlWQk6328rqUhQg5FQEI+RUhGIYAgggYKAAIaeBTaEkBBDQKkDIqZWTyRBwUoCQ08m2EnK63VZWl6IAIaciGCGnIhTDEEAAAQMFCDkNbAolIYCAVgFCTq2cTIaAkwKEnE62lZDT7bayuhQFCDkVwQg5FaEYhgACCBgoQMhpYFMoCQEEtAoQcmrlZDIEnBQg5HSyrYScbreV1aUoQMipCEbIqQjFMAQQQMBAAUJOA5tCSQggoFWAkFMrJ5Mh4KQAIaeTbSXkdLutrC5FAUJORTBCTkUohiGAAAIGChByGtgUSkIAAa0ChJxaOZkMAScFCDmdbCshp9ttZXUpChByKoIRcipCMQwBBBAwUICQ08CmUBICCGgVIOTUyslkCDgpQMjpZFsJOd1uK6tLUYCQUxGMkFMRimEIIICAgQKEnAY2hZIQQECrACGnVk4mQ8BJAUJOJ9tKyOl2W1ldigKEnIpghJyKUAxDAAEEDBQg5DSwKZSEAAJaBQg5tXIyGQJOChByOtlWQk6328rqUhQg5FQEI+RUhGIYAgggYKAAIaeBTaEkBBDQKkDIqZWTyRBwUoCQ08m2EnK63VZWl6IAIaciGCGnIhTDEEAAAQMFCDkNbAolIYCAVgFCTq2cTIaAkwKEnE62lZDT7bayuhQFCDkVwQg5FaEYhgACCBgoQMhpYFMoCQEEtAoQcmrlZDIEnBQg5HSyrYScbreV1aUoQMipCEbIqQjFMAQQQMBAAUJOA5tCSQggoFWAkFMrJ5Mh4KQAIaeTbSXkdLutrC5FAUJORTBCTkUohiGAAAIGChByGtgUSkIAAa0ChJxaOZkMAScFCDmdbCshp9ttZXUpChByKoIRcipCMQwBBBAwUICQ08CmUBICCGgVIOTUyslkCDgpQMjpZFsJOd1uK6tLUYCQUxGMkFMRimEIIICAgQKEnAY2hZIQQECrACGnVk4mQ8BJAUJOJ9tKyOl2W1ldigKEnIpgLoec6zZXy/NLN0jN9lpfo0vbHNm7a0tFGYa5JLBn+zzJapHh0pJYCwK+gOsh54z3Nkjp5qpkt4cPaEfnYyjQrmW2tG+ZFcOVs2RPwOWQc+WGbTJ/eVnyvWqvolzpXZRP42MoQN+DNZ2QM5if6Ue/t2KjPDzzM7nrkgNNL7VZ9T3+Rql8U7XdPzY3O1MO7dumWfNwkN0CHVvnSOu8FrtcBCGnYn9dDjk/Ktkqt84qTr5x9ALOU4d0VJRhmCsCpVuqZWivNpKXnenKklgHAkkB10POCx75WLZU1r3p876uPbEn3Y+ZwJZt26WoIJvgJ2Z9r79cl0POV5aXyYOvlsj2HXU/kD9ir3ZyeP+2Me52PJdeUl4lIwa0j+fiNa2akFMTpKHTuB5ynj11WVK+ZU6mXHrsnoZ2grLCEiirqJFeHfKla9scQs6gyK6HnHfM/lIqa3b4TIN7FMhPh3UJSsbxlgksW/2NHNCzgJDTsr5RrppA3ELOSWf1V4NhlDMCa8qr/Os3Tzk509KUF+J6yPnQohKpqqkLOUcO6iAnDCpM2YgD7BZYUryFkDNgCwk5AwIafnicQs7WuS3k5tP6GN4RytMtULxxm3QqyCXk1AFLyKlDkTlMFiDkNLk71BZUgJAzqCDHmy5AyGl6h8Kvj5AzfGPOEK0AIWdwf0LO4IYmz0DIaXJ3qE2HACGnDsX/zkHIqRGTqYwUIOQ0si0UpUmAkFMTJNMYK0DIaWxr0lYYIWfaqDlRRAKEnMHhCTmDG5o8AyGnyd2hNh0ChJw6FAk5NSoylckChJwmd4faggoQcgYV5HjTBQg5Te9Q+PURcoZvzBmiFSDkDO5PyBnc0OQZCDlN7g616RAg5NShSMipUZGpTBYg5DS5O9QWVICQM6ggx5suQMhpeofCr4+QM3xjzhCtACFncH9CzuCGJs9AyGlyd6hNhwAhpw5FQk6NikxlsgAhp8ndobagAoScQQU53nQBQk7TOxR+fYSc4RtzhmgFCDmD+xNyBjc0eQZCTpO7Q206BAg5dSgSciYVa2pq5Mbx18qWLZuTf3fOuefJkAMP2q30Y9MfklkzZ8gjjz/5rXFfrVoll1x4gT/neT87X0aNHqOxa0yVigAhZypajLVNgJBTJIxruLcP/v63x2Ta1Puld+8+ctfEeyS/ZUvbtocT9RJyOtHGQIsg5AznOuddO6/7zZXy7pJ3eK8aaIcGP5iQM7ghIWdwQ5NnIOSs647qdXtXOUXxypXSo2fPJlu9u5zDe3+8eNFCf47s7Gz5yf/9XAbsPbDJORmwewFCTo07hH94qA5z7ZoS+XDpB3LT9eNl0n0PyL6D9kv+/bp163b6c2VllX9xqP/N3/CC8cr8eVJY2EH++eQ/ZMrkP8u7y5ZLUVFHjZ1jKlUBQk5VKcbZKEDIGc413HvzNu7Ky2TmC/MINyP+xiDkjLgBBpyekDOc69x1466S8rIy+eWvLpEzf3iyzFv4Ou9VI9rvhJzB4Qk5gxuaPAMhZ113vOv2ys8/kxv/cKv/Zy+TqK6q8t+renlG5y5d/b9P5BR33D1JEtlF4r3t5KnT/FDSG18/50hkIt74BfPnJR/maphzeA9zfbRsqXxZXCx33X4Lrx2avnEIOTVBetMQcv4Ps+FNrfdTirlzZklebp4s/eB9GX32WJn34lz/ojDqrDHy9ptv+N/8x488aZdPdHoXmKlTJnOjrHHPpjoVIWeqYoy3SYCQM5xruHftfvWV+VLUsZMccuhhcuLJp9i0LZyqlZDTqXY2azGEnOFc57yb5YLWBfLry6+UYUOHyJQHH27yU0zNaiAHNSlAyNkkUZMDCDmbJLJ6ACFnXfu896eXX3KR/OneKXLK938oTz/5hOznFVMAACAASURBVJ9DTHv0cRk7+gw5/czRcuoZZybHHX/iSbJ40SKZ/te/y+znZ8o9EyfIuPHXS5s2bWXRwgXJnMP7ob4314x/PetnHRUV38hXq77cbc6RCFwb+1Sr1ZstouIJOTXCE3Lu+o2j9zj43Dmz5eWX5srrry3yQ87p0x6UceNv8G94vYvMr35xvgzcZ195Zubsb/30e+UXX8hxI46Qvz7xFG8aNe7ZVKci5ExVjPE2CRByhnMN9964fbpihZz7k5/Jry/6BdfxCL8pCDkjxDfk1ISc4VznvB/WX3npxbJ161YpLy/nOhfhfifkDI5PyBnc0OQZCDn/152X5s6R39/wW6mtrfXzCe+py8ZCzsSv1Uv8QOvI4SOSn1LKzsnZKedIhJyT/zzRzzrKvt6425yjcts2fjim+RuGkFMjKCHnrt84Ji4I3xs2TCbcfpv/5q+0tFROPv5oueGmm/2fcHg/7cjIkORPTRKzeY9xn3DMkf4476cpfEUnQMgZnT1nDl+AkDOca3jiYz4N3zSG31HO0FCAkJM9QcgZznUuMav3Q/mTjhvBRw4j/FYj5AyOT8gZ3NDkGQg5d+5O4rrt/T7Md956M+WQ8w833eA/yV8/5/A+8u7N62Ud3brvIe3bFzaac3iV8GlV/d8thJwaTV0KOTduqpTCNrlJnY9Ktsods7+Uypod/t8N7lEgPx3WZZd6DT+u7n3zTpxwp7QvLBTvpxVDv3eo/8vZt2zeLFMffjT5cfULL75UTv/BSTv93k0vIL134t3+uXJycvyPqzf1DxlpbCtT1RMg5GQ7uCzgUsjZ8Bru9e2CRz6WLZXbky2cdFb/tFzDvTd5ww8bKr1695bvDNibf3gowm8iQs4I8Q05tUshZ8Pr3CvLy+ShRSVSVVPra48c1EFOGFSYlutc4n3uyi8+9z/6yD+SGd2GJ+QMbk/IGdzQ5BlcCjkbe7979tRlSf7WuS3k5tP6NNqO+yffI7+95mqpqqqSq68ZLz8ac47/frVjp07SqlUrueiSy5IfV/dyjHWlpVJVXeXnFFu3bPXH9uzVy38C9MH770vmHF5WccetN8vCV1/xs45hRxzpf1y9sZzDy0UOGrwPD3Np/oYh5NQI6lLIOfbGV2Xfvu1kzHF9pHvHlpJqyKmRlakMEiDkNKgZlKJdwKWQ07tBWfR+qYwd2VcO26+Tb5VKyKkdlwmNECDkNKINkRbhUsh5wqVz5eRhe8qPju3l/2A+1ZAz0kZw8tAECDmD0xJyBjc0eQaXQs7bHl0qazZsk3NH9pH9+9f9UEs15DS5R9QWTICQM5jfTke7FHKOuX6BrNlQIS0yM+SYg7vKIUO6ysNvrFN+klMjK1MZJEDIaVAzKEW7gGsh5/SZn/pG/fYo8MPOR977WvlJTu24TGiEACGnEW2ItAiXQs6jL5rjW+ZkZ/phZ6++hfLku+uVn+SMtBGcPDQBQs7gtIScwQ1NnsG1kHP24tU+txdyemHn7fPXJPl39ySnyT2itmAChJzB/HY6+vtXvSRbvqnROGN0U2VmZsiOHXUf9/G+vD8X9iiU7Hb5/p+b+rh6dJVz5jAFCDnD1GXuqAVmLf5Kbn/U+4jL/659Udek8/wt2+VLmx6FkpGZ4U+7u4+r6zwvc5kjQMhpTi+iqsQLOV29xmVlZUiH3kWS2aru1y019XH1qHrAecMVIOQM7kvIGdzQ5Bk+X71Ffn7La7K93r2+yfWmWlvLDq2k7Z7t/cMIOVPVc2M8IafGPo69cYHs36+DXD5moMZZo5kq8SSnd3bvpyJHDe0mz/5nE09yRtMOY85KyGlMKygkBAGXfrLt3aAknuT0PsbpfZxzTnGFbK2u+73K3hchZwibyPApCTkNb1AayvNCzo5ts+XxPxyVhrOFe4rEk5zeWbxfy7HvPp1k1opynuQMl9342Qk5g7eIkDO4ITOkR8D7uHriSU7vV+x5v2rvkaVlyZMTcqanD6adhZBTY0dcCzk7F+Ynf78Fv5NT40axeCpCToubR+lNCrgWcs54dZUfbnof4/Q+zsnv5GxyCzg/gJDT+RY3uUDXQk4v3PR+HYf3azn4nZxNtj8WAwg5g7eZkDO4ITOkR8ALOZd+WuaHm96v2PN+1R6/kzM99iafhZBTY3dcCjk/WbXZf8OY+FINOWtqauSxh6fJxo0bkseecOLJMmDgPruVXvr+e/6/WDb8mGM1doSpdAsQcuoWZT6TBFwKOYvXbpUuhfl+uJn4Ugk5uYabtCP110LIqd/UthldCjkbvldVDTm5ztm2a1Orl5AzNa/GRhNyBjdkhvQIeB+979GllR9uJr4IOdNjb/JZCDk1dselkLMhi2rImTiuZPVqWbjgZTl91FnJqTZuWC9VVdXSpWtX/++8P7dq1Vpy8/KEkFPjRgxxKkLOEHGZOnIBl0LOxjBVQk6u4ZFvw1ALIOQMldeKyV0KORuCq4acXOes2KrNLpKQs9l0yQMJOYMbMkN0AoSc0dmbcmZCTo2dIOT8H2bDkLN07Vr5z7IPpby8TL7euFG6du8uG9avk8IORXLkUSNkxfKP/Sc5P/v0E+nTtx9PdGrclzqnIuTUqclcpgkQcnINN21P6q6HkFO3qH3zEXJynbNv16ZWMSFnal6NjSbkDG7IDNEJEHJGZ2/KmQk5NXaCkHPXbxy9//L+u0tk69atsnDBfDl+5Eny3L+ekVFjzpFevfv4T3I+cN89cviRR+309KfG9jCVBgFCTg2ITGGsACEn13BjN6emwgg5NUFaPA0hJ9c5i7evUumEnEpMux1EyBnckBmiEyDkjM7elDMTcmrsBCHnrt84znru39IiK8t/anPqlHvllxdfKt7vRLrtj7+TU08f5f/vVau+lMULF8i48Tf6H2HnyzwBQk7zekJF+gQIObmG69tNZs5EyGlmX9JZFSEn17l07rcozkXIGVydkDO4ITNEJ0DIGZ29KWcm5NTYCULOXb9xfOuNxfLinNnSuqBAKioq5DsD9pZPViyXDevXyxXjrpVVxcX+x9W9f6DosenT5IrfXKuxM0ylS4CQU5ck85goQMjJNdzEfamzJkJOnZp2zkXIyXXOzp2rXjUhp7rVrkYScgY3ZIboBAg5o7M35cyEnBo7QcipEZOpjBQg5DSyLRSlSYCQUxMk0xgrQMhpbGvSVhghZ9qoOVFEAoScweEJOYMbMkN0AoSc0dmbcmZCTo2dIOTUiMlURgoQchrZForSJEDIqQmSaYwVIOQ0tjVpK4yQM23UnCgiAULO4PCEnMENmSE6AULO6OxNOTMhp8ZOEHJqxGQqIwUIOY1sC0VpEiDk1ATJNMYKEHIa25q0FUbImTZqThSRACFncHhCzuCGzBCdACFndPamnJmQU2MnCDk1YjKVkQKEnEa2haI0CRByaoJkGmMFCDmNbU3aCiPkTBs1J4pIgJAzODwhZ3BDZohOgJAzOntTzkzIqbEThJwaMZnKSAFCTiPbQlGaBAg5NUEyjbEChJzGtiZthRFypo2aE0UkQMgZHJ6QM7ghM0QnQMgZnb0pZybk1NgJQk6NmExlpAAhp5FtoShNAoScmiCZxlgBQk5jW5O2wgg500bNiSISIOQMDk/IGdyQGaITIOSMzt6UMxNyauyE6yHnrbOKpWZ7rS+2d9eWcuqQjhr1mMoGgdIt1TK0VxvJy860oVxqRCAlgbiFnNee2DMlHwbbL7Bl23YpKsiW3kX59i+GFTRLwPWQ88FXS2T7jrr3qkfs1U4O79+2WU4cZK9ASXmVjBjQ3t4FGFA5IacBTaCEZgvUDzlb5mTKpcfu2ey5ONBOgbKKGunVIV+6ts3Z5QKGnHa3ZAw5dcIN5595yPU/H3WInStNQ9Uuh5zrNlfL80s3JEPOLm1z/KCTr/gJ7Nk+T7JaZMRv4azYeQHXQ84Z722Q0s1VyT4OH9DO+Z6ywG8LtGuZLe1bZkETUwGXQ86VG7bJ/OVlyfeqvYpyCfRjus/5QU6wxhNyBvPj6GgFHn+jVL6p2u4XkZudKYf2bRNtQZw9EoGOrXOkdV4LQs6g+i6HnEFtOB4BBBAwXcD1kNN0f+pDAIHwBVwOOcPX4wwIxEOAkDMefWaVCMRZgCc5FbtPyKkIxTAEEEDAQAFCTgObQkkIIKBVgJBTKyeTIeCkACGnk21lUQggUE+AkFNxOxByKkIxDAEEEDBQgJDTwKZQEgIIaBUg5NTKyWQIOClAyOlkW1kUAggQcqa+Bwg5UzfjCAQQQMAUAUJOUzpBHQggEJYAIWdYssyLgDsChJzu9JKVIIBA4wI8yam4Mwg5FaEYhgACCBgoQMhpYFMoCQEEtAoQcmrlZDIEnBQg5HSyrSwKAQTqCRByKm4HQk5FKIYhgAACBgoQchrYFEpCAAGtAoScWjmZDAEnBQg5nWwri0IAAULO1PcAIWfqZhyBAAIImCJAyGlKJ6gDAQTCEiDkDEuWeRFwR4CQ051eshIEEGhcgCc5FXcGIaciFMMQQAABAwUIOQ1sCiUhgIBWAUJOrZxMhoCTAoScTraVRSGAQD0BQk7F7UDIqQjFMAQQQMBAAUJOA5tCSQggoFWAkFMrJ5Mh4KQAIaeTbWVRCCBAyJn6HiDkTN2MIxBAAAFTBAg5TekEdSCAQFgChJxhyTIvAu4IEHK600tWggACjQvwJKfiziDkVIRiGAIIIGCgACGngU2hJAQQ0CpAyKmVk8kQcFKAkNPJtrIoBBCoJ0DIqbgdCDkVoRiGAAIIGChAyGlgUygJAQS0ChByauVkMgScFCDkdLKtLAoBBAg5U98DhJypm3EEAgggYIoAIacpnaAOBBAIS4CQMyxZ5kXAHQFCTnd6yUoQQKBxAZ7kVNwZhJyKUAxDAAEEDBQg5DSwKZSEAAJaBQg5tXIyGQJOChByOtlWFoUAAvUECDkVtwMhpyIUwxBAAAEDBQg5DWwKJSGAgFYBQk6tnEyGgJMChJxOtpVFIYAAIWfqe4CQM3UzjkAAAQRMESDkNKUT1IEAAmEJEHKGJcu8CLgjQMjpTi9ZCQIINC7Ak5yKO4OQUxGKYQgggICBAoScBjaFkhBAQKsAIadWTiZDwEkBQk4n28qiEECgngAhp+J2IORUhGIYAgggYKAAIaeBTaEkBBDQKkDIqZWTyRBwUoCQ08m2sigEECDkTH0PEHKmbsYRCCCAgCkChJymdII6EEAgLAFCzrBkmRcBdwQIOd3pJStBAIHGBXiSU3FnEHIqQjEMAQQQMFCAkNPAplASAghoFSDk1MrJZAg4KUDI6WRbWRQCCNQTIORU3A6EnIpQDEMAAQQMFCDkNLAplIQAAloFCDm1cjIZAk4KEHI62VYWhQAChJyp7wFCztTNOAIBBBAwRYCQ05ROUAcCCIQlQMgZlizzIuCOACGnO71kJQgg0LgAT3Iq7gxCTkUohiGAAAIGChByGtgUSkIAAa0ChJxaOZkMAScFCDmdbCuLQgCBegKEnIrbgZBTEYphCCCAgIEChJwGNoWSEEBAqwAhp1ZOJkPASQFCTifbyqIQQICQM/U9QMiZuhlHIIAAAqYIEHKa0gnqQACBsAQIOcOSZV4E3BEg5HSnl6wEAQQaF+BJTsWd4XLIWV5RIws/KZeaHbW+RlHrbOldlK8owzCXBDoVZEuLzAyXlsRaEPAFXA85F31SLuu3Vie7fVCvNnQ+hgIFuS2kdV6LGK6cJXsCLoecazdVydsrNyffq3Zvlyvd2uXS+BgKdG2bE8NV61uyyyGnd0/72qebpGr7Du5p9W0ZK2fintbKtmkrmpBTkdLlkPOjkq1yy/PF0iJTxMs5+3bMl1MGd1CUYZgrAmXfbJehvdtIXnamK0tiHQgkBVwPOX/x6MdSUb1DvJ9RVNXUypXH70n3YybwTdUO6dImhx9Sxqzv9Zfrcsj5yvIy+curJZKZKeLlF4f0aSOH9uOHOXHb7hu21MiIAe3jtmyt63U55PTuaW99vti/TnBPq3XbWDUZ97RWtSuUYgk5FVldDznvmP2lVNbU/dRrcI8C+emwLooyDHNFYNnqb+SAngWEnK40lHXsJOB6yHnBIx/LlsrtyTVPOqs/OyBmAmvKq/zrN5/EiFnj6y3X9ZDzoUUl/g9xvK+RgzrICYMK49vsmK58SfEWQs6AvXc95LxjzpdSWc09bcBtYvXh3NNa3T4txRNyKjIScipCMcxaAV4QrG0dhSsIEHIqIDHEagFCTqvbp6V4Qk4tjExisAAhZ/DmEHIGN2QGswW4pzW7P+mojpBTUZmQUxGKYdYK8IJgbesoXEGAkFMBiSFWCxByWt0+LcUTcmphZBKDBQg5gzeHkDO4ITOYLcA9rdn9SUd1hJyKyoScilAMs1aAFwRrW0fhCgKEnApIDLFagJDT6vZpKZ6QUwsjkxgsQMgZvDmEnMENmcFsAe5pze5POqoj5FRUJuRUhGKYtQK8IFjbOgpXECDkVEBiiNUChJxWt09L8YScWhiZxGABQs7gzSHkDG7IDGYLcE9rdn/SUR0hp6IyIaciFMOsFeAFwdrWUbiCACGnAhJDrBYg5LS6fVqKJ+TUwsgkBgsQcgZvDiFncENmMFuAe1qz+5OO6gg5FZUJORWhGGatAC8I1raOwhUECDkVkBhitQAhp9Xt01I8IacWRiYxWICQM3hzCDmDGzKD2QLc05rdn3RUR8ipqEzIKVJTUyM3jr9WtmzZnFQ759zzZMiBB+1W8bHpD8msmTPkkcef/Na4r1atkksuvMCf87yfnS+jRo9R7AjDdAvwgqBblPlMEiDkDOca/ve/PSaLFy30W52dnS0/+b+fy4C9B5rU+tjUQsgZm1bvcqGEnOFc5zzwV+bPk8mTJsqk++6XoqKO/nvim2+6URa++grvX9P4rUfIGRybkDO914nrfnOlvLvkHa4Twbeu8gzc0ypTOTuQkFOxtYScdVBr15TIh0s/kJuuHy+T7ntA9h20X/Lv161bt9OfKyurpEfPnlI/5CxeudL/u8TXolcXSJu2bf05L7/kInl32XL/zSNf6RfgBSH95pwxfQKEnOFcw70fVH20bKl8WVwsd91+i8xb+DrX8PRt653ORMgZEbxBpyXkDOc65/0g5757J8nbb76RvMYl3tte89sbZezoM2TKgw83+UN/g7aKtaUQcgZvHSFn+q4T1427SsrLyuSXv7pEzvzhybxHCr59lWbgnlaJyelBhJyK7SXk/B+U92Zv3JWXycwX5kl+y5biPckzd84sycvNk6UfvC+jzx4r816c6z/NM+qsMf6bQu9JzuNHnvStJzq9n4S//NJcmTtntmzdulUmTb5fsSMM0y3AC4JuUeYzSYCQM5xreGJW7438ys8/a/SJfZP2gcu1EHK63F21tRFyhnedW/nFF3LScSOSIYV3zStoXSCXXz3ODzlPP3O0nHrGmWqNYlSzBQg5m02XPJCQM/3XiV9ffqUMGzqEH4YE375KM3BPq8Tk9CBCTsX2EnLu+gXBCyq9kNILK19/bZEfck6f9qCMG3+DnHjyKf6TnL/6xfkycJ995ZmZs3d6yqdy2zb5/Y3Xy3tL3pHNmzclg1PFtjBMowAvCBoxmco4AULOcK7h3qzedZw379FveULO6HsQdQWEnOFd5wg5o97ddecn5AzeB0LO9F0nvAd9rrz0Yv9BnvLycvnrE0/xxHfwLdzkDNzTNknk/ABCTsUWuxRyVlXvkJzszOTKPyrZKnfM/lIqa3b4fze4R4H8dFiXXco0fJIz8dPs7w0bJhNuv82/gJeWlsrJxx8tN9x0s1RUfCMz/vWsZGTILn/S7b15PG7EEVz8FfdjGMN4QQhDlTlNEXAp5Gx4DfeML3jkY9lSuT3JPems/mm7hns/yJo6ZTI/pIp4sxNyRtwAA07vUsjZ8Dr3yvIyeWhRiVTV1PrSIwd1kBMGFabtOrerkJMntNK78Qk5g3u7FHI2ek8750uprI7mnrbhdSLRrV39ffBuMkNjAtzTsi8IORX3gEsh589veU0O3a+TnDa8p7TOz5KgIad3gztxwp3SvrDQf6Jn6PcO9X/B8pbNm2Xqw48mP65+4cWXyuk/OGmn37t5/+R75LfXXC1VVVUyZuyP+bi64n4MYxgvCGGoMqcpAi6FnN4NyqerNsvYkX2l3x4FPnGQkDPINdy75h80eB//B1p8VDPa3U7IGa2/CWd3KeQ845r58qNje8nJw/b0fzAfNOQMcp3zfrh/zVWX++9tvU8lTbx3inQo6ijDDxvqt/3EU77P+9c0fQMQcgaHdinkbPSeNkDIqfs68dGyD/175JVffC5/uncK/8Bu8O2rNAP3tEpMTg8i5FRsr0sh55jrF8iaDRV+wHnq8J4yaGBHuefl1cpPciqSMcwyAV4QLGsY5aYk4FrIOX3mp/76D9uvkx923jFvtfKTnCnBMdgaAUJOa1oVWqEuhZxHXzTHdypsk+uHne07F8ijb6xVfpIzNGQmjlSAkDM4v0shZ6P3tPNXKz/JGVyTGUwU4J7WxK6ktyZCTkXv836/UNZ/vU3atM5RPMLcYevLK6Xmvx9N96rMz20hrbu3k6w2+X7RTX1c3dyVUVkQAV4QguhxrOkCHxdvkl9PeMO/Ybb9a0tFjWz5pnqnZRR0aCWtureTjMwM/+9393F129dP/Y0LEHKyM7yQMyuzVora172fs/nL+2F8/a/WLbP9a1xmq7preFMfV7d57dS+awFCzuC744kXv5DHZn0m3veU7V/ry7ZJzfa6X2HhfXn3tK26tZPsttzT2t7bIPVzTxtEz41jCTkV+3jL9A+kT7cCOeK7nRWPMHfYr+9+U9Z9vc0vsHvHljJ8aHdZsKZSqhR/J6e5K6OyIAK8IATR41gbBNaVbZPt9d4M21BzYzU+9XKxPD1vpf+fvI9xeh/nfKd8u2yr+xVU/hchp63dbX7dhJzNt3PlSC/k7Nw+W+76dd3HqG3+8p7QSnx5v5bjgMFdZPGabTzJaXNTNdROyBkccfuO2uR9YPDZop2Be9po/U09O/e0pnYmfXURcipa3/boUtm/X6Ecd0g3xSPMHea9cWyRmSFjjusjxxzcVZav/Salf3jI3JVRWRABXhCC6HEsAukT8D5q9vgLn/vhpvcxTu/p1FR+J2f6KuVM6RQg5Eyntpnn8kLO7kW5Mv2GI8wsMIWqvI+re+Gm9+s4vF/Lkerv5EzhVAy1SICQ06JmpaHURu9pU/idnGkokVNEIMA9bQTohp2SkFOxIS6FnIuXrpODBhb5Qaf3pfoPD9XU1MhjD0+TjRs3JNVOOPFkGTBwn90qLn3/PVlXWirDjzlWUZthUQjwghCFOudEIHWBZZ+XS5cOeTt99F4l5OQanrq1TUcQctrUrXBqdSnkXPh+qR9uJr5UQ06uc+HsLVNmJeQ0pRNm1NHoPa1CyMl1woz+hVUF97RhydozLyGnYq9cCjkbLlk15EwcV7J6tSxc8LKcPuqs5FQbN6yXqqpq6dK1q/933p9btWotuXl5QsipuMkiHsYLQsQN4PQIBBBQCTm5hgcAtuBQQk4LmhRyiS6FnA2pVENOrnMhb7KIpyfkjLgBhp/ev6dVCDm5ThjeyIDlcU8bENCBwwk5FZtIyPk/qIYhZ+natfKfZR9KeXmZfL1xo3Tt3l02rF8nhR2K5MijRsiK5R/7T3J+9ukn0qdvP57oVNxz6R7GC0K6xTkfAvoEgoScXMP19SHKmQg5o9Q349yEnLxXNWMnhlcFIWd4ti7MHDTk5P2QC7tAhHtaN/oYZBWEnIp6hJy7fuPo/Zf3310iW7dulYUL5svxI0+S5/71jIwac4706t3Hf5LzgfvukcOPPGqnpz8V6RmWJgFeENIEzWkQCEEgSMjJNTyEhkQwJSFnBOiGnZKQk/eqhm1J7eUQcmondWrCoCEn74fc2A7c07rRxyCrIORU1CPk3PUbx1nP/VtaZGX5T21OnXKv/PLiS8X7XSe3/fF3curpo/z/vWrVl7J44QIZN/5G/yPsfJknwAuCeT2hIgRUBYKEnFzDVZXNHkfIaXZ/0lEdISfvVdOxz6I8ByFnlPrmnztoyMn7IfN7rFIh97QqSm6PIeRU7C8h567fOL71xmJ5cc5saV1QIBUVFfKdAXvLJyuWy4b16+WKcdfKquJi/+Pq3j9Q9Nj0aXLFb65VVGdYOgV4QUinNudCQK9AkJCTa7jeXkQ1GyFnVPLmnJeQk/eq5uzGcCoh5AzH1ZVZg4acvB9yYydwT+tGH4OsgpBTUY+QUxGKYdYK8IJgbesoHAFJJeSEy00BQk43+5rKqgg5U9FirI0ChJw2di19NacacqavMs6UTgHuadOpbea5CDkV+0LIqQjFMGsFeEGwtnUUjgAhJ3tACDnZBISc7AHXBQg5Xe9wsPURcgbzc+Vo7mld6WTz10HIqWhHyKkIxTBrBXhBsLZ1FI4AISd7gJCTPSCEnGwC1wUIOV3vcLD1EXIG83PlaO5pXelk89dByKloR8ipCMUwawV4QbC2dRSOACEne4CQkz1AyMkecF6AkNP5FgdaICFnID5nDuae1plWNnshhJyKdIScilAMs1aAFwRrW0fhCBBysgcIOdkDhJzsAecFCDmdb3GgBRJyBuJz5mDuaZ1pZbMXQsipSEfIqQjFMGsFeEGwtnUUjgAhJ3uAkJM9QMjJHnBegJDT+RYHWiAhZyA+Zw7mntaZVjZ7IYScinSuh5y3zfpSqrfv8DX27d5Kzjqks6KMO8NWlX4je3Rq6c6CUlzJyvWVclCvAsnLzkzxSIYjgEDUAg3/dfU/ntYn6pI4f5oFvt5SLW3ys6R3UX6az8zpTBFw/Xdy/uXVEqnZUetzHz2wvRy9d3tT6KkjTQKfrK2QEQPoe5q4rTuNF3LePvtLqaqJ9z2tdY3TXDD3tJpBLZyOkFOxaS6HnCs3bJN75n0l1dvr3jju1TlfcIopbwAAIABJREFUhvZuoyjjxrAZ81bKq0vWyC2XDXVjQc1chRdw52QRcjaTj8MQiEzgjtnF8lVZlX/+rMwMGX1wp8hq4cTRCXRtlytd2+ZEVwBnjlTA5ZDz/VVb5JHX1iZDziE9Wss+3VpF6s3JIxDIEBnSoyCCE3NKGwS8e9p7530lVTG+p7WhT+mokXvadCibew5CTsXeuBxyKhI4PezPT3wkz776lbww8Rin18niEEAAAQQQQMBNAZdDTjc7xqoQQAABBBBAQLcAIaeiKCGnIpSlwwg5LW0cZSOAAAIIIICAL0DIyUZAAAEEEEAAgbgLEHIq7gBCTkUoS4cRclraOMpGAAEEEEAAAUJO9gACCCCAAAIIICAihJyK24CQUxHK0mGEnJY2jrIRQAABBBBAgJCTPYAAAggggAACCBByqu8BQk51KxtHEnLa2DVqRgABBBBAAIGEAB9XZy8ggAACCCCAQNwFeJJTcQcQcipCWTqMkNPSxlE2AggggAACCPgChJxsBAQQQAABBBCIuwAhp+IOIORUhLJ0GCGnpY2jbAQQQAABBBAg5GQPIIAAAggggAACfFxdfQ8Qcqpb2TiSkNPGrlEzAggggAACCCQEeJKTvYAAAggggAACcRfgSU7FHUDIqQhl6TBCTksbR9kIIIAAAggg4AsQcrIREEAAAQQQQCDuAoScijuAkFMRytJhhJyWNo6yEUAAAQQQQICQkz2AAAIIIIAAAgjwcXX1PUDIqW5l40hCThu7Rs0IIIAAAgggkBDgSU72AgIIIIAAAgjEXYAnORV3ACGnIpSlwwg5LW0cZSOAAAIIIICAL0DIyUZAAAEEEEAAgbgLEHIq7gBCTkUoS4cRclraOMpGAAEEEEAAAUJO9gACCCCAAAIIIMDH1dX3ACGnupWNIwk5bewaNSOAAAIIIIBAQoAnOdkLCCCAAAIIIBB3AZ7kVNwBhJyKUJYOI+S0tHGUjQACCCCAAAK+ACEnGwEBBBBAAAEE4i5AyKm4Awg5FaEsHUbIaWnjKBsBBBBAAAEECDnZAwgggAACCCCAAB9XV98DhJzqVjaOJOS0sWvUjAACCCCAAAIJAZ7kZC8ggAACCCCAQNwFeJJTcQcQcipCWTqMkNPSxlE2AggggAACCPgChJxsBAQQQAABBBCIuwAhp+IOIORUhLJ0GCGnpY2jbAQQQAABBBAg5GQPIIAAAggggAACfFxdfQ8Qcqpb2TiSkNPGrlEzAggggAACCCQEeJKTvYAAAggggAACcRfgSU7FHUDIqQhl6TBCTksbR9kIIIAAAggg4AsQcrIREEAAAQQQQCDuAoScijuAkFMRytJhhJyWNo6yEUAAAQQQQICQkz2AAAIIIIAAAgjwcXX1PUDIqW5l40hCThu7Rs0IIIAAAgggkBDgSU72AgIIIIAAAgjEXYAnORV3ACGnIpSlwwg5LW0cZSOAAAIIIICAL0DIyUZAAAEEEEAAgbgLEHIq7gBCTkUoS4cRclraOMpGAAEEEEAAAUJO9gACCCCAAAIIIMDH1dX3ACGnupWNI10POT9YtVkqamr91mRnZkqvojwb20TNAQVa5WRKTlZmwFk4HAEEEEDARAGXn+Qsr6iRT0srpKa27r1MYcts6dA628Q2UFPIAu1bZoV8BqZHAAEEELBZgCc5FbtHyKkIZekw10POs6cu+2+4VSvZLTLk/w7vZmmnKLu5AhXVtdKvU750bZvT3Ck4DgEEEEDAYAGXQ85XlpfJg6+WSFZmhmyvrZUDexbIIX3aGNwNSgtDYNO27TJiQPswpmZOBBBAAAFHBAg5FRtJyKkIZemwOIScida0zm0hN5/Wx9JOUXZzBYo3bpNOBbmEnM0F5DgEEEDAcAHXQ86HFpVI1X8/lTJyUAc5YVCh4R2hPN0CS4q3EHLqRmU+BBBAwDEBQk7FhhJyKkJZOoyQ09LGUbayACGnMhUDEUAAASsFCDmtbBtFpyBAyJkCFkMRQACBmAoQcio2npBTEcrSYYScljaOspUFCDmVqRiIAAIIWClAyGll2yg6BQFCzhSwGIoAAgjEVICQU7HxhJyKUJYOI+S0tHGUrSxAyKlMxUAEEEDASgFCTivbRtEpCBBypoDFUAQQQCCmAoScio0n5FSEsnQYIaeljaNsZQFCTmUqBiKAAAJWChByWtk2ik5BgJAzBSyGIoAAAjEVIORUbDwhpyKUpcMIOS1tHGUrCxByKlMxEAEEELBSgJDTyrZRdAoChJwpYDEUAQQQiKkAIadi4wk5FaEsHUbIaWnjKFtZgJBTmYqBCCCAgJUChJxWto2iUxAg5EwBi6EIIIBATAUIORUbT8ipCGXpMELOusbV1NTIdb+5Ut5d8o6c97PzZdToMY129LHpD8msmTPkkcef3Om/F69cKT169mxyF+zq+MSBr8yfJ5MnTZRJ990vRUUdm5yPAU0LEHI2bcQIBBBAwGYBQs669zE3jr9WtmzZnGzlOeeeJ0MOPGi3rW3O+xLeq6T/u4WQM/3mnBEBBBCwTYCQU7FjhJyKUJYOI+Ssa9x1466SlZ9/Jjf+4Vb/z15gWV1VJfktW8raNSXSuUtX/+8TNwN33D1JKiur/HGLFy2UcVdeJpOnTpMBew/0x69bt072HbRfcld4f+eNXzB/XjIkbRiMevPcd+8kefvNN2TewtcJOTV9TxFyaoJkGgQQQMBQAULOusZ47zU+XPqB3HT9eJl03wPJ9yEN35ck3pN472Hqh5wq70t4rxLNNwEhZzTunBUBBBCwSYCQU7FbhJyKUJYOI+Ssa5z3Jv/ySy6SP907RU75/g/l6Sef8MPIaY8+LmNHnyGnnzlaTj3jzOS44088SRYvWiTT//p3mf38TLln4gQZN/56adOmrSxauEDycvNk6Qf/n707j4+quv8//slCEkgCEhaNICBoCyJaLe5UBPXLrlVQEBSrP6ut+66AIEKVb9FqDWUVvgEqVq1a64IEowgYxKWiiFTCIktkCRBBgoEhkN/jnjhDEpPMmWTunXvufeUfJTlzlufn5PE48865yUqZ/+4i1ddbb/xbBaAlJT/KdwVbpHff/tXeCN20caP079WTkDOK30+EnFHEpCsEEEDAhQKEnEeLEvzBq3X+sH5Q+9I/5knuwgWhc8k11w6XRe/lqjPJ4KHD1A9WrfNOJOcSzirOfxMQcjpvzogIIICAaQKEnJoVI+TUhDK0GSHn0cK9n7tQ/jR2jJSVlYn1JsC6dVldyBl8XN26/Zmeli7de/RUNzmtNxQNkpIkd2GOfPB+rnz80bJQyDn1b1kyYvRY2fN9kdzxx5vllM6nyuvzc352W5M3DtH/RiLkjL4pPSKAAAJuEiDkrDnktB5jr3gusc43c7NnqTNJvwGXqR/eRnou4azi/O4n5HTenBERQAAB0wQIOTUrRsipCWVoM0LOyoULHtxv/P0t8vlnn0Yccj4+fqwKPs/r1k2eeXKivPDyq+omhdXvgN4Xy/GtWkvTphkSFyeh26EVZ8Abh+h/IxFyRt+UHhFAAAE3CRBy1hxyBn8gW/FcUlhYqM4kY8dPUE+YWE+bRHIu4azi/O4n5HTenBERQAAB0wQIOTUrRsipCWVoMy+FnFNeXSOpDRNlYI+2ktYwUVXk2pmrQ5VJS06QCQPbV1upGVMny5iRD0kgEJCHRo6WIcOukx4XnCMtWraU1NRUuf2ue0OPq2c98xfZWVgogUMB+WJ1vuwv3q/atm3XTt0AnTVjmjTNyJCDBw6om5xP/XmC5H24RIr37ZNuF3ZXj6vfduc9Mui3/dXrg39gyHrEbOSD96k/fmTd9MyaMj3sHwwwdNs5Om1CTke5GQwBBBBwXMBLIect//uRDO/bQS44raVyXJK/R2Yv2yaB0jL1775dmkmfLhk1Gld9XN26qWmdW4LnknPOO1+dM6wzycw5z4ceV9c9l1jnJM4qjm9xIeR03pwREUAAAdMECDk1K0bIqQllaDMvhZzWXs1ZvlUFnFf2aKvCzj/My9cKOQ0tH9PWECDk1ECiCQIIIGCwgJdCzotvX6gqcVLrdBV2Hk5JiijkNLiMTL0WAUJOtgcCCCCAQDgBQs5wQj99nZBTE8rQZpNf+UZe+2CLnH5yU0NXcHTaW3YUS9EPgaOhZsNEiTumkaQd21h9rrabnMYvngXUKEDIyeZAAAEEvC1ghZzJDUQ6tjP/LPPl2qJKxTquRSORjFSJa5isPh/uJqe3K+3f1RFy+rf2rBwBBBDQFSDk1JQi5NSEMrTZa4s2yf+9tV4e/8OvDF3B0Wn/491v5dPVu9UnEuLj5JKzM+XzvUckMbn80XVCTuNLXKcFEHLWiY0XIYAAAsYIBG9y3jfsVGPmXNNE7332s9CXMhony1m/Olb+W3xEDh0p/zQhp/ElrtMCCDnrxMaLEEAAAV8JEHJqlpuQUxPK0GZWyDl7/gZ548kehq7g6LStvZr7yTYVbg7r1V5atWik/Ts5jV88C6hRgJCTzYEAAgh4W8AKOTsc30hmjLzA+IVaj6tb4eaQS9vJgG4nyPJvf+BxdeOrWv8FEHLW35AeEEAAAa8LEHJqVpiQUxPK0GZeCjmXrNghHVqnq3Az+KH7h4dKS0tl+uQs2bB+nVw1ZKice363n1V01cov1R8c6nHJpXWudjT6qPPgPn0hIadPC8+yEUDANwJeCjlfXbRJhZtJDeJV/XT/8JB1jpk3J1uKisqfaLE++vQbIB1P6VzrPuBcYsa3CSGnGXVilggggEAsBQg5NfUJOTWhDG3mpZCzuhLohpzv5rwjiQmJtQaYwTcCp59xhqSmpklySops27pVFi/KlSsGXq3+XbR7lwQCh+S4zMzQdKzPBdvzZsL5bxRCTufNGREBBBBwUsBLIWdVN92QM/g661ySt/QDGTR4aKVzSMWzCecSJ3dndMYi5IyOI70ggAACXhYg5NSsLiGnJpShzQg5ywtnhY9zs2fJrXfeLe1ObK/+Hby1OWfWc3L5wEFSsHmzZD39pAwZNlzez10o948YJevy18h7C3Nk0JChkp7eWL5Z/bXs3btHvi8qkuE33iRWeLp7107JaNZcul/UU9bmr1H9WjdG23c4qV63Qg3dco5Pm5DTcXIGRAABBBwVIOQ8yl015CzcsaPS2SSzVSvOJY7uzugMRsgZHUd6QQABBLwsQMipWV1CTk0oQ5sRch4tnPVG4J8vzlNh5Zldz6o25AwGnwveflOSk1PUY2AVb0ys/GKF7N+/X/KWLpb7Hx6lwtK333hdBg+7LhSePjdtsvym+0WVblkYun2MmDYhpxFlYpIIIIBAnQUIOWsOOa2vVDyb9O7bn3NJnXda7F5IyBk7e0ZGAAEETBEg5NSsFCGnJpShzQg5KxcucPCgPDFujPS//ArZ98M+ddOy4k3O2kJOK/hMSExUNzZnTp8it955j+rc+j1ZE58YJ1cOGqz+v6BgiyzPWyojRj+mHnHnw14BQk57fekdAQQQiLUAIWfNIWd1ZxPOJbHesZGPT8gZuRmvQAABBPwmQMipWXFCTk0oQ5sRcpYX7l+vvCwbv90gO7Zvl159+qkbmpOffVqaNW8uBVs2y+hxj6vH1bNnTpfWJ7RRv4tz/ISJEhcXJ2NGPiRdzz5b3dS0Hl1PS0+XkpISdZPzzddfk3Vr82X3rl3q8XarDysotfqfNzdbteHDXgFCTnt96R0BBBCItQAhZ80h52efLK90Nvllx06cS2K9YeswPiFnHdB4CQIIIOAzAUJOzYITcmpCGdqMkNPQwjFtbQFCTm0qGiKAAAJGChByGlk2Jh2BACFnBFg0RQABBHwqQMipWXhCTk0oQ5sRchpaOKatLUDIqU1FQwQQQMBIAUJOI8vGpCMQIOSMAIumCCCAgE8FCDk1C0/IqQllaDNCTkMLx7S1BQg5taloiAACCBgpQMhpZNmYdAQChJwRYNEUAQQQ8KkAIadm4Qk5NaEMbUbIaWjhmLa2ACGnNhUNEUAAASMFCDmNLBuTjkCAkDMCLJoigAACPhUg5NQsPCGnJpShzQg5DS0c09YWIOTUpqIhAgggYKQAIaeRZWPSEQgQckaARVMEEEDApwKEnJqFJ+TUhDK0GSGnoYVj2toChJzaVDREAAEEjBQg5DSybEw6AgFCzgiwaIoAAgj4VICQU7PwhJyaUIY281PImZocL+Mub29opZh2XQW27gnIcU2SJLNJUl274HUIIIAAAi4W8HrImZ23TQ4dLlMV6NU5Q/6nc4aLq8HU7BD4eut+6dmxqR1d0ycCCCCAgEcECDk1C0nIqQllaDOvh5y3zVsjgdLyNwbpKYky8NctDK0U066zQJzIyS0bSst0Qs46G/JCBBBAwMUCXg45P/n2B5n54VYpO1JegDPbNpbTWqe6uBpMzQ6BuDiR8zs0saNr+kQAAQQQ8IgAIadmIQk5NaEMbeb1kNPQsjBtBBBAAAEEENAU8HLIqUlAMwQQQAABBBDwuQAhp+YGIOTUhDK0GSGnoYVj2ggggAACCCCgBAg52QgIIIAAAggg4HcBQk7NHUDIqQllaDNCTkMLx7QRQAABBBBAgJCTPYAAAggggAACCFi/0mbgXyXuzCufGXvz1ec+esvgc0GpQYCQ09tbg5DT2/VldQgggAACCHhdgJucXq8w60MAAQQQQACBcAKEnOGEfvo6IacmlKHNCDkNLRzTRgABBBBAAAElQMjJRkAAAQQQQAABvwsQcmruAEJOTShDmxFyGlo4po0AAggggAAChJzsAQQQQAABBBBAgMfV9fcAIae+lYktCTlNrBpzRgABBBBAAIGgADc52QsIIIAAAggg4HcBbnJq7gBCTk0oQ5sRchpaOKaNAAIIIIAAAkqAkJONgAACCCCAAAJ+FyDk1NwBhJyaUIY2I+Q0tHBMGwEEEEAAAQQIOdkDCCCAAAIIIIAAj6vr7wFCTn0rE1sScppYNeaMAAIIIIAAAkEBbnKyFxBAAAEEEEDA7wLc5NTcAYScmlCGNiPkNLRwTBsBBBBAAAEElAAhJxsBAQQQQAABBPwuQMipuQMIOTWhDG1GyGlo4Zg2AggggAACCBBysgcQQAABBBBAAAEeV9ffA4Sc+lYmtiTkNLFqzBkBBBBAAAEEggLc5GQvIIAAAggggIDfBbjJqbkDCDk1oQxtRshpaOGYNgIIIIAAAggoAUJONgICCCCAAAII+F2AkFNzBxByakIZ2oyQ09DCMW0EEEAAAQQQIORkDyCAAAIIIIAAAjyurr8HCDn1rUxsSchpYtWYMwIIIIAAAggEBbjJyV5AAAEEEEAAAb8LcJNTcwcQcmpCGdqMkNPQwjFtBBBAAAEEEFAChJxsBAQQQAABBBDwuwAhp+YOIOTUhDK0GSGnoYVj2ggggAACCCBAyMkeQAABBBBAAAEEeFxdfw8QcupbmdiSkNPEqjFnBBBAAAEEEAgKcJOTvYAAAggggAACfhfgJqfmDiDk1IQytBkhp6GFY9oIIIAAAgggoAQIOdkICCCAAAIIIOB3AUJOzR1AyKkJZWgzQk5DC8e0EUAAAQQQQICQkz2AAAIIIIAAAgjwuLr+HiDk1LcysSUhp4lVY84IIIAAAgggEBTgJid7AQEEEEAAAQT8LsBNTs0dQMipCWVoM0JOQwvHtBFAAAEEEEBACRByshEQQAABBBBAwO8ChJyaO4CQUxPK0GaEnIYWjmkjgAACCCCAACEnewABBBBAAAEEEOBxdf09QMipb2ViS0JOE6vGnBFAAAEEEEAgKMBNTvYCAggggAACCPhdgJucmjuAkFMTytBmXg85t+8NSOmRMlWdhHiRpo0aGFoppl0fgQYJcZIQH1efLngtAggggIBLBbwcch44dESKig/JkZ/sGyXFS6OkBJdWgmnZKZDSIN7O7ukbAQQQQMBwAUJOzQIScmpCGdrM6yHntTNXixVwWTFnUkKcXH9+pqGVYtp1FbBC7l8c20gymyTVtQtehwACCCDgYgEvh5xL8vfIrA+3ifVzusNHRH7dNl26tkt3cTWYmh0CB0uPSM+OTe3omj4RQAABBDwiQMipWUhCTk0oQ5v5IeQMliYtOUEmDGxvaKWYdl0FNhcdkJbpyYScdQXkdQgggIDLBbwecs5etk0CpeVPpfTt0kz6dMlweUWYXrQFVmwuJuSMNir9IYAAAh4TIOTULCghpyaUoc0IOQ0tHNPWFiDk1KaiIQIIIGCkACGnkWVj0hEIEHJGgEVTBBBAwKcChJyahSfk1IQytBkhp6GFY9raAoSc2lQ0RAABBIwUIOQ0smxMOgIBQs4IsGiKAAII+FSAkFOz8IScmlCGNiPkNLRwTFtbgJBTm4qGCCCAgJEChJxGlo1JRyBAyBkBFk0RQAABnwoQcmoWnpBTE8rQZoSchhaOaWsLEHJqU9EQAQQQMFKAkNPIsjHpCAQIOSPAoikCCCDgUwFCTs3CE3JqQhnajJDT0MIxbW0BQk5tKhoigAACRgoQchpZNiYdgQAhZwRYNEUAAQR8KkDIqVl4Qk5NKEObEXIaWjimrS1AyKlNRUMEEEDASAFCTiPLxqQjECDkjACLpggggIBPBQg5NQtPyKkJZWgzQs7ywpWWlsojDz8gX6z4XG646WYZfM2wais6b+5sWTD/Lfn7i69U+vrmTZukTdu2YXdBTa+3XvhdQYHcddsfpLh4X61zCDsIDSrXpuiAtExPlswmScgggAACCHhQgJCz/Bzz2OhR6gwR/Lju+hvkzK5n1Vrx2s4l1guXLF4kUydlyaRpM6R58xacVWL0/UPIGSN4hkUAAQQMEiDk1CwWIacmlKHNCDnLC/fIiAdl07cb5LHH/6z+bQWWhwIBadiokezYvk2OPS5TfT74ZuCpv06SgwcDqt3yZXky4oF7ZerMbOnY6RTVfufOnXJql9NCu8L6nNV+6eJFoZC0ajBqvZHIyGgm/3rlnzJ96t/ki9X56g0FH/UT4CZn/fx4NQIIIOB2AULO8gpZZ42vV30l4x8dLZOmPRc6h1Q9lwTPJNYZpmLIWfVcYp1vpk2ZJP/59BNZlPexOpNwVonNdwMhZ2zcGRUBBBAwSYCQU7NahJyaUIY2I+QsL5x1yL/vrtvl2SnT5bLLr5DXXnlZhZHZz78ow6+5SgZdfY1cedXVoXa9+/WX5cuWydwXXpKcd+bL5KxnZMToR6Vx4yayLG+ppCSnyKqvVsr8dxepvt56498qAC0p+VG+K9givfv2r/ZGaHAuM6dPVa+1QlY+6idAyFk/P16NAAIIuF2AkPNohYI/eA2eIV76xzzJXbggdC655trhsui9XHUmGTx0mAowrfNOTeeSTRs3Sv9ePUMhZ3Ak69zEWcW57wxCTuesGQkBBBAwVYCQU7NyhJyaUIY2I+Q8Wrj3cxfKn8aOkbKyMrHeBFi3LqsLOYOPq1u3P9PT0qV7j57qJqf1hqJBUpLkLsyRD97PlY8/WhYKOaf+LUtGjB4re74vkjv+eLOc0vlUeX1+zs9ualpvJnr1vFBeePnVsI+YGbrlHJ82Iafj5AyIAAIIOCpAyFlzyGk9xl7xXGKdb+Zmz1Jnkn4DLlM/vA13LqkacnJWcXR7q8EIOZ03Z0QEEEDANAFCTs2KEXJqQhnajJCzcuGCNxZu/P0t8vlnn0Yccj4+fqwKPs/r1k2eeXKiCiut25hWvwN6XyzHt2otTZtmSFychG6HBmdg/U7OPpd0l7HjJ6hbo3xER4CQMzqO9IIAAgi4VYCQs+aQM/gD2YrnksLCQnUmsc4b1hMm1tMm1Z1LrF6r3uTkrBKb7wJCzti4MyoCCCBgkgAhp2a1CDk1oQxt5qWQ8+X3NkqrFo3kgtNahqpx7czVof9PS06QCQPbV1upGVMny5iRD0kgEJCHRo6WIcOukx4XnCMtWraU1NRUuf2ue0OPq2c98xfZWVgogUMB9Xsz9xfvV23btmunboDOmjFNmmZkyMEDB9RNzqf+PEHyPlwixfv2SbcLu6vH1W+78x4Z9Nv+lX7vpvVGZErWX9X8kpKS1GvD/cEAQ7edo9Mm5HSUm8EQQAABxwW8FHJa5+5hvdqr84z1sSR/j8xetk0CpWXq3327NJM+XTJqNK76uLp1U9M6twTPJeecd776I4vWmWTmnOdDj6tXdy6x+hr54H2qvfUEStaU6fLaq//krOL4DucmZwzIGRIBBBAwToCQU7NkhJyaUIY281LIae3VnOVb5aTW6XLVxe2kx6+Pk+v/779aIaeh5WPaGgKEnBpINEEAAQQMFvBSyHnx7QslIT5OnWGss8zWHw9HFHIaXEamXosANznZHggggAAC4QQIOcMJ/fR1Qk5NKEObWSHn9NfXysVnHWfoCo5Oe9X67+W7nSWhT1i3IPY3TJGGGeW3IWq7yWn84llAjQKEnGwOBBBAwNsCVsjZODVBzuty9EkOU1ds/bC24kfH9k1lb0qySFKi+nS4m5ymrpt51y5AyMkOQQABBBAIJ0DIGU6IkFNTyOxmK9bslqx/rpEhl7QzeyEiMv+jAlm1fk9oHaefnCEFZQmSlJZMyGl8deu+AELOutvxSgQQQMAEASvkbNMyRYb8TwcTplvrHK3LBcGPpAbxcmbnllJQFi+H4+IJOY2vbt0XQMhZdzteiQACCPhFgJBTs9Lc5NSEMrTZl2uLZM78DfL0XV0NXcHRaQcfV7fCzev7thfrv7q/k9P4xbOAGgUIOdkcCCCAgLcFrJDztA6N5Zl7zjF+odbj6la4OaDbCTLk0nayansJj6sbX9X6L4CQs/6G9IAAAgh4XYCQU7PChJyaUIY281LI+eaHW6TNsakq3Ax+6IacpaWlMn1ylmxYv06uGjJUzj2/288qumrll+oPDvW45NI6VzsafdR5cJ++kJDTp4Vn2Qgg4BsBL4WcU15do8LNjMblT6Ho/uEh6xwzb062FBXtDtW9T78B0vH2PGp/AAAgAElEQVSUzrXuA84lZnybEHKaUSdmiQACCMRSgJBTU5+QUxPK0GZeCjmrK4FuyPluzjuSmJBYa4AZfCNw+hlnSGpqmiSnpMi2rVtl8aJcuWLg1erfRbt3SSBwSI7LzAxNx/pcsD1vJpz/RiHkdN6cERFAAAEnBbwUclZ10w05g6+zziV5Sz+QQYOHVjqHVDybcC5xcndGZyxCzug40gsCCCDgZQFCTs3qEnJqQhnajJCzvHBW+Dg3e5bceufd0u7E9urfwVubc2Y9J5cPHCQFmzdL1tNPypBhw+X93IVy/4hRsi5/jby3MEcGDRkq6emN5ZvVX8vevXvk+6IiGX7jTWKFp7t37ZSMZs2l+0U9ZW3+GtWvdWO0fYeT6nUr1NAt5/i0CTkdJ2dABBBAwFEBQs6j3FVDzsIdOyqdTTJbteJc4ujujM5ghJzRcaQXBBBAwMsChJya1SXk1IQytBkh59HCWW8E/vniPBVWntn1rGpDzmDwueDtNyU5OUU9BlbxxsTKL1bI/v37JW/pYrn/4VEqLH37jddl8LDrQuHpc9Mmy2+6X1TploWh28eIaRNyGlEmJokAAgjUWYCQs+aQ0/pKxbNJ7779OZfUeafF7oWEnLGzZ2QEEEDAFAFCTs1KEXJqQhnajJCzcuECBw/KE+PGSP/Lr5B9P+xTNy0r3uSsLeS0gs+ExER1Y3Pm9Cly6533qM6t35M18YlxcuWgwer/Cwq2yPK8pTJi9GPqEXc+7BUg5LTXl94RQACBWAsQctYcclZ3NuFcEusdG/n4hJyRm/EKBBBAwG8ChJyaFSfk1IQytBkhZ3nh/vXKy7Lx2w2yY/t26dWnn7qhOfnZp6VZ8+ZSsGWzjB73uHpcPXvmdGl9Qhv1uzjHT5gocXFxMmbkQ9L17LPVTU3r0fW09HQpKSlRNznffP01Wbc2X3bv2qUeb7f6sIJSq/95c7NVGz7sFSDktNeX3hFAAIFYCxBy1hxyfvbJ8kpnk1927MS5JNYbtg7jE3LWAY2XIIAAAj4TIOTULDghpyaUoc0IOQ0tHNPWFiDk1KaiIQIIIGCkACGnkWVj0hEIEHJGgEVTBBBAwKcChJyahSfk1IQytBkhp6GFY9raAoSc2lQ0RAABBIwUIOQ0smxMOgIBQs4IsGiKAAII+FSAkFOz8IScmlCGNiPkNLRwTFtbgJBTm4qGCCCAgJEChJxGlo1JRyBAyBkBFk0RQAABnwoQcmoWnpBTE8rQZoSchhaOaWsLEHJqU9EQAQQQMFKAkNPIsjHpCAQIOSPAoikCCCDgUwFCTs3CE3JqQhnajJDT0MIxbW0BQk5tKhoigAACRgoQchpZNiYdgQAhZwRYNEUAAQR8KkDIqVl4Qk5NKEObEXIaWjimrS1AyKlNRUMEEEDASAFCTiPLxqQjECDkjACLpggggIBPBQg5NQtPyKkJZWgzQk5DC8e0tQUIObWpaIgAAggYKUDIaWTZmHQEAoScEWDRFAEEEPCpACGnZuEJOTWhDG3mp5CzUXK8DDnrWEMrxbTrI9ApM1UymyTVpwteiwACCCDgUgGvh5wzlmwNyZ/RJl3OaJPm0kowLTsFenZsamf39I0AAgggYLgAIadmAQk5NaEMbeb1kNPQsjBtBBBAAAEEENAU8HLIqUlAMwQQQAABBBDwuQAhp+YGIOTUhDK0GSGnoYVj2ggggAACCCCgBAg52QgIIIAAAggg4HcBQk7NHUDIqQllaDNCTkMLx7QRQAABBBBAgJCTPYAAAggggAACCIgIIafmNiDk1IQytBkhp6GFY9oIIIAAAgggQMjJHkAAAQQQQAABBAg59fcAIae+lYktCTlNrBpzRgABBBBAAIGgAI+rsxcQQAABBBBAwO8C3OTU3AGEnJpQhjYj5DS0cEwbAQQQQAABBJQAIScbAQEEEEAAAQT8LkDIqbkDCDk1oQxtRshpaOGYNgIIIIAAAggQcrIHEEAAAQQQQAABHlfX3wOEnPpWJrYk5DSxaswZAQQQQAABBIIC3ORkLyCAAAIIIICA3wW4yam5Awg5NaEMbUbIaWjhmDYCCCCAAAIIKAFCTjYCAggggAACCPhdgJBTcwcQcmpCGdqMkNPQwjFtBBBAAAEEECDkZA8ggAACCCCAAAI8rq6/Bwg59a1MbEnIaWLVmDMCCCCAAAIIBAW4ycleQAABBBBAAAG/C3CTU3MHEHJqQhnajJDT0MIxbQQQQAABBBBQAoScbAQEEEAAAQQQ8LsAIafmDiDk1IQytBkhp6GFY9oIIIAAAgggQMjJHkAAAQQQQAABBHhcXX8PEHLqW5nYkpDTxKoxZwQQQAABBBAICnCTk72AAAIIIIAAAn4X4Can5g4g5NSEMrQZIaehhWPaCCCAAAIIIKAECDnZCAgggAACCCDgdwFCTs0dQMipCWVoM0JOQwvHtBFAAAEEEECAkJM9gAACCCCAAAII8Li6/h4g5NS3MrElIaeJVWPOCCCAAAIIIBAU4CYnewEBBBBAAAEE/C7ATU7NHUDIqQllaDNCTkMLx7QRQAABBBBAQAkQcrIREEAAAQQQQMDvAoScmjuAkFMTytBmhJyGFo5pI4AAAggggAAhJ3sAAQQQQAABBBDgcXX9PUDIqW9lYktCThOrxpwRQAABBBBAICjATU72AgIIIIAAAgj4XYCbnJo7gJBTE8rQZoSchhaOaSOAAAIIIICAEiDkZCMggAACCCCAgN8FCDk1dwAhpyaUoc0IOQ0tHNNGAAEEEEAAAUJO9gACCCCAAAIIIMDj6vp7gJBT38rEloScJlaNOSOAAAIIIIBAUICbnOwFBBBAAAEEEPC7ADc5NXcAIacmlKHNCDkNLRzTRgABBBBAAAElQMjJRkAAAQQQQAABvwsQcmruAEJOTShDmxFyGlo4po0AAggggAAChJzsAQQQQAABBBBAgMfV9fcAIae+lYktCTlNrBpzRgABBBBAAIGgADc52QsIIIAAAggg4HcBbnJq7gBCTk0oQ5t5PeS8dubqUGUaJcfLkLOONbRSTLs+Ap0yUyWzSVJ9uuC1CCCAAAIuFfByyLkkf4/MWLI1JH9Gm3Q5o02aSyvBtOwU6NmxqZ3d0zcCCCCAgOEChJyaBSTk1IQytJmfQs605ASZMLC9oZVi2nUV2Fx0QFqmJxNy1hWQ1yGAAAIuF/B6yDl72TYJlJapKvTt0kz6dMlweUWYXrQFVmwuFkLOaKvSHwIIIOAtAUJOzXoScmpCGdqMkNPQwjFtbQFCTm0qGiKAAAJGChByGlk2Jh2BACFnBFg0RQABBHwqQMipWXhCTk0oQ5sRchpaOKatLUDIqU1FQwQQQMBIAUJOI8vGpCMQIOSMAIumCCCAgE8FCDk1C0/IqQllaDNCTkMLx7S1BQg5taloiAACCBgpQMhpZNmYdAQChJwRYNEUAQQQ8KkAIadm4Qk5NaEMbUbIaWjhmLa2ACGnNhUNEUAAASMFCDmNLBuTjkCAkDMCLJoigAACPhUg5NQsPCGnJpShzQg5DS0c09YWIOTUpqIhAgggYKQAIaeRZWPSEQgQckaARVMEEEDApwKEnJqFJ+TUhDK0GSGnoYVj2toChJzaVDREAAEEjBQg5DSybEw6AgFCzgiwaIoAAgj4VICQU7PwhJyaUIY2I+QsL1xpaak88vAD8sWKz+WGm26WwdcMq7ai8+bOlgXz35K/v/hKpa9v3rRJ2rRtG3YX1PR664XfFRTIXbf9QYqL99U6h7CD0KBybYoOSMv0ZMlskoQMAggggIAHBQg5y88xj40epc4QwY/rrr9Bzux6Vq0Vr+1cYr1wyeJFMnVSlkyaNkOaN2/BWSVG3z+EnDGCZ1gEEEDAIAFCTs1iEXJqQhnajJCzvHCPjHhQNn27QR57/M/q31ZgeSgQkIaNGsmO7dvk2OMy1eeDbwae+uskOXgwoNotX5YnIx64V6bOzJaOnU5R7Xfu3CmndjkttCusz1ntly5eFApJqwajyz5cKo2bNJGvV30l9911u3yxOl+9oeCjfgLc5KyfH69GAAEE3C5AyFleIeusYZ0hxj86WiZNey50Dql6LgmeSawzTMWQs+q5xDrfTJsySf7z6SeyKO9jdSbhrBKb7wZCzti4MyoCCCBgkgAhp2a1CDk1oQxtRshZXjjrkG8Fi89OmS6XXX6FvPbKyyqMzH7+RRl+zVUy6Opr5Mqrrg61692vvyxftkzmvvCS5LwzXyZnPSMjRj8qjRs3kWV5SyUlOUVWfbVS5r+7SPX11hv/VgFoScmP8l3BFundt//PboRatzA+eD9XchfmyP79+2XS1BmG7ip3TZuQ0131YDYIIIBAtAUIOY+KBn/wap0/rB/UvvSPeZK7cEHoXHLNtcNl0Xu56kwyeOgwFWBa553qziVWr5s2bpT+vXqGQk7OKtHevXr9EXLqOdEKAQQQ8LMAIadm9Qk5NaEMbUbIebRw7+culD+NHSNlZWVivQmwbl1WF3IGH1e3bn+mp6VL9x491U1O6w1Fg6QkFVJaYeXHHy0LhZxT/5YlI0aPlT3fF8kdf7xZTul8qrw+P6fSTc2DBw7Inx57VL5c8bns2/eDeq31BoWP+gkQctbPj1cjgAACbhcg5Kw55LRCyYrnEut8Mzd7ljqT9BtwmfrhbU3nkupCTs4qsfluIOSMjTujIoAAAiYJEHJqVouQUxPK0GaEnJULF7yxcOPvb5HPP/s04pDz8fFjVfB5Xrdu8syTE+WFl19VQaXV74DeF8vxrVpL06YZEhcnoduhVbeO1bZXzwvVa8P9Li1Dt52j0ybkdJSbwRBAAAHHBQg5aw45gz+QrXguKSwsVGeSseMnqCdMrKdNajqXVL3JGRyJs4qz25yQ01lvRkMAAQRMFCDk1KwaIacmlKHNvBRy5izfKh1ap8tJrdND1bh25urQ/6clJ8iEge2rrdSMqZNlzMiHJBAIyEMjR8uQYddJjwvOkRYtW0pqaqrcfte9ocfVs575i+wsLJTAoYD6vZn7i/ertm3btVM3QGfNmCZNMzLEuu1g3cZ86s8TJO/DJVK8b590u7C7elz9tjvvkUG/7V/p925WnMOw4b/jcfUofU8RckYJkm4QQAABlwp4KeScM3+9DOzRVtIaJirtJfl7ZPaybRIoLVP/7tulmfTpklFjJao+rm7d1LTOLcFzyTnnna/+yKJ1Jpk55/nQ4+rVnUusvkY+eJ9qbz2BkjVlunz26Seh8xJnFee+IQg5nbNmJAQQQMBUAUJOzcoRcmpCGdrMSyGntVetoPOC01rK8L4dVNipG3IaWj6mrSFAyKmBRBMEEEDAYAEvhZwX375QBZxX9mirws7PtxRHFHIaXEamXosAISfbAwEEEEAgnAAhZzihn75OyKkJZWgzK+T864v/lSGXnmjoCo5Oe/5HBbJq/Z7QJ6ywc83BOGnQsIH6XG03OY1fPAuoUYCQk82BAAIIeFvACjnbHJsiQy7tYPxCrXN38MMKO3992rGyIRAnP13kDHuT03gAFlCtACEnGwMBBBBAIJwAIWc4IUJOTSGzm+0tPiQz38iXw0fKH4My+WPV+u/lu50loSVkNE6W0vQUSW1R/vg6IafJ1a373Ak5627HKxFAAAETBKyQ87iMJDn9F81MmG6tc7SeSKn40bZVYzmY3lDiUsp/YBvucXXjAVhAtQKEnGwMBBBAAIFwAoSc4YR++jo3OTWhaBZzgeDj6q1aNJIrL2ojfc9vLTfO+SY0L0LOmJcoJhMg5IwJO4MigAACjglYIedvTm8uY39/hmNj2jWQ9bi69WE9jTKwRxvZWxbP4+p2YRvULyGnQcViqggggECMBAg5NeEJOTWhaBZzgecXbJAWx6TIJWdnSkJ8nJqP7u/kLC0tlemTs2TD+nVy1ZChcu753X62nlUrv1R/cKjHJZfWea3R6KPOg/v0hYScPi08y0YAAd8IeCnkHDPji9DvFbcKqPuHh6xzzLw52VJUtDtU9z79BkjHUzrXug84l5jxbULIaUadmCUCCCAQSwFCTk19Qk5NKJq5UkA35Hw35x1JTEisNcAMvhE4/YwzJDU1TZJTUmTb1q2yeFGuXDHwavXvot27JBA4JMdlZoY8rM8F2/NmwvltQsjpvDkjIoAAAk4KeCnkrOqmG3IGX2edS/KWfiCDBg+tdA6peDbhXOLk7ozOWISc0XGkFwQQQMDLAoScmtUl5NSEopkrBXRDTit8nJs9S269825pd2J7qRhGzpn1nFw+cJAUbN4sWU8/KUOGDZf3cxfK/SNGybr8NfLewhwZNGSopKc3lm9Wfy179+6R74uKZPiNN4kVnu7etVMymjWX7hf1lLX5a9RtUOvGaPsOJ9XrVqgrwV04KUJOFxaFKSGAAAJRFCDkPIpZNeQs3LGj0tkks1UrziVR3HtOdUXI6ZQ04yCAAALmChByataOkFMTimauFNANOa3JW28E/vniPBVWntn1rNCj6RVDzuDj6gveflOSk1PUY2AVb0ys/GKF7N+/X/KWLpb7Hx6lwtK333hdBg+7LhSePjdtsvym+0WVblm4Es8jkyLk9EghWQYCCCBQgwAhZ80hp/WVimeT3n37cy4x8DuJkNPAojFlBBBAwGEBQk5NcEJOTSiauVIgkpDTWkDg4EF5YtwY6X/5FbLvh33qpqVuyGkFnwmJierG5szpU+TWO+9RJtbvyZr4xDi5ctBg9f8FBVtked5SGTH6MfWIOx/2ChBy2utL7wgggECsBQg5aw45qzubcC6J9Y6NfHxCzsjNeAUCCCDgNwFCTs2KE3JqQtHMlQK6Iee/XnlZNn67QXZs3y69+vRTNzQnP/u0NGveXAq2bJbR4x5Xj6tnz5wurU9oo34X5/gJEyUuLk7GjHxIup59trqpaT26npaeLiUlJeom55uvvybr1ubL7l271OPtVh/WbVCr/3lzs1UbPuwVIOS015feEUAAgVgLEHLWHHJ+9snySmeTX3bsxLkk1hu2DuMTctYBjZcggAACPhMg5NQsOCGnJhTNXCmgG3K6cvJMKioChJxRYaQTBBBAwLUChJyuLQ0Ti5IAIWeUIOkGAQQQ8LAAIadmcQk5NaFo5koBQk5XlsXRSRFyOsrNYAgggIDjAoScjpMzoMMChJwOgzMcAgggYKAAIadm0Qg5NaFo5koBQk5XlsXRSRFyOsrNYAgggIDjAoScjpMzoMMChJwOgzMcAgggYKAAIadm0Qg5NaFo5koBQk5XlsXRSRFyOsrNYAgggIDjAoScjpMzoMMChJwOgzMcAgggYKAAIadm0Qg5NaFo5koBQk5XlsXRSRFyOsrNYAgggIDjAoScjpMzoMMChJwOgzMcAgggYKAAIadm0Qg5NaFo5koBQk5XlsXRSRFyOsrNYAgggIDjAoScjpMzoMMChJwOgzMcAgggYKAAIadm0Qg5NaFo5koBQk5XlsXRSRFyOsrNYAgggIDjAoScjpMzoMMChJwOgzMcAgggYKAAIadm0Qg5NaFo5koBK+RskBAnZSKSlBAn15+f6cp5Min7BEqPlMkvjm0kmU2S7BuEnhFAAAEEYibg9ZBz1ofbJD5O5PARkV+3TZeu7dJjZs3AsRE4WHpEenZsGpvBGRUBBBBAwAgBQk7NMhFyakLRzJUC2/cGxAq5rI+EeJGmjRq4cp5Myl4BK+hOsN4h8oEAAggg4DkBL4ecBw4dkaLiQ3Lkp6o1SoqXRkkJnqshCwovkNIgPnwjWiCAAAII+FaAkFOz9IScmlA0QwABBBBAAAEEEHBcwMshp+OYDIgAAggggAACRgoQcmqWjZBTE4pmCCCAAAIIIIAAAo4LEHI6Ts6ACCCAAAIIIOAyAUJOzYIQcmpC0QwBBBBAAAEEEEDAcQFCTsfJGRABBBBAAAEEXCZAyKlZEEJOTSiaIYAAAggggAACCDguQMjpODkDIoAAAggggIDLBAg5NQtCyKkJRTMEEEAAAQQQQAABxwUIOR0nZ0AEEEAAAQQQcJkAIadmQQg5NaFohgACCCCAAAIIIOC4ACGn4+QMiAACCCCAAAIuEyDk1CwIIacmFM0QQAABBBBAAAEEHBcg5HScnAERQAABBBBAwGUChJyaBSHk1ISiGQIIIIAAAggggIDjAoScjpMzIAIIIIAAAgi4TICQU7MghJyaUDRDAAEEEEAAAQQQcFyAkNNxcgZEAAEEEEAAAZcJEHJqFoSQUxOKZggggAACCCCAAAKOCxByOk7OgAgggAACCCDgMgFCTs2CEHJqQtEMAQQQQAABBBBAwHEBQk7HyRkQAQQQQAABBFwmQMipWRBCTk0omiGAAAIIIIAAAgg4LkDI6Tg5AyKAAAIIIICAywQIOTULQsipCUUzBBBAAAEEEEAAAccFCDkdJ2dABBBAAAEEEHCZACGnZkEIOTWhaIYAAggggAACCCDguAAhp+PkDIgAAggggAACLhMg5NQsCCGnJhTNEEAAAQQQQAABBBwXIOR0nJwBEUAAAQQQQMBlAoScmgUh5NSEohkCCCCAAAIIIICA4wKEnI6TMyACCCCAAAIIuEyAkFOzIIScmlA0QwABBBBAAAEEEHBcgJDTcXIGRAABBBBAAAGXCRByahaEkFMTimYIIIAAAggggAACjgsQcjpOzoAIIIAAAggg4DIBQk7NghByakLRDAEEEEAAAQQQQMBxAUJOx8kZEAEEEEAAAQRcJkDIqVkQQk5NKJohgAACCCCAAAIIOC5AyOk4OQMigAACCCCAgMsECDk1C0LIqQlFMwQQQAABBBBAAAHHBQg5HSdnQAQQQAABBBBwmQAhp2ZBCDk1oWiGAAIIIIAAAggg4LgAIafj5AyIAAIIIIAAAi4TIOTULAghpyYUzRBAAAEEEEAAAQQcFyDkdJycARFAAAEEEEDAZQKEnJoFIeTUhKIZAggggAACCCCAgOMChJyOkzMgAggggAACCLhMgJBTsyCEnJpQNEMAAQQQQAABBBBwXICQ03FyBkQAAQQQQAABlwkQcmoWxMsh57rCEnkyZ5McOVKOcXLLRnLByU00ZWjmGYE4ka5t0yU5Md4zS2IhCCCAAAII+EXAyyHnJ9/+IDM/3CplP51Vz2zbWE5rneqX0rLOnwTi4kTO78B7FDYEAggggEDNAoScmrvDyyHnf7ftlydztkigtPzkePoJaTL8vOM0ZWjmFYG1O0qka7t0SWlAyOmVmrIOBBBAAAH/CHg55FySv0ey87bJocNlqqC9OmfI/3TO8E9xWakS+HrrfunZsSkaCCCAAAII1ChAyKm5Obwecj6Vs0UO/hRy/qpNuvy/boScmlvDM81Wb/1Rft2WkNMzBWUhCCCAAAK+EvB6yDl72TYJlJaHnH27NJM+XQg5fbXBRWTF5mJCTr8VnfUigAACEQoQcmqCEXJqQtHMWAFCTmNLx8QRQAABBBAQQk42gdcFCDm9XmHWhwACCNRfgJBT05CQUxOKZsYKEHIaWzomjgACCCCAACEne8DzAoScni8xC0QAAQTqLUDIqUlIyKkJRTNjBQg5jS0dE0cAAQQQQICQkz3geQFCTs+XmAUigAAC9RYg5NQkJOTUhKKZsQKEnMaWjokjgAACCCBAyMke8LwAIafnS8wCEUAAgXoLEHJqEhJyakLRzFgBQk5jS8fEEUAAAQQQIORkD3hegJDT8yVmgQgggEC9BQg5NQkJOUVKS0vlsdGjpLh4X0jtuutvkDO7nlWr4ry5s2XB/Lfk7y++Um27gwcOyC03/U46deosD40arVkRmkVbgJAz2qL0hwACCCCAgHMC/OEh+86qSxYvkqmTsmTStBnSvHkLVVTOr87t7eBIhJzOmzMiAgggYJoAIadmxQg5y6F2bN8mX6/6SsY/OlomTXtOTu1yWujzO3furPTvgwcD0qZtW6kYcm7etEl9ruKH9fW/z8mWFi1a1BiEapaJZvUQIOSsBx4vRQABBBBAIMYChJz2nFWXL8uTaVMmyX8+/UQW5X0cCjk5vzq/4Qk5nTdnRAQQQMA0AUJOzYoRch6Fsg57Ix64V+a/u0gaNmokL/1jnuQuXCApySmy6quVcs21w2XRe7nSsdMpMnjoMHUotG5y9u7b/2c3Ojdt3Ch33/5HuePueyR75gxCTs39aEczQk47VOkTAQQQQAABZwQIOe05q1q9WufV/r16hkJOzq/O7OmqoxByxsadURFAAAGTBAg5NatFyFnzwdF6jD13YY588H6ufPzRMhVyzs2eJSNGj5V+Ay5TNznv+OPNckrnU+X1+Tmhn4BbPVo3Qjuf2kWOb9VKJmc9Q8ipuR/taEbIaYcqfSKAAAIIIOCMACGnPWfV6kJOzq/O7GlCztg4MyoCCCBgsgAhp2b1CDlrPjg+MuJBSU9Ll/O6dZNnnpwoL7z8qhQWFsqA3hfL2PETpKTkR3nrjX9LXJzIoKuvkSuvulp1ZoWjjzz8gHyx4nPJ/+Yb2bPne5k5+/nQ1zVLQ7MoCRByRgmSbhBAAAEEEIiBACFn9M+qwR4r3uQ85pimnF9jsL+tIbnJGSN4hkUAAQQMEiDk1CyWl0LO3E+3yYW/OlaSGsSr1f932355KmeLHCw9ov79qzbp8v+6HVejTNXH1a2bmlnP/EWaZmSoX8J+znnnq+CyeN8+mTnn+dDj6rfdeY8M+m1/+WJ1fqXbnNZAVp/c5NTcjDY1I+S0CZZuEUAAAQQQcEDASyFnzvKtcsnZmZIQH6fkluTvkdnLtkmgtEz9u2+XZtKnS4YjZ1XrjDrywfvU2dZ6KilryvTQH93k/OrAxq4wBCGns96MhgACCJgoQMipWTUvhZzDHl0qgUNHZMil7WRAtxNk/a6SiEJOTTKaGSZAyGlYwZguAggggAACFQS8FHJefPtCadWikQzr1V6FnXnr9kYUcrIxvClAyOnNurIqBBBAIJoChJyamlbImdE4WZnfaIMAACAASURBVM7q1EzzFe5t9qfZX0nR3oNqgtaaepxzvHy2u1QCR8p/Oh7uJqd7V8bM6iNAyFkfPV6LAAIIIIBAbAWskLNLh8ZyQ/+TYzuRKIx+77OfhXqxws6upx8nK/YckkOaNzmjMAW6cKEAIacLi8KUEEAAAZcJEHJqFiRvZaG8umizZmt3N/tm4145eOhwaJItmqZIfPN0iU9NJuR0d+lsnR0hp628dI4AAggggICtApfc8a40b9JAjm+RZus4TnT+5dqiSsNkHJMiDY5Nl/iG5WfVcI+rOzFHxnBegJDTeXNGRAABBEwTIOQ0rWJRmK/1uPr23SWhx4Ban9BYnn63QPt3ckZhCnThQgFCThcWhSkhgAACCCCgKXDpnblyebdWcvvVnTRf4d5m1uPq1sdJrdPlyovaSnLThjL3o+3av5PTvStjZvURIOSsjx6vRQABBPwhQMjpjzpXWuUDk/4jl5yVGfqF7rp/eMj6a+jz5mRLUdHuUH99+g2Qjqd0rlVx1covZWdhofS45FIfapuzZEJOc2rFTBFAAAEEEKgq4KWQ85b//UiG9+0gF5zWUi1T9w8PcVb19vcFIae368vqEEAAgWgIEHJGQ9HwPnRDzuAyt23dKnlLP5BBg4eGVl60e5cEAofkuMxM9Tnr36mpaZKckiKEnGZsEEJOM+rELBFAAAEEEKhOwEshZ9X16YacnFW9/b1ByOnt+rI6BBBAIBoChJzRUDS8j/qGnIU7dsg3q7+WvXv3yPdFRZLZqpXs3rVTMpo1l+4X9ZS1+WvUTc4N69dJ+w4ncaPTpfuFkNOlhWFaCCCAAAIIaAgQch5FqvoDec6qGhvIgCaEnAYUiSkigAACMRYg5IxxAdwwfH1DTmsNK79YIfv375e8pYuld9/+8vYbr8vgYddJuxPbq5ucz02bLL/pflGl259uWDtzOCpAyMluQAABBBBAwFwBQs6aQ07Oqubu64ozJ+T0Rh1ZBQIIIGCnACGnnbqG9F3fkHPB229KQmKiurU5c/oUufXOe8T6nUgTnxgnVw4arP6/oGCLLM9bKiNGP6YeYefDfQKEnO6rCTNCAAEEEEBAV4CQs+aQk7Oq7i5ydztCTnfXh9khgAACbhAg5HRDFWI8h/qGnJ99slzeW5gjaenpUlJSIr/s2EnWrc2X3bt2yf0jRknB5s3qcXXrDxTNm5st9z88KsYrZvjqBAg52RcIIIAAAgiYK0DIWXPIyVnV3H1dceaEnN6oI6tAAAEE7BQg5LRT15C+Iw05DVkW04xQgJAzQjCaI4AAAggg4CIBQk4XFYOp2CJAyGkLK50igAACnhIg5PRUOeu2GELOurl57VWEnF6rKOtBAAEEEPCTACGnn6rtz7UScvqz7qwaAQQQiESAkDMSLY+2JeT0aGEjXBYhZ4RgNEcAAQQQQMBFAoScLioGU7FFgJDTFlY6RQABBDwlQMjpqXLWbTGEnHVz89qrCDm9VlHWgwACCCDgJwFCTj9V259rJeT0Z91ZNQIIIBCJACFnJFoebUvI6dHCRrgsQs4IwWiOAAIIIICAiwQIOV1UDKZiiwAhpy2sdIoAAgh4SoCQ01PlrNtiCDnr5ua1VxFyeq2irAcBBBBAwE8ChJx+qrY/10rI6c+6s2oEEEAgEgFCzki0PNqWkNOjhY1wWYScEYLRHAEEEEAAARcJEHK6qBhMxRYBQk5bWOkUAQQQ8JQAIaenylm3xVgh5/++s1kS4+PkSJlI+xYp0ufUjLp1Zuir/vvt97Loo61y69DOhq6g/tMuPnhEzm3fWFIaxNe/M3pAAAEEEEAAAUcFvB5yzvpwmzqrHi4rk65t09WZhQ9/Cfxw4LD07NjUX4tmtQgggAACEQkQckbE5c3GPwYOyzfbfpTSsjK1wMYpiXJs4yRvLraGVc369xrJ+WibvPy/F/lq3VUX26RhgsTHxfnagMUjgAACCCBgooCXQ869JaWyvrAkdFbNaNRAmqU1MLFMzLmeAk0bJdazB16OAAIIIOBlAUJOL1eXtWkL/O3l/8q/P/xO3s26RPs1NEQAAQQQQAABBNwi4OWQ0y3GzAMBBBBAAAEE3C1AyOnu+jA7hwQIOR2CZhgEEEAAAQQQsEWAkNMWVjpFAAEEEEAAAYMECDkNKhZTtU+AkNM+W3pGAAEEEEAAAfsFCDntN2YEBBBAAAEEEHC3ACGnu+vD7BwSIOR0CJphEEAAAQQQQMAWAUJOW1jpFAEEEEAAAQQMEiDkNKhYTNU+AUJO+2zpGQEEEEAAAQTsFyDktN+YERBAAAEEEEDA3QKEnO6uD7NzSICQ0yFohkEAAQQQQAABWwQIOW1hpVMEEEAAAQQQMEiAkNOgYjFV+wQIOe2zpWcEEEAAAQQQsF+AkNN+Y0ZAAAEEEEAAAXcLEHK6uz7MziEBQk6HoBkGAQQQQAABBGwRIOS0hZVOEUAAAQQQQMAgAUJOg4rFVO0TIOS0z5aeEUAAAQQQQMB+AUJO+40ZAQEEEEAAAQTcLUDI6e76MDuHBAg5HYJmGAQQQAABBBCwRYCQ0xZWOkUAAQQQQAABgwQIOQ0qFlO1T4CQ0z5bekYAAQQQQAAB+wUIOe03ZgQEEEAAAQQQcLcAIae768PsHBIg5HQImmEQQAABBBBAwBYBQk5bWOkUAQQQQAABBAwSIOQ0qFhM1T4BQk77bOkZAQQQQAABBOwXIOS035gREEAAAQQQQMDdAoSc7q4Ps3NIgJDTIWiGQQABBBBAAAFbBAg5bWGlUwQQQAABBBAwSICQ06BiMVX7BAg57bOlZwQQQAABBBCwX4CQ035jRkAAAQQQQAABdwsQcrq7PszOIQFCToegGQYBBBBAAAEEbBEg5LSFlU4RQAABBBBAwCABQk6DisVU7RMg5LTPlp4RQAABBBBAwH4BQk77jRkBAQQQQAABBNwtQMjp7vowO4cECDkdgmYYBBBAAAEEELBFgJDTFlY6RQABBBBAAAGDBAg5DSoWU7VPgJDTPlt6RgABBBBAAAH7BQg57TdmBAQQQAABBBBwtwAhp7vrw+wcEiDkdAiaYRBAAAEEEEDAFgFCTltY6RQBBBBAAAEEDBIg5DSoWEzVPgFCTvts6RkBBBBAAAEE7Bcg5LTfmBEQQAABBBBAwN0ChJzurg+zc0iAkNMhaIZBAAEEEEAAAVsECDltYaVTBBBAAAEEEDBIgJDToGIxVfsECDnts6VnBBBAAAEEELBfgJDTfmNGQAABBBBAAAF3CxByurs+zM4hAUJOh6AZBgEEEEAAAQRsESDktIWVThFAAAEEEEDAIAFCToOKxVTtEyDktM+WnhFAAAEEEEDAfgFCTvuNGQEBBBBAAAEE3C1AyOnu+jA7hwS8HnKO+te38mPgsNJs0jBeLju9hUOyDOMmgbbNU6RZagM3TYm5IIAAAghEScDLIefKgmL5+0c7pPRImdI6s02adD4+NUpydGOMQJxV+3RjpstEEUAAAQScFyDkdN6cEV0o4PWQ89qZq0PqqcnxMqp/OxdWgSnZKbBz7yE5vmmyZDZJsnMY+kYAAQQQiJGAl0POJfl75P8+3BYKOS8+palc3KlpjKQZNlYC63aUSM+O1D1W/oyLAAIImCBAyGlClZij7QJ+CjnTkhNkwsD2tpsygLsENhcdkJbphJzuqgqzQQABBKIn4PWQc/aybRIoLb/J2bdLM+nTJSN6ePRkhMCKzcWEnEZUikkigAACsRMg5IydPSO7SICQ00XFYCq2CBBy2sJKpwgggIBrBAg5XVMKJmKTACGnTbB0iwACCHhIgJDTQ8VkKXUXIOSsux2vNEOAkNOMOjFLBBBAoK4ChJx1leN1pggQcppSKeaJAAIIxE6AkDN29ozsIgFCThcVg6nYIkDIaQsrnSKAAAKuESDkdE0pmIhNAoScNsHSLQIIIOAhAUJODxWTpdRdgJCz7na80gwBQk4z6sQsEUAAgboKEHLWVY7XmSJAyGlKpZgnAgggEDsBQs7Y2TOyiwQIOV1UDKZiiwAhpy2sdIoAAgi4RoCQ0zWlYCI2CRBy2gRLtwgggICHBAg5PVRMllJ3AULOcrvS0lJ55OEH5IsVn8sNN90sg68ZVi3qvLmzZcH8t+TvL75S6eubN22SNm3bhi1ETa8PvvDggQNyy02/k06dOstDo0aH7Y8G4QUIOcMb0QIBBBAwWYCQs/wc89joUVJcvC9Uyuuuv0HO7HpWraUNdy5ZsniRTJ2UJZOmzZDmzVvIpo0b5a9/maj6bHfiiXLzH26Tho0ambx9jJg7IacRZWKSCCCAQEwFCDljys/gbhEg5CyvxCMjHpRN326Qxx7/s/q3FVgeCgTUwX3H9m1y7HGZ6vPBNwNP/XWSHDwYUO2WL8uTEQ/cK1NnZkvHTqeo9jt37pRTu5wWKrP1Oav90sWLQiFpdcGo1f/f52RLixYtfhakumXPmDYPQk7TKsZ8EUAAgcgECDnLvayzxtervpLxj46WSdOeC51Dqp5LgmcS6wxTMeSsei6xzjfTpkyS/3z6iSzK+1iFnNbnJmc9o85LiYmJWj/gjayatK5OgJCTfYEAAgggEE6AkDOcEF/3hQAhZ3mZrUP+fXfdLs9OmS6XXX6FvPbKyyqMzH7+RRl+zVUy6Opr5Mqrrg61692vvyxftkzmvvCS5LwzXx34R4x+VBo3biLL8pZKSnKKrPpqpcx/d5Hq6603/q0C0JKSH+W7gi3Su2//n90ItW5H3H37H+WOu++R7JkzCDmj9B1IyBklSLpBAAEEXCpAyHm0MMEfvFrnD+sHtS/9Y57kLlwQOpdcc+1wWfRerjqTDB46TAWY1nmnunOJ1at1Nunfq2elkPP+u++QB0c8Ir/o2FH1w4f9AoSc9hszAgIIIGC6ACGn6RVk/lERIOQ8yvh+7kL509gxUlZWJtabAOvWZXUhZ/Bxdev2Z3paunTv0VPd5LTeUDRISpLchTnywfu58vFHy0Ih59S/ZcmI0WNlz/dFcscfb5ZTOp8qr8/PUbcigh/WzYvOp3aR41u1UqFp1Ufio1JwH3ZCyOnDorNkBBDwlQAhZ80hp/UYe8VziXW+mZs9S51J+g24TP3wtqZzSXUhp3UL9KuVX8qG9etl3KOPyBer8yudZXy18RxcLCGng9gMhQACCBgqQMhpaOGYdnQFCDkrewZvLNz4+1vk888+jTjkfHz8WBV8ntetmzzz5ER54eVX1U0Kq98BvS+W41u1lqZNMyQuTkK3Q60ZVPydoPnffCN79nwvM2c/r26P8lE/AULO+vnxagQQQMDtAoScNYecwR/IVjyXFBYWqjPJ2PET1BMm1tMmVc8lwR6r3uSs+PlePS9U55xwv/fT7fvHhPkRcppQJeaIAAIIxFaAkDO2/ozuEgEvhZyrv90rJ7VOl6QG8SHda2euDv1/WnKCTBjYvlr5GVMny5iRD0kgEJCHRo6WIcOukx4XnCMtWraU1NRUuf2ue0OPq2c98xfZWVgogUMBdYNhf/F+1bZtu3bqBuisGdOkaUaGWH9EyLrd+dSfJ0jeh0ukeN8+6XZhd/W4+m133iODftu/2hsQwd93xU3O6HyTEHJGx5FeEEAAAbcKeCnk/HJtkZx+ckaIekn+Hpm9bJsESsvU5/p2aSZ9uhz9etWaVH1c3bqpaZ1bgueSc847X/2RRetMMnPO86HH1as7l1h9jXzwPtXeegIla8p0+e/qr1V/a/PXyLDhv5NJU2e4dVt4al6EnJ4qJ4tBAAEEbBEg5LSFlU5NE/BSyDnx+VXy6erdMuTSdjKg2wkq7NQNOU2rG/PVFyDk1LeiJQIIIGCigJdCzotvX6hCzuv7tlf/jTTkNLF+zDm8ACFneCNaIIAAAn4XIOT0+w5g/UqgPOQskL8/2s14kemv58uSFTvUOjIaJ6uw87W1xRIXH6c+V9tNTuMXzwJqFCDkZHMggAAC3hawQs5LzjpWru97kvELHfbo0tAarJDzjNNayqJN+7VvchoPwAKqFSDkZGMggAACCIQTIOQMJ8TXfSGQ/eZambdwoxybkWL8evcWB6Tk4OFK62jULE2anHAMIafx1a37Agg5627HKxFAAAETBHrf/Z40TI6TRikNTJhurXPcvruk0tdTkhOkSZsMiU9NVp8P97i68QAsgJCTPYAAAgggUCcBQs46sfEirwm8tmiTzJ6/Qd54sofxS7MeV89ZvlWt44LTWsrwvh1k7IItoXVxk9P4EtdpAYScdWLjRQgggIAxApc9sEh+17e9XNmjrTFzrmmi1uPq1kdaw0S1nswTjpEX/1PITU7jK1u/BXCTs35+vBoBBBDwgwAhpx+qzBrDCngt5Cz+sVSFm9YfILI++J2cYbeA5xsQcnq+xCwQAQR8LuClkPPyB95X4ebAHm1V0Mnv5PT55v5p+YSc7AMEEEAAgXAChJzhhPi6LwS8FHIWl5SqNwQVP3RDztLSUpk+OUs2rF8nVw0ZKuee//PfUbpq5Zfqr6r3uOTSOu+NaPRR58F9+kJCTp8WnmUjgIBvBLwUclY9y+iGnNY5Zt6cbCkq2h2qe59+A6TjKZ1r3QecS8z4NiHkNKNOzBIBBBCIpQAhZyz1Gds1Al4KOatD1Q053815RxITEmsNMINvBE4/4wxJTU2T5JQU2bZ1qyxelCtXDLxa/bto9y4JBA7JcZmZoelYnwu2582E81ufkNN5c0ZEAAEEnBTwUshZ1U035Ay+zjqX5C39QAYNHlrpHFLxbMK5xMndGZ2xCDmj40gvCCCAgJcFCDm9XF3Wpi1AyFlOZYWPc7Nnya133i3tTmyv/h28tTln1nNy+cBBUrB5s2Q9/aQMGTZc3s9dKPePGCXr8tfIewtzZNCQoZKe3li+Wf217N27R74vKpLhN94kVni6e9dOyWjWXLpf1FPW5q9R/Vo3Rtt3OKlet0K1i+zzhoScPt8ALB8BBDwvQMh5tMRVQ87CHTsqnU0yW7XiXGLgdwQhp4FFY8oIIICAwwKEnA6DM5w7BQg5j9bFeiPwzxfnqbDyzK5nVRtyBoPPBW+/KcnJKeoxsIo3JlZ+sUL2798veUsXy/0Pj1Jh6dtvvC6Dh10XCk+fmzZZftP9okq3LNy5O7wxK0JOb9SRVSCAAAI1CRBy1hxyWl+peDbp3bc/5xIDv5UIOQ0sGlNGAAEEHBYg5HQYnOHcKUDIWbkugYMH5YlxY6T/5VfIvh/2qZuWFW9y1hZyWsFnQmKiurE5c/oUufXOe1Tn1u/JmvjEOLly0GD1/wUFW2R53lIZMfox9Yg7H/YKEHLa60vvCCCAQKwFCDlrDjmrO5twLon1jo18fELOyM14BQIIIOA3AUJOv1Wc9VYrQMhZzvKvV16Wjd9ukB3bt0uvPv3UDc3Jzz4tzZo3l4Itm2X0uMfV4+rZM6dL6xPaqN/FOX7CRImLi5MxIx+SrmefrW5qWo+up6WnS0lJibrJ+ebrr8m6tfmye9cu9Xi71YcVlFr9z5ubrdrwYa8AIae9vvSOAAIIxFqAkLPmkPOzT5ZXOpv8smMnziWx3rB1GJ+Qsw5ovAQBBBDwmQAhp88KznKrFyDkZGd4XYCQ0+sVZn0IIOB3AUJOv+8A76+fkNP7NWaFCCCAQH0FCDnrK8jrPSFAyOmJMrKIWgQIOdkeCCCAgLcFCDm9XV9WJ0LIyS5AAAEEEAgnQMgZToiv+0KAkNMXZfb1Igk5fV1+Fo8AAj4QIOT0QZF9vkRCTp9vAJaPAAIIaAgQcmog0cT7AoSc3q+x31dIyOn3HcD6EUDA6wKEnF6vMOsj5GQPIIAAAgiEEyDkDCfE130hQMjpizL7epGEnL4uP4tHAAEfCBBy+qDIPl8iIafPNwDLRwABBDQECDk1kGjifQFCTu/X2O8rJOT0+w5g/Qgg4HUBQk6vV5j1EXKyBxBAAAEEwgkQcoYT4uu+EPBDyJmUGCdlZSINEuLktp6tfFFXFnlUoPjgYWnfvJFkNkmCBQEEEEDAgwJeDzn/78NtEh8vcviIyLntG8v5JzX2YBVZUm0Cu4tLpWfHpiAhgAACCCBQowAhJ5sDARHxesiZu/p7+fHQYVXr5MR4Oa11GnX3ocAxDROlYVK8D1fOkhFAAAHvC3g55NzxQ0D+s2mflB4pU4VsdUyyHH9MsveLygp/JsAPa9kUCCCAAAK1CRBysj8Q8EHISZERQAABBBBAwNsCXg45vV05VocAAggggAAC0RIg5IyWJP0YLeD1m5xGF4fJI4AAAggggEBYAULOsEQ0QAABBBBAAAGPCxByerzALE9PgJBTz4lWCCCAAAIIIOBOAUJOd9aFWSGAAAIIIICAcwKEnM5ZM5KLBQg5XVwcpoYAAggggAACYQUIOcMS0QABBBBAAAEEPC5AyOnxArM8PQFCTj0nWiGAAAIIIICAOwUIOd1ZF2aFAAIIIIAAAs4JEHI6Z81ILhYg5HRxcZgaAggggAACCIQVIOQMS0QDBBBAAAEEEPC4ACGnxwvM8vQECDn1nGiFAAIIIIAAAu4UIOR0Z12YFQIIIIAAAgg4J0DI6Zw1I7lYgJDTxcVhaggggAACCCAQVoCQMywRDRBAAAEEEEDA4wKEnB4vMMvTEyDk1HOiFQIIIIAAAgi4U4CQ0511YVYIIIAAAggg4JwAIadz1ozkYgFCThcXh6khgAACCCCAQFgBQs6wRDRAAAEEEEAAAY8LEHJ6vMAsT0+AkFPPiVYIIIAAAggg4E4BQk531oVZIYAAAggggIBzAoSczlkzkosFCDldXBymhgACCCCAAAJhBQg5wxLRAAEEEEAAAQQ8LkDI6fECszw9AUJOPSdaIYAAAggggIA7BQg53VkXZoUAAggggAACzgkQcjpnzUguFiDkdHFxmBoCCCCAAAIIhBUg5AxLRAMEEEAAAQQQ8LgAIafHC8zy9AQIOfWcaIUAAggggAAC7hQg5HRnXZgVAggggAACCDgnQMjpnDUjuViAkNPFxWFqCCCAAAIIIBBWgJAzLBENEEAAAQQQQMDjAoScHi8wy9MTIOTUc6IVAggggAACCLhTgJDTnXVhVggggAACCCDgnAAhp3PWjORiAUJOFxeHqSGAAAIIIIBAWAFCzrBENEAAAQQQQAABjwsQcnq8wCxPT4CQU8+JVggggAACCCDgTgFCTnfWhVkhgAACCCCAgHMChJzOWTOSiwUIOV1cHKaGAAIIIIAAAmEFCDnDEtEAAQQQQAABBDwuQMjp8QKzPD0BQk49J1ohgAACCCCAgDsFCDndWRdmhQACCCCAAALOCRByOmfNSC4WIOR0cXGYGgIIIIAAAgiEFSDkDEtEAwQQQAABBBDwuAAhp8cLzPL0BAg59ZxohQACCCCAAALuFCDkdGddmBUCCCCAAAIIOCdAyOmcNSO5WICQ08XFYWoIIIAAAgggEFaAkDMsEQ0QQAABBBBAwOMChJweLzDL0xMg5NRzohUCCCCAAAIIuFOAkNOddWFWCCCAAAIIIOCcACGnc9aM5GIBr4eczy/fLntLDqsKpKckSLeTm7i4GkzNLoGWaUmSlpJgV/f0iwACCCAQQwEvh5ybdh+QnK+L5NDhMiXcKbOhtGveMIbaDB0LgTgROZG6x4KeMRFAAAFjBAg5jSkVE7VTwOsh57UzV4f4GiXFyz2XnmAnJ327UGBPSam0a9ZQMpskuXB2TAkBBBBAoL4CXg45l+TvkVkfbpPDR8pDzgt/cYz8hh/Y1nfLGPf6bXsD0rNjU+PmzYQRQAABBJwTIOR0zpqRXCzgp5AzLTlBJgxs7+JqMDU7BDYXHZCW6cmEnHbg0icCCCDgAgGvh5yzl22TQGl5yNm3SzPp0yXDBepMwUmBFZuLCTmdBGcsBBBAwEABQk4Di8aUoy9AyBl9U3p0lwAhp7vqwWwQQACBaAsQckZblP7cJkDI6baKMB8EEEDAfQKEnO6rCTOKgQAhZwzQGdJRAUJOR7kZDAEEEHBcgJDTcXIGdFiAkNNhcIZDAAEEDBQg5DSwaEw5+gKEnNE3pUd3CRByuqsezAYBBBCItgAhZ7RF6c9tAoScbqsI80EAAQTcJ0DI6b6aMKMYCBByxgCdIR0VIOR0lJvBEEAAAccFCDkdJ2dAhwUIOR0GZzgEEEDAQAFCTgOLxpSjL0DIGX1TenSXACGnu+rBbBBAAIFoCxByRluU/twmQMjptoowHwQQQMB9AoSc7qsJM4qBACFnOXppaak88vAD8sWKz+WGm26WwdcMq7Ya8+bOlgXz35K/v/hKpa9v3rRJ2rRtG7aCNb3eeuGmjRvlr3+ZqPpod+KJcvMfbpOGjRqF7ZMGtQsQcrJDEEAAAW8LEHKWn2MeGz1Kiov3hYp93fU3yJldz6q1+LWdS6wXLlm8SKZOypJJ02ZI8+YtVF8v/WOeZM+cISee2F6ezprMWcWBby9CTgeQGQIBBBAwXICQ0/ACMv3oCBByljs+MuJB2fTtBnns8T+rf1uB5aFAQB3cd2zfJscel6k+H3wz8NRfJ8nBgwHVbvmyPBnxwL0ydWa2dOx0imq/c+dOObXLaaEiWZ+z2i9dvCgUklYNRq1+Jmc9o+aQmJioFZpGZxd4uxdCTm/Xl9UhgAAChJzle8A6a3y96isZ/+homTTtudA5pOq5JHgmsc4wFUPO6s4l06ZMkv98+oksyvtYhZzBM8/8dxcRbjr4rUfI6SA2QyGAAAKGChByGlo4ph1dAULOck/rkH/fXbfLs1Omy2WXXyGvvfKyCiOzn39Rhl9zlQy6+hq58qqrQ+169+svy5ctk7kvvCQ578xX4eSI0Y9K48ZNZFneUklJTpFVX60U602A1ddbb/xbBaAlJT/KdwVbpHff/j+7EWq9cbj/7jvkwRGPyC86dlTt+ai/ACFn/Q3pAQEEEHCzACHn0epUDSGtW5e5CxeEziXXXDtcFr2Xq84Yg4cOICQw4AAAHMdJREFUUwGmdd6p7lxi9Wo9ZdK/V89QyGmdlz5csliat2gp555/gfQbcJmbt4Zn5kbI6ZlSshAEEEDANgFCTtto6dgkAULOo9V6P3eh/GnsGCkrKxPrTYB167K6kDP4uLp1+zM9LV269+ipbnJagWaDpCTJXZgjH7yfKx9/tCwUck79W5aMGD1W9nxfJHf88WY5pfOp8vr8nNCjX9YsrJsVX638UjasXy/jHn1EvlidX+nrJu0rN82VkNNN1WAuCCCAQPQFCDlrDjmtx9grnkus883c7FnqTGIFlFZoWdO5pLqQ0zr7rF+7Vq6/8Sa5+/Y/ygsvvxr2kfjoV9x/PRJy+q/mrBgBBBCIVICQM1Ix2ntSgJCzclmDNxZu/P0t8vlnn0Yccj4+fqwKPs/r1k2eeXKiOvxbj7xb/Q7ofbEc36q1NG2aIXFxErodWnVjWW179byQNw5R+o4j5IwSJN0ggAACLhUg5Kw55Az+QLbiuaSwsFCdScaOn6CeMLGeNqnpXFLdTc7qnnRx6dbwzLQIOT1TShaCAAII2CZAyGkbLR2bJOClkPO7nT9KqxaV/1DPtTNXh8qRlpwgEwa2r7Y8M6ZOljEjH5JAICAPjRwtQ4ZdJz0uOEdatGwpqampcvtd94YeV8965i+ys7BQAocC6rbl/uL9qm3bdu3UDdBZM6ZJ04wMOXjggLrJ+dSfJ0jeh0ukeN8+6XZhd/W4+m133iODftu/0m1N6zaF1ffa/DUybPjvZNLUGSZtJdfOlZDTtaVhYggggEBUBLwUclY9yyzJ3yOzl22TQGmZsurbpZn06ZJRo1vVx9WDZ4vgueSc885Xf2TROpPMnPN86HH16s4lVl8jH7xPtbeeQMmaMl2aNW+hzjzWH0j8ZcdO/OGhqOzg8J0QcoY3ogUCCCDgdwFCTr/vANavBLwUck58fpWsL9gnw/t2kAtOa6nWpxtysh28K0DI6d3asjIEEEDAEvBSyPk/d74rl5ydKcN6tVc/uI005GRHeFOAkNObdWVVCCCAQDQFCDmjqUlfxgp4LeTMWb5V1eKk1ukq7Jz6ya5QbWq7yWlsAZl4WAFCzrBENEAAAQSMFvBSyHnx7QtVLRLi41TY+YtfNJc3Vn+vfZPT6EIy+RoFCDnZHAgggAAC4QQIOcMJ8XVfCCxY/p08+bz1SHf5Y1Be+2iY0UiOaVP+WBchp9eqq7ceQk49J1ohgAACpgpcPWqJ7N57wNTp1zrvxMQ4aXZic4lPTVbtwj2u7kkEFiWEnGwCBBBAAIFwAoSc4YT4ui8EvlxbJHPmb5Cn7+pq/Hqtx9W5yWl8GaO+AELOqJPSIQIIIOAqgXuf/Uyu79teTj+55t9V6aoJ1zIZbnKaUiln50nI6aw3oyGAAAImChBymlg15hx1Aa+FnPxOzqhvEeM7JOQ0voQsAAEEEKhVwEshJ7+Tk81enQAhJ/sCAQQQQCCcACFnOCG+7gsBL4Wc9fnr6qWlpTJ9cpZsWL9OrhoyVM49v9vP6r9q5Zfqr6r3uOTSOu+NaPRR58F9+kJCTp8WnmUjgIBvBLwUctb1r6tb55h5c7KlqGh3qO59+g2Qjqd0rnUfcC4x49uEkNOMOjFLBBBAIJYChJyx1Gds1wh4KeSsDlX3r6u/m/OOJCYk1hpgBt8InH7GGZKamibJKSmybetWWbwoV64YeLX6d9HuXRIIHJLjMjND07E+F2zPmwnntz4hp/PmjIgAAgg4KeClkLOqW6R/Xd06l+Qt/UAGDR5a6RxS8WzCucTJ3RmdsQg5o+NILwgggICXBQg5vVxd1qYtQMhZTmWFj3OzZ8mtd94t7U5sr/4dvLU5Z9ZzcvnAQVKwebNkPf2kDBk2XN7PXSj3jxgl6/LXyHsLc2TQkKGSnt5Yvln9tezdu0e+LyqS4TfeJFZ4unvXTslo1ly6X9RT1uavUf1aN0bbdzipXrdCtYvs84aEnD7fACwfAQQ8L0DIebTEVUPOwh07Kp1NMlu14lxi4HcEIaeBRWPKCCCAgMMChJwOgzOcOwUIOY/WxXoj8M8X56mw8syuZ1UbcgaDzwVvvynJySnqMbCKNyZWfrFC9u/fL3lLF8v9D49SYenbb7wug4ddFwpPn5s2WX7T/aJKtyzcuTu8MStCTm/UkVUggAACNQkQctYcclpfqXg26d23P+cSA7+VCDkNLBpTRgABBBwWIOR0GJzh3ClAyFm5LoGDB+WJcWOk/+VXyL4f9qmblhVvctYWclrBZ0JiorqxOXP6FLn1zntU59bvyZr4xDi5ctBg9f8FBVtked5SGTH6MfWIOx/2ChBy2utL7wgggECsBQg5aw45qzubcC6J9Y6NfHxCzsjNeAUCCCDgNwFCTr9VnPVWK0DIWc7yr1delo3fbpAd27dLrz791A3Nyc8+Lc2aN5eCLZtl9LjH1ePq2TOnS+sT2qjfxTl+wkSJi4uTMSMfkq5nn61ualqPrqelp0tJSYm6yfnm66/JurX5snvXLvV4u9WHFZRa/c+bm63a8GGvACGnvb70jgACCMRagJCz5pDzs0+WVzqb/LJjJ84lsd6wdRifkLMOaLwEAQQQ8JkAIafPCs5yqxcg5GRneF2AkNPrFWZ9CCDgdwFCTr/vAO+vn5DT+zVmhQgggEB9BQg56yvI6z0hQMjpiTKyiFoECDnZHggggIC3BQg5vV1fVidCyMkuQAABBBAIJ0DIGU6Ir/tCgJDTF2X29SIJOX1dfhaPAAI+ECDk9EGRfb5EQk6fbwCWjwACCGgIEHJqINHE+wKEnN6vsd9XSMjp9x3A+hFAwOsChJxerzDrI+RkDyCAAAIIhBMg5AwnxNd9IUDI6Ysy+3qRhJy+Lj+LRwABHwgQcvqgyD5fIiGnzzcAy0cAAQQ0BAg5NZBo4n0BQk7v19jvKyTk9PsOYP0IIOB1AUJOr1eY9RFysgcQQAABBMIJEHKGE+LrvhDwU8jZKCle7rn0BF/UlUUeFdhTUirtmjWUzCZJsCCAAAIIeFDA6yHnrA+3yeEjZapyF/7iGPnNyU08WEWWVJvAtr0B6dmxKUgIIIAAAgjUKEDIyeZAQES8HnK++Emh/Bg4rGqd3CBezu/QmLr7UKBFWpKkpST4cOUsGQEEEPC+gJdDzk27D8ji/D1Serg85GzXPFlObN7Q+0VlhT8ToO5sCgQQQACB2gQIOdkfCPgg5KTICCCAAAIIIOBtAS+HnN6uHKtDAAEEEEAAgWgJEHJGS5J+jBbw+k1Oo4vD5BFAAAEEEEAgrAAhZ1giGiCAAAIIIICAxwUIOT1eYJanJ0DIqedEKwQQQAABBBBwpwAhpzvrwqwQQAABBBBAwDkBQk7nrBnJxQKEnC4uDlNDAAEEEEAAgbAChJxhiWiAAAIIIIAAAh4XIOT0eIFZnp4AIaeeE60QQAABBBBAwJ0ChJzurAuzQgABBBBAAAHnBAg5nbNmJBcLEHK6uDhMDQEEEEAAAQTCChByhiWiAQIIIIAAAgh4XICQ0+MFZnl6AoScek60QgABBBBAAAF3ChByurMuzAoBBBBAAAEEnBMg5HTOmpFcLEDI6eLiMDUEEEAAAQQQCCtAyBmWiAYIIIAAAggg4HEBQk6PF5jl6QkQcuo50QoBBBBAAAEE3ClAyOnOujArBBBAAAEEEHBOgJDTOWtGcrEAIaeLi8PUEEAAAQQQQCCsACFnWCIaIIAAAggggIDHBQg5PV5glqcnQMip50QrBBBAAAEEEHCnACGnO+vCrBBAAAEEEEDAOQFCTuesGcnFAoScLi4OU0MAAQQQQACBsAKEnGGJaIAAAggggAACHhcg5PR4gVmengAhp54TrRBAAAEEEEDAnQKEnO6sC7NCAAEEEEAAAecECDmds2YkFwsQcrq4OEwNAQQQQAABBMIKEHKGJaIBAggggAACCHhcgJDT4wVmeXoChJx6TrRCAAEEEEAAAXcKEHK6sy7MCgEEEEAAAQScEyDkdM6akVwsQMjp4uIwNQQQQAABBBAIK0DIGZaIBggggAACCCDgcQFCTo8XmOXpCRBy6jnRCgEEEEAAAQTcKfD/27vz6KjKM47jT0LIBEIghEUjIBBtBQG3o6hIC2I9sroBskTx6LH2qNR9Aw2giFRUqEGWYDBCxaK1lrogYBQBQ3FFEdMCbgSUNWELhgwJ6XlvzowJJNwJuct773znH83kzvs+7+e5nPPOb+6dEHLq2ReqQgABBBBAAAHnBAg5nbNmJo0FCDk1bg6lIYAAAggggICpACGnKREHIIAAAggggIDPBQg5fd5glheZACFnZE4chQACCCCAAAJ6ChBy6tkXqkIAAQQQQAAB5wQIOZ2zZiaNBQg5NW4OpSGAAAIIIICAqQAhpykRByCAAAIIIICAzwUIOX3eYJYXmQAhZ2ROHIUAAggggAACegoQcurZF6pCAAEEEEAAAecECDmds2YmjQUIOTVuDqUhgAACCCCAgKkAIacpEQcggAACCCCAgM8FCDl93mCWF5kAIWdkThyFAAIIIIAAAnoKEHLq2ReqQgABBBBAAAHnBAg5nbNmJo0FCDk1bg6lIYAAAggggICpACGnKREHIIAAAggggIDPBQg5fd5glheZACFnZE4chQACCCCAAAJ6ChBy6tkXqkIAAQQQQAAB5wQIOZ2zZiaNBfwecubm75FfDpcbHQjExcpZbZto3A1Ks0sguVGcNIqPtWt4xkUAAQQQcFHAzyHnjv1B+XzzASk7UmEIt0kOyCnJARe1mdotgdRm8W5NzbwIIIAAAh4QIOT0QJMo0X4Bv4ec12fnS3xcjFRUiDRsECN39GljPyozaCVQXFouaS0bC28OtGoLxSCAAAKWCfg55Fy5ca+8+NE2iY0VKT8iclFaU+lxelPL7BjIGwKFxWXSp1NzbxRLlQgggAACrggQcrrCzqS6CURDyBkybxJoIJMHp+nWAuqxWaCg6JC0TgoQctrszPAIIICAWwJ+DzlfWr1NgmWVV3L279ZC+nVLcYuaeV0SWFtQTMjpkj3TIoAAAl4RIOT0Sqeo01YBQk5beRlcAwFCTg2aQAkIIICAjQKEnDbiMrQWAoScWrSBIhBAAAGtBQg5tW4PxTklQMjplDTzuCVAyOmWPPMigAACzggQcjrjzCzuCRByumfPzAgggIBXBAg5vdIp6rRVgJDTVl4G10CAkFODJlACAgggYKMAIaeNuAythQAhpxZtoAgEEEBAawFCTq3bQ3FOCRByOiXNPG4JEHK6Jc+8CCCAgDMChJzOODOLewKEnO7ZMzMCCCDgFQFCTq90ijptFSDktJWXwTUQIOTUoAmUgAACCNgoQMhpIy5DayFAyKlFGygCAQQQ0FqAkFPr9lCcUwKEnJXSZWVl8ujDD8iXa7+Qm265VYaNSK+xBQvmvyRLFr8tf1v4erXfF2zeLKe2b2/attpeH3rhq39fIDnZc6RjxzSZmjlDGjVubDomBxxfgJCTMwQBBBDwtwAhZ+U+5rGMR6S4+EC42TfceJOcd/4Fx22+2b5k5YrlMmt6pkyfPUdatmwlap+yZnWeMWbDhg3l5j/+STp1PtPfJ5gGqyPk1KAJlIAAAghoLkDIqXmDKM8ZAULOSudHxzwom3/4Xh6b9JTxswosDweDRsi4Y/s2OenkVOP50JuBZ/46XUpLg8ZxarM/5oF7ZVZ2jrHRV8fv2rVLunY7K9xE9Zw6ftWK5eGQ9OhgNDTO4veWE25aePoTclqIyVAIIICAhgKEnJVNUXuNb9Z/LRPHZ8j02S+E9yFH70tCexK1h6kacta0L5k9c7p8/uknsjzvYyPk/GnrVvlv/nrZUlAgU5/+S/h5DU8LX5VEyOmrdrIYBBBAwBYBQk5bWBnUawKEnJUdU5v8++4aLc/NzJIrr7pG3nj9NSOMzHl5oYwaMVSGXDdCrh16Xfi4vgMGyprVq2X+K6/K0ncXy4zMaTImY7w0bdpMVuetkoRAgqz/ep2owFKN9fab/zYC0JKSX+SnrVukb/+Bx1wRqmr4aOUKadmqtVzU4xIZMOhKr51OWtZLyKllWygKAQQQsEyAkPNXyqM/MFVXXuYuWxLel4y4fpQsfz/X2JMMG5luBJhqv1PTvkSNuvnHH2XgFX2OCTNDHw4ffWeLZU1loGoChJycEAgggAACZgKEnGZC/D4qBAg5f23zB7nL5IkJ46SiokLUmwB11WVNIWfodnW1wU9qkiS9Lu1jXMmpAs2G8fGSu2ypfPhBrnz8n9XhkHPW85kyJmOC7N1TJH++7VY5s0tXWbR4qXFVROihxvtu0ya58eZb5O7Rt8krr/3T9DazqDhJ67lIQs56AvJyBBBAQHMBQs7aQ051G3vVfYna38zPmWvsSdSHqeoD1tr2JbWFnKWHDknPC8+TrLnz2Kc49G+DkNMhaKZBAAEEPCxAyOnh5lG6dQKEnNUtQ1csqO+Y+uKzT+scck6aOMEIPi/u2VOmPT3FCCrVLe9q3EF9L5NT2rSV5s1TJCZGwleHhioI3TJ2dLBqXbejcyRCzujsO6tGAIHoESDkrD3kDH0gW3VfsnPnTmNPMmHiZOMOE3W3SU37ktpCTrVfyc6aZXyQy3eHO/PvjJDTGWdmQQABBLwsQMjp5e5Ru2UCfgo5g4ePSHzD2Go212fnh39uEmggkwen1Wg3Z9YMGTf2IQkGg/LQ2AwZnn6DXHrJhdKqdWtJTEyU0XfdG75dPXPas7Jr504JHg7Kl/kb5WDxQePY9h06GFeAzp0zW5qnpIi60kG9AXjmqcmS99FKKT5wQHr+vpdxu/odd94jQ64eaLw+dDWnCkLVOB06dpQzOnXmDw9ZdJYTcloEyTAIIICApgJ+CjmP3sus3LhXXlq9TYJlFYZ+/24tpF+3lFo7cfTt6iqQVPuW0L7kwot7GH9kUe1Jsue9HL5dvaZ9iRpr7IP3GcerO1AyZ2ZJl67d5IJzuhgBqfoaHx7OCBByOuPMLAgggICXBQg5vdw9ardMwE8h57OvfCPlRyok/Yo0adOq8q+SRxpyWgbKQNoJEHJq1xIKQgABBCwV8FPIOXTsChl+eQcZ1LOd8cFtXUNOS2EZTBsBQk5tWkEhCCCAgLYChJzatobCnBTwU8g55eX1snTNz9IgNkYuObu1EXZOWLIlzHm8KzmdNGcuZwUIOZ31ZjYEEEDAaQE/hZyXjV5m8KU0DcjAnm0ltV2yLPx8Z8RXcjptz3zOCBByOuPMLAgggICXBQg5vdw9ardMYEPBfrl72ifGZtrrj33FQSkpLa+2jMYtmkizdsnGc4ScXu/widVPyHlibrwKAQQQ8IrAEznr5KtNe475yhqv1F+1zu2FJdXKTgg0kGanpkhsYuU+zex2dS+umZrNBQg5zY04AgEEEIh2AULOaD8DWH9YYNfeQ1JeXvldT15+ZC3aKCvX7jCWoEJbdbvXG5uKJSY2xniOkNPL3T3x2gk5T9yOVyKAAAJeEFDfY1m0v9QLpZrWmD5+VfiYs3+TIuee1VqWbz7IlZymcv4+gJDT3/1ldQgggIAVAoScVigyBgIaCajb1T/NL6z2XVZ8J6dGDXKpFEJOl+CZFgEEEECgzgLqdnUVbt7YP834L9/JWWdCX76AkNOXbWVRCCCAgKUChJyWcjIYAu4L5P+wT05vm1TtdrVIQ86ysjLJmpEp33/3rQwdPlIu6tHzmAWtX/eV8VfVL/3D5Se8WCvGOOHJo/SFhJxR2niWjQACCHhQQH1Xugo3Q49IQ061j1kwL0eKigrDr+03YJB0OrPLcRXYl3jjJCHk9EafqBIBBBBwU4CQ00195kbAIYFIQ873lr4rcQ3ijhtght4InH3uuZKY2EQCCQmy7eefZcXyXLlm8HXGz0WFuyUYPCwnp6aGV6ieCx3PmwmHGl9lGkJO582ZEQEEEEDAGoFIQ87QbGpfkrfqQxkybGS1fUjVvQn7Emt64+QohJxOajMXAggg4E0BQk5v9o2qEaiTQKQhpwof5+fMldvvvFs6dEyTqmHkvLkvyFWDh8jWggLJnPq0DE8fJR/kLpP7xzwi327cIO8vWypDho+UpKSm8r/8b2Tfvr2yp6hIRt18i6jwtHD3Lklp0VJ69e4jmzZuMK4GVVeMpp12er2uCq0TRBQfTMgZxc1n6QgggIDHBeobcu7csaPa3iS1TRv2JR48Jwg5Pdg0SkYAAQQcFiDkdBic6RBwQyDSkFPVpt4I/GPhAiOsPO/8C8K3plcNOUO3qy955y0JBBKM28CqXjGx7su1cvDgQclbtULuf/gRIyx9581FMiz9hnB4+sLsGfK7Xr2rXWXhhk20zEnIGS2dZp0IIICA/wTqG3Iqkap7k779B7Iv8eBpQsjpwaZRMgIIIOCwACGnw+BMh4AbAnUJOVV9wdJSefLxcTLwqmvkwP4DxpWWkYacKvhsEBdnXLGZnTVTbr/zHmPJ6nuypjz5uFw7ZJjx/1u3bpE1eatkTMZjxi3uPOwVIOS015fREUAAAQTsE6hvyFnT3oR9iX39smtkQk67ZBkXAQQQ8I8AIad/eslKEKhVINKQ81+vvyY//vC97Ni+Xa7oN8C4QnPGc1OlRcuWsnVLgWQ8Psm4XT0nO0vatjvV+C7OiZOnSExMjIwb+5Cc3727caWmunW9SVKSlJSUGFdyvrXoDfl200Yp3L3buL1djaGuBlXjL5ifYxzDw14BQk57fRkdAQQQQMA+gfqGnJ99sqba3uSMTp3Zl9jXLttGJuS0jZaBEUAAAd8IEHL6ppUsBIHaBSINOTH0rwAhp397y8oQQAABvwvUNeT0u0e0ro+QM1o7z7oRQACByAUIOSO34kgEPCtAyOnZ1llWOCGnZZQMhAACCCDgsAAhp8Pgmk5HyKlpYygLAQQQ0EiAkFOjZlAKAnYJEHLaJeudcQk5vdMrKkUAAQQQqC5AyMkZoQQIOTkPEEAAAQTMBAg5zYT4PQI+ECDk9EET67kEQs56AvJyBBBAAAHXBAg5XaPXamJCTq3aQTEIIICAlgKEnFq2haIQsFaAkNNaTy+ORsjpxa5RMwIIIICAEiDk5DxQAoScnAcIIIAAAmYChJxmQvweAR8IEHL6oIn1XAIhZz0BeTkCCCCAgGsChJyu0Ws1MSGnVu2gGAQQQEBLAUJOLdtCUQhYK1A15GwciJUH+7a3dgJG016gqPiwtEtJkNRm8drXSoEIIIAAAghUFVAh54t526SsvMJ4unen5tL7jGSQokygoPCQ9OnUPMpWzXIRQAABBOoiQMhZFy2ORcCjAs+9v0UOHCo3qk8KxMnlXdggerSV9Sr7lOSAJDeKq9cYvBgBBBBAAAGnBTZs/0UWrd0lh49Uhpxd2yTKb09q7HQZzOeyQIyIdE5NdLkKpkcAAQQQ0FmAkFPn7lAbAggggAACCCCAAAIIIIAAAggggAACCJgKEHKaEnEAAggggAACCCCAAAIIIIAAAggggAACCOgsQMipc3eoDQEEEEAAAQQQQAABBBBAAAEEEEAAAQRMBQg5TYk4AAEEEEAAAQQQQAABBBBAAAEEEEAAAQR0FiDk1Lk71IYAAggggAACCCCAAAIIIIAAAggggAACpgKEnKZEHIAAAggggAACCCCAAAIIIIAAAggggAACOgsQcurcHWpDAAEEEEAAAQQQQAABBBBAAAEEEEAAAVMBQk5TIg5AAAEEEEAAAQQQQAABBBBAAAEEEEAAAZ0FwiFn7+6nje/V/TSda6U2BBBAAAEEEEAAAQQQQAABBBBAAAEEEEDgGIEJzy+TmHMGT7s6uVFCOj4IIIAAAggggAACCCCAAAIIIIAAAggggIDXBErLgsH/A3QFFJyGzyMUAAAAAElFTkSuQmCC&quot;"/>
    <we:property name="bootBundle" value="null"/>
    <we:property name="docJsonCUnit" value="{&quot;data&quot;:&quot;N4Igwg9gdgLgprAanATgZwJbRALhARhABoQARCAWwCU40AHaNOXAbXwCYBmIzgFiIBsADiL4xRAJwSiAdm5iADKIXtR4vj1UBWEZ1UduGofoX41I-Aq1rrl2+MWz5CpRr1Edmnvy2v+vfncjfkszS2kxExEJGTUBZTM5ZT8vTyD+AXiBayFuGSUZeJlpCRzrXnixC3xbF1F2FICvIyU7NVbLBOSiXLiuxyllWpEk4RtvVN1VDV8Pbi14rW1Y3mlZ9estf3817lWPTdV9rY9tbSUm9cWfI5EtTc2zBaJ9puP5-xFjm5e1i6+dr8gfcPIs9mtAVoVj5FkoQbw7k9tD4fNYNE10j1WlZ2rjQt1emJKqZcYM2pZqmjAtophMJNFYmJatYyQ58CEFNwyQp+DE1CF8PFSmpoZJGez+WowvgIjVJPZRfSxeM2oNhWJFQz5d18WqWSVGQpogqXryIuwzNyLCTLNiWYauSamkq+eq6rqSvZbBblJ6RRMMdN+DJpRzakoBLKlK7rdawnU3DSvJZVHyKSqSYGJsZ-en8WIMlHlUq8zaE9SPLSiZKNV0s0Z5J00xweo2heLiWZE5XUj55itpK8KxoQ8pqoazITBcrq-ju2llqbmvwhNGHV1MjWSWmFOLrJHSbES0b+uXJsmVDOT0y68OMhYfQNDREcYNRwWht0D0-JLHTyl3AXPoP1rfF62DAoJ2AiVVWkecq0vHdKVvZdW2Am0mxfYZZCg6sdzXPo+XgrwJDCLgJlGXQKyAjQXT3T9WVDZQuRfXlxQFIUTQ0DhygrAwKO4MZiMxZsBQFaVZRZLiQnYXjk3IkdBKo88RK1G9YO1WtuNkpd3H4xTBGUwDaVorU3WxS0-TVQ1jX9bS5L0hTgyUiZjNQskfStf8GPXdV8FiezdP0JynEM1yk1U4twy6PUVUfBQ-S0mSWT2O8wrESzcwS-pOmrQkMMqadyVyzlxmE4LDAyfV0PsOMsSvZxEmcACIqDF5lJ4oKKKPejZwwgUqRU1MyMq0KhOokyfEaNKkkcPqmJ-dMZDU7K5wm1DikEALVDGZt2y8IRiS9f0kM-DgTCYwKs305ywvKgNB2U8DQrmor+sPMdZBWl8u3WzExg4aUCPCBi4NTWUgbxbdZUKy7kq6m6xqM1qJi0J5Bue2bcrehamxsr6rx+8Ke3+80LMkWUOzO-A6quviQso4maJ8J54nRGbGw6Tsazxz7lsJrp7pHHqPssRrJTp+TRsZoWWY8ALtg2zn0Nx4GT35ncidlwRjvUnF1OnZsuYmTrroZlztaWdqAw5vEcZ5tWRm+wW-ragRxUhg38bw8VjclxzpYt13UaOODFcxLHjfzGDeaW521qG7M2yvEw2tN+nA7u4OZnOG2lbt7mQNj9X45JbXDuLA1SXNX76gciqBKzxOZnmWvMeV+aHavJ2BYTtzMSnfaU2UI4wQ8Wv06lxvxubvtTjziOO-tovHYJzWXdnnWVTlYr7CH7H4gqOZ5-9huDJn-u2q0eZRvbgucoFVeNefDfL4md2pTtk080N32+iP6+x9T71EzhfFGLcPCBHDm1SOKsu6nWfr6V+4DCz1HJqyKmxU6oAI+CbHSZtQHIxJlfeYGNbavULjHJ+pda5v2FjOYu4sPw4IOHg+uIDp5EOZsfZ47N84UIfqLEuvcy7ZxXPtay1d6hmBYbw+GEhUqoUHtIz60dBpv1Ihw8+XDJrWz4Yve+0dH7dzXi-PuKCCYZQOsnQGqjRF1wRubJudDAT6JgUvShxiEE0KZrooQHIyJ+1UJtOa14fTAMRjLMRHhpr8IPoIxawj17mOIRRaont7GTwDpw3xqE0YL3cYY96iSe7JPsS4yxbIORV3TBEpxYDUk5wKY3ARRihGlLMeUix75-JnXdJk-BGccmWygV1AyrTinFw6UglJ3D-HKACTMgZ7DIlB03iCNxLT4ltJKaYpZtCLEfysa9dBMNP4fkCgosZK41ZMLlPdTRqznEWIRM08Z2zJnUJEQcxpNyGp1nKGHa5PQwzoVptEzZGgAYYWqiBfWLY+r2EhtrS5ijSZoLgSvExu0qZ8iOWyDopyarnOxuolGmirlZLaso2xpZpRktSY8+pOjUKvMhbdCZqsTGIJBrM3R-MrHuBpfFcFwLoW6wRSeNMPoeWrS6b8ypXZVDCvjKKzGQ94pMRkLhbKx5ca1FBZEXJ2SRwavjFqnVJQ6oXODojCuKL4ZUoorDCmyhYj5WlIVI6UNGwMqApEl13J3WGmin1UZb87Vs2Dq8p1prP5BtkBdPpzgOLGrPuItN1tY3BkDS+WI2qSV1SECyk1Gb7oxsGRtXNbqcKFq6EIIFEaQr2ujQ+dhcarEJuyNvJNrIo2J0jZmit7ac3xrzelMs1r7b3UHeWttwLChjprZufMpViotVSbO1tDj1VLssLEb8JUN3+ubf2t+w6F3Vv3T0fQbJ97cxnaeod87d2dvHfM-MDQ+jfn6XvTNW7E4XtfeIBN+QSXVIYWelGAHz0vpmle3cshcbSnFG1Jto0W2Abg1WvdiGPV2MytWR9GGoOpKA-B3D+aOjiSQT0mjoEWxgeOTBXVVNiPZlI0BcjOG301pzNHKIldkGbqfXOhx2akM8xQ2oZV1GSVJqLt6tR-7m1MOvNDPoBbjn9J+SekjQ7zQjonRKwT0rEgex1PKvTHHM2zAk1jHIiyODGx-XaPo8zRLMRypxqsonbVFRjrhSt-10n3y02yOqRyeR9OtHJ6Ox7fP6ZnYhb2O8bQ6Xs0pkqiQOgLVY30djHb4XkyEDq2oKaCu2r81hl4h8viPXnt8SBzWTitZRC19rrXvRGcXeujcFmf5wwHdVipnByhfAm9bV5bL4avuK-W4GAXPG4kK2W6NhngX8bZH-W01NsSjXQzZsTEnD3YgjPYMSJLpD5W9Em1bPQfOpFaMFt2hc13ze7UXejMoVNJe3Sdosu3Psx2+426DI2UbcYjll8mH9mxofB39mrJ23vOHsOdnmoO0LknYHdqrSO352Ze86vb-XznXiqSCyURsyr46O-94nUKBurQRdtqGSgP2PklbpxL9PkcZcZxBGLfNctbhqdOe7TH9bqZGKLuF8YO5nkO0YR7mIxsjw18PLXl5h7AJHG50sIgV2IbFuz37fPRvjam5N6bHVBeyANzL+qe1MVUPNyrgzO60r5TYjqNk0gmOU9XYrhLU8Pcoqt7b63ejZve4q-hK7zvMHLzd-dzDsGvcbUd3+QPeWFdm4-RKGnN40+q9uJniO2fPrG-XKEjnl3i-3Lp+HhnRmfdXjlz93PW58916px+Rvfrect-523+PhpO-XZktKPHw2CeQ+wwPcffuJKyBfKnDMnqeglvTQ959FfqXL928xgP6-Ndpa3w293a3R+baP+6f3aFJF0od0J2clPS+e4k+3hPJ-BDEnHAlmbxvwz2-yP252x2i1-0f3bz-0-2OwFzbycy-WrGN1C1A07wgxd0lze1vSKBFjhTRxW2AL3wQLbxMHKwWU0wIJYyIMcHgNb022+2CRoI5DoM6AYNv2ehXTvWgnjAD1YK8z604NAPtwrh2TemqlOk+3U0oPoJIPT0hw22eg-XSxc2JFryPWv1IIhUjxt30LYSYP6BQOnHFR71dURRJVD1LR0K4O92QPUJrVNz70L191eiHzDxAIX3E3ty03hWqkl1C02mPCKFTB236SnQ8JsMUM3RS1UQvwPwogoMs0nAcMqznwt2gziJ-lqDIh61VSylSJUSNT5U8NsNEJ6ytWUHiE5xn2E2sxHwqLFWqGYLX1xFXH+XxF6Gf3Ux5zKJiK4w2wB3MByijibwyOCCoK6LSKIwULLyzXt0PSnRc1C1rGPEi29lfHHREO8OGKqFGO-RaPk20IGNpAvW-1vU2K1Ty2ijTxGBuIJEbDCIsPm1Nx2LI0X2pQDweN2ynGeO5HRy83eK40+OzHuK3GihCRYzkPm2BLONBKMG+IhO6ChMNXe0BLhK8HON8LNRJTYwUPAKTSl29HJiB2Z3JkxPcCh0PyoPh3rVvWk07hVQIxOPmOpPfgG06F61eJJC20ZPtm-BMPmJg12MQM21uS6EXTMzxPSOVxXAZNzHtmZJf0pPL0y1J3xBkAFDMRbHxXjApLmK-xxI1N5JowFQcB0231ZP3yPmODhHkGNL62mM-nNP1PrTBxE3nw+Nq2BHtMSJHFWMtML0SEDJKx3y0S8O9IAT9Ps1DPrTNLjK6I9IaMjJBJ9PWAdKM2B2WMKMgNu3rXDJFKjMWHRmPhO1qgONAl5LoNx3dOtLEwAVLMAXVKdNNJdJhwLPrO3VtL+DLMdJ5KKKsW5MBKTK7Jqx7JiT7J6w7K6IVIY25kFL9kNLIP9L+ThRHOnA6KLjqIkKUxhROIlM1NwOoIYTYNJ1VKm1hCnPFM6N5OSOcOi2rALU8wfIxOXO7KvObLEMPLbOYxYNPKENhPfPHM-MzJvJ3HFh4K33f34NrRfPROIImNTPhPTJjO-IYQUwlBkGZDNwvP2E6m-0ZK2L4xsRFRyiiN3yECIthTw1IoKKPJNLMD1PiKGzlPKKUOj0IqyhovdTopZOJLsSN2Z1WIlDwoa3ZKMGopeN4uAjIq6Pv0ny2nJxEvDUR0yLI3EoRJXCkoTWVN6Nf2Yxc2EvAzHPPU0tXJ6B0vfT4pf2HKhnM0g2ROc1Mo4qjy4qrJ4uxyKjkpJAEsNzguT0NS-TEs4rEKspItkvopJB-Q3w9BPJd3XIxRCrcrCu4ukq8sqB8pyysPisCrOmCuArMtCrb3CuvT0qLWnxk3qOH2QqxK0ssrSt0psv0orngvtGJUMpcu9IIt8KYl-2l09mnG7zhXF2FIZhnN8r6onz6UGqyGtAuy6rTJbIHMkwH2mvJAwhcxHPe1FTYtOKxMHDHnhDuE2FiFayeDhFRHlnnihAsr8qdzow7xmvvjMJtSQvYu6t8KryWimss1yJeu2ucF2rUsaNcqOqtxBFuvOsnK62uqtluuWu2sSF+uPwGpeqLBjBZN2wvOHlOj1jyIXW+vVhRt-UrNMIxqPD-FXWsMouFOyIp3+ouJJXvUlJJsd1mp6BDXQhXEJOqv6OFIC21OMLb11kmqk0VOCTZueoERxvpuQk-W6zFUoWtRPC3Jjh3MmT3PpXNwk3yV4H3BED5MIkwXhUhjVtaN3OlvGMOz2J1ztsI03LizZEwtTQ2u1rT2cFwkNlYkEApt-CxqVxBtqr0jls3x8LHymLLEvw5CczlUnCdo1txi1tp3euYsG0lG6J9tXSJlgVRsCUWpQtttio0zyhYkjtgs1JD2MJpojI+qWsWM5MJRijOWYx5peNjpzqrs-RrqLPrp6072NkzvLv2Rei0O7oLrqostUI7slK7rUInqpPqtavYh8g6oJSUu0xUtHrO2roXrVLEP3lBQStNvaOarqlzstOcrwvqp-SqNXXmozAg3i00znvzuvvDrFUNDcKLyPBbvenKvIszSZWlgHtlKDrrt0Th02JZCOLaD1wyGMtbr3tcj0Ojyj3gYyuKP0vfrAPytnz2rZK+EPghA61IbazIc60odYRO0Qcp1cIYQ6Aotrv2sXosrTopy1UwJmV6XTCImiRmwXW4GLX306iuRUMWzcLXR-qqssDbtnCypTo0RGiSJMpxx2mwg2uVhCvsyEfDIvTEYo1bORup3WrRoERpWdsUfJWUaZ2UpMovLcFqGLucY1wwfYa3vocH2QYkrXLZBwssM6pwd8N0ZEZ0gMaz2Fx+pMb+rJpqJsUsZL2DmAY5LsaQYccCCcc1ztpcbcdoaYk8Z22tvAZYf3rb0738ckJyqCZ6xCZXPCaX1pNQ0AYeUtDAoIWGX4aBTvk5XgXxllS1miVUPzqI2CUBzCTbjSlep3klTUhlR8XLhmIl1GahgfAmaUUWbiciv4uakzRmDWeh0YswdpX0tmkDoVXyXZQMulz-AAcru6Etn2ZgQmuyqQZBmwJILstCUnDK0AtTUlx7ubVUtSSJ0VrmyRo3otK3v+ZOKBaAhBbuueaT2gmW3kPerAzT1hdpHhaZuY3CINxKgO3AfRYUMxaew-u4LGYxy+0Txu3qHweKfmPhe4NR1J2B0uzgMKtFKzMpa3mpY5fepKYWOnMOagaquhYxds2e1BcmZZb6zZfFrEGuxrPpc9PUrhalcvRFbyYzob0KaYciQBYw1JcAg1Z6v7sifVi4befxLRaJtl1UbLCrvFZJclfJZmjtf-ycKkZ3udYFeNdzjNcJotcNsWy9QSQ4I+cNezH9cnMDZUIUsT2GpY17y0N9b2pjexbEITb-w6ISpT2MTTeKYzdNa+uDYMqD0dYL11a-m0OJb9ddbjfdbLZryEK0IKZrcLdVcmPukzYjtkaer-yTdjqrvbfcNraje7eDl7bv0aZXzUCn2KIgM7ZTKpx7ZLb7agPWsfxCWybDrykLIZgnZXGLbdaUWze3bPy1wSLymTJqtfwlbXdPYaf7egNXyHrxt8oIj7XscjZhYbbFPjdneP0fzQMVJjYNb-cfcbbPaA4gJ-y3bfYq35YIdCelfWd3tQIAMo3Lby1GtrePKfMENfMQpQ5XJUPvPe1TWfJXuI9RdI8YJUNaOo63HYKPYgcnpR2Zr4NoyI4Qro4ZdQ82xRcqZ6KNw0ely0c5c+qQIw9MI0NbZ9ak+4XVyj1U8mwwaGYxVQIfvlwsMqcCaU8LrEI2c9evWcLberbHeqbuqlrdrCytfy1mNtbLcev6sZviSmfA8Pcg6nfXaDY2pz1s7MY88BpZOXbvfmSg4A6bYC75iC-c5cz9vWO8nC-6JPcDe-wkc6OkZKOi1uf3JadrpkDnOhLpd5dkIU+8fqqSGEbqbRRpJfaaeU0K8pWJyeQaW4VmEudzvzfaT2V5Ss35REoNOaOpnsFM0ZDme+V2eDGG43kY9k82fkaiqanueiQuegRJyMaOYUdOZrr2beSF1i-THy9W+xvW8ea25WqHaQXebRcRdK1PBhL+d-Yfd86faea1dSY-1e5dai7Q4Oe29zeT2E7Y8FZ8ZvRlL71bMJa7aFze8TmnYpbN3le3PnbzLK9KOiMZY1eZdPFY95ZB0T2s+R771R-VvR5J8MZWtFaNVS+iPS+i9QmN17w+wWrR8VYx-Oj5ux--eFe2-cZMtHdJXHZ88R78-sw9Zu+tbAbh6ufE-tdecrb73p8osZ4B5gQ9ZbfM8U+c4R8Jz88xg9eB+RfDbB8IanvPdX2l+V9Td+-rf+8t6A4fzfdDddwLft-Tb57uql4c5TZ3uF8YdF-15RiR5i+uer3k514JEs5F9V+YfV6d8a7nc55t-95j+ias896Le99weT+A7fcqty76JsLra98d7z83ZT670vZ12vc3IPZAbF4N4+6Tmd8Up3divr5qNvbKLL5z4r6zfb5pbLo-eytdBbp+717+-e+g+far4L-R9A4Yy86b5D+BcN7j1g6TXg+r6VamMf2s-s3i9iZw7F0cuheO+Jsz9Jufu0+plX4ojB8T8l5c5P7v9MNC5VOz7l8i9n6Z8B7Xd3+m1b9Elypplhze-6UOvjR95v8b+7NdGh9GS7U1kGuNVLIzQAHUpSqtFLZi-kSYCtsBMlZbvxURaC80mhnA6sVU2yECduK3eXoJQhb0Up+9HQDOZXco8NiKZVM+vWit5L9tWb1FgUVRSolVGq1lXASc1AaoF+BolCgVSTYGpUPK6VU7rIERbMd38QVSAeWnkEiDFBTVcQefSl40FCoGg7xtoOoGiCIqxAl-DFSyYO18CjlRKlfVkGlNzBugsQVYIkE5VCODg0rk4IFZskzBKhGgcoNqIyNBu-NQTkEIsFcD9B9aQ+qvQCbr0LyYfGDvnwgL4ClGkgNpkMm0Qzdx4h3beu7z679MeeMCLejL1qSbcoUOnaZhNxUQlCseZQh1jUhPCXNNOzlUurELubnd1koyMFvZVoHbM1uvQgofdRubcDuhZzTrn0PsKLdTOHDdKjbzw44FTweBAKix3PLODLy1sQBLsJvg8J9hewg4ccKOFflyCyaA-vYPgoE936tpO4IcIeEnDHhpw54dkPQ5-l1hhBTYf4JtJ1Ynh-wl4QCNeFsMXU7+UEdlDUG0Fvhgg7wncKBHwjARiI-Yd-mE7epRO5XHTt61MFT0TO2vLET0JhEKoVOBhNToYQW7j17+xURZN+2KjIothEPdoUKXmGaEA+sfIPkfyH5pDMKTDClG8NL5rIKkVsbrh4jN7cp5m0SHpFzTzoFCpm43T6NKQaHhCI4UlaUW0JM7KC9ueQjbpqyB4TDfKOzB5qMON56izuUw3RNqP6FfMz+I1C-h8we4-MHyL3H4WR2p7gsyBzAgThHmoaXgQQw8X0ZeAwafNssSLMEaKOSFwgCa5HKHmPR5Kw8V2-fX-i-0WI8tyeWOWltz0aHMMceII-Hqy3Z4U9OeVPZnimPzFY4ixgAt0TQQRxy8ExK7P-uL1b5QpZWbPTHCPzwalCsx3vS0cGPdH5M2RVjGsc-1z6YCn+LnBzssN-ZX9FeFbdPgSKJZDjB+5rKccyMq5zjBxzfUPpvwibLiTeoYiQpoIY5b98+LvdHmn1XFmi++C4--hrzb7HjFKu4pbGGJ-51ikxS4iPktD97nj68mfOPs+Ii6vj-O74k8HiJHb9iMh84jcRv0bFyMF+J41Pp+Oj6-EwJRTdcev3VbQTICkje8UXyXZ-i0uw4jdlhMTa19b07nGoo31HFoSsWW4+fkRMHYkS92m5XvqXyvENi5+DXWCfeNH5XFX8E-bjgIIglUSyW7E28ZxMTzL8eGMg6fg72vFJ8F+cHXgZz1gKH96R86Y-vAKtrGwlhto5zsuNc6mMEuhxB-sHxn5sSRx+uOAWtRiYf8sgX-bBnhIZ4ESdRQAjSXZwESnZiw4At0rLWeI5FhagEhXqtRy638QBqBMAQHQPEDpoB17cycezmESTCMiGbSXdzYrcl4wawyEWeWEKqSfSryJEQiOBH5ScWEnS4Z8KhHZTnRH5HYYVJqkFTjh3+JjrxxuE5TOOzGMNtpgEIAVaOEbSqXYSUSojQY2KcTnIR6mEj0JDU+KVH3xEXjeeXo0kaSI064iah1Iv+kihI6ejDx7w+ephy9agSfx7IlqbFNrS7xXUgRF0nfQUChEGGlmSIqgOikYCesFHErCZx8kmIYB6kn+FBFCHF8qud1C6TURwkqs6xFvE7LA0sZQkOcP5ScNxLC70ihixpaUri1l51jeampA3CgQgGMCUiv0yvt-R34lcTa0MroUqNpqRDJmjdFQYcyNrzkNwZMZGRFxBlHSos39X3DSP-omiBxQEZJhZM6pOcxpkDAghVxLCldcm33VihtM3jEi0G1oDfBpw5nx87UAEwDmow7G90UKE5DMmw2kFxSrJWfXqU0W4LazrRLGSmPKIVjrI2od8WrowXqYcS8ZzTJJq00SLtdwyMwGYXEijifIxR03BZsPQG6XdqhY3MIbMxDI+zBmMdU8AMyMIUjNyHMzUdrAEbdiSsccg0fwyejh9ApGo1OZvETmuiBhyUm1qlPtFPdfm9My8ZBPGlHSgxsOI2QrMBZOSk5C2HwaDxMkySzJN4owATLNww9W55fWSXsS0Kpi2xKszMWrOEmLFmxgJIechwlkGzJmJY1sTPN-6Mz+eNPKsb3IH79yJ5uYuVqWOHn6xayo8iHFBMRoDDexOrfaZzLva1j-xTk1-npPHE6TUpvvB1rOJmm74b5+ExcQFIYEgTcKDktXg3IzkMCHx7Ur2XXKNZALUhYkwdghOmlsdP5jk7+crJgUwE3encLFBAujZQLK8Y41+V+P7w5dfx0kvue3NgHLi-5LhZCfq285CSTWGE3fov3gn4LEJdQQPlfPLl0KA2R0xhXBJ+zfTcJJCzeWQtxkDsL2WTUid5itJYLJ2Iizkagut4MT3pTEjeYmJwV2yxFiHV1GP14m-1+JUk5+RXOokMLFJP2CSSvRkVxTkFR4+STv1MX79+2S84GYJw+nBSEBAiAuWXJYmWS3FmkoyVSNUUvj1Fo4vScAI5rA59ssMoRWousXbigJ4JXWSFPCXhS8B78orqxJb4Zdt50cFWiGwVbpCY4ydcCaqyLq2C9ONRBOmEKTpW0aFfIrAdEJwEeDbpaeYIXHNIG1y4ZVAqIW4MsHeU6BYw6vB0v1muVJs7ArmnoKaU8Dh+f+c+QJOXme5hBrgjgZ5Q1GSDTCQy-mZQMWXdLllSgtpYc0hHGD8qkUoQaMoUG7KJlfS-ioYJ8EmDkqZynQRcvcFXLrBSikukNSMFOUCqwyjSl0u9ytLiZLzdet4LzZ3LOl2y-5Q0qIEvKWqgM1WcfL7pLLxlzyzKnQOXrIlj6a0-jvMpXKiLV00dP2XHXqgc8ClrtYLrUpSab0heZdRxWWE7rdz56yQueLsKRBsM3ldgp-FnTpWz0GVb9LYa1kOGsqaGXg4MTSLoY0rHy3K7oTGL5U-K4WzK1uPPHvnArY57dSOTyuh6Mr+VCq-IVbAmm0qK6+o3lUlW1UnChVB9Lqa+BNpYrOgsyrCq-RNVyqsWOq-JHqotVtUHBJ9RwFnONV+DNlgEF1eau5a3dclQc2lUTA8UOq-Vs80PoGqVVMyv6AFPiRgolDKDilXMmxkdxVVjUvS3CWnkLNgY4hRZVK8gdEqCWxLn2MK4GqhNMmZKeFyreFbmvVnEMKGra8hu2qoaw1hVJauhtQpxkN0xZkobSVWS1C+ziuvtWtAeArjdpF0vAC4AHNujWzb8tskJfEqCl0Tgug9eJjuRQkZra6dqx-hZK4WxsE1g6j8OwvTXXyMlm4hheU2phZY6RZa2+RWsKRLq55ZRA9YEufVbysyRsi9buqvVGLx5Hc3xtrWKgPr1pNatuXWpA2hQ31HFJ1IjE-WWLV2P6z+metTV9qUN9YmDVPTvXgbqYj6wxcepSEGJ4NJ8triFGQ0AKE+wS2xj2r7GXzL1nC2tTepEktASUFTCDdivjHXqKNsGmruGXySIaqNGywSaxv41ayMNOsohQdKfVfy0N4jTjfesI2QbeNQG+hexsXVCbgoKyUTdJq-UKa5Fv6gzf+opVHqJNlc2DWrTA3wpuNo08TdBrY1VzamU7OpfurE1QbSFuG7tZCyF5YaaNisujaBozB-paRamwDSRpomvqhNseD9Z5vU1RaMJn6szYZqQWKbvc+Guzapp42RbLNxirTXBqE03ikNCWvLU5sk2+amBjG3WcQuI35bgNeG5TQRvC25aWNFWqzXdVc2I9Mqem0aNRvk3pbjN6GhjRfNq1yb6tHWgrTwqy1havVDmrzcIp83BNpFU7SbilGcngt9J1k0KaqpgoyMANJETNVjPTpzLEtDWzTaetG3nqAtg2wBS+uzCza16RGxzd5uc0Cbut76mwgNsm1vbKtA667ZhqY2HbvFSWwrTZtC3PaIt7Wv7Z1p0arbWBzs-TYDsPXw8Lt3C2DSltu2-alt72prcxi405aFt52qbY1vh3kbOt7TejX5tLU46YlGW5nn+ux2vbcd-2sps1uy2tbid5W2HdNo+0I7CckYnIQgwM3YalZ5M0zczsW307htSmgnSpq50IK+NcOlbRTqxa6bHE-WsrTDtZ0q6TNKOwhd-Qm0s6Zdy29nfLpa3zaldGmjHV1oF2h93NpW0XYFvrkPbqd1WsbbJo4Wg70dJ66zU9sSEvbpd5ahnWRti1I6tdzuu7bRrd0i6DdqWsXcFuJV+MFdVutLfdtD0xbbMJW5HTTo9HB7v1suiXfHql0k7edZO9Chbs51p7E9seorbZl62a7KVee8WQXqM1m6RtLez3Ubu90fzldfO-HSnst02rrdYOlzfbuBbrashM7LkQ7MTi8iI9HTdZGQg9lFDdkiokvm7AplWixVQ2bgjULlG8NJuocspJvub2DUiU+2t6sBkSlECCoa9SJcxtL4IZg0fST2ajvY6sMWyIGcdOOtXTPcvFpMl0Txh-01pws0oItBRNBrScdRoB69OAZGKjlyxn3XjNemByH73lOatVkZ355wHEM0KOgZ3GQNbc8DB6SedDtmmbTAepBidSr0Om4Hb9kPNqZ6rP1jyv9jpGg4yMS7WSJc9B2A4wc8V8yY1MBm-YsOQwS1+1DBvZaeDqjftiDHaGg4HnowQjxDDGYJI-JSnCHEVoh3SphTqHchWDCKnAzZ3yVNNzaxxS2m5JB2UU1Mshs5AgdVGdLQZYamZjOBlTklG12Bxrd0zlBcHQBPBgGZaruRYHoD-qQWrmWcO8yPldafEMzItZxYQBr0vGjFOs3qiU5wwwUe7IrEDCfVa46YUaLLa5G0lbs0YaoI0OFyiWxc--aXKEM4qqpUeV1U8CaMIsvuBu9JjwFQbzS7cq88FqArX3c6IhWgqel3M1Whd5DqCMnnvJzYNqj5Ta7wzKx3kti+WKkp1Rx2TEo8pjKx-1WcBaMC915tezPe-HIOOBp5MBGYyTM7GO9G5sRpncDvM3B0XB9mKUXKEGBnShy-0xNNdNRrNKthaA+Ig9IXRPT4ycwpI+gP8mYwmBX0uFbMa8PsHKi-tSwIEdpSCLtjQrUbiSuWbeqoZnKt6RcbYOhwMJAyj8c0KfkQSH5LC+Bcg0cbSyaTgYrXlNKdZbDqT2uFxiybJHAL-KfRlNR72j1Ba69vCjvnAsZOrG1cnRkkd0Zn0KL0eXJ3rm1soN9TcF5JpXm-O-Hjbe96Sm3X7vIVrrKFFnO4+npj2HGGw0y7dkKarb6mDjRe6BXRJgLQm8TtC33aRo0WvtTxSi7vhPrL266B9oil06nzdNkSegzEvvZqadOiSbTWi9EWjLfwBZW9np03Xjp9MIcl+WHFfgab5NGmYJ9s+Siaa0WOKtjWh4w-qu2lycWKiw8o4AaK4Edoj1w6EQWcnpwj8pjZ2qYCOKkAGQVNHPjgMflMZ4GzzZvs3VP1XgymptZuoyBWql1SmzA57JbwSv0QjhzFU1E9Nj+GTmVz-ZlEeGzREtCxOdiEaScoQ3GdJpu0-+SKbQyZM2T55gMXFoHhLTjJcVQPRQaANUHqUuIhk+abVNP7Hzt+AeTmXfz3H+8kqwcsWZCMPG0TpPGmKfwBhs5kB0VaBulXGO0HwLNk9KAWJbAcjhWiMtnLUZRnb9JS6M0knUHYYjdFzS9VGXeWjHcxlB8FtOlyQe4jGBSdMrCwzJcXnLkVvS1FVjWsPMMAVkyhinsaj2LnAhkKnpTEJ4uftm22u7syMtAtCWnlbFrBkWnsUnaFhZ2pi0MYhVKJuLVa3CyKqyASXPzpy6SxpahWDDbKqgz5Y4O+UCWp6ml9i7ZRuWgrjl2IsZYNJEtaXYj7K8pWVKOU449zvy5yxpFcu2XPBURq4XlR8tOWWLLlxpW5d-Jc4gZqlp89mBsvyW4hlq9qveblP6WuWUmtIazL-r5MOZH5yQMdqTZLkTzKTD9jA2RLFqu9KlwY7oRpMLSrzDXGK4YbX6Onotok-MjCdCPNqgQrwQcINf6tDWBrw1sa6Naq2lmbtFpvg4bIM3DqOBo68OZ8YPAFop1tkymXOskDPn4pRsiQJbPlKSZNwW16bJ8CXDTYZEC6+vXV0lNZmCujs6faI3q7dQGEc2-VEAxKsCiLEXXKoRyg+RcpvEYczeJtA-juAcUxtA6FlhNCVXMe70S5rKODluGT9nSM-SOGkCg2doakX+JDZcOCydOh8uG79ZDHvYiZBqqRWnmxPmGPhlh8lQeVvLfM393NZBrMAARnV5gcITYIcJWD3Dj4o154BNfQoQVJSCmEqXmeAuf6CTrNlrGPDylPAzqpZBo5sEWCHA5JHIDoKfgkWMTyJv0jWWhUIl+4Nb55901fjwqR4W1mszLvTZxM6LtGixI4s2Cwg+prbPE22-reA779IzYl5NTGaALlX8KPCtI4CpejFGzr3XB7ukbyO6Jc5cSzORHZDsx5o51e6tcpyJsEHxgrIQ1Kzns37csjn3RGZMh5ElXxR5V93ffB3Dgs3qk107QYrrOinNbcsiG+-nojwXxC-hBiF5Iivm7fB8SV22KlhT6dEL9puY3Cf4NwXZrR42OKhacO9V4iUEXu5jB8RCBtqFZdo9ReNjl2BhldgHbVaB3vnOL+Jwy2HsE6td9bdJZrg9Zdlajb45Cf670z5jF2KkIN7aGFBdxERlUUNk6LBYzGE30Tbd3LiHP65ErtYT9rwODZ9g42TpaxL+wTb33F7s1V4Cu-aoyPfXYkA8acbhzpt9Y1d9VxHQAm0CbA5YkNU6jwg5snDubzWS21g6DOXGqpUNRYLnEATHAzqMIXm4iDhqllv8Uoh-MSA-2CsWbiwNmzDU5s8JyHRwvmy2v9uPSS5joiswfdeACPpbrD3VfLdYSK3QQrCN1VIcGBbl5s2DyS78rwcaPCHDwOGuzY0dc2dhzVkg5lB0eAkTbOUqW88Hhp+kmHijxh2w6hocPFidk5OwlYVOa8dzVVPR1ldiK+SGa4J8PjUOVTUOD7fxvyQrRaP52LU6qvVDzANTUxqx8Y3Em0j8KwVUndV-R9wgEaFbesnB4Iw-tbYUrXF32Mw5Up+mKYal2hBG--aRvHSLSRF2uwSfh03g-DYUgI1ThrPRxxbgrOJ+E4Sf76dLbTiA2TlpXicEjQe5xTOnCNVkCauDMYFTYSb73VM0EIWmKo7ODk4rHYocIzsmcb2rR56up6zj-MOZKZqBk3JjOSxhP5amYb3NyPbGZjjn-0bfdje24fhXSnxzRpHUxFIdeDUUp52HVJ5fovIVZfCxGHMu28fi91+fbXEguhzmDa9xu0BUeunrj6KbRF+7Qeul2BEZz4Meeo5lp24ni16CINBXWTEY5S3Vq8HZzv5Cw7VMuO8y4tEcmncRRjl1daWKn8irSG2UD+dMIiVKaLJKLA-QTRoWF0zxgIh80hPAnkT8VnB4Tkb33y11gh0F4YqVMziCF7R9XBedZOXntTgU3U7r1RPUnBgIIa19VA2RWOeZa6mUy3N7unyrRWr8W9XJmc73eH8xak1bGOCAprqrxx1PItjoEqyb-s5PRbU1qNP7sKWiVTPWlU71x6yQ5o6Uu1wcqh6kbolRfVJKWXOnuqoXSc6iOX6fbZLtVdnQ1UyrHVqJxo+QvgfZuALI9PN7vTTf5CizSbo1ZqtlV1v03Adw8+nQwIknNDNYqs6FY2ELnC3S5nYSWSLfzv63i75o0u47diEKOILid18Knejmezy5udyu4PfLuj3C71ZwjOP3kWdaM9xJe4viQevReoS1yZuv8M-hoL3k34-dP8n+XOB0VoKz8YIHGWNR7S-i9O4axMsZLrFwKylajMUK9LND3B3cFx7geor0K391MrvHiTYPcj0D4h6MvCWf3UHsSyFaUtQtwVCH6ywB-2XbdDlXy3y4MR2E4eB4yV45gYJc7mXfBBbnd1JbA+4fZLkH5j7TM1t3nqzYVg+bR7OLYfyPeHlDwR6BUc1qPFlsT1srI-g7Ra+TErpJBO2SSyrLffm97lU8Z11P6p7mRmmSNz2mTce+ByS9JKpryXKtXyVS9-Psmtpcog1w6+002lXnibB+xYl5TTNDapFpivC7xdOUkXIm-TKZ88O9WS3ln549Z9GRFmXP5npz0fbUuefB23nhVL54rIWNdnk-fZ-3kOcJwwvNmCLz1ZAszvXVKj46jsKVsaPy87wOr+o4S9iskvgYz7TeqjHpegbFSLLyMV6BjAMX4D351hXnNYvivHuUr0PdhNdODzxUTJ349GxufrrU7GRGl+3YZfuEvX-Yv16EqnPYvgifjPuRHnLIm9E31LGZ-KujPnnxb68xk6pPxfVdOmzbIZ4315Ctv4Fnb5p-Xv7ecnL+lLlY8HSTe2r03jXMkYBPkj4U831VxYja8emsWz1zuV5+68+eWc2XlyIN5+crU-nQRdd0C4uFi3kvpMoH3dPBfvTZvkP+74T8bjBPmsnX9b8j8y+o++v6P750PCx9YVQsh3qq8LMfXjeTP53yL+V+UKzC5vlP2HzT-hBrfreG33RO9-89hQMfbPxB3I0Zd1JwvAvsrxLeBAa6IfiXkuw95qZw-Ugh8KX6eJl+oQ5faEAb6z4Qeb2bPQd6i4U37R8+98xPlu5nah+FPdE4voTaKAHgvfzfmIS3598V+2-znqazCo2GeOx04XLB1tvi5Tou-0Vn0wX1r8DlDkRKulvb98Oa909WvS3wTQsoBBKIA-DPzb0z+28s-s-w3iY1C5fCAFpRZJOP+ZwT-4Ck-bPhv1N6i9yCcRd31z3bpp+jW6f0vsv7L4r8feXIf+7cAZKduUWAfT6N3-yp18i+Kf-f8nXo17LD+zfo-i3+P-l9jAp-loGf6EiEbkvOSTvqn4D419d-yvS9D32L4L-tffletU36n0D8wJe0x-gllz0tJq+Sv1-4H278XBXXxa99fKnwMhB-NYCOBX-LvHf8VGXUC-9IlP4muk--M71ntU-cHjv8+-fPwH8N-XmxgCA8OAJHBP-Hg0iUZCYF0Qp2-N6Q4FAAkCyu892cnz19LXA30EYjfHvxOAt-N-x39-fKnEXRUA-n3QDNfQVmZNd2I11cYlvVQiYDC3NwEf82Agk0l8S-JH1P08hQPAKAuGAwy+8dnV63SIqAxfzADDXUQMMDZZCQPv81-R709xdPRQK69lA7WE3Bmwf6gG1dAgALF8zzIwPrsTA7AP0DZAyAOupOA2AO4CP-YjxMp9gfgNd9nAg11cD0pVYQ3hc-Key8DcA11lOsrA+nxsCJRHaCNkfrRfTQCU-IQL9cMmLoARoSQQoLltwAnWVX8cA9f0SDBwAgMAco5R+3SCDNbUScDBAm-zT98g1dBFtOg0oP-MpAzjyJFvAoTThALgGoNe9gHBoIN0hRef3V8Wg2gLaCOjQTzcDdcDwNF8zAw3wl8IxZ7yUCUbPIU3BP1EIKmD--GYJcCFg41zThGA0AOYDugwv0fYA3EYKICMgLPwmCUgZoJyDWg4QPaC6gZsk+CdmQBEWlPAy4J99XWRhzuCAgq7krEo9F4IpwLvKyzOFE7XoMWcIUAYKBCibamX8DUgzeH2ITpVu3etFdS-wX9wg-lQY8drFYIqDzAm4POFrA7YNsCXwC6SioD9SOgjUe7eRAR849eSTysihNNU4tjPY2W09pAkXRhthZUFBqsPdApxCdlOFW0DdgQPRQbtjvWYMwDcpEhg7U21TtRVDqGbexFCsKR+RHVlQYB0nB9wHIExsXgAoDyALgDnCQ4o6f+EWA2YPID+9encmn6cBAbKhnVNmA8CaBYCC0OrAAEa0I3o2Qn0j2DMzU8C3wAEQIEEhE1TzCPg9gy61GEn-RFVpc-kTzCFtatEwBV9UPc+2RciuEriCp1GQJ2j54La4JtkWQzQJ31VpHKgh0nSALELtmGKA1v90yR4HUdjgK0LhoCHXVRMcoaMx2eBv8GJyMMtlBR1awZbDxyq9UGSGmVt41LMmWk5AuDy+03YccPsc-bLAOVcMAleThCLgvkKuCYw4wyp0VwasK195HG6mbDXVVsMEcNgMh0scp6LsOHtJbXsJYd3HZRxbDo8YcMa9IjeFC3DJDX+wWpZw4i178Fw3ILJlnPFcL6CU7BIKGMk-bcL4cLgK8mOBtAXBFawzqOEAHAF3I6kb0VCc8JB9dwqGmvC9gAcLvC1HJxxVsnw98NAilwiZwCUPw6d3nDCvN4KIiV-eEIW8YfJEKuNhdCcIPt+HUxyEcTwvKX2FxHMa07DsRQx0hpjHDRyPDSHU4VEclvTziYjuwke2IjnwwM1fDyRCiLlCqIv8Lz94gyoJ7YbvSikIjEg3sPbDhHXYVEdOIoa35shrHiNuFew+hxhpwQOGgwidhEoIPC2GGcK0jgDELGMlSIgCI3CRfBSLkjqI-8IRDJZeiKnZl-foicj3uRx10j2Inm0YcjIiR2F8lEFCKADtheGlgjfSER3UdnHXmzWBmHNKPc10-GSJp85HG+hnD4omsP1UvI933+DVwwEJ7ZHdZtBCiGxaMm18eETrGSjbqY4GXdEIs8O8jmeRyK6iXIkiOKidw8iMTpeo4kPKDVIskKnYDgowDqihBCyP4i7wyGiEjzHVKLykJAgaPlD8IjOhmjsraSPfD1opSNu9vwyiN-DDosaIBCAoxHhz0MMbaOLINHVmGBBGwqGn3CmyYh12E4QJCO9x9ok6OnDXIm6O0NJmIqJGjsFI6MUjvo4GLOjKoi6LVcsgl8Jbsvohsjmjkou0lSinHBhysj0I7KIcjfooGNyi9onGJ1kyo8e2Ui4g86KAi1tGGIkiLww+y+IdbcyJuoXHTKLcdMI28PsjNo89T+iPI7qNcj4YxKzpdCYucK-CIY9yNQgqo9bGpiqw-GNkjkqOaOeiNHV6PCiRI08LZjU1DmLWMxw7mMliBFFVy981Y5cJUjSYtSLFjJHafRQU7rAl3TDL7EZBlEbfKz0ER45dblQdqUdB3P4KbUnHyjJIy8L3CWsF6NYjjwxWNWj8dXRx5ixzOh3piMo6yMxjZbdhzVC28Lh3f1mbcCN9jhIixw4jw4hsO4jfCEWzbNtXED3TIsopx2ZjKvbCMmwHwyGiCjqDGx3xYOcVWJ78+I2WKIck45aP0ilYjg0ri3Y4ON3c4aOaIZiI4guNsjo430W8cnbb-gFiNXKJ0piQfegLJ83xceLci-IiNA-cEndUiSch1S1ARMC7SOhoi++bJ3ehcnENUER2jYpyrlbQ8p0SFH9LZ2lg-vJQ3JwkSElSaY73GVwhNTDIJ0ucXaDqiRc9qWw2boTybTA6dhYkeyLNhmPbUZd7Y9ZCusvXbM1EtTRXlwKMdxdly1FwEl+SV4JxXSU1czTOg30DXA04PEDTXX+VfMMEgELtciE11HtdcEzk3QVZTLszFDxPVW00VTxdBLt5ME4+CVBbqY8D9IZQqUyUkKEl12ns3xQKTPFWFVUy91BXD2PFjHXM13wS9TPez-MNosNzoTmFZUwIUE9BxxHDYQ02PkT+FO01BjgIuRN9Ma+QT2Nsa4+rz+E8pbQA+jrTDRMNtRA42w7jIcM23o9Hw3RKTMlJGGTstozUERrt-4mbwE0yjEdwqMx3KmQdFKOWR1ESZ3abFA95A1UKVDokq6jdcexTDwdNSdS7R8SqZbhKfE-bWKJ4CkZUYyds8woDxL0ZrUeKrk5XU6Q+YgiD43HVi8CIjn1UTdQQiMr3KEKVd+Yut3MSI4D4y1jFw2zA11qnAdifcnycs0Yty5B92vc-FPpxfcO7SO2h9QnagIBMv3FZUKsL4pKwo8g7CBJgtgPLxP6tlPSKwCt8Pfj2g8dTBJKpjXgLZMeUIPXZIUYBTDD3WT54rjyJClkqTxMtgreBx+1c4vKTuTJKZZKgTbna7jY8wVDJIcS5k6Qy+SiTdWF+THLe5S1MdlM5Ok89k6Kg8tv2eT3Y9FPWuJOSkVZD0eSWPIj0RS-kqyzeSGFfT3PVDPG8Ed974IY2BClEAlIj9E8Iq25Dk-RpJ-DnI0aK3idYtXChjYREEPRCevPfyOZAsTy1TNnSEGLxDpg14O0SxY2IM99qEkWLZSDHDlKpDokD+Dn8KYulM79RU-x3BjmUyVNZSyY+qNlSR6MYJ-8RuSEJVTNY0wNJC1goTVW9kgkf05TukZVCeIUAqaIECRUk1IqiNkmQO1TCcaAKtTt-G1IVRx1cgPx8epI1NzJyokkPGjzU2zELDUQwgNBDiA1RlrIA0wF1RZg0lZxdSw0g2ImjEeFENL9fUuZEbAo-S1UC9VGUlxjhBoFNJoDaYqUKZj+4zx1UcS42rzLjBYjVMnC6Ij1ND4KQlILlTN4ai2MQ2kE4FCDlUkNNa8sEk4JwTxUh-zbTgWE329SuA3NP5QkEvV0ETChAdI78h0phNtcSE4hL+D00yGMnS4WP32pQc0rtMft6TI8z7xYEFdOoDoQ3OPHTVg1gJ8CkgrJM7S9UiUWN40k-cWXTHUsIKOCIg0dLEDt0oWJuT+gvdJoTPnQ9K2CX07tP3gHAoZXLTr0t1PyC9VH0UbCXQCUxAD9Y3dMNjEdFm11So3WwIkRf9LXlgzKNYVPpTjor0QDc1gIN1YSgUW9LNT70vAJf8Z0tEOPTDkAjLAN8kn1yFTDg51N-TKM1R0ZiQ3JtN8jaI4DKwyiqW4OYyY0udK5j4KL2gs8NQlgLjCfQlmXcSDvBZMrCndA3QWt8YPhk3h5kf1M6l1rLeFnV51aMInD2SCDiI9V7PG3btqrMSMOTKJDqxMUg7S0w70UFbq3Iz6jNYHuinHR6P8y0ogLL8zrqKu2Utd7YRMWSEoiHk-UdMs2TyEDMnaCMzrsDa1MyXgcBPXDKBJ63AoV6RMKIVkwjFJqTrGIrgyyR7ZTPfAMIQ1WgpfBD+KKzIkIIg9ZQTf4wicNoIIkRZGs+J3SwesTnxBdV8drLGdOshdE58aBSC0kY4xUTLCNvLCtJxZH8GlOO13Yo5KXpbEkQ1thB-Yv0OjmkjildVWkzSN4iZY72LljG4yGhTi7gNaMlj8w3B08jhoslJKCQI3bK9joaBuLbC2I-2JOzOovMJKzc4eSKuyxYouNuzwxPOJIcm4-sHHMooh6Izi28JbP+j84CX0tT1s77OwybskjLBIE4gHLeigc3wMiirI9OIFsIcu7Ixi+4qONrTqvPKQbS8IzNM9To5DbOf9EcvrWRzpY+7IEjFowHKOyVo17NMjwVK8MjisI+yJwjVE8uKz1qoynPhyJMmnNO9YYjnIZyFo+WOezjsihzEJIc0DM5yCc7nIVt60tKLJyI0nthRCtEiwNFzNwieKizFsvHPzj+wlmNVyavdXNHCGM7PSFyqlXXJCykc6aM1iFc3WKtkhNadLhy7c67IdyNtN3LBi6sl0gaz33UnxSNBs9skOY+s67zupusg-l6zfjZZymzfCIbOMsRs-5BxoE8oLA7TV8WbIli4Ys7I+ypsS7K9yfs+6L+zCQ2sIijjhLiKH8yPTR02wXcqSJWy8Ar7OLyEcn3LFyDckCxYinsv2NlyxHaKPBz68ytNcc+wpRyLiectXNwirc7ghkTsxL0NYi8pM6m7jw4-HJltMk17GHzIo-cNIQbqZcxkQoAiOIDi68uayosjEoEHEyOvIvJ+kyUnYzLzyrbvKWiWc5uNTjQc7HJMj5c43OrTCcwcPvDSc6fKbzbMWHOJCqcuj1+zHc8XIFiNZE3LHy7I83JJzLc4-M+jP80fJvDx8uApOoEC-nOp8nvFvOvyS89vP1z5s1CKNz6chuKawWVHhG0BmjeArykRw8sk3yeEbfMa9+bNh0gjD817MQLmeYZwCEAc45LSjkQG6mgifAFqPgjOCr50liOucbJoSL84FijSdcm-P-zgo53PzyJwjgKvyUTTbNFyysgvONj9c-5xBSz8qeNDyF7cPO25I8hgK6zP4ZSTjzLvDPOayI4ZPIeTU8oW3TzJszPM2C-8HPLtQz8sJMZiUCwuNgK60i3KnyxCmmPeyLMtbOALhczQqa9wCzvK18H85nL0jgcl-Kxy1gGKLeyiYlLyNj1C7WPkC9cxiKIKEoxIrRyn8lIsxyxrYyPPyP80gpMdyCxVV2EqC-IRoK7gOgvJzL894RAKaEsAtpync-7IARkijHKryB8mvJhosCxEmQKbI7-OLjgivnLYZZ87SLSjBHRfP4LLIqtP8LqirMm4KFlBRz4LUYlrCgiyGEQsajhVU-M7trc9SNty8C7DNvy4ioopKiaiiXNXyYCgeKHC-80IuwKukq4o0LqcggsKKfCkgpUT1iqYpVygi+ApCLxi9z0FzcCn4tAKCipQrMjgSrnLNywSjAohLMiopKzIFihGJBymCxtJYLmig-Ixij8yEs9ZESl-LxKVbAkr1oiSrKJJKpNM4vnsACrXO+K8ixqLrztC1Qo1ZlMxhQKVNM5lC1EV9cQqI9bYnJ2zlBRR2ORztJV2KwcfCw6hXyd8+Gj3z2Suko4KNIx7XbjK0qGh2Ngs9OKcczqeuMPDryFQjjimbfop0iZc1nOGKwcnHMBNpHYJMGSWUz2OeLUCwIuJy0SuYu-0242Urxz8HfbMezH8wYtai2c1uNdRbHdogbzjEruLDjQcl0oCLXi+YuHj7JTEsAlZ4wwsXiBso3hzCWwOeKkKLwEPNmSz3LBmScq3fJ1LTN4kTO3jWnHJzXiyy31zyEj4lJLuc79KrImpfUfDmw4H43hMFigEhl1TDu3eO05ceMFah5cEE2BKdd4Ew0W64F0jB1Hd1NXVzzx9XYdL-S3Auk2bZJEi10qjiEjdI3S1yncXfTwFbsvUS9EgPAYTNyhDPmDAEFhPFddsX4IkDFLZ13SSrLDV34SzyjPmkSzs09LM5KTZRJTLjy5xK7w3ypCUKTPwgYuNKbFcM2lN5Co8ogrLEtoiNsAze4sGjcpEuLMTaEk8vgrrExCsjKXgexLxTG0xMz35nba5TUzadG9OPiDlAZJziAkoHiCSN3Bgr2LIk5UOYr21JsrXlrknnS9MK9HoxyMDyrlCZLmMvFhNIxsqZKhzsjK0Vp4SYwt249xK+JMl0QKsiMJMSkoTNSlFXAVK6LRKrFm2yKIdpOgr787pO2Tv3GFIUYREjDCY9duTjMUzeI1FKhT0U1ZXEsOKzSqU9IUpDx2TjKtFUUsXkjZL2L3k7Sk+SQEtZUeCuMiFJkr6lB5MA8DlMFPCsQq3yoapwquOXssRPEkmsqXKnj2hSCs9ywWCOVbFPBTSPVKsY9-K-stk8wsKKtE8Uq0MyMBKUw608K5QElJlofsr1IHgqqpgxmyuQubNXTU00NMAy8yrVJkK0yPwOkzWMxnw09K-LQLWI8vcwg6SivO4o6qK0rqubSD7d1L6rQM3DKAdokYPwjkq3G4wM02-GaqvTOkxlPVTKyp0tchpU9CQGragjsW4huU6enVVMqi8w5Vdq3oqdSyM1VKKo6M8NIuKVvDwufS8M+VPcqolODIOreYsoIWrREpavaLgWRqvAzKQyDPqCDUmIL2q9Az8I+qM0zXLc0fq61KGruEcdWQCacS9ORrFK1GswzIa+VUxqfU7Gv5Rsw0sF3NuM7INeq007qqcreq0mqxYs8imrhrbU+NOpqKuXMK-TB0zqqyKmU46s1S0MM6q0rya2dMprUhfAALT4KItNeYS0gaDpqXq41PJLQS90o0c5i8JMYLd84TIwyLy0WMR4D07MCPTOav1P9MpFYRj4KCagkL9s8KjWreLMCqbF2BmC7Srpcmak6ohr0a+D0lqWM82pxrLaoZ1kiba-mtmr4MoDPFClVZDPUdUM7oMkCRaltLEzWarZWqCpMy6szEmxN-CSkiMiEKRq7awhMawqMqtKEziaw2vFrKBHDPTrRg+VPYz4DSyqmspJIGoZSGrfjPhBBM2jPOCDayOu98K69gKALTaiDL+ru0rGw5B5MoINLUssp+OjhKssatptCuAPKHIg8y7wzL1SgMlMKVqVwp5h3CkwqsRrCynnjy3C+wqaE964bPtt1wLeqLgd6moK8Lao5QvCLVs1kqOcfM2Iuer4i8HnlL4aQ0sEikiyvJOB2cv8uZKcizouiLfihGjuK5S9Mj9KHso0tKKgy0SIxKUalOvoUYStkrai-ihEvLywoy0ufyKi6vPfzcch+otSn6j5xfrwGt+qQqwI1HIVi+8wyJtKCGofNILoC10oTLecxxJ9qKc1Bufrbwu-NxS9smBp-q4Gv+tOymGr-Mdrf852uWrUgOQsXY0Gshqn1CCyBrrj-S2BpoarS-+seL-kxxxBKUSzWtLiNcr6qzSSGi43QbyGjvMoaDosIqeLmG+MqJyna9EqkbAIGTkFTvcsxsUb76oWs+Ke2D3KiLW8kXPbzOSx+qnrYKs+xqzGUJ2Qh9eynlOpEX4CVnpdCFeMC9pjdcJuKzfVDj36rcijsVCrUmnt1rd2UkBr8bQ+dUqeRcm6NSjJMmzMQ+KgteJu1h9rRCi4aPnedBPsPC0KUvoRvcnD-iMmuJH3BvnMtw8TwOVes71DVRkK0kaVdejLC0sObRH0TiQYOoacG8outK38-qyQK1LJXNNy0C1Eq1r2GhxB5LA7OpIQCkEOJqAsEmr1kGp+SzOFKb0m9WQqaLjbJpKaa3Mpq6bPc64sF0KY1t1TduyG5rP0qm+uRqbokOpvoJpgIFuaBgWoIFBbwWkFshawWqFohbMQBppMbQSe5pTctVC7IKaXmvHUIKXpf5tvRXAWFrxaYWgluhaiW-FuJbtrFbBJaKWwlspbSWtUVkajnJppyiygqJsO8MkOLymdsZSoXrZ4mrbD1YPrXPKNj+GxnKq8zqQ4ppK1i5CN+Fe4vSOuAV8usMXcl8m6mhr34BixTxeQ26ODKYyzrCeBFSz7PSLlorMqI90xGB0lbyCztVejfMjYPWBdW3wInsiqjz2i8rKslKupHsi4APzyRCLLlF5aqRFsQGyPT19UWMGoU6brm7cXgdbA2zNVBC1IUtGiomlFGpa42qloTaaW0FuzTeApE2ObHnGZOPr+W3B0FaFo4VsELCS8VpWaBW9kr9I+4p-KaLtSnhH3yxUFVsoQ1W-qtUSGinfNSKyGcvFawXHGLkbdzjM-V8LdVILJUdkY-EvkD22lEPllPmh1sbqY2cgtbDNgV1sawRfD1qqovWgYBrh7Wpqv9aOQQNvpb-OUNv+rcTKq0SpaWv5sll42pNsTaz2klpTaDMtNpjbbUQZt4awaSXPsiickVuraUo8lIHhqHNCJkQ7gFqIaLhCmGimgWsI8IHqoUOttP4cSjtsEa9IgQq2yWsajKbbd2jmiNa0GohmBBfMx6MHbeyYdsaiA45WVV8J24UuCqfs51tbD52yTMOil2o1BXbMIFRF9aKUzduzKg2+sy7aOaMNoPaETEWW1yQTCFEvaL2gTppbr20dDtC6aAsv8ldmw8ygoMUR7g2p44hjtOiom3YNBEv0Q-3x9Hyaisba7ok90a98K1lRfaZG+JuU7zkL9AfTc2l9vzb4aRVSHbDO45uM7jkUzu-bP67Vp2EkYxUN-bMYuxvAqrA1prZaHDX-yI7CkYlN6bv4q-U8T-UQZrmsOpEekjU9OM2gD0B7BZwi5Zm7Bt7z1GuhqWawM7MCc7UcnRo2a9G94oMq36qJHWR+0KLpi9DmP53FKUHAoWEZpShQirj36nguUaBGpnKEaXsuXPN0g4yYuRL8u+xs9KxCU0rDQUc1LuTj0utOL1bbSzGCziajTTp6qoy11XmBK2jzuq8nHdrDYLJQ4TVDLtHRrosadi59p9ie8sbtwbOu0ex27NSxEsW6bqagowLaC0hg27i6rbqxKky3x2ZrgAyJzu89ujNrB8s2x11nicKowsLL0Lc9xrKUnKdGVrZnROoDRqy3eNrLweyn0bLdjMpykUz4ypw7Lmy-8yU6XwfFm2LcVK9xQtanfJTfiAmMJuwt76ULuiNf44Gq-NyfZlsnKLuUozZcVk6rvOZEEwo3p6wEmUWFcBXSLImNB7cJTFd14jYkCdpXPgziTyYLsvu5WjEjqYS266jOlCJAui2RaxjTxqKxwQgpI-LH4maGUqBo-QoqT7PZFr-dakuwvGcZoIEwFT024PMzbTejaDUrYrUBp7rjfP6XXikTDSpOq68wBK04G+Y2Qgw4mpkXDLvVJRvM7DuwMuEavw-3t26cKvtrILFQ5tuu7mi27taKY4ynMHohut6HrLH2UbvRyNW-vPobNilPs0wZumR0dLRaxKJc74aG7qCK1u2nzdbHuteoJitJatAD7OgL7pLav6lRsEa1Gk7o0bnGpkVKdvS7rvJLHu6jOZVy+5boty7uweN76tqF7up6pw8GKU6VOyCA6buGl8oYFJenVzQSKTYU0LqujaPD3KdTDcuQdDakdLEClgshO5c+KruHbcGRB8qv7MFVXqO4t+xRKXTfypBr4S8Es9KkSl2rXq2lF+0s2HdkE0kxoqywDKVG83ySAr3cdOw92gHj3et1bNZuzd3KksXUCqgGYB9AbgHMBwkzCV7OPxJCSm+YZN8UrDFYmMk8wqXhwH3JHxzn7Q+UeAEyYaTDujLCcvbLX7-KbbVRpDJMZN5hX3Y-sd69IE3szK-WmAUepskxjAoGmQlevE6l4wyvmSg7UyvuTePc5P6UG66uwz6jYmytcqjKjKsI8DkxypOqfKyTwUGAal-EuSZlRzKiyJPQFMuU7W0q2-QzBoXwBTpBoFJASzLW5VyqtG9QbSq7KhKtY9XB6Kryrsmj5PiqHfeFPsNSq5KpiqDB9KvsqsUsIbybvKiwZ4Vmq6NPGA6q8QdebP26lCSGiUtqs7FCai8rU63OXJOWDPa0vu9rDGns1Wq6glHxGqJ-Mat6Q9nSar0rm6rzMR0y63gbFqQMrZUqGrqkXUVTmht6p2ifI7uvm7TqzoZQbuhzOuDA7Uxm2mqKG8OuoHls4mIlSk6wCMcamii6prrgbaYZo6-4W2p-TH+noKh7walgL9ye2JVsR9Ya4evhrE00WyDT86-YYkHregQaWGJ0tYfwDq6+4IBdpcZFt597h3jIOGE64Ybe7Rht4bUKPh2NKmHuajEUDTngv4YZr5qo4apiyh04anZ2aqWoDq-EJXtICgSMOv2qW6xHnr7DhoEa9qThoBp60-awaoxGZauWvy8e0u32Vq9h-4cAaXhu9JRHjaikYzqLjd5CD5g6xkfhGAR01M+q2Rgyw2HPhnrn8YgyMJ3xZm7XEbyH2hsRNBrERkH2RGyRoQTTqn0rGqpGDEMdmDq6ukUT5G1aoEpfyDIibvrCRrWvKeBgOgIcVHiR0odJHocxjOGDwRmTIjhlUGSC0lwBygLhHDR+-MTiju7PpNHX8yboYb0MqSvLqxh-Io5HNh+Gs5xU+mYfT6Va79KZH3+vWLDH5RlUYdGLA84eqrfqtaq2HvkqIKc5+hkbotK0u7voy7gx-PtDHlhxavtHsi7DKjSzaq4a5qufRAcTGBauav5VCRwEbTGRhjMfrGJMlNsuG8xipCnAaR8wjpHw-ZWtITixhEdtGVh3uojHgQNEf9rmxi2oMSAzA0bXTUByooyK9OlrCGCdhaBrhBSSnsZrHjhtcIszJuiYa5Gcx-kmV6nbORCVT5h-Efn6PasGqRG6xgXJ+yTai4dzGqhv1KXhEKv9vbGXxlobfGbR3seBH+x78fqjIiweuHGAJnGqAmraxmK3HBa5kdOiPx5Ua-GvG0KPVGYa-8Z6HMKrvmwqxrdCc7HMJ4WvnHaxy8fWDJyUUYhGSJ8-DInkYiiYjqRhhkUFG0a8oZvUmMjUY5q1xuZDT6eHFKPYmFhvNQ8T2pC0k7rnGkoYXGpUpcataoxz4eD8q-EUp+9d4kgPYGnbVzEAoJ4b0e3HC3QHt+7IJ88c-G6J2ZoyGEJoicmHPjVZMnAP7CNsBrDJjCdqSH2ruqgmSRyyeRCVJpifHUDCvfEgdXwDu3EnXxmH23Li63cuKHsJhKJgm8JhsQUCBJ9EaEn50vBRf7KTC9NlGC6rcpXKcmGKaVG4p3CYgCrJnxpsnNR1KZjtP+78qrosp58bxHwJiKbyn3A-Wq8m7RnyZuDfxu8cEmRxtjO0Dtqto2ymHhvtwVGiRtqYUmWajhqKbC850elrFTJ13v63cOqdnHlypDLQrngOOoAzYpkC3imSpwAuWbZprUY3zk1HOocrBp+qblG+xxDPkD5e0pNanzJnCY6nvqquuSnVx3qYVQ7AvRXrrpex1qGnkx3KczdmpracKmdp4qahLnpsDu6mUp96ckns6g9DDCV6RwNcnKJwurl6S62SdTGHpoqaemCRhdsOnKplyLkzBEJGd9zi9X0O9tlsTkPObz9KduOC0Z1x1Lr5FTzIGHbo01pYqokqJMx0jZWLKP14syWk9YtrAVXOsjIy1Ia8OA9LIiKdmqNKy5csu6xTCZPIzxKtMw9sRuHaaohuPtCwwKbYGkle+AsYd1amaJcws1QclkxTWkwcz5KzXoBGEu7OxUKgmuIq8r0xj4OwS2TYUNpm3+omsr0h9avWmaBKgcf3NSZ23pyhZ6-ZvnqL7BmHqyy2cwuniw8ocjazD67etMnFUTCWJ545q+sTn-nKihTzz6nEceGfum3temNPBervq889WYU7fG9FrAbtK7wo8aqJhKaEEvm+3Lcb-ikscOz4GkHLSKzRqseLba5vacz6G51xoUbm580tbm-6isc7ndC7uZTHhR6afhbe2+RqVSz8koq76Fm3Psy7187LokLsS0KNLHjulebHmqiiea4KJC82SnmAY84unmoa4xrnnFWheZbn-RsoqGLV5yscPmv24fOH7gQUfsoL53FostzQRwzrd7IxpucwbfRuZrLG9500YPn15iYqH6Ds+ot1Ulu7+cT7f55BoELZ5xucHngF0+bii352Bdj74F+Pr1okFqfNBHe+h3u6L4S6IgBLEGxSo1k6ivBau6K+hPqr62iqaanSr59BdvmS5g4fOzCcLqYK8yFyuooWdsrhZ7mqoCQtx6QapSkZKYKzMbUt4JvmIEX2A24oDm-ZxYdL4I55cSjnjCmaFayI8q3rznnhhwqsKesg+tsKj6-OZPrxATOacLs5t4n0WwTCxfKn0eW+uuia5rBdUWnm8udhLyF1+vMaqFgBvcXYJ+ubRbvFwRYwbKFu+dD6Oup+fHmoFlcCj7quAvJemvFuRp4aIGyJd-rol-eYyKAlj2dYW4WSGf4XCmsBowWIl4efvm251tvwau57Bcu6x+xBeYX7u2vu07QR7MaKWK5uEvCXhFp4ugbGc6XLAXH5kRqBKGF8fp-nq+jgOaXIaQkZ4WHddhYHnOFnpaMcpckeeiWhlyAfwXGFwhcaXyGB7paWUF2n37n8CoBbKWARhJfTJ6l+tzGWZWiZaLq9l-JbZq5lo5dKXul0RaljuFpJbKmFF4pc6WzGwJrwCXffQuXr3JyQcMXLFxIDjmzFhOccX16vepMXCxVOd5ToV2bisKz6m-hEqTqkyaRWWq7PJyHq5kRcXM8KkYvNH6Bg8YYm7gY8cUKPF4NuebQl-ut8X3G8paiXaGiBZyXNGgle2Fql-QddUrR-4HuyTxxMtILel5ZYqWw+zjiosT5vJdG5fZoJdcpDlm4spWXlutz9GmV8bqDHYl6he8rCVvPq5XLRmGl5X2+5SfoLGVzJeZW1VyBZzFTbDlaJXNkkleg6WbclY0d+V04oOHJC4EZfmZVqCTQWFCn5tcXjV9rtNWO581dyXvK9DpGWGl1buuXIQG6dXd7l1IEKWpqkxvnnH2jZKXn5mx+eyXB8iVrqWv5y5aIXI1vDrr6BVrBp3mAx9ud3HM1hY2zXGi8NYhp813ZamWGSl1cgbWlx5flWfVunNOWtSi5cr6I1ppduWG1o1cWX5ol9v6Xd5wZYtXhl7taYXe1nZcmW6w51deXXVvQbiXlvRHn-nFFkdoVXs2wJY3mq1hBdzXtl9brnWY1vu3EWu1nNZ7Xa1vtbRmnu9DWkX-k0EZ46XGhqq3W8VztctW+2teYcTuVvVaPHHVrdd7nUR1tf8bjlxVclWs1+kS1Wv1-cbtX9VilY+KoULebVSs6j9fQ7OViTx-X1gODf-WENkXXvXny-ZcsCaV1JfhoNdP5a7FGIwFcjn7FprKxX9CiFeBWnh6ZZjy8zGwuN7zF0FbSQUVrObRWSfJjeGNqU3FeLn3195clmvVo5arnhNkBaz6H5nPozWpuyefA3VR2VZCWSNoRe3XpK5VZNXVVwNdZXCGl1aQ2W+GTcqW8G61fdWjjBgtdVRWt9qVLO54LKej-S92rw2m18+eU3PVuVYkzlFvxYyX-VnTfLWFN2peGXLWnlb-XIaflYDcQJ0ja6W65meY82Yi0DY02U1v0f3c4O0VuaiYaUQuXdnl3dcnWL16davXZ1-tfnWh441aWablm9YuoYafd0ZayS3LZHy5WkLdMScNnYxWKF1ndcDlpVmLcvnxNttawK319ZfQ3v13Vaw3QtudoA34l89erWD1mdaPWitk9Yvm4Wdde+WfFhLf632tibcu7gt39aa2wtm+ZWKothLcQ3LN-TuByDtxsL1Lew+uKc3at9ZbFaHNzDcPGdtsbai3WtgdXw3yK2NYDVgNzbK82GVkTdeWZl4FlIXltsJdW2pN9bbeXF1wzcGGj59Wt1VrNm+d1K9W-UqWX4OtraU2uYzrcA3yRnrc82rc8jcuKAVjRbXVL6xFc42YV8QAcm+NgxeY3jF2PNMX2NqFfJ3kV0+p43EldFdL7MV5nexXnFoTd9XINjlcijAx3TfGsLR0letHIdncbDXptgrdm2KtpccfSUl7hrR30lv1eXn01llYrXAt27anWtlmbZr65t29YW2Vq1TeV31Ntbc03QFsdbk3NdgLdfm91ghZW7Zdg3fl3QRp0eI2zd6LYt2Q1jVflGKvQBd8z5gT8jI6P599rUS3Ngpe+3K5hZdeXcyt1dDWA9zzuD3cFlrDj6W13Hfi3st73b93AS+2v6sjqeTeJX1gYbce2V1wHcW2o9n5az3wdjHft2BdtCMeFBtmDca2y9pJafWAFjDq92a9pLat3S1qpbM2V1uPb0GE9zvfg7dhZPZj7U9-BZIXK9lbck3+d6TZLXZN4Xf82QxxTZ93DHUxsD20oy6hT2hZq7tBHPlgmI3XR96vYX2lV3veX2y1wbeDWc9qBtH3t9px133J9-fZc7QRvhYTXr5nopNiI99XSlnbrDCkKyUmy2PW5zZcro5pRS3eJZ7OuSUqdz6ugVl26g+g7oOyRV1ZcDi7HM5doW6B1-by29dgres0RJqgjV201m3bNW9Nu0uqNi+ubvj3zl3A6d3Z3a9ejWjdwxlANm+6uN9LUdkPu03u+gvyb7I+nBZf3P5qbcvWGDqftPWT-KJQh2pcNMup2HF7nekPPugHo8mUkleL+c4e8NnScd0gJNUP2m0svh7D4iUy9KgU+-VR7zOa5yviqKiRdaGB3blo57BRcBPDtmengfNE2euBKcPJkzECHLZKiXssP0e9ivOnUZ6NYZmMZlgYepfDy-mf7F0yk1-TAZ2I-torgr8vucd+gGcWDVygvzfTm5J8st3Dtp-tfLt+t8x-7uFxI5ZF3ywo5TKnjIORUqiWO3oOcT95iOu3gia0Fd66j0RI978ejdQ4GhqcI8nFNXMQZn6JDkeL4bda8EvzjKt2Giracj+gVYG+j59y4GJktJVid+B09xFpGJKGZ+xgu6MQbbuitpaXtVjnnc54XFnjP5HY97iZJrPt+rxvHUbJ+j89omk6AmrdOT-dAmGplmbErqJ8adomja4JYLnORq4+4ZsvTaqlU1kg3SerzGsCZePOYrCZBm5gz446Lvj6MeqHt4Q2gBPZ6mwUBmxVMtORmOJt1cH3Tj8MdBH41psZhmBZLQYMm5h548Zrtp6E77qWty475nNj7EbsWLpnKZTXux3E8dmcZwnEbGh6ok+pHP7Ccc5Je0jeLCnGptRbeOsZ0GY5PY1PyZdHAgtKXPxnfTE4knjFYzdHnbdtfZZH6M43dSAVxykYJnAg1saoOFTsk8ungRrndZPXU9k5hO2FxiZlP4A74Y5a7h40+ZO79icmg2xd2DdG2xi+6deHCNj-cJOkJyBg8SA8IvodLpwGccVPwp1mZLizHSfqwGMBnTraGrpyU4Md5FtY91OeTtpI3GpFcM6dPhpmheuWdSuyNejmVVRJai54RM+gmwZ1dbVHpTuabdhASbkG+xfGEcOFPwT13KGH3ji8atPQC93cImKpjM-1O6CALqZO8zn3YrPvJ7s58WbTus5UZVZyrlRQf5aY8fdOjvsosM+dmmZUHjgs-rSOcrLjPdmxzz2ds0pmqpiNH6sBXcRbc9X6aYS4jroNmGhmt2dL1OJpemtmidZFIW6at8vekL7ZuwehPT+1I7OD9dPc8fOaDyhy9njzgzgfXCN7ks1nzUG+JR7qs82MyFF6ynaBXjJ5Q5jnKdhjbQuQV2ndhX6d+FchW05ujccLDB5C1GzZD2je53khw476L-tqQ50LUz9pdpXAF+fY7XF9lZYDXV9mpbr2AdnQoIngYjvdMaz9ti4v2VTrJbVPuLqxqh2fN9XdIORdu3Y3zxViQubWoL2fcrrftoeeLWOLvzZv22V-M42XRlvNcYPlx+bd-241tS7pWwd8-ct2xLzi90v9NnXboOJ+pPsK3Xdkra0vUDuy4H2J1xy+EP8t0Q7l2mDwkdBsXNrHfBnEeHY70q8d9tdovY9zA+q3Hd5y7SjArky+YPZFjGoz2SlmPYh2h90voq9dd+g8n6UrzbuCvod0U4s2HdzZcKuXL4q8LX0dg8-Viwr6s6lPMr0Ao0vMF2vakv6L1QuB2OllbeEvYrnK7OXB1xdasOIJqRdCuZFqlad7Wr7Y-x3NZhi7ebidwKS0XwfHRY3rwWUnaFpiLundY2Gd4yaWPo87jZsXeN1a8TnqL9c8Gv9LhoxjOXLuM-uuEzvS4aveJ8ptN3SG-tuyubL3sOgb91vSLG3Nu-huu3criafe7meMq7o8Wuvpe0ueDny53Gm9908a2HV3bdw2JrxdZUvzjg6Y933rqLeTX5Rkop+v7sxUoo6G06BqBv4rgy5rWArl3aCulJ3s4EuT9oS8+uN9kxMij9V-dwev4ztK54updgq6SvxlqNdSvSrjg+HWuD3zZhuxV4Zfg2WtyLZ1Lzt5Hcu3G1tG9c30r3Gdmv1L19e72XTlm8BzYz2Ab1uV3W-afOlJyK7pbsbrQoWurx--f-K7cnPMk7bDueqP9Dml1m5blDJJsVmcmh5qubWOt69ua7kpFo5avb1hjVvAIYpqcRLmmukV36bkHcAg+t35st7-Iiy5cFmmzr1867Yjw0abWAjY9LcKe-pqgEcL+84G4Rml+ji72iF89xC7iRYs8udL7y4g2Q43m6uXjLkq4-o7b45py8YoWJudvW7127JoDZv6x+G4hzxaju+r+Yz74o1QO4uOfb75tDuLmz24jvGLx47OGlUrFvzGDmnSYkPj2wS4Zaeyr3pqJMKfu7UOV+8nqObmWy4g7Yw56y6jO0ouAf1XIQfcL+u7N+Ne-bQ1w8fbqQOmtOvDmVS1ppPixHe8g7aHAW79jrwo6gVaHs96MxuAnQ1p7aTWxULNaB4z8jGPrW1qNtaFZsuY3OjZovzWL1gM6yQf3hajpbBaO6MDXbUHyqqY6aagYWIes1djv3aBQyNtq7l7+GtXvb+b-zaE3RymVE687-jeCa-+3+-s6HAUzsIP+2KDoAfhIoB5RjrlsY4kcV-f-uk7nKNTqTSNOi3gai9+8EqtHLO0VprbImnh6yAl+sTbQHr708M27nWxUvNt41l81M4+HjnCfvUKPfevDhIuyLLbavdBuKlWWtO8PuEWzO9qqQuoT1zvvuuQ8KX2GGkNP4kgRiFLuOdcC6SEFCFLqX2TNxZufn+L6Bdod67oy9cuabwNhbu6eh24Fhj73++DJTms+4tiw72e-Xaldypr9vCn-e-HuZprG9ubp7rZAqe57xO41vIFE9oqQAWnqWDuk7mrZZamO-zpY6g7m+x6aRVPpp-YwXfjfAOlkIu6fIxm+LrCeodTK0S3zq6J9VOyD8a3X2IbtZpeKvOthoIqxSMrJoI3rIdT1CkYN73Ig8Uj+Cf2t4WtP1oaTfm1NnpsWrwPAIt3CvvDsHrPzAw9dwSCvJOoUIJK6KkUOo8fPZAGz6ZPhgGC5w1YR21eNwYIZ5zuRn3aJ7Q4s2xHhOPp1ZiEQIXsGBLuTkGF9LUlNRMOrJCVLfFdjcX+OiJ6NzONwa6rbWTvtPhu9t0tsiXr4fjBs4sa+mm8VB-CsTSJq2qoXdbbztokDbZiavYyJ1DYVC1i2l9rw8Xz2zbOe-SIyIVHbCQ-fYXbKa40V3bYircSKZkZ4I3UjOYVHKE5dOWHLejOw5eQdX+adjt3D+O2jtITvqFe6tU6SO1oM7O7wysqE0Ybl1u7QelfjSXqwxkTFsN+OwoTSN87RMKjk6SqOSlIsuOZ3rIuelg4A2iYx9hnyevVDaZmI93YZQn5wCwZR2PacmQpyQ4+2byRwTSHM3mfL5T4US17yvquP7xbtlYOkiavysn0fVew85QN2PQkFeyS8o3rF6n5QsjxmAvh988--3CK+p0uvboJdZIRrY6v3Z8OUU14aw2hZ2JtEZS3RyQPw9pRH4PSCrp4EfosCt5DP6Kj9bL2+Dt2M5ex4Iw-O6qHbxnsTZ3-6CoHIz149XUZDs67o3sQf7oouOs5Y82wJ3k2SBB+3-dWOMW+9G6VpFjDA5RyB5APkXnYqjyV+Io+1vZSG33yGXJwNyIoBqPnD-MrGeFjYPDdiAvJlyHQg3PHgQ+5WLx8wNXz5PQZewsMe4jvUP+eQLwkP0BPPRCPn+7J5MPx6rT0yw14iGp8PlD-AetkfcB5ZaPyD9WoGajw43wadxJxB7YesHo0OKymifGoYeksu5U6yhHsMPtu9wRMOB7c+PMPOy1d9KlXXWnpyf9X85ijawQnI3U-OuTT-ESQFHT-NE9PplpyfH333uduI+rd61Kun90fcx53+vdDWbPnJ6XfjZzuNXMJzQqWWC++pT4J9NtxHZ1KAv-z6C+cb2bz77N3n0r8-Hs2dpQPovqL62bSoxvqXQ2DyXeuucOl+-S-f1kbay+MvhL+-QT3kU7PePa--oc7l+qnozv-Xtu0Df4xaD4Xvy8+zF0rTbgr+9Ng3rnH5IsDb8x56qnMQiyHBNwZ5EGtjrocY7lFNM-dur-Uc793Xa8c-anJz727hPVJwe2OhsQtJ2w+FzqLvJmvp3ripm+WrTK4yeZqVAlWFUBLInU1rZLJMzD4aMGjaeHvawOtIeUcGOteVt4GL8LrNLPMy7ZlRZgRYL6LuDrHBUntpBuQqjc0WEV7a-kPdFswpo273o67wu9rgi8Y2eP2MmOvSL5wovrwf-rO7Hsh3u6a6wYhJ94uxNuLej3cbzicH2o+oNzeGsur5eHvLLqfQJ2CwgA9CbELorPSe1PzJ-XhsnjoU3Ju7j-gx-3mlFoqHJ7ijdHu0mhp46fTLgX-Dvinoe+Yumnhft-vamnFrofGv3tq3vnHnp-Tv3Hnwz6+VVaN-z0Jspnf8fmcQJ6QtgniGFCeq9cJ6S6Or9VqjTv2w97AouHiOH2eihUcF2Pfnnz3IgrgdR27QHslIs6Ni665+UeHnt1q+Ahw156Up3nlbs+etTH56+tWe1hGFEikIF-vsmJxcgp7rVRA3sQ4Xg2DqFEXkF4Yt3lVP8xD0-zLQpfzQz7+oPoiSm1deabdzg9eKXlz7vmOb7sexM5H0WwUetSytpsj9957agGxZg0toSlXzvhYmOXnBbdPbVxG75Xxt5Of7+g6+-WBu5HKDbieht8Xew3kb08cptXE5MurfiI6V+ErlXjf9zfYKpV7leSK1V7Ir4hhhT2aQE6A6jtDXlAxHLDP1lBv-V1Y1+BSr-h--l-LdQt8dez55TFtfRfe1+ZduuDr1L3NZokPjRc+3q7I54HH8emFihAbLadwOlpw8-mvQ1UN-8-7K4YFRDn8EAQ7R8-vz1B3hpNKukg4uPqjBSyOO8fek7cEDlZ96cmzNokl097Prdt2-p51mVF38GDj39k+iaV4xqJNSClh0llvZgfPq39LuqK0g9k1Fdau787uiwCxDjoZrsIgctSjZt1ptrdlHuKZJLtY4wyrQCpdgICGAcICwHqIDXag5t6CgMc9-s9cDWrzUcyumV87mPFFDre9UfoSYT4vBc2yuqZoehj1KXqGgExhW8r4rwCnRJv8WDowZUQizRT3l+ctHL-pVDJJJxTjuF4ZPkRn4kagNnMNEGnO69a2O2V2HnpMCNB5gOzOU5L3gNlPemz9VzrCloEmOVWXLqITXjAlpyuz18gTkCibH4RjoFV9r5OUkXep8Yqkte8gDvKN9monkpHHJ0lXPHdGdkRc0gY4MrBgrM5BoENSLiEJ4hKqBsAeb93ep1Yivlo8ABoRk8BiX1OxFX9tFPjA5znzVILtZoevjVUNfveMKzGT8VwKsDWqhj8OxlidvJqiQvMHEYXyKC4pviDcQRvstI7n+N+zgGdd-DUMRgP8Rx0CgJeSjvwmhmExCwk29vHth82PoYhe3pj9y0A7Utdtzd9Lll9XomA93fq1h22u21XotltcYltFlLhrFQ0h3sCot6dWRmZdG8hb8JvumQuAfNFDbjQcGon7EWop+QCzn+sRjtFt4QezFEQf1E00iiDQkvOF5Jh8dqTooDs9kbdHHLLd6wgoD5AS7VfdkbdlYhAUIduJFZ-vSDw+i0cFsmiDNThiDbdH9tbtjIDAso1YuQSSIifm38ThEdRGAVVtmAdoDe-vyCAQZIshQcNdQvmKDiChKChRlKCT1jyVQAf8CXfucxc7Bud4kJActUK-9PDsQCUQmZ8yAXtQpAZd05QbqVFQQqCeQZQ5B+kFtnssSCNQVCCyQWiUzqHCCVwHX9OAUsVuAZnF7Smu9JbqqChAbsImAVoCUYk2VWDp6Dhlt6Dztr6DuQeZsFDAP1v3pF9hIiGDIQT8AmtuSDJjhEpAKJ-9UQWYDRfK31RnnD9S2GQ8IgUodTARRUHAafE5Pmj0VhA4CYwQq8lAaBg3AfgNUIhu9OypyRIDMrcK4osIZwXWQXAdhxvAXH5lwQ4DcRNj0VNOuDkeuT1vgSp85Jhk8X-jB9nQYz08gceDCAQdxCgW4cLwYOUHDpRVpgWX8P5FUYywIy8GKmQ0gsp+D5QfZsuAeL1vXFedd+gWCpPj1ggAW8ZKdvr0vjNUk0wu0CydtMtzer+Q2gQdcONtMsavlFdpKuq52wZEdZyv4l5ylhDzCEul43s7ME3ukd1yl-1zypac-ztgkD+pnJFpjyYPARYk6fsnMMKvvUYfpbsSnDMd+ko+DPXKoIOIfaFxkhFILAVHlQjoFxlzhBYUlPpRCAbE50Ln4EfAWLQRksQN3MM8ZRJq8ClTrB82wSocQephYnwRwh0gUyIEpGWYuIdaQ5geiJFgViIDwZtgdgTit1gYqQBviHcLIXscLrnsCwTtiIyCgYRzgUyDO3tOcjpibAFvuMAeUOBYjgY34m6hGcmvhtBZQGeQTgTRwzgZ5Ngge8FkzhDdaTtrBLfJUkvpvc43SCpD1KvDkVpoRdYISaCeJlqdxhvjMBzibBuUgjZMaNYJxQL1By3NlAvgVh9cQr8DWkOMQ7fh98g5jF1lnKHMCnuG9A8tRtc5n49Ifphc9Fr1DKLrhcrFnCsfsKkCRoZOBUVuztBIRYUORmADdQchsNtqJtH6sL9i9vStNLssDGGitDm8nj90JN-sZQfRCQQWf83do091oVZcRLp1cctltCCoesM9ocYoDoZtChrrbMcCvdCyWN-tqfsuoo0paDKwoz8MgbcdGHutF1RBz9dtFz8GPhQ8mLmyU7muU8A7kL83oXZCAVuDDAuhL8oYbHdmnohCFUG09YDsfto7p08BNnfw2msGBVfor8PHtZDMXt8DT-hF187uM9C7kE9pnib8wLnM8HXqyCewt+De-mCNjoVp0rOjwg1QUIC2Zio9SGCJIQDsvpcARV0a-Mh9DRKQkVCG6CQYFO87HNu8eQVg8c1j8B4aJ1hFwKgVDigGDSwUGCiQaGCIQVWCHVjWCowZzR2AUQdTzjGV0YllEeAYmDlPsmDThLzC0wRqCMwc3FxAZ4DlARQDzYSzYcOqdsGjuF9AwbdsX7uCCd9sldGsIbCIwRSCxFnoCGwSKCmwRT4WwQvFuwTPFzARNCrASuC+wbYDegaOghwabDBHiODiwYsJxwTMCsPEj0BDIuCuiB+8JAWAYy4byRgPiXD0qBS4JIdOg84VnDODCVxZIRK9vEmd0ZPnQI5DN2VdIVupigVOVSgY4dbwQUDSgcaJB4Qz1rwXhCbRHOVANAuV8IdEdlyoWC0Mly4-wOa4TwdN8SfpmAiYPhQTvIYCaIZkcP0k1cMoXi90PNMZ8LuNC6vj2DruN0cperRUbYb59zYaY0vwT+Dvwa-DjYVTsHZkmcpZNyDAxEB5y3tfCBNKBCykudJqgSlCGVEb0kIbr87qPBDALHe0cocD8UIUcFavvfkMIWED5IX0kujoZDBwS5JMESucELF+x5jr68zThf0RIfgixIUgJiEbNDo5jJC4-NrMb3HGNLdAGFGISnDwdGY8h3FMCgBnPCIhMZCtzNCMk0szDQkqED7IcN99jusdPHvScZgcktswJZDedk5DyTiFQHwqSJ3IV2dmQdcCRvki9NvL5CbwP5CRgOFCHTrhMxvv9MNko0Dr6hqdTQSrcvjn2cepncCg-KVD6QuVD9KPigqoeCJ0bFR983tM0GodsgmoR8CF0KX9g5u1Dq-tt9w5t1DAfkNCIfvD9Y5oNDYfn1CokaNDL4V2DOHknkEfulUkfjnNYkcND8YbsCQkRfc79viCO3qT957mhCoJCrsKGhXC1nnyCrgfE8cYRT8GHObtNboT9eQdidabmdDLWgNcBQVdDsfkdCPVpHs1oe0imbvkinrkMiMbpR0Snr7c0lu98utrGFvoThZoIQz9bOkeD2oY7dZYZ3dmWiDCzmrki6nrDDxfuT9JftDCZ7vU9dkbUj9kbU9uRjsiIYagiKckn56HhYgsYe-9N7l2813JWRCYey1HDOOQBnkWFRVJPxYzAhBqYXA5hmnTCMXi30y7jXpInia0kbj3Ee8pGD1iscUNYdtCQ4moDy2sypIQOt00SlQwhYQKVLYGAcAUWXZNJo6DN4UQDY-q6DSAasjyARF9cwQxMyGqK0hVhc8OAiXEYUVrCIylqV9VqB1g4eMtoQcEVGUYN0c4cu8nip1gIaNK0Dir7E4OggtrYZQdQzky9WZpv5IUeyjSQdWDw4ZMd++u7CKUbdt2bmHtzWl6dHsmMdAOru9JARd0jRjKiYyiSDhUQqjBGsbC6wQ+Ro4eKDY4XKJ44VkRE4amVk4Sj8hIT2DdwbJ8M4bz1bnJwZhwTdC3YWODH4XwDm4d6jS4TEZeSBUiQDKGjmMEWha4Xqi+MG3C1wX3DVPv9CtXlPDh4Uz1R4Q2UumGvDPoKmic5NmiKPjgDGoX+Z+XEhZUXCdAO7JK50Ur-1vDtpZuEThDr5A9xaIQ+YLgdiQP+qwM74Zv08jhlNkjif1mpi7MSIRQoj+pJCuzpRDR0tRCQFM2j5nsXDu3nwp9UXmweEgDsZyovC9pJbM-UVVN-KBvDgKmuiekWGZADpAlOEvwoxoThUKqsGBeIUUBO0WSZejqJCy0eOEyBj4oOjhBZ8vh3D89sMdFUYQ5n9q9FFwH+DNSOejCEZ5IBIWwjMIfwk-0R5InESrQSEdJCYAu3D11L0kCEY4CmbKfCX0aQjwdOZVCDF6jrFv0COZMn5SuJioTzvfl73po9-ofpDABhWwUEkXJogu2ZJ3CgNrrobCYHuzMGMeQx1zHwihpDmEzIUmiQIZUddelUCQiDUChKngIMMQLRkISYZnUlcj0IfikHIej9NPBf5LiioQ5EQcd-gfsDVIewE5AQ8pMZj6cMbhojxEemc7EWnAdEXKA9EfBUWMGy1WzpT4eximZ94R2dYoXkF4oSbs5vkxNg-HoY4shoEpwDeU0sGbFjnqZitrvUk5JpSc4oTN9CofZi4AdccKyGVCbys4jKodvA3EV8jo3jR85cHR9CoBicpkfRp1vvm8CrLIN-gd-DKzpeUG-vHUoHjAsx9q-Cise-CI4RPVKcHt8lrPplIRqtYD0EiRdjt2gcwGMAtrDmA7vud804nPBjnK-kownH83vj-s53kmpNCHLMSTqN8GYMrMVZKZDJODj9esWVkAkW1DvLB1CkLqEil6j1DMkZEiUkdEiwfhEjLAfEjSbBp02NthdkkZYVWdidcZoUBidTiNi8kVUiHLt1dVofDD6kRtCsQU0iCkUW8FdjUjIYVk0BkQT8Wkc9jW0SB96Jv0jJkd5t8Vvv8rEbFs+fjcEGkZdiQLsMirsS9c4WCbdn1olNzbnDjjDBaC5kb98jtH1jFOkz8Q5isjsoKz9-ehsj8notjDkRcjkYXsioYWU9ScY35KnlpixMcCwzkX3cycR8jwcYFEl7rx1u0rn8sAUgD5uHdi0TMncpHjk897oYi3kZfRWhGsihcTZCLsZdDL7m3UBUXA9bVuFsKOudtKkfWYJHGed7NnBF4dm+jC2prJIXIC9SUrQ4GiuQ4Z2qP9dVJoDvYch1dZvljvMh9d7Nth1nsi1tA-gcsZana0IYVli7IQwt91ndDcHj3pM-oWlvWuEhycdsDSHkYC+nhPdFTHu1u0uG103ke0n1hjC81Fzi9ONgDkAYoEb2pj0Zfve1HUX9C9Ido8TOhzhfUW59jcYrDnWlttXVBbii2tw9iMXniSvvS91Ou4DYRObZOZgrjzoUriq0kRjc8eY986KtDlzExVxjlV54HlqjlcfWFBcdXiu8TJ0rHhrJK2pxEXLumDa8nK12rlklU7qD0yvmr9PkbVDHqtr8-kXB9J2rTDDfvTCsTLM9--jM19uqxVgioICwwT3lRUXjNOYX1ZkYjtsIQfrCbqBWDwtqG5iutH9OuGV1cUcS58UUOonQVfAXQQ+9SUfjjyXqqipdm51tcVNt9wsnsGjNyiuutrDfLgA9oIkTdOQXZtTtgQdeUa58n2mfjwShfiVYUeFr8Sjdm-m+CCscv9H8SHCnnpQTYQXXC93tO8tSuqiKCm10EHigcdUaVjlUbQSECXDcjUelE6UfKiw4eajEylHDlMaDd5phe8XUXNDDATe8zsTQTu4abwe5JnCQ0UoJC8SDj5wQGiJUUmD10aoTf9NXDJwBGitCVXCw0ZOBY0dJ940VxxcXOcV+4e5h7-qeDcgXf9J4fmjxys-9L-oSj0QAWj0UAX8OaAoTS0bto5qDKRuBlWi3Kq+Ef0YR4yMcAMsnKkkj4YeVyjsBj1+pej1xAvDdOARDlytud8pmQjI+GRDCUR8cx0f+lB0QtNIifxVg0SYM0FPkTr+kUd0plEdV0WUdd0fp9N0cOi2FO288roPskPkUTczHtj9rj3t2ITeifCcATyMVeiQMV0SBeqQMyiYQNH0WWjn0XjkW2u+jzcQh04aN+j+yFtpQMeJCIMTQjtFhuiHqIsSqEYBjxCbQjoMfQi-0QhjhukhiViUD00UoEStvi0pCqgrMcMUfRhgS2jmIoRjR8Z3jOEWAY4ieESOgrlRqMRAM4bnRjGMRzNmKsxjY3BpBpCMNJ5zhxjZXFxja2DximjnxjIEfUCRhmYj05qhCFfszZ0EaIj6+CN8s7lpDbIT7iN2mIjHIVsj6alW9c4kzkVETFCNMSjjZvjYjoZrpifIfSFDMYFDXkV5ikvJsNVERZMAsZLZEoetUbqk5jeZi5i5as84PMSV1soTBCkEXlCzjhSTAsVSS3pjSTrqg8DjMOnZwscL0GMGFoZJjFisXnFiIPn8CksVjit9LBx2QtyZhsQtCPcVvC-Qegx7yq5lOlK7DoFMzMBDgwM34faTisbWDuZlqEqXHplRxtVikspJh6sQaEwoM1j+Zvd8ZpkkFnvrwAJZtNjpZgNjW2ENjziefd4AhWx8yBNi7iTHCrgVvdp6hVk5sSF56fsAclsShcVsQdj1IRhdwVjEi8yXEj1sQkjoflfCtsa6ijsVYtpocFIOdhcCUMc8i1gQSTOkQYDVcYUjkyW0iPrl9jl1s0iOyZpi3sfTj9oZDiZcdiCfsTOjVLgDjHoY9jocddiVCb0isWKY9kSRDiu9lDj+yQiibsa9DWcUjiAmhbcwybT8muBjj3AAvoO8QPDccVk8JcSmiicXrIScdsiacXDDtybho9CkjCWcdU8p7m80Xybz83yV8UbkRzjH7MXZhfvownPty1hcUFCiYW48CiATjB6KfcbybVlGkWriyQfRimCeyjmCV7D5QbXdO4nwULthltICZMTdcZ20KPkyIkLFB19OlrjbNq1EyGjq0qUehS2Otbj3nGr8THiVirnjh0qSput8Osg8sgQspv8eg9LkX2odhvhC6Oj61g8T0BtqGy0OwcGIIYTYMZgbYwaHvZlE7Agj-yUDYoxOnj2Hr48skc1DpfmPiZHvw9MCZK0rNjhTyKZlthAYg8VcVXjO8dpSCgIXDtIdH1m8UTlB8cpM0KTg9scVpSdHj3jEKWQxNUXSjUKcPiiNpd8XKfniUvtKiCFjPiECpoD58ZATTxqBTXkb08d2ur81SRTCt8WpC+oTTC5UJM96PsCjwPqb8mYWDxm8vmtVukKjL8QQSp9mMjroZhTuCQw4TUYVS9YTdQ38TqTNKf714mDE13QTnwXbuTg3bgtDufr258mt+SGIqL8inrxTlyd9VEYYL9jke9jKmmjD6qdiS6QHL8N7gzclfk2Tl8fx9V8STC4qRvi+UolSQ6P8jd8alSgUSE9D8VlTj8RXdVmmzCllhhTG8QW1x9qmCUCdSVzbOgTm7prMHfgaSnftYBrQZt5TnujYDaEo5NwPB0-fqhUpsHc8g-h79ncb9SDHkn0P4GH9xzN9SNWFH9nkDH8nxj4YDcTADgXv5MaCNiZr9CgCTMAi8puMFiypGjSpJDi9RXrtjw3BOCONHS9IgTbdClGS9yAWTTlCT3tGyPrdG-lbZiCW2N+AQtEUURoDUCVUUXYeaTaVOrY+XnXxgJsP8F-s3tttkjdntqeNzQnzSB-vy9UJge8rVtqsMNiXsyVuP8UbruISbLv9rUZOCsYrVoZXt-4j-oMd5yXujD-uv8WPCf8NqY0Tz-pq9rCZbJH-mr1tPvYS-nrbTcjgZ8HaQa93-knZiJvDZbpL-8KfIdTEQuCSA3ihFwdD9CWyZ5j1uNfZV9AaT19GKNUaVbZ0aVzFIHGgDz3Foj+ULHS6XvHTiOhAdf8VV0XCYQ4v8UogZYSATyUXQTKAUhTO1DQCDUXQC2aVdScNt39tASwtNsLTTsQfPkUdh2EEweoTbYVXT7YTXTkbnXTMwTITiVCXTKUQdtP4X7DOCaCCkUQ7DrqX3SXYZjpxifejxKcqgTAYdinUc2CkkfmS40SJYPUTv8FCewT30E3SnsSYT4DFZSpUXR5N6XhgE0eYSdwQIZAgU0xzIdPUCei-ESXnMD5kTWI4gZuD+nEkDqMQS9tiaHlLCZ0JM0UPDNtPbTAGWmjFzty5raUSjAARCSwIYkAIIbUCOLODcqwIddxUVS8EIQpToER0CHiZ4MziRpkTiGhiWSNcSEhIl1EyVTFT0Rnix8c8T4DK8SmLCxjgSWxjJsdW9v8PJiJEWTCtPJsDBySwzC5jGTCSUZN8hgYjTcJFCeYEad1MeiDQca9cgsTOdZSYicYSQmgXgc0T3gcliFMnbBYsV4j4sex8FofaiyMECCFLqVTQQYHC4aOQSOUeGCBCTqCtGYV97wEiCBRoNSTjhacf4eoiLzmuSLaS3S6YuOSRQYSDywdVTjGWai2uhaieomcUaQciCjQYbkxSXidqkYMi2Qd9dn8X2SXsWYz-FnbYrGbYzEcTlc2TvYzWkT2SXseyDomW4zxQXxFDhFPTa6ZqD+6XEzqQXlEDQb1dJfo2CySWIzprgjC-Edbce3mDDYafkZ4bDbFs6QQC7weo4SAfAcPQR7DZQYjtjYcl9hQbkzPyJ4zIQU-jKCTCC4aIMyD6S0iXGdGVUGbh9DTiqDu6bsJ1QSICk+mICswSWD2iArCJjnMT-AYPTx6czdMvkHDeCaaj+Cb4zBCd-4DaW2S4lGITKyRISPumvTjiZ+4j6Y0pt6fISvUXvS+MLMzeyefT80CfS5wSgZFDDoTFoe9V3mfmgwWcMytaQCzxETBjr6UoIP6WvdtIROTDmVvSe4Wch76Y8Szyc4TLwXLBbCXq9XaTH9p4U4TrBv-ioGemiqPDQyqyg-CO6U-CBthri7SY6SWWWwTlBjxTl4UBDDCBV9ygdxiwEbxiIEZqooEaYiUGe3S0GfAjM8YgifMf4iUESUi8bqiSD4bEScET0du0RUTjzIXUUiS1NhIekSapuqyUjkRDjAmkSTuFOihEUckmiejiiaXBUWIRWSL9p0SKEYb8aWc-oDlBsT+IakpIMY6jFWUud7Wd0SwMYqT-vI8ydicxkYMQwjRkpuQlIVQQjidITl4ppC2vsAD5KRMCqGadN60STSM0HQyFgSCSlgUwzuvpJjevtJjDcTqkhvuiTtMdLjeGW5NiSXUU3IdUzJQeIzB7jcDbEcRMC-sdB6SQIzGSX9NjjiKTpWdWNySbdCmPnWzqSQ2yHEZUc-WQNNJJCqTYKGtS2ZGozNScWjDCDNjWoVG4Q5sEiw3lxtlseEjVsdtjSyYWTNseuyqyQWTJ-vmZTEVBiWsqkj0UukjGTjuynmenVNGfEy5yXczamRHjxkd81LWqxcrridCYcbOSJSRyTHyXxMRya+yxye+z-mZOS+cedCOkeCyYdrfjvsYRslyckyf2auTRybDizqXeyFyakAEcR3sQOVbczQUBSDyRTTfoYsicccsiLyVy0u7m1Se7qHTOqQPdqVo+z+fvyIRqQNSYOQziPybRzhKUOS-9r+SWnnciZqe3s5qU8iKQotSSyu05YqeviPEbvpfbAnCd8ZnSJnrtTjfvtTGYX7SBWLlSTqVcz75oXFI8IzFEOVzDJ6T3TUUbT50UYLCRxMLDBRMZ8vkUr56RhLCGevDTvcIXT1ojmDGWR+1mVIuAbOttsX6mLN-dJXSpdgYyoaEYy+CaHDTGTyiWgdS9PYWjFlaUe9AgvSyg0V3T8mT3S58WgSmwgPShmQrC8UkO1sHnrYu4UczmUWWDBGl5yLmT5yrmboCbmfoCRkavS44cvT8yZITnUQGy-6ZCzICK2Ud6d8zbQn8yLaXCzmacszEWaBhoWXoSQWVGiIsEuDg0T8y0DKGpvvqFDJXlVzVwVfTeubaFkWUw9T6X4DUuRiyWSL3Ctof-TgEuSzc6Sy4qWXYTQGZz1SWS7TNufYczwbfDlWffCRynRVO6d8TR9qyyHSUxTR6T9M43pyzTSavDdXmfJ9jEAi7qCAi0WFCTqiDCShWXCTTTqKzmgeKyKGUyJvMamkPpAzUWOcCM26QJpl0bPCG0UMkZ4cmwlykwkV4QkdSIbqyCErlM94TW0wIFHJu3gpIczNKZj0T+8q5H+iN+pUZnWQMTEBK6yJIQsdREo2T20esSKee5Ilif6yL2dHMluTXiFhKRjsISmygpoCTiKPQyOwexjFudmy8SVJjUhlNSZESQ9Rebmzl2aWyUZuWzUCepZzXp2c2SQ4zazt5DuIPpiXqVjZ9EVuATMW2yiSSKzhMayTHpuyTe2ZojVJoOyA3sOygTqOz+JDVDhOSWFOqN4ixiNqS52TPV0yT99MyXupkLi8wSdr-S1rseyNsZvUA+enMWNm0TWIYeyPWetdjsYj9bFqVBpCRdVr2W4sukeFcvyVRyVyZDygcYUTymZ+zzeWNSJkdOSTlpoSurobTsdkZtgOZ9jVdnRcy+WnywcT1T3uEXywNkhy9GS3zy+TQMuyR9C9yXowUySE1Dyd7y-vhE0cWVYTmfh3ciOesiSOZz8yOZ+TuqRnzZJM+SmOa+S5+bjNhqWL86OWhyJqeMD-obL96mnzisOcr9SmrocBORndVqY7z9FAM0tqRJy98d0SjfqWFQUT7NwUTiUH8TrcebOpy+rNzDLqWsy+YfRiBYUxj9OVijQDqLCs6fgCR3jAkLOQXSeiZg4h6f0zHKcNt1YQ2kQ9vSj9skyjvVOTd7VodlKqQbCcudQTOHLpTSCvLih-EZF0YqltdVCw5FmfXieefKEuXs-zzmWGCfGTgKTCfFz6CQu5CpPfdy8WDl+MnGihmeTd78bKjaBVgKqCdMzrmY-oCuQhznmcVzXmVe9sytE5JBZ0D0WR8yauV8yFPtnD-Oc4DxuYp9A0Q3i32fIKoWYYSwOX5YquQ4YcATCzzBgPSyqJfTCZBYTk0Q1TiWZ1x7weeC8WaO9HCTtzHBcy59grW00-p4SvUd4TBiUjJ-CbBZRetESeKu65HWc+CIiQuisjs9dtWcSZk2UXDvOAkSEeUkTrzv+ctWTETaiRkSR0WyTsiTudoharQTWb68iwSwiAKvOiQeJELCuZ6ywjvkcqFApVtBeAz14XUShEn7jBMUaRT7P3ymIcUL92ftiOicTzGebe5QhRqYRiXBiILHejhidejvWeEp56U8U8KW10P0TMSJjtdyqPC6y5jlsSKuYHyjXuv0lhUQiVhazzVia9Ng2fsTw2f2xI2aHypBqckvBhliZEgQzjBoMCrVNlTmbNgznKU8TOeVwjQiTwinWe8SqMVu4aMSczqwWXTfiQxiASdUogSemyGGaQzYWcUkYGaAj3jOAiDejdIfuRis-uTKzRMXKyRhlnzmGTmzmyeLyKzPxNMhhiKckbLzVanwzsQQSVSSb5ioTv5i1eV5C9TrSSg5M2y9eQfEDeUSKkzuZiXJmSLhPqrzXserzqRdIyDYIbQeSft8XiKTZ6hgKT90UaoZ4MKTMGblCTedjMzeZLyLeQ5ireZV8beQrU7ebOZ3EdC8KYRqTtMBozfEUoyVMhGS2ZOlivkkaSfzv5i5Wg9cOEjaSCscyymKRdyFHK28TKBVidQstZDMpOo6sfqFIeE1iOcP6S2sa-kOsWnUusS98esT3yMOf1iEwoNjRRfLNOKR1SxsQfIeahQFp0UmTNMb3zA5h7yF2UEj4RcNAiuMtcGBInyY+QNDt2cWT1KZuzOhe0SGgUeyjFrHy0kfHz6yVJDo+VezFMTeyNyanzmrhIzl+Tp5S8tXyS+a3zyhZhzBySiL3ob+zWyf+zb2SOK8+XKKC+U+zAcYdCWxSYL7BvidO+UOL9BRYzAqb2Ka2X-spycjie2VhyGmXyU+WjnjcWfNi8cUDDNXteS6tHBTqcZfRaccUibGU+TKNjPy2xSjCsmozjChPeTRqeDyY7uzj2OX6k06YTTfbIBT5qYeDJcQTC-OsTDPoFBT3MDBTzxVmSnGYLt+1vLi7KYriw4thS3+QhSsKfLcDKSdsq+jW09cUR9-ocRSjccEVnWnTFFYo7Co4lsCeQiPzZQtA87cbiCcJcJEncTlyx2haSl+Wg8SPLjMvcYjtoOXg97PE5hBKUHjWJVLyHmgG0iyY+KeZFHiKkPmopXLQ9j2gnjU6ddJ06fjTPPCpTbkdMl8yQeLv0DXiLHibDVBRwDCJb-yG0iA8LHGRLWCv2KpOjo9muZKiaJTElBGha1pielFXHKeTNJePjnKG5TfhR5SW8Za028ShLh+TtILKauK78USVy+oXFVEmFTnsvp1IqS8jQJRBTRqTc4J2T8jROQ6jxObqSvvkSpYuntSQUUfiSGYmLYJWhECBSNYiBeyUVYcNsj9gFK0JeVSvGaSDPOeyiBCpijCEFqJ86Vfz7Qe0zQBWOVwBWg5IBXLDdmdIDqKZht4BRQTWwtg85YCgKW+mgLdVmwUv+Y7CNmTFydAX5yqXmoKtGnlTUPgVKV8iQLMNg0cgWaQTQtlly6BZcyGBYcymBZd0GCawLhAZVs9Sp3DK4dwKBDmQS5UdlzBBVDQLUZMKl0dILlxdvjSueIK7UevSSydszjDooLYxHYCRPioL5pXpLuxfnC1Ca+CWaeoKMekYLZwa1ztCXoK5xSECzBRfSzCZYLsWWZTDxQrNSPt9Z7BRtzXBVmjnBZyZIGa4Suep4KtSU05uerei-CZWiAhdsQxevMT85P0L7ASOV8hUES0hZULYhaiz4hfDzh2Hqy+0ZqyB0UazgJA0KtzikLBZbkK8lBELj4YUS7+iUSH+s9KEhbzLqhTuja+VMcncFuj6iTUKxxbuK7FPjyXEokiieQJoSeUzLuZf0TxhS9QRhQrKxhUQMsERtYhCb4DWYSZLBGrML+8dkyGZe65NhQBi3WbILpluQNehdwYqecsS8xUGy9if7LFIanoihbjCGyehdLBiioegRhirhS1QbhelZspaayQfLet2efMJ0CC8LueXELL4pRjhPJ8SwRSEyGzH3i-iTZKbJYCLhGYNIBebzUheVmzOMYHTISfyzoSYKyYxMKyGgYiLUycakPxaX00RSLyi2fiSsRdIj41lwyS2YSKy2Wf8SSZWy2RSrzTeZSLOSRiEtef1wAoS2z9eSOcTEeycWSVWzLEfez8+ckMU6fcCZGd08WnCdMhRW5j0nIxChSSFDkMV3KrMd2yzQROKD5Zby5SWFihet65XEXBd4pXcKXedS5Z2Z8CEZtExDRRnQ8GQSKysb8jssb-DfQYm83cZaSQAfRSX0dH0bRZdyUFb+DY3pucnRW6SLEEd8ascd8jng1jDQn6SjrG1igyU98vgN1jSgYtcNKaTScshGLQmlGKTKlaDYxfGSM2fXKWxZ+ddYu7y0yemL5sUuyeGSzscyWuyixWtjqyVuyQ+asKw+btcI+TazhFRuzRFXFU4+adcThVRcpMWArzGRCdS+W3y6+WJKTkZTjuyV2LqictCpsbtDv2aUilxeorMsgBzGuUBzTFcOS4OX+yxBdrtDFa2K+kZXzpxU9DZxbnye2SVSKcR9jAcZ9CmiGjjZ9K-S91BpKAGQRyWfpeTCcZPzQYdPzF+enynxaU9GOWvzmOQOK6me-j4lbPzElbc1N+SZ9t+RKIAKXvzAJfGyU0VFTopctTwJVEroKVLjk+U-yfiWfjEJa3jkJRhLUJUHd1cRwLPyFV5RWhDR6Je8N3CURTuiSRSYyjZtdipRTmCj5TSpVJS9tHGLYqYxT7SQ7i-YoxLKCcxKvkql5tqexKElXS4eJQHjV2vR1mOaJSEkGHjBOSG0qHtHjOOoKFPwLJKMGX6lClWniROqpKqYSvSwlSWZ-JQcTuHGbC67sMq9ahRSNllSUJlSUrzKRZLNpbbiK5Z5T7Kd5K1Ob5KXla5SQxaXLQ9q7Kx9l5LmlTRSMZc5LXlZPjzbNPix8qFLOaXY8b5gfzhJeBSKlZJT2yt-KwuhfzkpWg8DfjfyD8ZlKDqanKcqafj8peNZXahNLipYo5WlVGVeBcajQwfgSvGbVLdnnhyU0Y1T27s1S1FK1TtMO1SrQQ+La2boq-Favz+qakrbxcy84iuRzHmpRzsld81clYDypqbRBOOY099+QtSXHivjj+WvjumvFS6oebTQfMlTuKdSq5PLSrMqbJyGVSfjjqfbiR8U4rzqR-yL8cgTCmc7C7qWk8Hqf1NeuM9Sw6RiF3qVvAxgJ-zCHEcAhwi1sAac89ngI896vMH8GDuDSNgqnEoaQ4gYaS+8DuLdQoAbfYkaYn8caegZIdAbB94GVYM-rUIsacjYNeZHDpmBUw-0I3hGpdSg1-vi9KBRX9n6Xzy+FdTS-xW8r5Oh5dcsSK99JnXj5HloKtbgQs8SusywpVzTTtjzTJVFLTp-pfgEuTXcEbqLSVaRLTI6AuqszrqNifvLSR-udCx-gasnVoLZe1SbThCYoD0-Nv8e5PrTRBZBy3bKy8NadpYzaRArAORq97brty3aYSyQGfjLtXoTKIGbYLr-u7S5tJ-93Uta907C2zD9M6qHUAHTKvkHT61Bazx5aGrBRBHTtRgWq3cLACpGXWrRaBKhy1ekRK1RgYAHIfLj3tvAG1Y3ZxBjTDmpSAKzOZz081SSiemcUwbOUMcqAeXT0Duly7YU2R2aVNLp1bdTkFrHE8BU8VcQRtLNBZQLFHnNFIuZNLp6UUzZ6XFzGNaCDvQQsLswW5yJ6SmCJNb6rNmVqDWAZMwnpVIc6gc2CSud9KiuZ9KfZanDewTYDaucoKfUfxrQZS3CBDMCrrNYoTdDKjK4EHDKwDLfTyRTwU7WY-SIgZX8u1ZmKPbo5h4pFuDEgapkHyD-SJFacKAVZjLOKdjKSWetyiWR+rYtXULc0cTKCWaUC3ualIPuYiYvue3K-NYsdjeWKzQ0OgzJWR2yQeTwpE5R3KIuOVrUrB6o8MRBdbWTYc7OimZFDCbL9MGmzq8KwrGGZm90RdLzMRef582dYjZEXiKrIaHSlMQ7LMzl8IhGQ05gZuyL55Z5DF5Vyk5SRAi5GZjIjiagjqFcozyYXVCtRRaQdRXsCfCjoz1ThByO3h4zMubdLdpdgKhBSUyAmWUzaQcEyHirPLrMXkIzeZZl4Kb2T5maHEcmcaCTtW10dpQIKpmQ9LtaXlEmxZWqjFSkzlVVoqxpo9roNaT915izDjtVEykojEzW0YVFsYtdq8YkEyo5VUyHtQ-L1xSPdi+eASBmUjrUQXkyeYVFynYeprimQkySIsDqMaRnQvFXzisdaIzq2XvLb1kErbFH5r-vh-jzRLaCiXJRrxYTFq7BddRumY-IupYH0epSPTWNagKWUcGDKpXdL-tXATG6VZqhjm6qs+dN1hNXnKvtWJrSdapre6VJr-VYwLZNScz9mWyykvioD9GTLrxmRQTOUUbDhBfWDz1RDwFDnprjNbaignF9LixT9KJlJ8z-pbvT6uUrrVZX1ykpHZrnFQHrdBdGjOyC5r4DNCzjCToL4WYmj7NSHqdVc+4pucCzRwbISX8AtyG5ZFqqJT+qwGdcYz4TnqtuePCigQlrBdV+qQhYdyKMXSyIZS1zn4R+DbRfXqUFQsL-DjL1AIfdzuWb4R0tUSxMtZdJstYb1ctbTy75RtA4EYnqNdQlEESXRskSfRz5WYSZoeU+83hcGZFZTvJGEhqyxZcRChZUbgRZYRD+0Sa4JZSGJHxNLL7NatqHyoTz-sp5rRiTfyWtVp8PZWHLOBlsLvZcHL1hV6ybZQQjfWe-KUBA-qpSfsKb9WGyI5e0LMdbTyY5S19pQLGz2MJnKSMTnLz+PPrZgb5qTIR1ri5fOLEhkNr5EXmz6qgWzcSYPLVFfwqkxu2yFeZrUuJnYzIFQvKioTKSBQHSSdeUZi1bAyKN5TgajeTAjpRRKdntYOT-TgOzX5Y4jlRRCxP5dF0yVc6rf5Y55VvjNBZsTwqMyYhqAfv7zwtSD8NruQ9lFZNDSxZHzyxfWLKxTWS2dnWTndU2T8RVgaLFZiCjtbEzOyZuKHsfjrVZYjLZEgOTFxfYrhxYfTRxRYbxxXTdfFUkqm+Qs9HFdobfsUpNoOWhyq+eUiU+RDqOFZ+K9Db8tu+RrNsOY0z9xUKqbBeeTIlePycnmeLkmj7yYYW+L1+SfsDkXeSrxQ+SG+SvzVVTKqNVbYaclV+K5Je5B9VQBKeOS01jVUtTTVStShORqLLVS+ruPjartqXaq8PhlScPqWqoNY-y2+riDqCcpykro5L2yQt1NOTrrtOUgLh1u1g6pUvpDOUAK8UVRqBdS4chdXRqRdaAToBWdykuTmtRCmW1S9rrid8iNLLHtLrdYZbrvGXtLLtXNKnASDKzuTwTbrty9QudXqrJazTVmT6rddX6rYuVwLDdeOrEuTh1kuWcbU9WlypdRlyftWdq-tVyjSsZaidqPbrquLpqJBR-rz3uVydhScTK4XNy9xN7q6uSuCGuc4amuUHr-dVfF2uSnqwZfDKw9UgYoZTQYG4VOgH0LiavARYLnNUSakWYFr+nBHqFBfNysWWCSnJeEqVufiy1ucAyrRHmi9udtyiZQBq8kK4ceZbdxYed4pF9eh9l9RjyuWROj0hWjzhTX2jMeefkd4YjV6eTcxWZSfDmicfqDZafqb4VtpL9XbTWTSdyGWQsa69agqG9QO1djM3qAISKa29f-CvuIAiQFiU5O9TWJu9VdIEGQJikGcmBB9a6MZhkVr8lVKzStRgiweWkq+5QqyBDd-qL0RXqyeYsKgzf+jwMSzzZFbuyKheQjn9ZQjA5VGao+SvS6EeYSQ2QpC8oIcK8uEh8o2dYLHCImyqMCGb5lG1r0wAmScpeCKVgUgaFMWwyZMaFFBBhgaZeRobnIUojHHjPKmdbvLkOf09iDQ2zl5XSK4UOvKJRbQasGaEzLTuoimDdycSDX8cRiG-L-BYqQx2UghuDTbNeDRWF-5UiLuFWlKMxSErB+dmKwkWIbITZIrg+ZtdpDf1DLWU4p4SRWKwVgorqxUorxDWj9GzZ1D4OR+zOVcjq5tbYqHoZ2KPDSfD6dbjra4m4r7DXDrrFZYa71dYbTDRdCHFU+bujUiaoOaBbQOZoaRCZoq1xSzrUOQkb3DXVT2+TAY2dR5jbbiEaotQjzwjV7wJVRaQpVU0yUlYJK5VUkqFVUcj4jVHKubh-IMjZSTNVT+S7ig8rdEPcjZqVHLDVbxzijfxy3SCfzyjdncEqVUbrVVkiUqXUb0pdJy6VU6qbZkdT6jHwLTjdZNukZ6rejTcb+jdg99wkMb-+fVLsUWMaf8RMaKWbmqcURAL6Nb-xHjZEzDGaPs+VaXFEBUNKRfgPAzdUbrWUczlMBTlz5daVi+1WaV+UTMTCBcCBiBcKj1pbAj1dVzKRmSlEaBc5bJmX8alUWPTupUdKWBQCI2BWdLkdhdL-Ufqj93ltLQrbyqXLRFbHpbP0xtfBbwTU7qwTX90ITdGa5oXCz8MLCav+PCagZYcaPlcHrXAYFbpuZYqY9TDLw9WSa2uQjLo9bNyUZcwYxucLygJcKquTTYS4td+rGTU4KOTf+qS9VHY3CW7BKZd0SvCbNbfBVBYaZSL06ZUEKWTcGJSeSANejIqb6ZfKaRcEWbcIaqzFykkKV9Qayx0uzL6hRkKaeVkLt9Yazd9Y+UD9c4qWidKYdrVbKjrSuiCjk0LnTcNy9raWaRZfudtZX3y7cs9b9ZeWST0WMCz0eGbNrYdaNheGbxIgvTrZefqJhTlahuc6VphcWd7Jc60bNk3qFiXDbmee-rjzbvr0zbbKIzewbMhZPELzU4shvPbBibfBiszZHK6kdHLHUbHK5LNGKE5ZcTOKUQyhgXcKaXg1rivs8KXiQdbG0QXKkBllJvhU8b6leXKpba2oq5dED+eSCLBeZ1rahTyzwNc3LoRQKzYRd8Z+9VTFx9fIdJ9XSCyGQGbC2e5wMSZIj+vtiLR5VWbWGSNrmzZaTVMaNMzxjjq95XTjmDXZNG2X5DyDQySBzTfKzMZnYLMaSd2zflC+xVyLioTyKbjifKk6YKKvKBfKENdfLczpvL4Sa6axTk7bOzZ9l5tQideRfKSbwJGaR2ZwbVSYuafgeozyZfwaS3KljgFRW5jRZljTRTZj1cJzcA7R5lYbIgq0Nvqa7RYab-jc6SSTNqEsFYd8PSW6KvSR6LGsV8BvRcQqjQu1ix7YGKQya98Qxetq99eRckwhGzQFVga-9HGSyuGWa05SEyikaGLlRPOyNzbwqOdUXZdzStdCbSWKqdoVaBFaeaD2fIaUzfmKpocobyLmfbi2bUqa+V4bFrr4aX2eYbgLc+bGdduKzJVPr3zWYbXpU1bmxbULvFTYbyLYXzzFTTqPVSA7H5a4aULe4qZyeuSv7UmLxxchaaLahaAldlZMLaKKB+ZjjnlZkC8LWPyCLcRzJVaRywFWqrrxV2TKLczjNleA73ydQ64jUqq-7Shycjdcq81BKhSNdTaK1UUrCjfSbNyGUrXHhUrOWsQ6T7jUrGxRCj4JXMKB8UhKHJS0rILZ+sNcY9EyKVhLVur0qFLbX5EaTm9LfsEVhHGyrvlZW1dHbRTzGDbixzC-DFOWo7WKXh1XsgR1YFWRbwFYlKGOZxKDttxKvrcu18vLsqhKXY663oSrmOscrI8acrJJTHjD2tx0s9dJSsNU0bG1bWbNgipK-yUlL1JTha0Va5TETRV4VOfq0iSirC5ok2QEnX5KgVQ1brJbZTpHU0rZHTa1UVTk6AqW5LJbVI67cUirinbqUoVXnj0VdZKsVagUcVdSU8VSF8uLSr8YpSSqUhmfzyVRw8ePqJa2oaM0GjRM1CdOXcWjTm0PJd5aGvHo7Nliw5nzdH0bpfwLomTsaBVVdERjd9Zm1XaDvvHpbVuUXFhdSSZRde+9xdRR04BbFzxloNLTwrRaNSqlbctuVs0thzSbqT5b7jQca-cEcbXkktKWVS865nfQDVdWb08nWla+BWFbrdYqiFNTsyxdTFbF3CdKppQlbVioUKHNSlb-YVwTguRVSMreFabdXlyRBZrSN7ZhCHmfuapBYvSypRitADTHryrfvq4TRZqvAYia0WV1bAWYC62rVibuueXCMTTZqFwR1bWXYi7TCT1a0ZXSb6ncNjJjdyb9ufFqC9X89prU-8XBaNa3BeK74AR4Ti7SQQfBRbLqZRK5aZTWga0bf8NTULbaWSzK5ZanhdrUlqYha8L+TQvreTUKbyIT-DshakTd9RrLfXiIEzref17ra9anrbLKpZVESdNeUTjrT+UGiVBbfrcLKrrY0KvjM0KdEq0LgbSqawbYbKRMfGaHWVq6BTYjahhVTKAlAjazZVG6fWdprPnTriZhZjbBGgcz1rRL1PZTnaHnMfbfXQkoU3ckpNiffqi3X7Uv9ebLzGPTa-9Yza6xSvSWbXx5GFZcKObRclk5Z6oH+QRjLaUZ0mtQIZNTVnDQBh8SvhV8TaMZI6K5dLalQrLbKacCL2taCLyzaYKbTZCL3uS3LPuW3K+9VubfuflqfTT3K-TRcD+5SscetTkjh5dpCcRYNrj3cNq1Fbbb-ktPK-lBYig7T+aH2VTbpST2ayDQwhdef2aqDYOat5cXZ6DVSdORVSLQ7SFi+vPyKzIETBXMVx1L5W0K47aCdFEUD9O2ffKamanaGJunbhqjIyZzctblSfbz1RQJattVOztRfK6t7SlKy7flYQFRcLQ6caSLgdSZkeTAqUHnAq5JFaLDUbRK27QaaUdg6KkGJgqDvnMhe7Sd9+7VvBB7aPaWsUxQSFWQrzrOQqgxZQrJZjPaHxHPa8sgvaKPeQ7mFava4DYu77tXnydxYGa0xbvbhDR1Scxf5QH7fRtRJVfb3pUHyyydIq3dSIq92ZhjrzadjK3UnzxHcDiX7bj83zYOL9Dc3zAbdA7ELSh6KJb3LbVrBaOuT2KrDaA6YLREyILV57gvbA7QvRkyXzZ9rcXaMi0HYzb0OTPbvDXjCdZfva0LXkrQjREqiHS1SSHURayHUvb6LV2bUjXeK+qVRamHWhyXxRQ6Uje2KO+WxzcjUYt0QgUasspnKI7fvcj+bxbJ0H+wQKWI69tRI65cVU7EVfZKTKe6qnDQo6OlZhKLqT0qP2p8CIOgRLPlTwSRlb4ExlfiV-lQa1u2ggrrJcgqFlQxL+1qO0Z9IR1UWlfyOWV46+Kfg93HfxKyjYWyOvVu1jPZkbKHv1rDkEE6uOkKF48Ww6huEpTlJfcrYnWpKDNfg7PWK8rknaGtSKbMS4waY0qKY5TTKY8LHCP5LLJRoSyqSxUwVTI7EHh-szHq8rYVb3j4VVjbqnSN7epdD6-KYCrynRir2SsFLRDtFy-YhFL8YXxzV4t07hKXFK+neW5wum9KajSd6xLbe4HVY0a9YGb94DZbdgwl5aVpbM70nQQsFnfI7m7ai7ZdVVS1nad0ZPRf8jxYRyRHZEaYlZsjyHcV7n3VkapxQw7kje+L93Tc7-bow6zveDr4caw7itRxzd+a57Ssl08BHSaquvdd7UNWwym6IJaHHY8rBnbarhncXcMpY6qjzjzbJnbNFFOaVLgbv7sVNTcaKfTxrZpYrQ9nkGrlsCGrXqbL5w1d2hI1YJB0bBtZGHLGrVHPGrrnomrgaSmq7ummrp1hH94WNmqIAT5z81Zo6vEMjTi1d85v4BThcNU5x8NYjZ0AUn8q-VlBqgLX7QXATTh1e6FS-sM4O1RiY3XgtiGNbX8-dXTSGCVgMh1aFqR1S38x1WZbNlpOqnnTPTZ1X38H1dLSBaUP8YFvuqy8Y9sxaV6cWXluqEKrLTBXq6dhaauqRtk9sd-SerO-WercrRerLGTrSd-jeqcXQgb71XzSH-U+qNvj48+XaU7luVjL9LaHZhrayaUtQnZYzclrBrTbSgNWChPaanZvaRBqDtNJb-aZjBbTdZhg6QhqOqVzq8kChqgumhry-UWrMNV8jq-a37A3ds7KQVWreZtn8m-SKp8A2RruHbvi+dcO9qNYKJy8Ic6gBsc72DqXTGMRXS7nV3SONWTrppTOreNYrrdJbVb03SrqhNWFzp-QSCtdZ-yQ-eTqZpdqCDdX0yCdRLqHjUpqjdcpbiqaH6XneH7xDvlzH-chUXdRED9Ne7rDNa7rVDR7q09RS7KrVS6lCcP7PPfoTj6Qy749baESTUQZGXa5rwgXPKl3T0K74k-S+-S-SjyXRbxgPECgtdlov6V8KwtQS65BaE7v-dFrf-cya89UKKpXSUCDXarRAA14cYEIgHKgWu6stRu64RVu6ERTu6KDgDzVKQh7vTZENzhZXa23UEMvklzbbhXJz6tW+rGtZMDBbZzLtiiWbgJKp717U-6p6GPLMSRsCZgb56eg4pib3ZcEGSaGE9SToEd5Y+7nbfPdXbbeMpzfsQltc8CVtQoybGTPaC7fVCi7TOy1Fftq4JbozFLQ5aLdb9rMrZi6qdUDrSmejrrGcw6kHUh7mdT57HGY+a3tUab-nRF6JA6czzLSs6MXWC7AdQRFzg3Trbtf-qbUZMHxST-awvfDqwfYjq4vep6QdYA6tDT9FAmZcGDbcaD-3RSL0mQYq5NYTrIQ8hUSdVIH1AzIG+A1oHoQ3BbRpvqD-gw26UHV2zkPdMjFycR690YxDUA80zudTpbaA8r56A99ZGAzMajnXMb5YeLqdSoMz7LeOqwQe8GQXSYzcuW87gOB86z-u9qFWuQLR1SJq9KWoHO-niGw-XIGDpaZbXg8brIrabqVAwKGPOS-irdSKH9pdoHsXUCbtTPi6SrYGzRCcVbkzRvSRuenDzNej1LNYIHc4Y4GNBWIG5Q8G66XW8jjBYF7MTQYTsTTXDOXQnrRuby6XQxuCKTSizGrT9bPQ+Vb9KBnqutXmbs9YkGgGfEGBXbEG0gxK7OTZNahXWXqNrYO7vkr0YdTeFy9TSx62PRdycbU9zdBiaTaPbVSEAyu6MtVkGe9TkGtbXkHOdkna7ToVqJWZ6aStU0C1zXu6jfaiKjbY-qOZUa6eeVrMgKtdbTeZa7UhcW6VxCdb9WbdaUefuVdXXRDDDcqa9ZUejVTS9yekoUNo3S0G-Drjaa3R5x8bYW7bzevrYMTuGfWceG33KeHpslvg0zQcLf9ccKbwxRUMLCAa6cGAb+3QZC9w5-g2g9uZFbbz6P6hJjL3cgbT3XPl6zSbbH7UMH4Pbe6K2fe7leVDr-aZvagPZOb3bbojPbWvLv3T7bgeT2GKQ7cGqQ4N9JGbWr5g+BZMPSq65zTh6LVdR8CPTtqiPSl7BDTp6veSIb9PU7hDPaD9xFREGZDdazLPXIrrPbWT77fZ6b6o57n7d578IyV66vWYr3PQ4bP7ZBbv7cHbfDQF7OXUYaPNTYrSvbBywLR-brgy8HX1eOK4Heg6EHQYaIdUpGsftorjffJGaQ+haZkYEa9xS1xsndEHCHWKqglIRbEmoV6HzeciDfbQ7JxdRyAg6RaPI3569fbEbtfdRakvdqrig5vA2LVxyOLcUqU7txbafcSr6faSrGfR-7Wwaz6UpaqT0xSM7PfVz7Jmj775Oafi2jUIKOjT-MujVpGejcH7iqapaiJXpyNnbkJLYEZzQ-A6C-8fs72Q0ATjLXWI1Q2CGdakrCptssbmcmc7NA65zOA+5zDgz8bjg18HcBU6G+UbZyTjcFyPziibVA2VHFQ7wHlQ5prI0Sqj5jeO7HKbvt8Kh+corZ8adYWMyjg58HfOc917ZajbRpo7rQTQJH7mVaGTPQZqyrXaGlBQ6HqXTYHIvatHwZUszLja4HI9QjKfQ2y72rf6GjCYGG-vPiaUemdGEXUGHnA03DQw5wZJuTj0gY2nCZDDC90ZTD7Ewz-79nbjKRXUmHc9TmiTuKkGeTe9aYeaOHZ9UrLJTRRC29Yj1gA39b-XccFpTbTGceRdbc0U67VwwhqQbRuHw3Wqa2Kpq7vw3aJAkg4Hiw4VjWPWWHjTer0W9Waa-4bwdLTXfStwx3q6w13qGww6b+MY3DvrWsJhzagyOwyPqgrZPE2wyOB9bXdqEioOGWoYeGtJHmGqdrTaEzcsKK3c+GZw2bGy0VeHMiQAaFDZ-rQ5UbHw5cwj63ZUyHY026EwztICzZAKoDYOhfwwIjbhgUKREXJirbRp5QI4kFwIwd5MDa5GJ5fLyp5a2a4I8nbKQxZGHvcWyiNXpj33c2BP3cZjMI-HaaDZ3KCg7hGOzaJGv2YRHuRSB79iKRGKoeRG1RZRHPEXfzp2T4i3eTBcd7YyE97S2HirDubV2XubzQ7sLLzafaro4oaL7V0Lbo0YHd6koaTsSoaH7fiTtg54aRI2nGGLRr6gQh+bs+Yfrvzc7bf7W4b9Ix57Xo04baXSF6zIzF7ZIyVGfXTpHovWiHDI5vGUPT4q6HavHdyRp6UxTy86QzkMAfW3dAYT178vc5Gp+ar7MlTorPI71SaOT5GslSvHCdukb-47KrAE2ziGvR968jeb7VIxharfVFLBHaUbYpQlGKjZvihLaQihnelGPfRJavfU0a4A7lG6lRbCZo8A6NOQtH2afzDdOX-zqo+ACtRIZampbs7+dWmHmo9LDOpVyHorcPS+o1L6EBSgcbLTc6ONINHzdftt2wsKH6Bfsa+NRNGsCQY4vnTM7WVcL75nZJG40m6HR9TWFqBcC70XaC7jo6lzDpcMtjpXFbTpfj7blsoGREz8KKpTsbvOfdKFdXm9To03bTQ591DA1Z6yuS8zczWS6Ho5S6no9YGZE-DHoZXNHbA51z2XQDGYQ0la3o0y7pnDiboY8SanNS4G+rVEHMgbtw0wxjGRrWjGmTe4LKYykHQAw9BSZXK6tgwq6FrUq6-BVh6hZKtaUxsETiqoTH1E-mHeKsuGAI0uEibSbHiY0vrzXZAqpw+LKGY1TGJTa0mJzu0m19Y666k2p6kZbOj7xEzGvDc0mzXaUdXHRW9ijkolvXYfGgbT9JWYw4oLPRG7tw8f4L9TG6TXcm6kbUUmZIkm7YbS7HUCGm7JQ+DQIrS7KcfRCH3ZRtb83WTaJw2PrKbTUSGeUcm+IRbHqee6zr7SHL7w+GaDiQmMnwxxGGFFVqu43aggU7yRO3bVqInj272EYO4BbdQytk5WYRbWVIxbWO6fhZU7J3f8K6E0Jx+-VIQFbXXKlbWOKVbdna+WerbW5ZraoIf4GGydrHIbciL+wxDyDYxe6Gzb1qpEWe7LbcBHqzTbboIzCF7bfgatDqObXzRXHgPWn8m2ehH6RW0gmSWAEWRSPFkQzXaxzSHaUI9yScoPoYIPfyTH6Dg7Q1T+7E7cXGbg6XGl45KSX3TpiWDRh62DW-rbeXnbx2YlHC7c3HXeaua1vqpkT-uzJFPVgaqPVkSGacybK+Ex6Bti3bBY6x6LUR3agBl3buPX4hePbVj+PQQrfScPbWsaPa-RePaschQqn4+ZH4wrQrIyZGLDSUwqHWCwqF3Z0G9A52S6I+3H4LmiRcHceSD7b3Gj7VbG92UPGy05PHR42WLzzY7GV2VPHFFXZ7K04JH+vU57F4yZH0435Hn2aCHALRQnHDT57t4-A7-za9re08g6zWa0jj41fH208S7R01F7J05+bhI-2my4zfjxI3Yq-DfGmZPSHSbIwkmAYdP4HI7fInI3k9YKTBKkjfm5avYxagE95HFVYb6rg00UtfWemdfbSnPxbAnTfR9Nm-dqEuHXhqeHa17vY-w6UEzb6OWuLiIjaUq+vSNrMfe5SGlYU6anaN7fKUF7ypYrClHQPFulf3FHOfrjXcFNSKvICAR8svlSinCjrwoY6TlXRTqJU-yvU63SLHXttncRzCWrLY6PI1R7oXTmscScSFtlQQ8LCAJLfIwcqdkEcq+LYRnUDYE7zlTJL3va+m81O+mHPEm9qAzwEYnd+KXff97bIw06knS9GEKTctsM2Qn1gHhmECrJnAfbk61E9ZTxfaCrPJXj7HKWj7zJeU7wM+5LIM7j72BbU6CfZNTEncT6mnRssQpWprwpfiqjVV064o3Y6GfZgn1qdgnIum768E1M9Rnffz8MXtQFOTgTBfYomaqSL6xvQhbApRL6rE35a9Q6rDW+AZytnUyGWE3QHBXZ4d2E5ZzOE8XTuQ16Depec77ttcsrnUflGaeYmBQ+NKiStIGlo5oGVQwIHgZUIHTk9M7ws6tK-LSVKArdpnIw1yrLE4dGdE6KHVQwoHQQYYnERPFaTE5wL5AxVmzLdyqeCRIm9jQDqsXXbrr-Q7qQTXajnEzxHXE3HDuI7uz7o2ZrHo4ODHQ41nnQ3VbXQxcaEfaibpwT9G-E6CyOXVSb3UJDHCTfEm+HYkn+lMknhXakmYg6tyMkzjGsk1mG4WjK6+eiK5EsRTKyZe5JBerOayHoELyk9cmfDvCnmZdtbBk1mnjDWeHobfPDTXbbwekyaSBZf0nOk367uk-bGbrdjm7rbjnJZaULHrczHz4cUTXXQUS3rUqye0Z9bA3crGb-WrLLrfjnt0VUSKc+zqD0ZBVQbasmOY5G7dkx4omkw+j43T6zLZe67BhReHkbfYmJiVX0MbZZnLkzm6UwzbHLw+W73k6YHkgyW7Bc0eG1c0HLh407Hvky8maiHW7-k-3GoTRoMZBhUH8Ge260VOCnbiUMm+HA8LCffmbYU0myRw9Um5TlexRbYBQUUxLaJ3VO6A81PQBpHO7SzR0GQ40pVZY3ab5Y73rcgxSm8tXQaGkn2Hb0we76U0JKII0PK+tbxn6+biK2U9bbr3ZyncDSbi1MSXGpg3cG5U2+7aRSKmv3WKnGRZPLf3UDZpU09rZU8hHDU5naI7Uqm0PMKLVU1fK1kBqnt3QnnsdanGO02SwW827bFReUD2DS4iosV-KLUxsGrU3-KS7cKVSPRyFF7XHH7HaKFqPfkFqw0nwjvTCF4FcRnmPQLHSwz6ndzlZUuPfFlg03gqRKQJ7CFRGmRPaPbSFeJ6XvpPbgxQEaO-TND57UcLV87eTVEyvbueGvaChYktpPfUytPeuaO47p6rQcxG-wKxHJDVaIYC1D8+c-rn607fbp4-xHm0w2LW04unwvdMHQLe-bQk8zmjI4dVdU+XHV0--b1I-gWEXYQWxUipHSC257yC0SGGRJ1bvFbpGkvahaZxdfGXoV8V505l6XFajjZkcEqKUyeT+XR-G902SjFfVeTlfcTiLxaem23JV74HfenZCzemqvckrr075HdfSFGWLcezmvd+m-EW17rfSUbbfZUrgM-70oJdEbtzQBa4JYN6EVXZLLMzBmA-ST70Jd+DlHdN6UM5bi0MymoMMyD6vlYZTR9pD71vUY74kKh1ZledzzHR+1LHRt1rHRxSFGGsqTvRsrQEzJpXHfxTEiVd73xRxnikFxmzVf46nvW+n+M3JTnsyoFblRJmfvVJmWfUYGAfbw9u8cD7aDkt7vlUZSppXYWd0xUWMUPD7TuedTmNUN6bC95T28fy6mi65LTM2inLk50Wh8ZN78i70XHOvZnOJZP0Kfe07F8TDUafQfd3Mx5HPM3h6sE877SixD9cExuaMowQmso+M6wUSQm2+syrvLbGU1pR1nFnbpnlncKHqpXSj1nQmmNYwQ6mqWIW8vRPzSHb-GivZAnO07r6qcTIWPmkoWEjdV61fVU9aC8+nmLb97uEOFGDVVFG0vPMXOvdjIenb0GVGc28fM5fzUo4Cj98YFmspcQmQs3lG4wbBn9g5QnrjbiHas1sz7qeCT7Ao78jnrH6LfPH7PqWGDVrOmq0-d2gQafNIA-j5zmS9Y6waYWaPnp6xC-V+kqS1lmgQKX7+jF8gcacogdwIaz6-afLk6Z8MxS4aAJS0X8yaSX9ybOS8yaT5qgRQP6TLUP7fE+UtB1Rf6J-S0XdTcpqX2pxrJNXcaMYrv7XTNuqZ-suqFaYv8PTmf7DVnIkp-laXL8LurP1sf6zcaf7t-Y6X2dIqX5gRm8YHQnSr1f9LX-ctnzWbzSCef6WVXu-61XvGH+rdl6sYznInaTUmAA9kn0QMmXApmybP1fHjgNZAHf7Da8YAyURmjQndaw03LQDfBqBC4WmsxSlnzmBgG7yZQkRS7gHZSy1NJS5HayA6KXk4OKWcEhRr0syyHMs1fACTEwHQiSwGKC-KV2i+2oOA8i6jS9wGddRoGxZg3S2AdqWBNbiXRA2dnWi-NHCS4tHuNXVmVo-oT9EzALeQzJrtQzP6FQ1OrOactGrScRqZcwjazQ9aGDNZtmjNe4now54nLA94ndKDS7hEcjL6XV1nrszEmeXaSbok2IZ3AwhHrDkbLgK9G4LDL5rgU4U8AtUZ1gg3+hQg8gNwg2bm3mfGWotUkn0Y+9nUy39mACX+rxhGmXUtTBreWWrbwITCLIISCaqy5SmtU0Pr3TZ2GgeSUGew827FBogzrc1UHGXDUGU5ViW2IXzaE2a7nCzdzGfhIHGAC1YKj3YymT3ZnmtHQlDjbTHH7zT-n44wcD2pqMH9RacCRGSXngQ5hyZgxObW8zcdFg0em2FCsHEcWsHZ89tqlmS3GwM3LSwkmedKC2gLdQ5L7fjScH1YtTrfg+eob4xenLg4yC1EZ28T45+WpQyonQdebrtjX1mDQ1Im3wgiC0dX8GMdWSHAQ4Pm8I8QWWQSOmXzVkyrk0BbNI31Ezg+FWXK6SGPY9FXA7epWn3flU94+qH5NUTr3GZIHvVUSXtyySWrtS5t4Q0kzEQ-F7cq2EzRkQTRsHa-GmmTmr2sK0yh3n2W2E4KWOQ8wGuE5C7h6YeWNjTOnEq6MzTtR8H+s4aHFy0dnJo8rrBNZ1m1y4aWNy+Jqas5VWNNZeWgkxwTuEweW3ZYNmps+qHbK-FnztTYn-jScnp0xdG1sxrmHyyYGny9CbqTRVbh4lVbDszVbjsxdn-E3zGPqzdmQkwwWpwdDKo9b+WlBA9n7df9WYY+GHk9XdnquTSb3Q9QWGg0sjEy+yb--cGIsy4lrMk-L4cK5Szc3XWj3c5rGtTSjXCw+IGOo0yzvU8fn2PTDn-wbdykeaKaaw9r1I8-GJ7TTHnmw3HmB9dRW3Tf5yPTfRWvTThHQC0nn6q13lU887SO0XDnTZXTm1Wejz+ZavriczOGbXaLL7XTvqSc3vqwFDTnnXSzGw3YgXrTV4HS3bgMBK5Xq8EdrWmebrmkzePGXEz9mtc6Lmy3YmaCbegW9hc7GDa4EWTczmbK3dGzF2G+GMiB+Gmg3CndawJwhK2HmRK2iT082LyJKxLywHdfnc89wy186NqwY+-NSRY1W+U0hG0Pdojs4+KBc45Qaa89QbDeUXGB83HW0mTDry82PnWDUOyTUyqKzUwubjK9RHTK9anF84bGwC-mmqaXJWk5oFN4CwWL2IyhWdrggWyxEgWKdigXG0zPGu66bbMC3FdOC0FH9kd2nvK+OnMQ8jmQQ9wX2C4Em4M9pGj43+bIHQvH947fGWC6PXd41JHUqzFnsC7fHEvRvWu+RumQCwxC2hdhad0yIXjxV-GXiwV63i2vmavY+nk84ka3I4FG5CzRaASx8Xl4-fHF7i+muw2b7UWC17dC65nD+USq0E-CWzbZr8kS2sWkqSJa-M1sX8E03H6VVxXf+KFn8owDrCo0gtio+N6R9puXqEz-zaExpb6E0hrvrHVG2mXs6mTfxkhyxg4RywwW0Nhrjn9vuseo6UU+oy5zJdaNKtjQdGRo0dGBsw1m3q-NWNo0Fz0BSFy7Th9Hzs6tXtdetXzyzuWtq+8b9y8caKOltHa8jtGtQ4dWwQ4KHri3NmLtQtmh4teXRhbeWTaxtmPpXdXna7aG9s14mDs89Gly4BX3oxQLqk4BGmueiaoay1aokydmMeiDHBuYgqwa3+XeCL1aXG+DW4K5Savo49XYw7Sans8IW8Y1hWUa+E3xrfhXMa1eCi9YKbHOHjWha8OHPXb2iyY9vnrXZvrl4bvCcm3KbNc0rXhS4pG1w5TnWiZ3XNa5zHGZSLX85VXqRG+uW-c2Y6ya0LGKk+vnmfW0nyYw9za0dtUrTfUHXufTXMgySn13WSmKKwDKdbVSmvhurHQo92HzEdvaaU8nn6jtgMobSbGeIXjaja9bWAU0Tbbk8XWCcxTa6032yk3tzAVcyh1Hawhr7qz0XPw1zzIDca7oDeqWcU-O7-ww7nlI5Wbw6707mU2BHpK20g5402aC84nHFecXntU6Xnl0y7atK27bezVXm84+nW+8-kHs62pWmqxp7xzYhNtK6FjjUxDnVRdVDcPRA3NRRXWNSCubq6xRB6I+AXGI3p7D7bmL+643WsLneWJ4zfbZDTIqKW6bWzPT3XbPX3Wba1KSI6w3WaGyVWcq9uKbxY-Wx61OnV6-PWdDSYaZ6x4rAywfHPy6dDhW4g7BW32npI-lXz3WAnG+cvW200um4q3fHoEzuT101y27i0cSz6-kWL6wr7ni0r7Xi7Eq-4yAmAE12mVCxV6-i2-XLWzQ74i+q3rkaCWSi-An-6zoWNtASrbvaLjw8UCXmPg3GRORvmcE7A20qUUBOfWM7U9N27sS6Qnpo4I2rfvKGqE9-z7uvg2ZfRAmOq9MaC7syHTOf2WQ4H1WWo7Ma8s7tXFA7wnLLfwnHsoInys1OWDg2Im7K6NHdE7NXeG7In1ni1nvnScX2s4o4ZQ1P7Ya6Y7es5w3pqyFXLpe1HMmY9Fl3DC7FSnC79iuDHdo2w2gXTyrKwTW3uG3YmdAyaH9A8YCbq4Y3OwRrnds999+wWYc3y-vSFMwvXkrWAYAk-y3fQ99Hfq79GuXWe3mXQGGoa8GGAK5nq9W1E3ka8nICKzm30a6mGvswDmELEDmRm8q1Qcx5xwcyUmpXGUnJVs03Uc9q6Ec9TnSiWtb32+B3Y3QTHEhUvDkhfLWALvk3Za1vqic4uG8iVB35ZarWSmy9bEc4AWUc+OGA3V4wZk6jykjgzmyOzLK1a+uGVk2U2em+smdtHJ5hc5LmNk74L9k6MKdkxbWAaCjaPG+mR0bb3FWCW10lc3nJr9UbnSbVs3ybQ8ndm8k24zdrmA5W8m9c8y2X3dW77a0wjq9Azbsqzs2vY2cLcGY6n-3GxW7WhxWu3cFnpKk7mbMz7G+K37Grm8zLCxoXLR3fUmBvWXKMU9LaZ3WSpbm6HnM0+Hnl3WWWoRaRWNbeRWWK9hHpmzXW+a3rG+HILWw62JXhtZHHZMdHGPm7HG2W8MHiSdymGQX5iZU-ymWWz8c3vKC2P3RQaRceKnLgpKnkyo3nodeEzR83MHHMYqnnMcqmK0d3mYPb3msIwxXQu0dUZtTKLmQU-LZg78dLfDXGIsXXG0W362neeM1Ng2ZXcWyli7UzGWPm9-npC4bM4i32i67XlitvdaLSa63anSfNYXSbplA0+hxXRXx6Q1WGmvRbd9784LMscv6KlwBPbQydPbj63ZaIyeZwoyTN2T07-mfiAmk-a6XMafqmTgDZ7yELkxHiWwZ7SW0Z7CxbS2DG-S3qW9tnL2SPGrzaeyaxau2MC+ZXlW7vXAW9y2d42Uj1409bXK3FXfPV8XN6xYWFk2fHceyzrQ6xa3h07BLT42K2J69BbJWwZHp01QWlobwWWHdwXMHUgmrI285t04+3R+fun8JIenvyir73i2a2oExa2FC78W1C0+m70xAm+e58WRe1L8t+VzXRxp2W5S92W3W9i40K5BL-0wYXAM6BF1RKYXENRU7-c7ZKUKcMWfJWfGJvdhTVM7hTsJbN6PBfhLBlbQ4to+519QxD7xld0WeM4EWTHYj6j872FyMy9tKMysrd8-a26M8O2GM80VF2okWLvQJTCHnsqvHWkW8sNu1uM1kWs8zkXZKXHid0+XA5ey2XvvWw9NC5tSnlRpmxiwXj92wt1be45tTUat6-lU72UY2U7a8QaWiw20W-hdYX9ew5SKOkZm+3S5LTOv0Xde8hSvKQb25HV-65M3ZmSM8FTsVU5nKfS5nOncA2vW347MAw76BhP63Wm1n3XfbUb3fQFnMo2G3h9GZ3kG0yqBfc23fLZfizi2L6hXoI20XbO3EddL6e+oxzU2+1LUS+MbWE01G32zlnWoxFwB2+NXzLaY1i2wNLTqWqVWG5saq1kgSKq5I2qq2KH3le9Xms2Fmt+0VKos88H2a8tXq+xYm4s0FXJE1o2Dq+tGjdSNnnhGNmofaYnJsxW2njd22pq8FWEB0aGls2DHgTS9KiQ3TzjA+u3Tm+EnLBF7rXy+Y2fE3NWG2zNyHq9+WoB0TXZ01QOr25Enw0UDX-o9e3AY7e2Qa2GXe3a3cn29jXIEqK6XkF+3My4AHvs4Wif2-Nb-2yQNik2RHIcyB2ohRTXoPLjXuIeEKyc267QO4rW4O9smxa6k2+ZWTHMOw67Fa+h3kiVLXzrTOGHrXoPRW86YOhfYOVa+wqJkxjmpk4znAw7MnX+vMnxW04lQ3XR3Qe2sn2jjx2hc1U2Mw88n1O-4pOO7Tmn9Qp28vnx3Zc-lShO0B1s3SbqwzRJ3X9dwNpO3QFHk3J24uCs2rayeH1m2oa7w5YLDm7rNjm5WWN210C45WzbKg1hig7CZ2IUyMC+5RZ3pey7ns5c0GtB34d7O97nupER24VeOXA85XKLVL7XvO-7XSy7BqSK3AyyK46alY6gIxm5W9cyH575myp5w4y83zbSPKA6zJXmyfnmTTr2S73UryU47FXh82JH9Uzl2koXl2c4wV2wKU8dDh4pW-3UCHYW9PXE62P45Se3nau53mY7TUPYPYQUUu0OapRS8P46zQXLh5nGSoYXXreVs2p82WqZ815nJ2Qg2aI-km7i5NrpGOXb7fFbmwFc6nR0e02lu6sqGPe6nG7baTVu6TXfUxt3O7a6Ttu7d5duyGn9uz6TDu8J6BZg98zrI99n85d238wqWk03d2U09GS768p7-8692doZyPUxbXWt2wWmfuyWmSWyp3u6ymWJKf93w+Qx226xIaqxVD2bzaUPzsU-ah6293rW6wX9FQumN48PXgGogm10wpGvzYGGkloT2se8T2Hg9K2x0xWaL45T3Cq9vWBW7F7CNvvW9FYfWtW5umUA2-GNM-q38LYa2JC8a2ee3fXAS3Tise4L2efva2-I+-Xxe5-WHW-V6nW416mhNoWLfXjC9C6r2eLer2r68BL2GVqPMKQMW9e532G+yMW9+66dFHeyiulRm61HXN7f7gt63PqD6JjqMrflciq6nc72zyTMqT+XMqng572llQd6bHfR7jvZf3NznRzmM5d7w+5472M6HiY+5kWIHhJLnvbkWk+-kXgHIUXwMpJmUx8JarPeUWtJZUX8+2X1vC+tM6i34Wyxz33NMwFSq+2wP5aXpnGldBnepU33Ggxj7nO9j7ix+Cq2x9ZnOh7Zna8YH7dM807HM7cbwqfpTVafoXsx+8ilixgmVi95moG3P2Uo1SrF++lTl+0Fm6tcUxQs0cWVpS22d+xyryx+bZLi9omhQ1qjaqe-GRVZ-GIJXlAojSIbwx0j35C2L3VCzGPdfXGPaJ+a31Cyb7f65jD8jYr2BcT50YowsXQG-FGthxi3KjdBPqjTA2F+-5mEJzsWV+97M1+3WIUGyuWZW20qLqeVWty3-3Nq4rQUvY9Tg1ZSW0A0H4aS2FATgN9SD0HWF2S-PAP4MZPVOKyWnnsZOBjW8901TzZM1d88+S9pOBy5OQhS1HSpkFcPBmOxkacB5A+XPSEpS-UIZS15O-4D5Pauq2qc3MhXNS6qXO1Tc3tbRqUaafuPmIn6NdS76W-xZePO2258DHeVH5-XrqI4haW-TC6X3MDaWN-aQK11UeqJ-u6E9-VhUD-Q58hXsVOHtnFnxaU1o-S+K9OXWez1jiGWr-dHWl-S-7Op+Pwpu1araXW16ZBxmWR4RIOFUGa8IHhOVX2xNO2u29AQNTzrb-fuQfaZBqkG4BFph8RXyy-vmuc4IXPrAyH0A+ZloAehqK-U2Wgp4HjfJy4Ys-tjSTp0JhvJ0Q9U7KQ3r++Q3c4JQ2XYoNWTnWwH0U0I3hE1gOTy9XTZy0qHNAwuXvcB+Xx075WIB+cbamytWBQ6eXsp2aX6s-22hs0briq2Ymfp+qGYZ1xqVJ5TqTo4u3ls8QOiXaQP8h1cwpCcY2PE6Y3aBzzHqre86ms3PXT24Hqvq44P3jeYLYk1DHfGzfTwK8jHDY15qcymqXq5TEDJcO-SIa3DHEK2LaIp-o2ds7+mXs0MJyGyknsK2NPS9fE2pp7E3CK+tPVbbAy2iIF2FhxVr+86rGCtdjJJm5KLRSahibc8F2FCKCnHJmlZTO8hPuhfDXeK90Ova70OfwzAb+EcJWOZwynA67my4u8aOc8zF3kDQcPnTkmclK2iOnRGV3EI7ob3h0fLM7bpXue48QWY4oyeC+sGTK9i3gc-PHD-SYlDtTvXVG8dW4B-NnbE7TqqQRlXU1Oj2v6+5WMu03mvK3y25mU8Gybuw3Jqxo2zq7WD-GTVWbtZFXtOw1WYW6COTDePXNdeCHRO3j3yQ3nOVYs5XC51lW2SqT3Thzqnzh9KCRWwKHkZ1Yqn+16r1ARjPnnf-3HK+lWm5xcG6qxF3LGrNOQK4t4XDdq2t0+8Xz+wtPjOWH4laqyHzmM9P+q8OW3p6wHhq-tWs3qjPM58NHcB-APc50ogQZ1rSwZ6uXIZ9APoZ-G2l5wv7XnYgP8s-fPkq3on+QzP6s5z228B+-OryzjOiB44mCrf93Vs0Y2y05u2aB89WrA++WEp-4Pmrce3ZW3YGkpA43Am6Hq+B2NX8e9tX30IIOup2VbYY9uDSF9DX09SE2H22E3X2+mH8ay+2lZ3EGzax+3pZxE3Yc97WtrTkZCa+lO2iyTXGm2SPhYxWGAjmLHoFbTWNoBkG++IzWmw+SnKK-HmdZ-9yJm5n3Ww2zWwu6sP93esOq5O4PeifET0cyqY5awuGxTerKsm8h2rF7kTD4Th29XYfrim4ej6OynNymwLmwh30KIh5wvWaEUOlO8bXa058mhw-J3vF4p279ernZ4zQvjGBJ3fk8pCna+gugDRe5Np40XzmxAaqk0k3eeTFPYDZMPXZ2nm9h+JXXm1HH3m--Qku7N35K6DXYFm2b257nWw592aQW8nWRiF7b843B7Hh1RXoW-828q1vH861V3x8wqSYR5Fi4R1wby60iPK6wvnmQmubPu0IbCW5AXfuyxGFR7AX5RzKPz7cEPm6wy21R02mNR-NChI9qPhRyPXPR2vHZ6ye3-K856H0kvWAHX9WOWw6PF6+mP-PT2m3RylX2Byzr164cvLl1A6ye0iH3R5fG9Ral7+cfwXtp5RWhC2eOAx7l7xVd-Gj09BKYjZeKH0wcv5VTROrW8L3H6wxPEV3RPJezFcsvbqreQOxO7l5xaijW5neJx5mIJwJPViwG3fM6JO4G0v2JJ0hPIU5G3WjbiX2jY-lUnZ1GP9iT6F58iiE2zssk26f3hqef2SG91XM271XMghwn7+-0RH+8Tq052kPuoxb3T-c5ztAQNGn54O23g+o28J2-O3LZ-OS5Vj7NZDG2lq7-OrxxKvFJ4vPTSxTrpNSjPQF1NH5GzpzhXpgPjmTqGX53XPXLbWCLqyq2n+no3gl6Z7LQ24mSZ8+WyZ1gvd278zcF+T38F-TOaZ39GIk2TKrl-Y3bs4wu3GyYdaFyNyYlzwP30PQuCNLe2v4vuDP-eX3ogxhX+FzmGuF3LOpjdE2QA9wuOFwUPDXbnKsl2OGqhaTGLXXiPrF6znKOxLX0m7k3seXk332y4PoO3h3AV-W650WsvpY8ELcw74uh3QWGQ19NmJF2t2mmxoPbeaaapTTTXpFxJVnuZ4vCUy8ZiUwF3SU0F2nTUsO9F+2G9ZzouOl5ovewwYvJe0YuwKxJ3DBwinMh9EPb9V7KolyguRc1LnKeYEu1m8qO7zf+XO4JUPa3Y+HEl9suPa77Hz1wHGnZ6xj7m0jnHm90HNhwiWGMCHXdh4l3ZKxUvsDZnWmkcoial10vXhxpXelz12bhynW7h62yM60yLtZ8COYqxPO6e7+aGl30uoR0qLBlwN3osQnOsW+WFk55MuPu3BdxR-XW4N6IbS09suq03KPvW426PV5eauIzD2IezZ7Nl0y2ONy2m4e1gWXRxj2qJ3pGUe8cvCFxnO7R3JGLl-QWL2zT2IWaMirR+iu2C9POXVxQu8F46PlN2aOJN4pu5Wx6O-FV6O0Nz6Oah7q22F2EawV45GIV9HPj09Cufi9GOmJ1pvbW+5G0V8ivPNy-XdR-siNC2CXWLTiuTR3wXqfdxPYS2BP7W8sWSV1BOyVyiW4J2JOQ2xiXEGyt9ffeIuVM-qtY21B10Z7ggaE6jsCG2f3i-bRr0272XBVzf3hV3f28270ywCeiHYBQlmtmuMdmwmVnP+3pvgrYI3H8g6usrVPQNV-YN+fbDQFE21nMJ6Pl22yQTD87hOj+7238BwjPat8gPYraNnjE+gOJsyAu2NZ6nYBzAu1V06ukhzeWnEwJvJp8TOkl6TOt256jsF3u3LG6zOC4aOv5N4zPiF1dnHG4DWBB8zPHs6wuQV6IOUw6jWinFIOJ4dwvZB+4Si0WN2Ck4oP-FEtaVB6Um1Xfq7lc0s2dB3ISHB4VzGk0OuWc-tb6c02va1+YOFazLXbF6db7F2eGO17h3Oczzn+FGMnLq+4OLFwDaTl4juuk42vv+tMmaOzUPlk32ul16EOH1+EOhFzDb4h+EuYhwtQDk+zvmdyFxtt1MK5c6kOuo1+iMh-rWEh9euC3deHRN2sSwl7zuIlzevlO9Lvba4bmr1z-q3Y6bmge+LO9O5oM+R3tQzZ0mNcMfbmQN-tNoU832-11DuPhQ53kBr7mx1+33Rh38T3O8Shcl8BufOxCK-O6u6Bm9kGhmybPua612dY7Kzj160cou9473Z0ynthyynoN2UvYN493Kl0IOSRchuH3d0uy85V2MN00uFgxhGIW812JU37bWRTnXCDYB7w5-YjPh2B7s6ufKoPbHamuwXGEN-hvDZyCO6lxpv0N295+l9nbJ80MvpmNRvRl87zRu1XWGN2TNJu2ljyPViOnU9XanteaK9bpaLiRyt3JF2TXyR9plNu3Fkx1Ilk+7fSPPRUPaju8yOY0wdMLu1PaRRzd3wxcmn6FammufgKOXu3kv9l+93QC9MuGI992iW1KO-uysuyW-d7TToTOM5ifrFl6qPAiWeyE+aS3Pm5HWPlwpvHl-Gm37Q8vKF66Ox54C3B0zJulWznyLR1yUfl6j3PFbAeYcvAe5N5JvTl5dWklmZu7DVuLLN9d2nBzhzgjefXiJ6IWi6eIXolSGOpCzHvXxX5ukVzvGox11T3Nz5v6DxRyEx35HAt862B4KdOPHQJKAG+62JZ0wYYSyA3DC8I6gxyYXQMynPZLe33kfUU6Gi+cXap5WO6UdWOnZXdsCKf0rNHZ4X79kLMmsITlAOiEUVunB0+FlMqluF2OGKSEWVdX2P9vQY8oi3QJ3cbB56M1NtGM8DFxx2H3WM3b7vZ563xKd62tMUYedgi96LlXAxBM6xO5kFweUiyw9U2vcWBnTJm0ly328++dulLVPttDx45dD6ol9D2-dRi7uPmiwQuFJyMPXxyj77x9Eenx1G2XOx323x1Znos5Z3oVX32QVX+PyfXiGZi+VOQJ7FHCV+BP+JxfpIG-FvKVYbN2fdsWxl0Qm0twcWpnSAPji9v32VaPk5D5omZ2xMz1YUYzbi7yvit0QGNtRm2pxhfPOuFfPc25yH820NWYBUW3VnSW3Ssx-3Rq2pvPVVVmLqWeXl56pOet4Guv5-InWsxhPRj2QKxWXquxF0FSD+9W2uGzNXD27I3hs-NvUB4tufKWEm9y5AvXgzNnD+1MfYF+dX+d1bK3V8-vZO0TObo+6u7oyY3jt-aG6Bzgu4jwzPaZywOnj7Y3QN8wOvQ7DLGF042b24wu723EmXt1mvJZ7ZQ3s3mvO84jXJB3hXi1wWvWUF+3FXSiO2KKyeAO8q7a46oPwdzB2xO4OvWd8LageETvYcfDvBT3DyEOyTHMc5vn5gmjvUO++2rB3YvMO-WvGY4R2im0EPcd84uJc+Yu5k1rLyd4FNZa2Tvrt8aY6d+rWlR9bOvF3LvNMKx243VafKRLEPtT9x27T5-xIT8rrBO-jlhOyLvNQ5evxd68nIl4ruX1yjnNmzkP7k3kPYT6SeabQ+H1d9+vAz0bOjO-HLGh1ENsMXbmcoyNNTd40HzdwjvPc3XwBh52Yhh1j6cj59OHd+MPAN7XKExcbuPQ8uv5XB7u114M2N14sOQu4iSA93M2g90BGfZ+ynPZ6rcEu1Hv9h1832l8XDjh383E96hv8q0C2EW40vK8-l2Wl5nuq93hvDgc8PCNwC2Me-C3bJmRvj5SXuz5dHby938PK920v-ZzXvEPcOeO5yBaU903vyNxPnKN9h764zRvej3RvE-HgfKVMvmDSbru4NziObrRk3ORL72fm0SPv7A4mNZMgqJ1ydSOPeVj597zNF98d86R-gqGR2vumRwGTH82yPJ7S-mpPfuT38yobP89maDOw3Xl7c934xTCMjR19Cpl0xvZPhKPb94Iq+45rvwe4PHyW2LPKL8gWGd0ru+N3xG08j-vyl1Qf2W5PXt51JvcCyAf9N-aO250pu7l8l6K5we2+50GuTz4ZueL5y2ZI7xe50xJeu5-xfRL18uEvfAfGe5ZH0vV3HgVxSfd05fXSJ+z9JC85vzCwFHYV6-W9R8wf1Vawf6J75vjL-5vUYSxOZe90g1x25WCL5mOQJagnhD0BmyD9UrIN9r22+1YXBi-X2IVSiqsG-IfJvab2gJ9MLax5b2BlQE7jj4ePwfSX33x+UfxJSh1XezX2Swx72wixRmmJYd6aMyptYi7GXGD84fki5OO2MzGOo+1uBZx24eQlAuOE+wEKBM8n2ClV967lRn2gt9A3txzn2Mj65Kqi-TSaiz4WHe2t7Tx1pfc+5P6xt122kffpnbC-kf0jzEfdHhBmEJVBmDM-4Wzx8Nefx-v2aj1MW6j9p0Onfiux+zFTY+5P2hu+fzIjyJO2ffBPkt4hPMS-0e6V4Me0J5UURj+AP7C9ZKJt2CeVVw5TCJ-6PiDzpeqle5hyJ-SH4xxcOFW2QoF+f9f1fcXO0jRkqQbz63Ab462KGnuu9VQgngSxmOgGz469r3OPfW+sGBp+SvTr0lvQoBdfUtxM6Bj376RA-JPSozg3YZyav9dRH7A1eSWnqVpO9pzpOrIgn60Sm3jU-feF1DM89-fkDS2Szn7OS6-huS-ZOdIEX6r7DwvI6Q2XvZB2XMXBvhZEOdPE6ZdOa1ZXHMGF2Xh4NLfQp8X821bY3e-ShZievpwWaxhhKbL1uEiklPXU+P71aWlOcT3G3jSzwGNqyjE51WnX9Evv7dRkVOPSwerSp1Ldup5aWHbzP83S+L66p0rTXjyv8mp6eqoy7eqRL31Fgy6FxQy-Gvn-ZGWWp2Bhn1UJPz40NPppyNOM0Uye4WhmXvt2newA7JLcy3ZMvaYAxlp7AGrr62kVZ0Sm42bjyWe0fPit3WW3I2LeMNURHmy4LLWy3LePJ-plU+03fv8Usfz51m2IEKWurSKKvy-ojPm6U3iWKpOXbV79PLb-9PiS-XTdy9SgDb4BHv57qubG1kuqBWVWjV0P2Ly2YGPje9OwF73PAT8eW0ZwAvjV7IHZ7+-BnVwj2ircguH91dW0Fz+ukT5guBji9WLGwwOk10e2rt6HeqF9y7vGyGGLt6Bg3Ne12ugz0kRBrJhop7zONS-GIBZ-42IwwM5kgcqXDt+hpzCS34IC5WE0bBsIg5+kQiJ+wuZZ5E2sHwyfcY7g-oGe7v6w57vGw97vN142e6NsPr9Z0CPa9-CZeMWsPWjlPomK0YMGz6bPjZ9cKLZ60OnO-yYOEdZ3-10+gJhy7uph92e1PB7Pg6xwzI96I-ez5HXAR1vKW2WMHcrBMHFz0nvEe43ukoTdUkPpJVZWH-nQvA+fedY778PbeeEsT5eLK7Q3gQQAeDV2o3Es9YnHV34zUdevOIqwiGt58ZHIdSnbVH-Je+t1XPrl5qvlV9Y+5dd1vqq0rdaq2DqWz1Jejz-Xu4W5Jfu5xqHBmUXOs7YPOC5+gfdNww+wn-BG3H6q3vi+BbVG7POnl-PPctxvepG5jpG50E-m504+AQ0pe89xOdOuy1WAV1hbpVfTer4CfP6oy1KVj+aJFVC9PJ3rfOKC6Gscn4-Px70dX7V6quc5+qurj6YLF76NvIZRFzxG7-3zj1jOIF0PeZ-b0+Zt4qv559AvX58M+ttzo2oT7tvDPaguKB96u8T+S6wFOTP74a9WqZ0APQ15e26Zz+X7t3dvCTw9uST4mvb2ymvstGmvEYxmvQm69uCH8+3aT2knOmUWv8HyWvsH4IuHZxTPjue-elV51GAL6SO3Vc023z5OG61wov7fn03lF9HnVF8M2FCSM5lh1Q+91xouCN4evU0ik-05VF2q1+Kf4O8YOPrSju2m3KesOxIlqYxh2bByqfjWWqelTbR38O7znzT3jcIbeeH2OzrXQX0dyDw6rusgHbHch1r4yB7B3gz9Qjol09v-F3Evqh92vKBwcxXw4qR2vvwfwDT0OK160HSz7inyz67unm+2frbZ2eK+aUupH+oaZH983iRbBGThzvP0n5POob-KKcaahGDMWC206z-ZIW7ovOl+E-893nXTz+o-zzwMuUW6XWQYDeeu9-Pm+Db3vRR1fuCWzfu5l3fuFl9fe2I0eaE31IrOXwifKWyD2hN5-voe9K-pH2y3-92Af+56OfpN3qPZNzpvjT0k+L73a-Mex5ubR1k-nlxY+ZL3K3NNzy3sewlXwD-iX9T0ktXl+ZvoD3svjFVwW5L3o+q38-H8D0EbWe7ZucvRz3HJFz20oZQeXN8-XrL7QfqJxDfGJ-z3LL2ZfKHWtD2D5uP4b663cV1CWuJwSvDC2A2p+8WEjr2pSNi0G2pObefso3UGUJziXW6YyvmcsyuNcayuLb2tWsp-lvBjcm2MlXyu0s5i4eq-s72n9fOqG10-2W3CJFjdKvHObKu1jaffvp-0-n54FWNtxs+ZmaM+NE1quVjeOYJnzXqpnziHlJ7M-TVzauC2xtHLVwMaUucs+EP0qurH28ept3Av6zq6e3ByQP1szGa12zmUwe2zz7739KTn5Xqzn+KHqZ-qf6rTc-7n3c+rG+Gu5XUceDBTHrY19BQo79GGnnySeXn3+g3n3uCsPvkvMV6jHPs7mufn+IO6T2jXeFx9vC1wrPJT3yaiYx67KXzWu2mx+eMd-S-sm3WAW15ZiZd6qenFyuGMT1p3dZey+2YxrXGOzLGiH3LGSHwrHYSdBXRm9uvVE0UHcX6zXPXzM3fTYHvDbc716H4YvWjkV0xByETNX-uGRFxC+n+1C+YX5OuB1zXJKwzKeoFX6CLTXxZum9xXT10K+bO6OHlm1kORX6GexXy-u-ZTV-VmyUPYz2UOyNQc2oz5p33Y6PPPYzaHle1Z27Z27nUv47Ocl87OhR58-0DaHuil+Hu3m5N-Cl1e6+z-uejh0nHrX++N3NWXOE66RvU95Ofbh9Oe3X1nupm+ddUmd6+Ku4Xu04M3uXjK3uqN-CPIJ4iPQ34R6UR7mntPdG+SL7G+yL+xvWv-IqK0wxe6L-xv1l5D2s3+qPPvzsvB689CdR0u+oD5JGce42-Plwpeel06Ot6-W+C32Jfbl6Fu6C0Zu+38Hqu3ygey32ge2txU-vFVgeIHY-HvR0O-uvxl7MH3Zup34AoZ38Ra4lZDeIxx5uN3+enobyqqV36ivGDxvy7L1iuyWnu+0f5b7wt0e+4S3xOIN9jAtfsiXOjxtqdqeiW8b1Jbi7+v2ij5g8styTfEovk-ytmiiCtz++O8vyWr4EwmRx13e-OmmHgP+seBq5sed79seLLbse3+-NEWt4cebK650nLUM-NG3R-swPPfmujcfQB786Sp+DPhG8vfus9ePnr-b2Nn77DlG0gOBQygOThGgP-j8zmfmVdLp27Nmnf-XPsrVs-tT9CeSXbCeb7-s-4H4c+Xy36vUT2duX7442sj0j-MT-ifWraJ+-Q+QuJP2fSE1zK+hB+meEa38+x4cl+Eg03+CZQC-fs1neck-DZCk2yfwGByelByDvuT2Dvr0Oq6r9QKf+X3rXIO7oPXB+oPrYzafjP5MnRX2aKFwxYPrP2zm6vyv+aX0y+8hSy-ad24uCm25OiO2Kfxa9TuvB+R2h0dTGjTx-faQ20L6d39-+10iKKv-w+CBrafeX2DmhiXEOoh76e7ZQgv+O7IhBUSF3T9FwQ3LDcTsKv2yHKV871zY7ZjtH139PIJcYTxCXA3MKh06-ObQ3P3PVMgdmHyP3Vismh2qDFM873xZOYQd+bUG-fitJ-1DNYd1PhWt3bh9JDz8vVzsARRLPUb8gNzxTKgDQK16bXz8o838-Jms1F1-bMfVlh11jcp9iimD3QYMazWyLVxUTXwM8aPd531j3Lqd492TjG18h82I3UG8M43m+NPdV5VFTfb9ZzzrzZkUc9ylTOvcTvyFbM79IR3XPGrteSTq7NYgRRR7zJuB3X33XfF9alz0A8S8tvzPPI1Mi60DfafMRlwRHYbsZnge-AHdUR0AVKyQMRwYVdDEMfnhfGUUx9xgGCfdfzxJHafccvwLudB5z83AvXBVVrCgvVfchPR9FKNNTu033V4A401J-PUVZPWy4e7tML1Y3E-dcL0ERY-8c0zJ-crIo3zrrPmcl7SgLIwsfv1lHb79gf043B-9k3w-3TQYv91rFXr97yzE3CQ9Mf3YVV+1lNzwLSNc553bfKt9IDxLfXt80eyQPFLpB3wNHMH9euWx-BH9of1SfBt8VgOXTNVsiexwPIt8D519HXDkiD3Z7J4twV2vrH+MTW157Vd8JexbfZn8H62ULK4C4V3Gpbn8KzBNPTHx5S33fXh1hC0aPHid3Lw17TV4tewLHDLcaAJKPPI8lt0evfvtOo0QzInJkM3IlNws8JWivEQD3+UL7B7J5UQSvWp1DD0CqLnhjWn77d3to4iHacItvexyvIcdaMzsPAPsHDyD7X3EvBySLRIVQj32VGccn9wBvR714+2EzJccQnRXHQZh27zX1ZSlii03HMgcdxxmvdy0AuRDiBEC86WL7VscUQIKPLTNWB02BXTMCnQszLotMG2dzL8dtJR17AEDpDzvHYECxQKqPMa9NlhCpEIpp1XqPYCcsxyaPY98Rf3AbNo8nfQ6Peftsb0pXcScb3z2LCNt731dVW68+bHuvZRM8SwrfbI8cByuLRLNZjxTbeY9-3yG8DLMjfxFvDqUB70oocVdSq2f7MhpX+0udd-tkBUr0FZ9LHxOPD-kzjyAXAkNgZzQ-JGV+tyuoQbc7jwevJe9ZQ3NvTEDA-12NZ38-Ky5dL485t3sPX49YXXGzAE9P7zj-cbdtpWQ-EsDNnz--T8omPz23fK0ts1qHI7cH7xuZJ+96B3rbV+97AyE-Cv9OBwjXC9sE9SJPfgdHnzr-WT8k7yBfARdfn00-Ma0jP0ldNv8E5BZPXv9vAPZPLcDB-2kwCHMR-0QwMf8-F00HYb8wX2n-GHdZ-zh3AwcF-wpfRIkkOyx3ZU8HF2qmKndpTxdTbf9nwPISPf8XFw1PEU9K3wp3S1hq11ZEPU9y3wAgjfUr-z8HFH9Fkzx5Dz93FzPNCHluXw-XHxcyXyMHHnd3-05PRN0uO0OTcADz70eDDN15c09PEAD51xuTAJc4AOfXCi8LQ0mnJ090IPl3SXdtmxk7RADVOztrH-8dJS6-DXcaLw4-bXdLc0ZcTF99dxaHI3dfXgzlNV90lw1fS5sqv0RTTKQfc2YAwsc7d1oAsYc28GDzeW07myYAh5sWhVYAmYc1Z0aOOs9NZ1inHgCQv2pTaL9Qn2JfNs8pv1i7cR8dhzDjZ5tNGVkfRDdiHFjrWwCqnyy7cEdlAJ2-LDc9vyGwKwDaJm3lZR8Rz3h-AwCw7Wy8Dc9UoTL3YWRoPTtyf4dCihsgg89Sgwcg6b5Ou0J7brtHAMztPrslSVRbDvd3AJ-lbvcJlx8A8YN7UyNFHiCq7Xy-F1MrP3xAzikWzUY9SfdD82hfKIC4wWAvThhKRy27C-MVrE9JFfdBPSIVSNMTrDE9BC8sgNwPHICZZjoVQ8kAgJ93LC8igKDjNWZz9wIvRjdUpSqyV78uflqAkQ8KIIHjOi9GgMWgtYU+Nzf3VoCG00ZbNAt6gIHrcTc+gLOXWFVBgKifTwNcn1GAhQD95WtHSYDDDSYLR+Vm32R7a6COCwreRYDZgIQPJ6CJoM4aV6DVLzC3dS8dpx4Ldh5QV2p-WjRafxcjLC9KJyodBFc7W05-f4srL0ULCH9goweAsJ1W714PJXtz6w+AyLcxcW+A3r1vLz+A2XFijxVAxa9BrwAPY3sMJTCvFR0ZvVQzGED1D0lA6osGHGW9H5UGFlL7Q3s4+xd7ZbsQVR29fClmCjYpSItXcQJAvK8Rx1O9JFcir0pAkq8qryElDw8MizFg+kDJK2JORPtmQP5dVccmryKLFq8OD2Endq91QO-Hbq8UtgMpI8dfC0d7ZmD5QIr7bSUzbx0zfftpQOG9Sa9DMw1gxUDfL3xgia9ZQO77Ia9Or3GLTED1r1nxTa8G1m2vaKMhfyi3ABMYt1NAwSdzQNgnLo8zr1xvaldLrwJva68ib0dAwqUvf38tcY8cJ0bA3AdXr1fxUks2eyp-Q4CHN2OAyFczC0xxfX0aD283Og9IYK83aGCbW1uAky8At0Rg7SFd33aeDidkE1cvADNfYKgTf2DESzNA2fs1YMsBTYtg2zDgm0Dw22knZLoH3zpiBODDVw5XQBccpy0DdSco-TtiOm9U234gfYBvqU-IZaUlKCsnBoIzJxtwCydk1ReeVNUuS3D+HktoaUcnBp9UYAQWVyc672OnIiMS1W59afMm1QE7E+AoAwunatVW70klDh0XDDb9Q+AjqBu+Pfcg73CndtUKXh5nOW1u1V6ZeKd0Ty5faosHrhNvcWATYP9-IP1J7wkbAj9F-Tyne28qp0dvIWl1VhFpL0t11XdvfKdPb1dLUx9ap2dvTf0Gp3P9FKdL-WDvXQM7Gyp1cO9Z-F6ndU8Iy31lWO8v2ASlANt9N3nArv90y0XAnT91wLTkPB9O-10-IpxkyxK7eacZRGgDJygs7Hl-Nac6azYApAMKy27XekNz+xrvJnEj-3FvXAML4NvfdvdCAyEQ++DSAyunc+Dn4MTpV+C-QMx8QD9yG2PgkD9XpzN-O+dFpRfHagFWt2r-d-lMp332ZMDx4KBnD+d0wIXvLx9sP0+jXD8lJ0cQuGc4PzDXbe8LEMUDEasiPz2jLxD17wAnE+9pGyO2FP9GP3xnZj9aL0vvLsDFX0-vGE0LAzz-CmdeP0AHPhtXPyufLE8-fyHA7q1v73vbb6s2Z28DAB9hky1rGpwfAy1vbFNdIL+sWCs7OngrH68gjDgfO+8TNEQfKRhW-ByGVB8JtV8AymlaIA+vb58W-z4Xf59VwMzDVhDlZwkQjSD-OzmHDWdFYy1nKFsD1zV1Dms6KympPF9aHwXQBr4jIOKKJh86h1ZtVt1sAKTPZoc8AOLLbz9+vxLMTM8UIOubMB9PO3aDM-cJv29nUyCQI3Mg6ylOGXA3KCN+zwvGQOc+kODnXQDHIM2-AVN5U0+HTR8gvHj8ZB8bU07vAx8qIyMfXbV9oPZWSytzH2R-aJ81ny63BytQq3znBx9MqxbnHr81gLW-cpCUQ03tDx8MwPcQkYDwwOo-E6t7KzGjU4Mfg0SffH84f0RvQA9YoIK-WVMiUNXvHuc3LTifIUF832IDN0CTN35-PlDx5yXPO18n6w0jKj8ln2kvdrc1fznLC49An0FBQGJsUKXbP5C4oP3nKzcZEPqfY+cDEJM5ZY8e73s5WrorOSgFc1cgkIfnOXR4wLJQlFDE-1sfS49gEKaRcZ9Hj3yQq40P33w-FMD4Z0+PMMD2t3FQqgd6wIDhQZ9Jt3BPFsDjQ1xnJBdLo2vvPZ82P27An1dkT32zDJDn70HAov8Mv1APUv8pwNHLL8sy-2cbEpDga1nA-js6F0FnBhdRwKCbOwxnjxr-G2cBrQXAmk8OEOXA5v921ze3fk8QXzPAgV90vxHA-mNqoMAvcmtcv0prUcc7uXFjCPNJEP6bWs8vd3rPBZCPXyWQgF0VkIiPCh89bWbPfmt9Yxn1Mz9Ml09cEndEeUfAxl9PwJsXGz8lT2XQnHc-wJv-E09u13v-DaCzkKf-FiCX-3H-PN1SIIV3eAD0-0Ygp5NZdxog2Y4yIJa-VaDzrkTXJCCNO1QA8n9r-QwA5JcRBlVfc5COeWIAyr9zb0EfFSCKzzhrMDcrIJNAsR1Zv0eQ+b9fZ0W-cb5bIM2aHlMPKw5FAFDsuwhHTXkVANTrQrta8wTjLOth0K9ff5DTvwcAv18nAOhHFwDhl3ztTvcRuzDfHFsI3yi-SoDmN2qAu+t5oI8vJoCqWxWgjiCloNlHFoDdoKTmTN92gOzfFi8JAMMvEntC31h-KEM0N2APVlDcTwlQgn8BL35Q+5dpMLUgvi8ug1R-BlChLzmAxA9noNUKbt9sD3eXFet-wL+XDYCroJJ-XqD-oMPndMJKf0nfTOCD00c3Wd8DLzzgoy84YMLg5d9tf3BgtaEUVyhgtd90V23fOBMRIBC3BlC8V29g3a8wJRPfQ69+nQvfTuCr3xl-cOD8b32LKODsCVQbGFF0GzBKSFUje2wbR1DcG0TbTX8eVx9AwUpNULPnQ38gP1vgk38b53MQ7p8UKjs5JY0ZV1WNO7Z1jTjAyj9Vnx9QsE9Nt1Q-a1DgTzktchMPENEbf+cybzHg3xCokP8Q8sC-c02jK1cLbBCQqdt9o1rnC1CAn20bVsCdtyvvXjDM-zDQ5JCbtxbKGHduP1DNTJD+1TzQvJD8wJXvGTCOB1u3c9sCkLIXLgdpwN2widB0MWe3dNDHNTfXFmdbsOTXHNDU1xJPdNdVP0zXQ2Ds11ezTCsy0Pz1XhDDP3ybAz9swzGQlJsxII9zBdC5w1nXc00V0IbXEo5l-xrtbeEseVlNO8521y3Qkv80AO5zK1l90LK-dSCNpxmQ9Wd11x0goL8tY30g8Ztd11avRZCbAN5rI9dtkIFrOL9oSSJfYookv0h3LM8XwWxPA7CJHQabFtCP4WIgvL9ZFyhwrtC4X0XXA9CH6SPQi3cxdw53CXc7kw+TXjdIhxvQmADDa2KHKXc2MK+TZACfk3lfDzFVsM-HAb9OyjzDJb5-4NIQsaDQSQeQt2cYMI7PF5CoMNNwmDdc3zg3KOt+OyQ3WQC8UI8DBg0iDUBQivMTpD7NcFt1AL3PeDDooJ5rAjDlUJ9ffyCq4xIjZFssPTSgm79Ytzu-ajCvAJ73O4sKgKIvGaCWNyoPNjdpRyWwxN8pDU2g6tM5DTTfOltBNyYvFwohMJtwti9uUN5QxlDJMOOgpTCPQxUw7NN9AMEvbTcpW3PjGvDyEIb3JYC23zEw1YCbl1kvevDW31Ew3FCy8POgozCifynFCzdtgNVQup89gPTg6zDSD1EPQehfr3qfBn9i3w3rcuCbL2fFWGChexcwmi1fMKEzYLcEbycvQJV64MEPcft9r3RvWfNMbwS3EOCcb1v5e785f0jg+0DqAIEbZX9h4PZXApl1fzGw9S0tfwX5c-s9fx2dAD9yt2MQkrCRV2q3Qf1ZtxnnQrMGtystARNrnXLbRrDLH0ctUopUUKpQ6RNC-08tAbdbj2dAv50f53tQhsD0rV9QzbcQ-14wYbCZ-Qj-U4Qo-w4FWsCZGyBPDqMPQJmwtFCF2wDQxBdl2yXpDsDEkMfLA59D21SQ4590kNOfGNDzn2yQy59JwOL-JvCOCOOwqv8JwLRNaNdLsIjPG7DlbX4PIHChrWGQ+QjLZC+3YvUJkNv7OQdOvhBzPJMMIKH-frseT1H-CHca0JxrOtCp-1qTZz9pIOysE-8TCL6JO8DEOzSbVHcbBzX-NDtMd3nDJ8DN0O-ArtcCdxKFS8DO11iQnU9fBxAg7dCy1zxzV8DPB2o7H8DTTw1PbHCLTyY7Ne5NkyuQqzI3-wVwjCCHTz8I6iDkiP6OebCBdxSHD08pVy9PUACSIKa-JXD6ILDPK9DgiPNrZ09hX2a-ZXDH0KxWaQjZXwq-eJcFPRqHLXC-KnjPBodDkPKDdisTkNWnVEUOh3U-HXDoZXFw-ockUykg1SDFf0LPe3cqoyxTIDDdX2EfRRcUX3UWNF8yH1YfX3cmz1mbKdDIuxMgs3DDXwtw-aZLIINfVltbcKigo4c0uxHNCJ8tW19fdapMN2aXDPdvcIBHC18tANT0UVAQ5wTuIPDiMK5JYvdjAIFFPkl6uz1gQUldzweIz5Dgv0i-QVCVHwyfNR9PiNIwijdyMLUQtwDbvw8AhmFxl3DfHKDFHzygwfcCoKCAkfcKMlyxcICMQKqg7L8T8zqgodRQLwFFeICWoKSAtqC78w33aNNaSNjTST0j6z6g27spGHyAofd+R3TTFT17kM3JXfca6wYw4i9k8MkAxutULlqIlUcW6yTfdPCU3w8XCUi2gM8oDoCWCL2g3oD5gP7fO4Difx9-ZYCu8MUvelCIDxx-RvCE0IHwmH9b43ugodNHoOp7W6C5W10w1UiMfyVI7kjF7gZ7fw0brF+goFch+S+fDOCZ8KOAo1sb61OAsMcP6zpAxMdJNGBvc4CLL3RXTzCS4O8wx+tt8KCPSBhdENQBfRD2LUZtILD3gINAz4Ccx10vXe5xDw0NW2CrEIJgy2Clr2CvCsdQr2cLD-kKYOhAwilqYP6DRz4dHSG3DJ0J1T6VeccUrzZgzUCOYJUPLmCrHRdxStRcrwATf3sHMy4laORhYL4lUWDUixpAwHtm4LRAjjo5YLe9Bq9u0mjInDV1ELCPDcc-MI7g3dkeQKB9fccUnUrInMDyKXsQjq8Zr0gQ-J021GzIh2CSnSdg3kDMyKoBA8iu+yCvT7De+2-HBwsgpSryd2DeAz1AyKUG4LV7JuD04xbgzbVSV3bgrccosIpXbuDr8Jjw2-D4sPvwm69N+2GPMAcXQJBAkFUiwKqlL0DP8PvFQ+CZgAWPU+cGoxzpAAjJglKw0D9ysPA-XsIdj2P7PY8YwOhoO39Jth-7J1Dx4JdQlxD2sLwgoY90JwwI738sCP2wqBCLiyTgxAjBGgIIxTVQCOIIn49I-z+PcgiY-0nbL-scCK0TPAiUP1t1K1FFUKThRbCVcM9XJJD2CKOw9bCnq0fvU7cA1yoo9HDckJGvSZ9f7zE-b0NTsNTQ4k8pCPk-E3DtcK+wqWdRkMUImQcVCJvBNQjftxmtIHcUSJ3AuyjRXC5PPQjDwOpHaVswO3Fwi8DYTSvA0U8bwKzPCHCHwNcIjdDMmzXQpdCzrR3-UnMfCLx3HJD7-zRw8vDHP3LXcz9gIJVlHJCDT3+tSCCNSJfjO-8zTylInHDYiJ1mFndSALMXdIi4iI47LncsILQgjIjEhxiQ4Ad3T1GOPIiiILA7SV9thWkoqiDsIJYgiACWqJFI19cikPfXFADEMRjPbqjAU3YfVYi9dxGootAeiLEQvojCANtnXXDWcIkgz0ZxiIfwqxCpiPkgmYjtX2UguYi1P2OkaZCaz1mQwnD5kLqQsV9eAMnQ5x9vGm2I63DpvyxJC21JH3EA4vDBSLtwlyE7IIT3NJ95AL+XMc9Vz22-D3CXX2ww3DdNAOyxbyDKn0DwojC3cILrIwCBMG+HcQdfh27XCKCIhGBIknDQSLkAs4cLoK67YFs1z2SgsPCVBwjw+Eio8MRImTlkSNow1Einz02+B7tBSOCAhg0M-XU4Hmkvz0tfCqCIgKn3bnCG9Vn3Xb5SSMqxd0lmoOX3Skjb83X3OC8uoNZHHqCx8LJ-XIDZZl5HUmiRMNjJHC8jcMzZfoDgC1+XfFsqgPAfcWiGgOFIzjC1oOWg6i9c8OB7QTdoiNVog80toOE3HaDWqMuHXGDTSPwveGCD6yOXXH81KNsQ9s5Rz3GAi2j9MPNHbTD-sVeg1A8BUKRQ06CDNx7w2t9RUPio8TDa8NQdFS97SIv3E+sCD3HfF0jp8JPFEGDb6zBgn0jFAIF7YuCC4NLgpL0QyKTosMiufx-rey8blSVgwLCD3y0vdr0RcVRvSClvrzygX4Ddlxkg5UD7YIvI9sc8yPaVE3tCyMhA0yVK8TUPdDMaYJ6vOmDaiz1gga8DYOqvesiD80bIq7lOYNw6CIs2yOozPmCZUnWVAq8wyL7Ig4gQp0uRcq84UEqvWKVRyOoeOq88iwVgxq80x2VgxdBqH2kzMottyJXI1SiDx16vXWD+ryZgx2CryPPHSvshCJspfciq6NLHOUCKj2vIm2DnxzPI++jArxroy+iVr1vIgfsWnSH7J8jBfxCwun0iV1aPVuDA4O-IwNs-yOvfG-DvfXwAmScN+zQIz38lE0wIlX8lnRYovCcU4MizANV9gNdIqOi7MLp-U1tAyN9IhOj2fy8wi4CbgMToxd9N8IRgzOiefwhLFGDOJyXxCLchD2F-EBjRfyhQuLcIGKxvAWDuj3gbGBi+jzvwhX96V1bpKCjEUSPvAp8V53jwjSdo-Rng4v054OT9VhAP4GM6JktAaQaMP0o14P+pLm9LJx5vD34d4MhpL55BbwPguRCgECk9Q6dsAzjgcgMojEoDT9NPQgL2DRDZbwfg9DDFjx5GUTN9ENkQeRDibHFgLv1WkMH9KKdfAygrXW84p17VN39K7mSnbLJh1V3Iq40Zy1gQ51DTunUSZ0tsEMKnFBDzVjQQrf0MEIQQtl5B-h3VXBCj-VQQk-00mLKnVWlW1RanJq42p11pJAJqENZfWhCNw3oQ0ioBp2YQuQjhp3YQv7DOEKTLbhCMa2so-hDtAJDvDoYwNTLvbN4VY2Ao4DJS7xXXcu8AhzHfKu9hbxPgluR67wVvDHxrGLEzL9ME6VQBFu8nGLwDFv0qAyWY5hM-8O1QwMC7ykwosxCatzD-G1CR7wrlMe9Vt1UBP6cYmKcQvxDWINjQ5csRGLzAjtsCwNocKVCAZ0kYij9iPyRnDEMJsMEosJDR4OPvfEMKKPgXBgiHEyYI-AtxX1Y-GQVWiPUoo58KnB3bfP8VKJQIy7DImJnA+7CZCIEIq+J-72dwipDyvyqQ7zVQHwNw4nD3kAaQrHpP6RC1dWkXmOSjIwNhVA6QxsAukJQfYMB5H2UrKKF+0Csw-7DgcPMooZCq0O5YqZC8cL2ognDtIMOo4li6AmxfWisx0Ja7dOYtkM2IxlhdkK4gpwY7Wl4g8ajqtQ7MTispqIQgmajKGT4fPXDFINuQv8NgML1fMDDDiNAYnGDXkNuowlJhMMcw0jJq90OBZlj0HyLGJVDmUKcgvZsDUzBotvMQUOb8TpDwUPG7Zxjp+zxoyS0CaPo3P-ccmMlXaysa52+NdZ9mwLsfJytaUJto2EN98NnFY79CMOTFE6DPH399bx90P18fGj8-UOjYtecSnw3nEJ8ZWJcfR203qL4uVNisQwR1Pe9O8K1InlCKsLMZOJ9GcIkwgPCnWNOhKvDaHA9Q-2i2UJfwq29MZ0I-VecaUMxQ4ecFUMDQ14i95wXFcfC1U1kQ4rcmnwenAMDisP2YoAiNjyOYw1C6t2CQ+AkLmICrDhtI2KT-K1DkWIWrOSdusLqbCe9MsPJvSJCt7yIIoqsfmJW3UJChoyQ-bdjLUMWzcSiR2LxdHZ8oAKMBaFi5KKIXBSi0kKUo-1cyqBCY6vCRCL2w55iOcMA4+Si9KN0JXSik0LjYigjS-3qI+v8RuUU-QtCmByA4phdgm2Q4oB0WEI5YhQj3t2rQhKieENaYpGthkOPQk8DeSFEXKliZIK5wwkj5lV5w9tDBYLkXIr8kX3SDRYiP5BUXFYjB0OsAjZDlkLC-CnCh0Kpw0Udwu34AunCSnBMXMIk0c0X-Dwd4cNH3Vf90d2cI0KigqPComHCnPxn-XwiYqNcXLwj6Lzyopndb0M4hBIjAZQlwyojJOxDPGXDugPw4ioidOL9Pc9DyIN1ouojn0P6ow4lBqJs4yINd0GVfGmRUl2mvS5CiqOcUWYi8L22okPcdiIjjPYi+5jEAi1j7qKVoqQD7cKtfIc9XqORo96jNK3HPKrsbiPT3NQCPIIO-A2dDzxi4ojd3qJXPW4FEW2nNTGjuT2xoyjCMoOPxZc0g2Ke-MUd+SKYwrC8WMPiQyiD1aNpAznYX90VHXKihqJ2xAH8BMKB-Nri2v3ZTRUitMI+g6hiHaLVI9vCoIM1Ipti-IO9ok0jydxg4mP9LRx1IqntknzNIl5d5uOdHd2iO30MwzA8g6MZI8zDdgMIPKfD5fUDHd0jgx09I0MdY6MXwiGDSGNDI8hiYYJXw82jbL1oYx4DsVz3w1n8mew9bQujQsONA099vkXPfLPFJfyUsXhiqV17g1fsrZ3gY11UksIKjdsIX3zL7YmCMsOmfBxCXx1-5Qrc5j3ywrqs8AUenQcp9hA6fJ95qGwS5OhtiqQc5S3EYPzqw25ivUNvYrdjWKPnbNMCj6INXGgV5LVmjeNCyULeY6e85n0+YrY85Gyqw7aMjyxUbKj9zUJEoqNixKMBNZ9jJKODQpbDQ0I-Y7P9UOLhY0w4pGGUo-9jXEMOwr9iNKJw-LSjK-3Ow5NCo11+rJbiUkPwMAbk41yzQ2v90WKqXbNCoH0hrV7D3n3ewoyiBiJMoqk8fsO0-FpiK0KSDHljS0JBwnPBbwOFrZHcLP16TRF8zw0VPXfp7PyRw+u19PziovUj30LPhA-8eMK04xuVdqOIfPtDSHwHQo6isX1JwqfxtF144zjiMuP0XQl8Ev1i-er5qgUbYhIpmcKMI08CwcMrXNnDsCNs5KjiaoJo4oXCioNxHEqCUw0kqXecEzG04qqjdOK84oU8DOIs4qojiiKk4yLCWPzM4nl8W+Ms4uiCe+N+42XC9mzU7FiCmiK-zE5tP2K-okSD7Z2sI4s0NqK87IR8-OKEAlA0ZYJHzER87qLNfZLtHiJaRB3DVvzMmW18LoI+o3LiJz2+oqc87iNS4jQDcMM1TRGincMb45Oo68NBo9GibjhSgj+VXAOK4hEjMoJow8rjygPloxjDFaKtY5aCVaM1ovviIew4w8ASEkNWXCPjuuPkVfjDZSMEwh-df9zzfAzC8fzi47i822JYA5vDOLzGAlbjEf2EIsbjcWPsAhTCNMLeg02jnaOIaNvC+8Lkw4gSp60flYfCH401bMzDWq1PrP0ccGMjo3MdjuJOA07jWN3cwtxVbuMG4qGFU6KoY5OjK4Ie4pGD6GLrgwBiUbw+4thiIMM-IzhiKVQtAnhjQ4IAozwCgKLtAoRjTHU6wnVdn8LV-CqNEePgogX5v8IKw1CiOmQ5cTHjTEM6fbCi9mQgJPqULnRKzQijhpQawjdjK20i2cRNaCKQInhs+CMYHR2UY4J+dZBj6KKeY0a8UXX9vbOdmwPYoiF1zfyl2EgjDhDII86V+KND-WAjwwJBPbNjWsIF4oGgJKPIHFdtdnxIHdj9KuR7Arj9uCJ4-Xgi+PwufAT9Ts3ZwqBDPG2CTMQioOIefAyjM0PmI-Oi8OM6be3ic1xXAwHCLKNyTf7c48Ico7Qi9wL+IlyjgO15PaHM20KL4udC0v1ZNYPiUHSsI4vj50NnQuwjTBwcIlDtaXxfAuHDN-wRwmTj5TyD4jwj8dytZOYT+8LAg4AlSdwyoz2iFT3SowIjraPU4rHDNw0Z3DBFn-zd47-9JcKcozCCv-3lw0qjeOxqo4e98IKAAob0q2JPQhoiOqNq-Ezj031CXQociiKfXB9CnOJ6o8oc4EBfQ12M2IMc46ATOINOJHXcxaP6IPiDJqMEYvG5+iIiPdV8F+MWEvod5TlGIwYdLNmKPVajVQkd3SwhndwNY1oTmOJ7Q1F8OAPRfYaD0uJig6nDM+Ji-YyCNh3Aw4QCGQOpDA4inkN64uDCE7QP4s4jR2NbSVDDnIIcxJLjVAOrze4jIoP347yYBELbXFDdjzzeHD4iMQgVTCGiTAJ+Hbc8YaMBI5UT4aL0gh-jj+NLYuA8riJ1E-18W90vPIrjzUxK4ng0soJRIoytcoKm7B1M2SIbrcmjfzldTJoImZkqgtbcsQMr4tBVALjPzVmjnRSqxDmi9uy5o8NMeaN9FdIC6SP6sAWicCxk9fqCD90GgrAClPQ5IwUcuSJlolC9L90TwueoAENY3Wrj5SMf3Yci0RK4w2ASdaKrEtWjuMILw5H4UBNYvB6jS8LpQ8bjk90rw4S9raLifbLiCBPVIy4TZMMHEpt9+xJG4ugTO2IV4tetRxNoEmtj9SJOEofCtuOyAnbjrNw4E-bjzCEO4rOCPSN4Eud9wuOoPMQT06NcwgMiOfwPEsuDKGOcw8QT7uOTHBcjf8K9geIhYyIijeMi86Mvoguj7hyLouoDZ8JV7U1jQf3+Au2Dbx0Jgnuj1uPdAhDMqxzN7VR0Le3cLVVo26JlaPmwQHkfw94NmGgIzFmDOxw9TN3smyIsPNuoBx2sPAMsoEy7Ipx1Czl7IkPteJVnou6dI+yHI1us-YJXos5VxyMuVQI8s6MZAqxiNmJsY9v10+x3o3F90LmXI+TMj6MwzSopYJKV-eCS3HEQkufidyJvoqUC76L-EnMjoeKfoq+iX6ImIpClzyIfoi+ipJO-oiYsyfQ2vR8itr1mLBCYj8LfEsLCMbwl-VQTEtytA869YsK0E-uDG8LylMCjaKIgolBjh4PSEilDVnRmPEwSaOXP7ZCjmnzIbDHiTGIOY2wTl2K+YsAj6tz4Ta39mtwOPNwSb2NBBRMDHnX6wim9gF18EioT+CJOYpttwKLjgjrND2KhnabMaCL54+udohLWjFdiKwOJAqsDR2xrA5ITCCKoIyF90pJaw0SjH2MF4xgiX2Kko+ATchPF4tpCI0N7A+T4-2LwwADjQMLxPVFiUWJIXbqTJCJV4pmdDeIQ44tCEy0I4nGVmmNb-B3iNwPaYkZDpXT6E+QdvBV3A4Hd9wKA7atFDCMe5cvU9OOqbHV1zCKWomnp5-38o5YSpTxKI30SPwJ94lwjJa3WEiKjD-zFvKpjw+OOE8cS2qPd40-9kqI5zVKifBy9dG4SiBKyowIdYIM04mIjm+O+EwqjF+LZ3V4TDOPhtCqjQZM74wnhQWOSHQADciOF3Rqip11iXcACwRPLErWZmqMtjXjD4OLkhRoiNcLVTGFjEBIVYhM9OiP07XADOHwEg+4VNWKeFf9CSOKHdEYjJIIpEuHYAQOpEmW16AJuQw3CXZw+wl6xmRKWI1kT2OIT4oTFzRI4+QTioq15ExA1+RI34iXlWU2NY6yCVRItpQc8HbSTY4GiU2OtEnrx5RKww+4ciu1XCQGimUI8hd4jX+J67XUSMIA7zKGjDRIBIywC0uJofdPikaKy4ubjVZIztd-iCuL0Ih0Sy6ydEpc0XRMJot0S0SI9E-KDFWMKg-nD0mznXPPgaaIQwn898SKDE5tDqOOZo8MSGoIX3F0Ul9xjE6-MDuxgvVIDOoKfzbqCGSKXEnkp0xJ5HQ-cXzxTw0aDOZOVIkOj6MKLExdkMvV95U4T-vygEhACx+JrEh4TpSP1owH8tlyNol1iTH3h7DASBgMm4qH8xxOHEicSXHz7EmgTbRy+k6tjVMLug6cTh5POgmbjwYxeg7uSVN3QEtbjhUKYEzPkqfmDoyaDoIMrvSzDBkNwY7gTyDxO4ncSQBIXfc8STxNMvM8SN8IvEtfChBIvk+4DJBOrg5FYt6Nzot4CQV3RglhjG-FYwo7ixDy-EuFCfxKzI9+jEr1dAsasSYKcLJDMax3AkqmDW6PLI2mCdYPivEUDZDwCLZCTAxNQkwejmyOHovEDBxzKgr2c2JSnoi4CZ6OfoOejqQLH7Tw8J+17ouECTnGokgI9JyMUpB+TB6nnInfC2rx4jDiTynS1gyAkyKVPo5EC4FOWvZ2DLKQy-W+joknkkj+iHx2keGFVX6Lkkv+SyjwAU+IEuFMAU38duyLUk3UCNJIaPJMiMYK8PRi4PyLF-do8uGIvwqX8AeOtA-hjL4LgYgeCHQMsku69rJJCE2ySypP1DTBiks2wYtcTdOA3E2zDs4Kc3KFddxPvrFUjNfTPktzcT5NORdfDPFOu4rfCq4JsxaQTXgJ-TUfs5BOAYlo92GL9Yn7jqWMvfKBiYsKB4qScQeMMU4Rih4OwnEeDX8OlQuZ9J4JpvTSdr8x1-PBBGbxHCSNUi0nyQJktGS3KADP0N4M0YhowQ-jz9fm8DGO1JL-Dq72awaZjRRFmYwVNk-iE8FPE6wF5hfO8HGK0Q+W8OlKTxDBAecTAgXpSUQjCnZtxeRhVLXtU-4NndYATB7yAQvdivrj9Exmk6Xi6ky5j-LSnva28+2IAOBJikEOtLZJi9xnyYwhCfSz2U5f1F1Xcwb288ELyYz0sCmLdvcBCplBKY4NEymPv9Spj9-ztvD2x+ESjMeO8mELEvLDjRpPGnFO8HBWw47O8XeMZPUFSAwC6Y54i8yz6Y0ZiBmNTPEu8+WNVnd8NpEInwuJVjGNaUj9J2lMnNTpTEAUSEVPE0q0xpAZTH4MOQYZTTZAJU3nEaAzK3XZj52JPnOrpgCM1LTijK5xWoshhzmNCkjcsOs22U3tjKbxikrJD-BNriJ4NmwhSkv+dj2Lh4nxCopNTAz1C3UOifPMFfmzxHVTg6hJ2rDlTesJPYyKSz2KyE7CTdN2Ww5gj8hPxnQoTzc3A4qXjt2xl41qTX9Gp4g0i1sKV4zxD+pMKQhESyT0ewtwMykJxYlvCvF2AfCCtqbACY9RcYK0JEppCyJxaQ6ZSJeLIUywUkH1mXRljsNwUfX0InOHZYwFT5Zy5Y53iehN5YhYieZNY45Yj4+JFY46ik+JxfVPj1kOtk1B94vx5EnZDhqPaIg5CLiRLU23NyZMRU-6Tf0KzlOajNpJswHziSgMZEq3CezyuovoMzWOFEgLjtexOIxSs7WJ+QpR8gaJbY+pcDZKSg8O0PWLpYnMTdHz1FEN9AKMDY9uSapwg-dOcPaMzY8lDIhJ3Y2VCWxRJDYdjqpJ8gzUSzMLdo5w0wZ2FU0lD2t1548qT+eI3UiHUt1LKfUWTZxNcfS0SfAmwEtz45VJkA5HlFVIzYgOjCQzbE69TN5yE4z9SNRIuI8eSn1M9VF9SziLfU5UEHUPFU09igWNuYrlCh5znEh6SE2MMjJWSh1OarHYCVxParadjzBJafHVChASx48z47BJ5Db5UwNK5ZSgsSpKawu9iKeI+PSijllOAHVBsC-CEIyx8meJ2U3lTWeNiE1djiNIVUrkElVKRdVITT1OawoP8L1LmwmGSFsJF41uTXV3hPWuTET2KEjbDShK2w8oT+VKg4xjTLVMTQnqTbVLOwiNcteKtU7GT9eLJdJDiKOP9mJqTMWQw4qMMAVMmk7GN1pJwfBNSneLUIvu9TY08ohtCJQIM0y+4K+MZo2F8kZJabAVTTzG943zto+L8-WPiAv2+5DNTE+KFk5PjycNVgtPjORIE4mnCi2POokTjDpJM-cHCEtKX-bYTpONOkkKiN-1tdJ2ZsdwGTHaSQMJwEjeS0PHD42sSNWLP1N4TgzXrU0jjkZNBE6ojjpJGcBr971yhkzqjMZPE02PUVd0n4vGTWEVn4knBXOMkkH9Doj0844GTaGWX4u5DV+K5kgpdLqLMg4pdguLm-SbTYMPNfU0T7BlchR3CLRNi4ruSR1OuHTDDsN29tW-iFK0i0-3DMuKFQ0-icuPrZN1jHZOcA8PCg3wd5N2TLU1jw7KCKuL5IpPDquNLE+ZdoC3f3MUjM8Mbk7PCaWzhEk80OuKQErrjftNvDebS0BI7kxeTT+KXwt5dhuJnEseT6BLwE47SJ5LrfEeTl1JIEtTCkNNNHctiGBLh05TDu8LIEhvCFuP-A6eSgCwl8ZeTFW1MwwWicgIswzIQY1LsU+zcHFK3EnOCKJzjo+18-SMp0BCjzuI8wnxSGDy8Uy8TYb1T4muDsYVZ0sLc3uNfE+QSIlMUE9RS24JUE4ODtFPUE0NsaVzaHQgS0Ino01BjYeLw-LLCuVxywpjjUmj-fVHixYTnY9Cj6VP1QnHj3wSlXfdYVYTg6Sy1C4k1hEKTJsO9QyjTvBNrbKnjaNJGwoLkR8gY0hnjJUPEYiJCYNMGwssCZVJ8fZ41MHmlDX5j2xIrYrNj7JPePPtstNQY-cZN2wL1U99iw9Pq05m1OP1k039jEWLl4i1TRuMV4jZTHVLHA8T9xCMuzTXjdKOk-YpDUqKcDFoTlP269D59yT2fE9oSNXQ+zLoTK0P0-evS5cKR3NviJT1sIo6SR+JNmHzTLB3Ok5tc7PyH0lHD9hLy0w1jHSJ7XLiQG5Mj4oisUVIFYrSD+0KJwwJizRPwwyAcU+Ii03NSotKi-EWTW52E43whpWLOomBN1TUqbSrTh10c0moTTdODEtzT7RQ80n0SV-zr4wvi1klK-atTD0PK0gDCS+PJ5aET70JqIoHSDBwxk29dmxJaEpETMzS-XGfig1OPIwbSSRJG-dmT6RK2o8bSQ8Qlko19YTmgwubTRRIW0pb95ZJW-aLiwSN8gzsTtRLVkrbT3IN9sTyCIv1X0nAy91LtoyEibROhIi89YSPnNYN8qMM0EudSQTi4VR7TixIrk7Mk-eQ+-OqTONxrky9C65L4wkrT+DNM4-PC77WYvQAywuMPk32ip5N7E9bT1MN5bTTCYqNkMvn1XaKto5HTAJLUoozCjSMh-eeSwdPUM4VCLSJHwqbjCdOUMknTFxNYE2p9J2NXEid8DuLp0znt8GNBg-gTmdMZ-S4CPFO50vxSU6K50lg9iGOYnW+TAlICw9HThdORvT1sdJM+48LCmfWl0k681BKvw+XSI4KGY0HjlqL1xPwpTtlEKZLCyKWt01XTNDzVUvLc8Gy105LMABXWQH-D9Hx2Y7u89mKN03LMfJLZ4urdeExpRVHYYCQZRNy1yNLgIh39GCSo06PSaNPuYyxCcCTRKPAlVnXN0r+YRVP1XNISLFOLAzKSueOOY9UMRsybIKrxwtlbCYTtwXWyk9wTsB3W3e9jZsOxnETTdG1fYkNCChPDQnP9fV3T06NCBwL8EpTTPdMyo7XiNNIL0xoS+pLz0u1T2vyN4nisS0Ns04F8lwKb09v9wVMBfayjNwMcooNjBhP6EpaSRhKVJVyi2ZUmElL8oDPPAswiVOOio68D9pNP004SBEkCoi6SctP70+TjETLcI3LTITK1PQ4TmIXuku9TSX2eksIjeWgv-Q-oIIM+kkPij9SiI6fSX9NFwt-TaZLhM0DFxczSI9qi39IBNbIShBwAA85Ms3RE7UXdBXxq07vjUtN74mAS6TLPQ4fj+TNH4kQykAMRE+zi-k1REqTSaWL2Qlt1AgJJkzETjkMrUgxSIeQJEyRTPayG-MEyjuXpkxaj8tIroqkS5IJpEtmSDcNgM3zj4DJ2o-liY+P2ooVjAv2X00Vik+L4A29S99P1fEUTdiOm076pO1NQMvPMxRMLjRDdJRMdYvWTh1LQwlyDL+N2-a-jiDMtk9k41RJH05tjgzJf40MyFRS+IvUSfiNMArvN-iLVTWGjeeEW0zNShZJLYtbSrRODw4iMjcCdk1KCrtPRbAODoUL0U4x8WDIAVd0SB9wrtTEjKPWxI1upcSLnVFCTUvnSvajjQxJiAreg4gPjkiC8r829JZID2oOO7HuJLgETE+kikL2247OTmSMbAVkjmzOzEpXgM0zG04uT15MjfMuTNzT+gyuSm63e0sRVxSNa01-dKTN-0hATGxIyRVrTUBNtwtsSidOdYsG8OxR7kmHTUdKHEjsTtSKHkpHSyTK00iEj3zOkMjvCUdNdU5gtEdN-Mk4TbzPT2L6C15IPw5nsKf23krgTUyJOaJxTc4KLTD25jxI8M5fC3DO8M+Oj133Qs8y8fDJ8wgJSdgnJUlV9qYEJUx+SQlLRgpRTX5Mxg3eSvL3zHcuif5Lfo8STDyM-o10cgFM1xEBTlD0ivCCT62igksPYTcUVCZ7ZhtgkeMBSOxyolEw8VqR7HUIscQKyvZZVSoOiLYSlcJLJ9Zx0CJPJA0Ptir1cPQcjCFMlg5ejJnDHItejlxw3oznFMAWTxUZTC-mavViSc1PYkg+jOJJd09-li8U6jUvFvfyEsymDOFOEknhTRJL4UsRTUfWtg7vFTyNEUxizq6I-HK3jn6O7xH+itQMH7H3SAGJF06KkxdOi3YlcqzOUE469YlMtA-8jYjLiw7QSEjNAogbcejMsUoql99h2OUKyYKIgIxyTcsN-fX0C9dOAFdHirBJaUmwTseLA-ewTwCI-5WlF6jJaMvkMD71UbcKSe2LgQ6KS622OM-AUvLWys4xkr8Xx40ITNKK7MiISmwLGMs1dfJK4o+w9pjIMzOYypVwWM5VS7dPCEwqzTqwfY4TTCBzBYmqSxNJ4MqFik9LE6XTsjNLT0vsDZeLak+XicdPA43PTy9KL0hoTbn2L0x7dBpLnAxpik1I6EiaTXjKmkjv8OmMhUkmUe-2+M7gDAc2GFZyjATLGEgwi+T0s02tCdTNMI2YSDhLn-fJtaTLxMkwcqXy949LTkTMy0yxc0TMVrTU8XP0ufWKjYbOJ3ZLTJOM1lFKiBCPekyokadwiI3dCcqPgg0YEFmzPXF4SvhIKolIjyqM+EqEScINj0v4TlDwIghqj5hVo439FhTOlwtGTGvxRk2rSe9LE5AQydNIH4wGSHa1AMlojutL6BI5CvROKYHETVTNOQ8zsqZK6HOtSO9PeFcgCrd2RTCwi8YNZUos86AIUg2pDzTKbU7aiygTn0m0zBWMX04ViHTLzMsgy8W1Oov9StiL5EmWSJdKidV5pvTNbUhb90DN9w5b8hiiP4+9TCzNuxfAyfPHVk7bTWlyBIjAyZTx1kgDS7AK1EjbSoSLbzIKCo7Ug9UKCK9wtk3bT0ALGbAszbZKLM8Oz0PQxoi7SsaIrM8Iz3ZL-4+89p1P7U9EimzL9krEia+PfPIOTPzw7I2miw5JxQ7udXNJ7M2qD0FViAiMTu7R49aMTILyTk6C8UgJHtNOSEL35ozOSLDPCYj-N5PWn4pWyC5JzE0-c1zJtIkuTeSK3MzuMdzM4MquT9zK43dADmuMlImmymuIz-Ei5toPEMrGSWxN3E9i8T1MQ0ri8pMO7E-QyDrIHkstifzPV4u+y+5MNIoCy62M-s2HTluPfs2+yzoL-M1VtSdI1bVeTZzMsMtqs9uJsM9cS7DOnfBwyY6KcMjnTBBOwszd9gOVEE4+TULN508xo4b3vkrtIGGOApVu4X5OPw7r04LJ5aA+SkLIsLBFDK6P8shSTLyJYsn28FD06VUCTiyObo2yirexivdVomx3pg48d9YMUk5K8iMzEs7b1kFPQk7mDR6NvEEOSCIwFg+btp6MIknZUqQNIkzSyl6MkpSiS+M3IUotRaJJ5-TYYOQJVgrkDLLO8smTpmFKAnVhSYFMZg-+SA-XR9cUCL9MxA82Chi3ocpykhJMKPZaiGLIWvCSSAJKCs6SSQrJUk+8jQqVxVBRT9QJfI0CdhznF0r7jxfwTvSBjkrOgY2dSBGPiM5JTMrKzAgazYKOVhL+ZzFJWMz0D+VS1-GnT7Ixsw+wzHFPsw5xSpDL3ErBygyNcMy7i06Owcy+S0HJZ-e8ykxz50iLSBdIeRbjkyLOCwsJTFi1isk1jJdPAYyIykrOiMoySe4L0U1RDeiPMkz+oVdIME73TMlN2U7JTODV3iWRiTnkKUxRi5ok6wPYA0-XueU0kqlLWcmpTt4L5vXeCBb0aUhCjjGKlhG+wy-WKEGOkFJT-FZhAzkz6UlZjHGLOc7ycLnIlAdky2hEmU4mkNb1-gwlj5lJLEyKdgmIuszPpR-UeuYhD9S2U0r3SYEJmfWJjT+3iYi5SCp33YI5TRdjuU05Tj1WjvLBCDlJwQ1OcuLh1WJf5PTjOU9-N1aUjvXTT0TEoQ2V53lMpsz5TH1R+U-qdsEwaYmtSlCKhU8aSZpIbKDO9VCJ+sv-1Uxn9tMuc4VP7se-w1TKteZFSy71SXCu8ODK0tcOkDpywDU5yUaXOc4dUM6ThDG5ySVLWYyEQ8aRnYgVdaVPQoozkGVKXYkAiJjLwgyYi3jXg-JYyJ72iYsFybmL90vkCFpX3Yx5jBjJM00m9sjIkYmVDQ9Jwo9lDvTw4o01CQXOtcn3TN701U25kCbLiQoWydjJhYoMNc-wOMngijjNikrzSipMUMYFyzjO00wyj1NNgxd1TLbOxYkB9-GJinDNSbnCCDcliA1Pv0GFitHyX1Bli+Wh6QqER7WNBcGnSPrIs0t6z6XOTDFvTXrKZEvzT2AIC0zgCMXyDdfzAs1PFY3ej7+Kds-NSGcKz49OU5WIxE7iCG7KVMvtyriVxEuJzStIeM6mStbKG03hERtP1YuAzLeOi7d0zAuM9M4ccW1NNfP2y9+NzMuKFvkPGDB1jd1MA07YD7ZOLssdSENWzcoU1c3J9YiuzbtORHbcDrzJDYnkEw2K+NM5k2jOm3AedgLPvsxacC2MTYwtTXzMf4k-jMBOA0uRN02I4vPSkz1ME09dTqULCrQdiENLvUvPisdMO08Ej8BP-crmEO2NHk-9TlmIHY-NjHH1-Ul0zUPLg83Az1gMyfV9yfHxifD9Su2OY0nlTurJfc3+z+2Mw8wtjD9Np7fOyjtKMwmp8oLI0vXacNUPKsq-sDdI8ko5yjLUZUtqMFn0vYpQNbdL+YsnjpsIykjazkCM6Ms1zXGTtQxiiVmVdcyZzWNNdQgTzsnyvY+Z9ueIo08njHdMp4sG4ObO1UsXiIWIa0-VTdjMl4gNzTrLNUu5jerMJPCNyv7KtU6DjC9IBra4ybrIcBaNybjPdQfTTQOI6k0zzzeI5UPzi5fVjUgHDcOKrctvSPjOZcoMCG9I2k7WywhRqbMvim0J7sxvU+bOnXKmtW9UFwt3ca3IZrNNSl9O9UkEj23MhGUdDW3L9wv3cDIJ30zuyBAJnQhJtTFxBk13igILq0nYTUbPX-UIixbKamerzAcJxM-+zR3xgg4rSTzNRFRCDjZXmon09mTNRkhPSSqKZs2iDBbJzfXqjIz3Vw2WyFX3ls0dBetNs7ciBf121YhHd9cM+cjmTxv1r0ldyd+Km0mb8Sl1m032yQdOOIuWTnDWW04OyGPPg8iHSqDIIM1yDbiJS4qMyc7I-QvOyUNITMyJ8D3PL8W0TLv3tE8uyZ1KYMpOdq7J4LBPDpoPYM1jye43e-NPCjzIzwuAt97LgE08zeIzEMwvCJDN34m9y9DMHwuQzAjLoLIYDVN1MMkxU8dN7wyeSVNKg89rz8PJ-soByVfxD4pjzSfJvMnHyB3znkiBys5Kgc9gTJ8Ngc2nSgYOqaRByvSLO4ohjMLKZ-apzrgJu4vny3FKYtepyd3ye4vn9SLMAbUJSQjJisv2C4rLAYr8ienN-IqJz4lMGc20CzJIJ0wVTFOSffUoooeMfojQzVf290owTuV210mstdPmw09ySqrJ484MC+PIf7FTzIXzx4vKyVvT4k+rcWG2Ioh9z8J3E8tYy+VJ2w4404JNTiC1znNIJLBTz3mNtc69j2NNRTXqUFG2tXMPyRPM3YsTzz1LA89YytrLbA71yE9IO3RqS9jMjQsxtDjLRPGyzQIMEI04zbPNU0kT8Y3Og4r8z-EP65Hzyy9MxYlcFXPOc8vxtGkICbKQi3sN88y0yAYNb0qrTy3NLcx6SJrSeMulyEbNL4uTy4dm7skMTe7JBMlUUZ10Dk6HDEvKLSZ-SQEN8060z-NNtMu2z7TOy8hGjcvLJw6UQCvMpwrjiuRIrSGDzGWAaOA-TXbMZYAvj++IRsgKj7CMs-FuyGvK2ErLT5gjpjYfSHP2+kpZNqbMvtHry6bOeE-ryO+MH4rviYRJ-0usT05mFs3kz--Nq8xKyeI2W8mmSdWLNssb88xNkI0SsF3M6cr2zkDO280LjkfLYvHtTTvKwMxWSCDWTYoA9izKdfbXkr+Pu8rexHvLOjXW1zTl5TPdyJuOTs6gyS7LIwy7Sv+MdEn-jSuI9k--i5aLzTIASvnMFI1PD79y+0g+yP0KPsjutWuLh85oDzzPPZS8zr7KKcsnzcBNfslz08fNLfXUjCfJfsogt8BMAc7HzpgP28+Qz8fI-MkByifOfM80iqfIXkv2i963MMinTlxLVQ5nyI6NsMtny47nycghizgJQs0pyi4PKc-cTKnMqaTBzz5J50rJoIyLok3fDxfIx8gX8orPKVZo8OnMiUs98IsLFMqIzDJJSslLdTJKSU8ySzH2jbJ-C0lO7Yvo0EeON8-IyhXMKM83zKrOFvK3ynYgqMjVycpL8kvCj+pWjAm39gpPXYlVSoFxaMrwTPfLoI53SpPOEDQIShfUizSCiRrOV4say1rMpQtijxjJKCmay8pJ4o6sClt1g4obCmjOGM9JztPOo0kFjk-NE066s0-Mk04Qy5TJk0xSjzPIz086ys9MjcxNCbPOJ84vyTsPusqv9y-NhYuvyCUxes6zTH9Pes77D0k0soxWdPjLmkzQj43EWkykRdCJBs1aTwbLLcgfzod28o1TjoTPhshmz29KRsz3isc0cI2TirhJRMswdQQr2E-vjsbINsotDAjV7XWELdpPGuRGykqIJMyhzNDLJsqjtCTI+UtVM90O680dy8WJpMgEKomCyHBky49OgA6WzMiI2Mroy6qP9KYADebKaogWypO1FMmJStaJ78xmzGETvQqzjYRMAC2zigDKlMhJcwDIz8i3MiZI6IstScAO6I1WzhnPd6DUzeHygC7-y9TIzcm3cOsNkg42z0U1pEkThYArXsuMtZ9L5c-HCF9Lj4rLyAbMds-jjt9Ji0ujzoYndsxALRf2QChjkfbNXco7yMApO8gc9AzN3cxOyK8KLspOtbvOS4xUSb+J9w8UTVRO6Yl4igzM8rfWSkzMdfI2SNaHA9A0TM7J3PbOyAwv9Mwryjv1wC5WTSBIjC3ANeuzLMz-iKMOYC3Gjf+Lu010Syf3QfOuzMRyXM4fcm7IRfRbs8SNK8zNiR-Ov09u0KR39TKkcmoNpHYcyB7W5o2C8ExK33KczkxJns8wK5zP33XOTMxPzkngLC5M28-MSruw4C578FaO4ClxSyxOrkjWjZTLzw9aCCQuWClcLfv3EC7-ckfLXclHzjNxMC1R9H7MUM3GyafJiLbQKfaI-s4Bzs9O-s9QLjAop82eSFAuMMvH9QLO+XO0jIHJY8v6DsnMeLN0jNxJ4ExnS-r258lnSSGLcw5wzIdKqc1wKSnNws8Mj8LOAcX8VJXKUlYJTJfPIsoJzDQJTIkui-0y-kvrjDbNccmUCArKSvMvDWLPBApQ8Ir2EsluiPCx4s1Ao77jknUiUSIoolHw8gi27HMw86JUyvL3tsr3QUuSy7HQUsk4R8JPdaeRyWM3wUpRyfHSIUk-DBHMFE4NSRenqvFkDgbDgiif0pXJoUzkDrxO5AqyymFNXIisiDJWoi4yVaIt-tR8drHNi8tK8bxzccpizBFImBZxzdBKkPTyzxs0sc4zMbyJ8csRwHyPkUz2DNJIuGbSSZfObguXylBJn7RXyo8i7g6Jy-vP0UtWydBOjg4xSnQNMU+OC0lLskoKsrFO9A0qyGpVyCrjzLfNVc43S6rNOdS398KMCksbDXBOqClaywpOpuTqzwXIwJLYKxnw9-RKTghP8tAPzPPM1AnoK521eiLKTlrMCQ749KwOGCgqTRgrDcmITY-JgHcazVjMaC3TzfhP08+PS32PT84H8MFxKEwNyyhODcxTS40MbQtzyIOMvCz0My-N0oyWy-PKtpYLzO-Jpc36z3jII48zSHCT+soYTsoN+Mn9ty0TMA0HdQbKPAtaTPgoc0mGyx9OBM-4KDpISbCxcGX0U4s6SIQrWEpEy7Bza8gwKX-MRC96LYPI5CwEK0QvZzCmzg9SxC5WVXpNxsu4TmISEMvuVevMWbW6KkiKpCzncInL0CoUysh1wg5xkzkxrBC5N0h29PH-z4YqlwlkLwRI3C69C2bJAC7-SwAoFM+rjx+OYgt-Sp+IwvOWzwDLCqSUL+3IlCxWypQpq1CmTebWGkzWyhiMVCskSGZLzPSkSjbJZkzFMVCF1Yjby4ArOCqPjF-Nrc5fyjQvtstfyV9LNCjPj9-K7csrzrQq7U20LSFLshB0KdvKdCh6jMAoHPZ6iVtJDsguyw7NoCm7zwzLcgyMzSAsTCm1inhwbzUMKUMJBojMKiI2q7VMyYwtNkuMKjRITCmOyA7L443fz4zLDCsEc25LWYrMLS7MK4n7zGDKRI-7y6zJG0YmjKZixEqhzLzmS8hji9+jo9DBSYIzpo8OTwhMjkyvjo5NpmAcyoxLbCxIDR7NHM6kjeaPTk6eyZzIZ8uey0LwXs2mLywvZIlczOSJ1Cw6CeSOdsmcKuAsFc0ATcyT2skHs+DNPssojBDLXCgeKBDIzmLcLOgJ1tQmcrzJLwu8KkYswEo8KKBOm408LMFJe4jHTEPJQ47HSwOIJ7IwLUfOUCynzbwt3i+cTNuLfC6uKJ9Js3awK4HNsC9GF7AscMlPCBBJ7wq+TvAo8CrwycLJ586CK-DIKLHOjAgqRvalySHLfEhaDfws-k2izvxOwivyzDIrwiiRSf6LBAkCTwr3N7ZyyyIsgkyBT26OgUlHYz6Iscq3FjHQbIpBSaOJQU3EC2Iqwkz1y7MRkc7BTSnNwUkAQBIunHZRzGuJZ0nw9dLIki9eizx0Vg6hTEfFoUyMj6FKXI5SLNYNUiqBSwrzYU2BTLIsMc2R4RJLNgsSTwEocc4yL-KW-HXyyPJTocj+jArMJEqRTVrynxWRT7Iv8cxyLFFJQi5Mi3yITHNRSOGM8i8ALvIuiwmlU4gtgYgKKMrKCixBiSovaCmyTwopGM5JyT+3evTgSbAtychByb4qQcu+LQIou4kCKUHMEvTwLfFOcChI1fAroYgIzV4qCMqXz3uPCUsIKJdL0SxhDNFL+4gJ45dJMS2Jz0rPicom9Fq3GcvrDAWPdcmxS6axyUmRi8lKcnApTn3iKU0QpqMhkQNP0A3EqUrRjN4K2c3P09GIzVBpTExnyU3u9kKJ64GZiz4IVvdFRn8BSLWRBXJL8nNsttEM6SkI8ByN6S1W8-S2-gt5y-GJqQvwN5YsTTTv12pPqif5yDbj1LU29dgvD02f0sp3VU33Tbb15eFf1JFGQQ9f18EO9-e5TmtkwQxBD2XmyYtFz4bnhc-29Gp0eU7MxnlPs1V5Tr1WJczwjeXjxc3RQErKWi99VOmLpctaKWXJs0sLyZpydwtlzoNQ5cvTguXLMSxcYRmOrPG2g0VKsMzDSpmNMY0Vzo6SYmLpLxcAHI65ziVIFFdstrpz4kW6cI+x7LEoyisPQo5Ci1XNN-Sozw-L+E7VyvpzXIZ1zon3sQk0sbXO11AqK8-OooxatyoqYorIyoNK2S7JK7XPqsoTyY-JUC15iJnJD8lniY9N6iwzCDPIJnDP9pUoNU1CtjrLWClqSNgvNUtlLNDME-JzSKovU3OT9K9MJPBNzm1P93Z1TE3OmSr1STQtTcjzzAjEGcTNy5vKUoCdSm4tB8-NyIoX7U6NSYLLC8uzTRpzdS-GM1wK2iojiYUrumG2zDQsC0nLVgtMFkjfywtK388L8cvMVinSpc+JVirvIe3NsqUmSG4rGo8tTCGWHclJLCQu3uLViFQthMtbyPOzFiluKJYvNYqlIw92uo-oM3kIlkv2dfYrjsvtTt3Oihd0K8AsuIggKNH2Pc0FDQ1JjfVuNStyiU1gKq7JNoziYDtQILe38HdIaCnwSv1Pg04VL6PLjSnDzyDOoCsvN14sdlDlK-7PWSkDzRjIk89FCEn0g8idLxrgP84tiXvMDizucn7MsfZDz-zPh0uDTY2IbYqdKfoptkxjy5uPnShSdiPKA8nLdRUuZ43ZSx0vPSkecchN1k-dKL4wnY6By-43Y8+6clXNKM+diyUqSiwjSCs0FSvp89XIGfYdKE-LXSnqyQ3LxyRdL-uRscu2Fg-JfSpTzpVLt8+edj0t9DUni4-IjYp9yXf2iQrIjtn1qk0QL9rJm4z9DVgp-Y9YKc-IL-ZoL6-Ns1Qvy9gor80Qi1eOGA5q0mhJjcxaKFP2ew158zeJU-Vvy53Pb8laKz9NlnT1LppP+S8LzgRKmEufVFvK2kkdcpooj8+sL4vIKIvnDRYwFw+Rdu0PS83tCZYqDSzd0HbJC0sNLs1I300gzo0sNSwyDYtKnYEl9ROP9jUWsnpKBCt8DcRxa88EL0bIeioGYlOOZfK6LbpI8xfEL2Y0f-akzDOK+CgbywZKG8t9iRvK5CvGLjOPLEyWzgDLV3FEThQqGir9CtIX60jziVvNzS0WLzbODjA1KEDI9sgUTN+L1TCbTDvLQM9dzY7INixDD0u3W-crsVZIICyOyiDOtin2LAwr9ivNTVtJNi3HznYoVvUOKGArLspgLXZJYC50Te0t1FQHzABKq4hZTqy13svcys8IEC8gKhAvM9VN9lwvZCzcKEfKbEq+zLWMTip8yr0v18tHz5AvPCy2ilAuvCk9K5AvOXOnzMdMnEo7Kt4pvC1QyDsrfcrdLDNMAsg+L9wp2yswyT4tnss+LrDIvi1nyXEpp-Dny+BI8SnxK8fMfi9wKanhfi9BzBLyCSx7jef1rgxCK+D3CS0XTIktl8zpyYkuiU8WyZdP+4xJLZf1MSmULVuNfRFXVtfMh4zo00sNro9JStOQyCvIzhjRqjdbh+VzR4+KL8gtAyooKmVM1c+3yqsKg-QnjasJwlerCsovaiu1dYMtA8+DKmgqs8qaM-fJ5sTlL5PJ5SrJLCn36C6azVQtGwsj8dXPGCtqyeeIE01dKvfPoIuYLNjPIyvkL5DjlSkzyjVLM85VL6MqRYxjKa-M+rZTKTcp+rO6zhPwesmNddeJk-fFzDn1OCqoSwwxN4uGMq9OM0wPyZuTM0ktzC9XjUvvyvrK78n3LYOxJCwCCPeOcy5uzp-Iy0xrzWQstwGU0A+NjyjYSvwJ8y3ELGIX8yrz8Z9L9SioEWRLrctkTyH0lYyh8W3MjS9fyLMuK8i0KT-Ib0enDPuR3S7+tj9Mi8ydydbKUyzVKuUsXU7szR-NbQ4ZC79J2Eh-SIbLJwOfyP-LK04LKLosKIkWy+TIJipbKiYtJC4fLQAqa8v70IRIlMvqjpvOjPJLK6pMgCidyobJ9radypaLYVeALi0r2gpAz3NhC4ktL0Ar1il0LPy0P47Azr0su8+eK6ssIMq2LgoTIC2+VScIu8vDzlz2u8h2SkWzDi52SI4pu0ufNCws9kgATOArGyucKinN4C+N9+Av7ipm1B4uPMgLLpssJkrtBkBLWyyQyNsoJ8kCzl4tXwvTDodOQK7YL9Aq2ytQLrso18nsTNApm0vbLHaKeyveKHwuIK3QzSCqPi1QowHIfMlgSBwsZ8sOiHrC-C0VVvsuBg37KMQu7jfOC3AoCSvSMgct4Kzwz+CqgijOirxLoU-zDnuNqc17jgjIiS9pzEcvCC77jIgrZCwxK4lOMSzHLkkvV8nHKaHOFy2sjGHO5S9XTOVw1-b98SrJAiswSOPN0tPILLYEEBfDSr4tudJnKcMoasqMDnBMqC2MCucruy9Vp4CPqCuDLVcoFyxDK+rMsSqySkpLbbWTyQOKbyxODcCK8KmsFaot406XLVG3iE4QFmouj-CdsUhOgy6gipgpHSp3SeotIy1P8tjNF431ybUv9c-Yy6MqDc3Pzjcqdy8NyWMo+i84yZos4yuaLuMumi3jKRMv88n1KxpN+wq4LTKNmk-3LpMpsov9tdovso-v9ngveE14KZnCBM48DxMon-OvLovO2kjEycbN8omEyovIGFfwiETMhCy6SvMpCIu-yMbOCorGzvovOyndCNOKRCg0zwOV+ixKj7wPJs8-9euWBis-9wiLeSlPK3-LHjPvLKkOJC2GLIstDZXwkPhMdPJkywZNRiw9T0YqmJBXMsYvUykETBvNFs6PK4nXFMkLzr+C-0nkKAAsWyiAS58qm8uV8ZvM1wm1LYCvqHUtS2H1TSjh82YqrU-ESNbOclSAzphNwRJUKrUpVC4ms1QqFiwrcRYpgCxgDZ3K28+hAU1LB8-TL63PZEq2St9KViqEwv3OnQtWKfTMXcvbz4uwPyhUi-TNti07y3QsHU17ym0q9C2Xx6stvyoxF8QmrS2iZYzOf8mdKPQsoM97yPh3Bo42TIaPz1aGjzZPFFaMy23OLy42Kb0sLss2K38vy4j-LyzL6yhgzv8sTnO88Y4ttTA0UyPXrs4mTsR1bM3vTqwo7MxBSxrJziltC84owVAey3KOwUIuL3RRvzOMSuwrSAnsKIysyA-sLUxKFonOSWSNFogoDl7PtS1eyGRPB-LB024w7iwAqu4uVonuKKMr7ipcL1wrHy+uToCv4ClErl0HgKyQL1somyzbL4dJfC2rK55Kx8xSNUCoG1UJL0fzOyy6z+5MuyknzHsoOggQjyCu-ixTDD0qRiusrA6NeyhgqPwqdI-6Cmipycn8L6dL-ChCymdIBy7QKhCrfiihiIIq8C4HKtVRgizycbp2CnEiTCHKzSz+SXIpilABK5yqASnELg2NkkmRKxErkS-CLpFJCveuj2LK0i9hyeithAsSL70uvxRI9vfxAeIyckbkA6Db0+6OEczEC0JJYi-scrD15g9OLCQPy-RqKlLN4ilSyiJLwUkiTKEqEirSzVHJ0s1ej6Ev0sxhKdyvxSvcrCUpYk29oxCsXIuaFGFK4SriTsGzO7AY1hth-K6dYDD0ES1TphEo1kOxyArzbHCRKifSkSkRTrytwihxz5Es1Mxp1XYJUSvxy2nQCc58jjytkKtyKkcu7SiIyDEohcIxL7VSSS-yLscqV0z+pWgoizJLMOgrSczqKMnIcSrILNnXOYVyTZ2KMQ7jz6cpDA5hgA9JXUhwSis3ZhJwqgpJcKqDKagvVDDqzuVK6sqVSB4AWSixKswPQI0KLkpOCKsITugvQY9Iq2uiiKgJCKsJbpIYLSCN4opISkiuKkxXLMvzsS-x9uotmCp9id1PqkwzzZUryK+mLtNP1ygcFDcsz0tVLn7IL8s3Kyiq65DjKHPItyjjLjgohjXVLGiuWii4Lu8vLQ73KxXSky3oSdor+Mvoq5eAH-f4yjouH-E6KAysZ1Dyjv-K8oil0fKI-ZBYSCSpVZLvSWkzJihqxXMt4XX3iFOM8y9wik8pJco4T8bL6iu6LdTxJs-U8LipekwGKsTOyoikySyvTyrT0v-NhM9GS4bXJCr1y4YtG86qisiuEDOkLQHkBE7kz85H-0gM9e4shEifKSYqhK6aqlCsFMuLLBQuaI2bzMqoVsroimYvRKxmKh3OlC9VjZQtxKwYjmtR5ir3NyRP5ipmSjTPVC4s9TbMbUnLLLbKUXXmTs8v5kkNL-0BOojYjLQtD4QQD3kIKyqWSd8sgjBREN3J4KBWSkMNLnGrL8AolKi3wpSpICu-KbYrnPO2L0QilE5-i3vObSlMyNSv1Ej2LzAMa7b2KTRPKy8zL-Ytw8igzt4tVKiOdztJ6y8OLLSuu0gbLK7N-y9gL451rsn2SMSLBqtfMO8uk4rvL2yPHo9uyAxPpogkjW8p5w4ki-nH9K1sKE5JHskcyqSPjEh-M+aKmwFMS50tjK+cyfxHyyUcKXFPHC8WLtVKoVf-LMyqe08bKuCsmysASYSsFMgHtyJLzK7Wjh4ogK0eLz7INoy+zKysQK6srMCug85srhBJ7fR8zM6tYytwqVxUHkvAqccs-Mwgq6zVOyu9K8rW2ysgqdMJ3iqgrbsoXEscqYysp03bjw6LaEg4DZyrychnSFyoAipwLhCsPE9nTAIpcMtcrvEuHqsCKb5NEKthKmvQIcmQSXLzEqtBNTyu7qkDNMIozIzirzMwtgpizeKqgS5hypvSLI1wsXytldN8rCsoW6HhzO6LQS8RTJlTRAhiLTDxH83b0WyJHoqjNJHLbsohKsFMphHBS+IonHdSz56LIkw8yKJPQqqiS9LPlg7CrgbEcvFhKFIqIqn8iOEvoq2I98qvyuOK9UEvYUgRLprzh9RirTmNgeWRLWKpga2a8zM3mvbirbyokUqxyNQLd7N2ChKuXMSKzpCvhy8Sr3yPcirpyFfJkqmAQfIpV8mJzFKuhqzQqVKuCi2ODSot37dLD9+yqi4-tirMcS2xSZyrwYtxLOfOQc8eqvEqPEshiBCu8UlcqgIt8Mqeq-ApdbaHKFMITIw98gGOoanRLaGuRyxQrUcuiCy-D+nI0EqOLWGrxE1JLEsLknDJL0MpY06KTpnNcA2ZyCksQomSAFnKccM6VX3w5vP6kwMA0YtZys-W5vLeC6kp2c-RjI-jow5ji8krtiTn0p2K1EQXS1aS8YpUtA1MAQ2ZSPnPzS4LT9b1+c7eZobnAWFZ49gzmSoFyKircQ3uJ1mjdKfrptmkhcyqcLksOUraVaUsn+KFzEmJvYW9zHOXuSsV5vlNk-Lf5v6HKYrzAPkt8y95LqELjvClzEYv+U84LfktaKgPLHaWaq5O9wAwteWFSUAQLLERDBmIzSnlyLEnxUZpCc3Ag9OZTkmodshNxK3EBOM7hAIuYiYHIM3HiOb9gm3C7cHZr+6r7lfZr0FToahKzjmruqbtxdmtaOINQMEtZgxs5bmtOamRr3eguauSYTmuKcjcqIeU+a3j5iymW+ch0I3gvGNyTxYVdmDtD10OhC42q82BTeHK403kPaHpjn7KpsYx9SmP7sLLAyEPh0hPVS3lFgF1SdipLy-6igiJy7bx18WDPyYoz-QJZDCFr0Hmv-cHS-3KQi97LEUssKkVyTnNRSnGkQHDBsLGx9oCFQJyZ6hmgcN+IsUvheWVyxRnVFDlrHKDfsXnkJUBe9CIC5IvJawxD-8KcFeAprCrYKu1BzKuJQ5A4Aym4OFeYJAgmC91DViiSMgprNnh-ycaN8qsSnS-YYnhiWINZfKtGs4AcbGhrSH-JtngMaNjT6ouAHWlFRblkuBBoprIcq1Tz9in1auMo7WrvCSqTWTJSq26sDAx9c4zy-XJ3iMT48nHh6TMyqAqrKHQ4iVXE+fQ4kvER6YaKTrINy92tQh3dU8mke3nWa2ZL4nwI1VpxQjPj1SB9G-OgfYWd4Iv9-SFigyzk8MFk4jCv4eZw4QuQZAoM1nDyUXwMMMWIneoZ7jgR5Pz0KJTBaugMc2qucWIE-IT+8azj1iyV8uYtYGKzi-mCbxLla7VCcfBsbFSDRVPYS2SrSyJeITvxYXFtSkNSvWLDUvNzb-Up2TPwUKP28AZDktDbSndqO0r3ao9qqNWUEBuF7PFSwINji3OuCsyigvLqqj6rNosaqlorU7AGKn4z+iv+sw6KMzNGE94KJhL1C0ZjJcGdM3fTOSuMXQmzKvPE4yaqUtPv8gwIViqei9zLrB1IcW8pooBzOVry1quAtAaqzqvZZWRza12J4934nCJZebv1-zG+awdrtbyKUbwU-1ETcV5qfmv8Sj5r-jRCGEfkXmq2qO5qzmoPdf5qiUoiC6SqbmvY6t5qruPVMif56Iro6gTqGOvcMv5q3LWROFtxASz2aty100pyoGLI5OuHKxTrneQjse5qThNvodeIoqFFoJ+hjEshvfqrhIK1MkgCJiovXXWzcz2akKaMlktyxRbsEBmWZPmKrOuONGzrVlONvF8MY2SIs9ziTqrFwp4qPiqa08LLgaraIiGrxQvBqlmLrBnw6khK3tQ8GAqoMSuCsHQYA5JtQ6LqGYrC6q4lPKldKgywJdjLKhUySKiI8A2q5FgKreQYUuui1FwYHLD8GdwYCupBqpNLrBkSqEHzKnmLhPFJMAJvaljqKAM7jOrqfKyS6wrrQaqxlNECcqjK63FJUUm61fLLJZOxFTQFt+LQC3cLnQtpq3w8gMrZaG9q7PAYQe9qAfK-Sx2L6ypNKw9y0fFbSz1j6WO9YnDC9tMjeQyrTOWm1PFqNvydi2UTIwuBQuoZ+p3y8NbU9Sscq1hpJ8m1qDXFIfSBuPdKVuvTCs7rMwpbS63wZutceYkqvRnvyxSNXutm1BcV5aqL3Y+V1Jn10lkMI7X8YcOSSDMni8M8geo67Y25X8vW65nwFfAO67VDR2pPDOHqdOwlsxHqXcKUmLk4EuMNki7rvuppyvssF2vzApdrfkIB62eN8eoA9R9YUeo+88Hr0ep+6nJxOfGSIOOoILhx6ovy2sqNKiXxzsRDir7rdvHJ60zk+hlu6o4dTxnp6glDCNgD9RKCSMPdY1nrReuWPG9qguN26z9KE7MbSx+U-TjRoknqWerJ6yHqxesj8NKh7wNj8O1KdH3NiHnqJTnLRf5wpBB+6o7qn+NWGCrt4uM+o0dSNuoN6iqy6A2T+aFwOBE3ak9yEXB26v6i7+NAgp-LZaoHTfeV5epTso9yD-G0mJh4KmJYlK3r8+POI5Uqel1Ro4nq3erR6mPrWCrj6jpqz-CXcxPqcCsNKy-Ky2PlbB19cAwKGRAJc+vFYrWTkNNTC1DTInw2AyPqV7hIPRrpTcDxqXYZ1eqF40Urv0pBDdR0lAP8mWPrW+tKgIuSC+sOsvHq6+rFK4O0n6uDimUtWHj4CTvqzoztdV6Lu+re63vrBerFGJugbuA0CUPxatCU-BfqX0SX6zGyG0rTC3vq5et16nYJoMjo49iVR+rS0qEL46ml6zLs860ccj7qiI39SI2R3BRv6r0QbzkoxRUqL8ufy4VCWRxZqt01P1EyCT-qZqqKCKCBigjTbXmqnetbwk7T+2TsmN-rGgkD4uGjJasJzcgCMBqiCB3rf3Lm4tPrXev1SEAboWqJ8NAaEX1mqgOLV+vHk0vr++uLVIKorKg-6iXqQQqQ6mAbFxlOhRvrz+vwyTzSXJ3360WUYyG+CboB9mOYGxSZWBqJ6-AaJRAi6mN5aestJIhzGatDnBvdp+rL6l2Ll5TzSpo1fhkkGzxdluuB61S4kpk6yoZT94hU-PydJVG7g89ySwp1qp0qQurvrNRzVwiklOzIk+2tqiBjcR3pmDup8RyAqw-NySvGvOwbpYOuORqDdQhLip2qkgC8as0J1b2nAefJOABtCFcELUsEAJ0IXqRdCNOpvGODqEIbI1NUyCMJ3+oDCJZrbGJaUxIaAKGSGgzRELw5HB0iuR142dC8hoNzyxuK-8xTKmkrJwrbi2VrVGRhQoj1QdOGWOVpzbBV0kdYMBRI8938DWpYaLZ4HupKayjyZAt6Gi9KOSsL60PrZ0vcfIcrQZ2D6FA4VVnFuJdL8mr9a6YoJ8lmKHoa0PIg8jDysUJvUiDqhhof6k7qD0uPCj-ylHmqzI4ocKS32JPY2htPxW1r5hvQKRrdHWt6G79T5UPWG2sLp0r-6sPqSfKrqhiYlnnEuLJql1Jrq8Yb1WtUaEg4PWvA8jFDVhqHY+4aNevIGzQa0NNeG1NYBljkudFyINOHpHDNLYTEaXRoin3sfYEbsCtrKy9LMRon6nvrGBPbKv5yMmo12T4bB0pWZBwSy2l4k31rbWsvU6dMf1No8svLVAqL6--qUaJqiGsrK7go6CKTdDy1xY4by2mrnWNjbhsSZOkbsPM2GnEaKBrlbfmoZ3ldayYbNWvHWR9K9QWKfOVCBRs-c2nDHhp-ch9TitHxG2hxGhtCvdmEobnvmXkbN0r6G5Ya1hqw8jYbsRrjarXq5W0bKw+KGUojA4PS9WqhRKkbARo3S9EbC6o0VAcqp5K2GpmrvFStI-riYBURGpEplchRG74MVhoVG4J8lRusyydKRRohGt7z7g10ClArhbm-qNrp3WpbiajygRtDG0p8TRoeG4UbzRpP6uSMNsDYEpgrvSIAyrtKKWvla2aTFWpqsgjTKUudazmzJRo1asW4tWpsQtAUKRodG5Ea+ul3Y0oqNWNsuau5bS1Fy0RoNiguGzZp9GhE6gSjk0MhuYVYphsbGz1rsou+Yn1rWxoHG8RpA2q1UqVL+ou2M8Nr8isja2KMk2sE+SHpykKlIPj4o2r0Gn+xLglTa1PSlUpyq4oqXhWUMW+IuZ3ZvTLLmLCeE-FjuZySa9+J82pjDAtDvBC0a9ckvcqfa5vT6qs6E38bHeMrc19qjipDy+YrEiIk4+6LrByYGtGyo8oQ6jDqEJv4G-ZyYQu2KjsrR317XeEyr-K949SqxtmtcIgbb-yIqfYrSgLmKpzL0QocwjASdqrImwpznwsUsTCbsQs4Kyx9hHBGTGlgsRuLY2ibLlJhcnFrfpL2SrWxXRttoz6Kp9NqY35T7BoGa8fz39O0HGLyh-Nr1Oa9jTI8laviEup10eMw2dEUI1Cauyr2bRWMVegB2cQbe1FJM+YSfP10yrPLGSpzy0aiORIO0tkqmkhJqthYc+ILU5Ua+HDP8mZtTqvAmhzLIZN-8ozjIAMC6-7SxQrRKwztguosqG7lIWv66irqguqK63bhc6gUmqLqgps8m7oFObTS6ysKxnw66yrrlTOBSNEC8urUGSKasuuYrUyxIql8GMqoIhka67wY9JFiGV+LD1ISm4Kauus4pVE5DmtCGHKbwhn8GWKoMppYfTFJ4HF663Ka6pouokrKPTN5Kn7Io0nX4qtLmsoPC1UbQ7KOgoAbzvwu6hEkGhgeOOOcmsqTColrhhpT68PrQet1JcXq1BpCfZDDoxrR0mfqB+oRqOMyczJIG6DzPRtkGr2i1upxqbYZVLMdOTmrCWvB0uaaLRqQtJnqqak3yybEwBsjGnMb6+u8VEQbz+LmDbC8awHKGi0yg+r264cqDpreIwjYhxlEGtu81AHHGXThJxnPnEE5ppqFKmni-Cjy6IpqJGgcaB2L1psfldfrLGKDwc+d+0m4GjzLNWWwGtUby8sWm8ErC6QsXZaYGBoK-RCb0OqQm+-qoxqR69-Y7pv742WtyZpWmww1AZrHY53rGZrfayKifgqxQFmaLpuD6lGy7+oJmoaaFlHgG1907Jk+mMOgSZgFm-6abrWE0T4IfgD4kEWb2sosCBKD2BtrqOGZThJlm2Gauaspm2D9iOrBCzXrcxsoMqgbn5ST+OuokpG0m-0LdZsum-WaiOrAeJwiNBvpm8Jk2BvT62wJR6khXKX9r+uLC7WrGzLLCvWrvRL9TUIkA0ztqoczjMmdCB-M8hsSsKzIar3ZOawbnJlsGvuyCOsUmkPQrTGNqyCqTdDTm9zIbFE7MjqLvSphfX0rqWouE79zvZsdFW2rySL7tadRohqjmnfcPQ0HC7kd4yrzkhOKM6q4vB7St7MD6mrjXtPfE96qqL2oSnjcwSu4wyGLE6sHm2ATx4q3XfMypAqQKuMbbspHK8Uq1Grr1V4a0IjrGv4aYRoBGq8LG6rfsvfkk1jGG649fhs76f4aUxvJ8ueK7ZO3mnQLCPK7yLTYGxqJG+S4vhoxG47LqBLPmi8KiQ2hG63YV9nsuY+afhrmG8RoHWpE64+Kn5qfCtGL95qTGw+aA4llGwY9zhp-m7oadnlGRJbZ4yJ3m3YaWVINWXUbJxplGmYb2hu-moMbf5qIJNvYDVQQWxeKTDJ66QMb2xuwW0kojMIqZNTYSCt7KwOrVCisi5PNGbhS9IOriugXC-ezwCoHm2fLfv2HmzfSzJuWy1AtU6pZKnha25L7Swha0yuvkxNZ9RwIW2mywKg+G2+abVmxcl8yVRtwK3Fd8FoPU01ruxvLGCS573MPzSBasFugW64bdPPKWC0p9tn9G93TI4hXWTcAmZMVKdZk0KihA1Z1BE1JKEK4lbioErQKByomlEKN-3jNa5Z5ZFq0WroydFpIWvRa-5rrqwCkVFrUM+GaOhtsae1qAltVpWuFtGl66JGbSFuR64Jbz5qo8z+a95sEOMPZ91hEODa8RrmONKxbjKU5pHCV1YXsW2G5hA3giSfo1pSEKfiS2CnquGkaJwKSWOBbJfjcWjUb6POzq4FgHxMaW-BbvoKAdPQoWFumythaugI4WoeaE6u4Wory+MPHm8dD4RN1im+ybS0wW-xbFhpgW1JbcTPR81srLLitGjy5UFthGj+bZAoZG4urlFuSWl+ar5uTG-vZexvQW0-E6FmKpJJ5tln50F2i9lufmjxbpFq8uW0t8KlPGGJaNnk6GyJb5lv0W4jVDFoXySLYTFoRmsxaSlptauRalnNOPN+5Te2qWt7ZJrhLaoJan5s0kgcTS5r4mzXzZlviWqJayFv-m25bAFoGm++bMQL8W1FbPlsCWiXwGlsoWygqgxLxW+7qCVuiWzeZLNjyW+osClpVKDKKJ-gsWz2FaVue6g+rj+2KWmpbdNxfee8LVCnaWkjYvNi6W5JILAvRU-9Lit2pyw3rlXIVajAolWq7qwe9mVOoo9GI2VtsWjlboCKbGojTyKSaGhlcO+hAW41rOxqkW94bHlq-WPsbrGjbG-FbwSgG6IVKrl3HGloaq7mmGq1bmxvtGlfJyVq86JcbCEpXG1PyBoqWCkeLpNM1YBNqdqOjancbJVEpOfcbAWoWLbcb06xPG4CFFUtoyjNqxooubcaqaqp+SyTLhmukyuzTM7xTWjaL9UPsy1-9IJsXQhar8ZtWK8CCUOuSFNDrPgkQmq6SiJpoQg-86JuRsk0kcJsnIPCbnBr2K1SbJFlRCk4r6JvIm2lrKJoBis4rY9lomkjtDdD7WqXYmJvGYxELWJoZG+nceJuUUbWwuJprWjiaVFDnWvYqemoYQlHLdQpZwvDreYyKq1ULGKkFiuSCKmwXXOKa0dCSSW3RmmyrWk+EsRhRZSJQ8kkljarL5+UuCzgaaWsAPKs9-UuqOF2yhRsP8ivKstSryo-TrNH13JVjYuvPoa2b+mq-nUqaoptRK-pQwps0y5ukwNoam4bF6d1Sm32pMuv13Hw9ENoy6+qaUNpK6pKoMLJKm9KaUNpq68uTipvq62Db9d0qm3tBqptK61qbyuuQ25Vi5Mo9GGqacNuI2rUxBuptCz2zNYrYpMbrD8om64-KpusnW9mbpRJDMl-quspbS8abu2sWQG7rWZtr6l6bJ+pVKgWrj5Rk6qNxP1BhmiWq5SoBmumaCeolbOTa28wU2olQyNubeZCbdptU2w7LBptVmvkrjpuJOZabZZrBGmWqRhtAcrmbBzmr63GaS5zvWoGbYFvs2lRh2+v+6qzau+udmjTbgZvc2uNIR+opmj0b1NoZ6wjYMZrZasbEfpotspzakmTWml2bRkTP692bWQPBmvk5IZoFOUzllNtQGozau7KgWylb6vHlXPWpBBsmmccUdeuS24GwF1u1sf54nprI+SwtzVo9KXTonurdqZPqbpoWml3qPpt+OadabEhtWGvqyYzWmeUFNpgKmfFDH+oq7cWbXWLmDKWbABni6mXoatqamRwbg3AxmXzawtpMNPAaOtov6rWav4WIySTa+tqCOJwaVZv56xjICTg1mkepLVHHqGWbWDI7m3drgWu7mperCythKhrjKxOTC9ut5spEC-UrpasYvFbKLzIEW0Zbp4tbE2eLqCtNiwLDF5t3moqLgFtHWPvYQyg3mpZaVDMxWqhbldRXmg+a15qPm7Za21tPm2HbSVtEuQ1aexuNW05adlv7KlZbAFh9Gkf1CRs2W7y5wFqJvF1aPlotWpYbbpqSWu5aExp1W8Har9jAW3Ha2+kp2mYpqdoWWt6a8Fv2WiUbODilG6+ac+jWWZXV2doWGznavltvjflbPdgx230aRdrNWilbxdsJW9Ua6dqxWmQyzaNJqnnbR8JbqkVaEUpgcz7KRGuos5Zr95K7W8OqYV0gi1crB6vK9d5qLdtPE9crGOpt2mhilGuCSiQqhdM4VQ-DmGNIcqWDR6DCcjRSvItXa5XzVCpMkrHK2GsIE1+aIdtieVBD5HU-qUXbLhuHGto4cgOnK78LRGp7qgpzELNbmhRCKnNkavRV5GpHqgXy7dsk6ger-FI-inflAWkE6fjpz2gr22FopdvK+QXyV4skKtnTl6uUa8QrS9sr2sva29tb248kZqXL27vbBOmr29x4WnMTIzRLlFMRjchyy6JASxttkFrzaFmJ1HlIimHjcuibia5Z0YlCAuyI5ojaWTpTEEtNgqWwaBS1afJalt0EkkhTMEv7ot3tmKpLHARTZLJsPeSzYPFNxF1o8OmD7eCqFHMxSghSUKpUc+n1LBtqvTCrgGq0vWNp29p72jvar2midCBrp6uIq+rjqHM-qBHbX2gupTiyo9rWvTB4zkz8uCY5rOjexdfbuLKQSpDpzHNbadtQDvVwlESyAGRcGgeicErEc1sj5BuGxWw98v2v28jpb9rJArxgKQP7I7+qn9olgl-aPMzf2xkCNHNVcvByf9o4Ov-bE2mE6PRzFIsptUA7ND0TGtR532ngS4mDnOhaMstpqKqlXZ-Y2US4sv+4Q4itGV6JYOiL7RBiQik1ma+rUrxePECqpLNYimSz2Iov2ziKr9v4slA52RuUs6g6zptoOihKyr1-qz7Tot2YO2WCgGonIqSLRsF-21w7CWh4O8yyN9IMclBrrLP1Wt+KdIovHNBqtrzgGCUJ3Ti3I7BqzOmAW4Q6KClEOpSTFEpy6Hq9C4gcEuWBJ+lO2LJ1ZBOl8hHKJKvkK8Jyg4IMa2XSYjIUqoZyQ9osLMPbmdtM2J5boDtiW4hb6tquGq3JkeMtgAyq2eqgOT9sLcllW6zlsMvq6iYb6xqOWyHb7KpnGzmyY9qHGwroOxsFyzHaSdvfmsnarWq6Co3VLlv12B51BbilyqoyXWv52no7QFr6Op1qkVtPqpy4G7hSeRY63VqRawfDpUrq46sS4Ty9XDybQ1pDeLcbA1okITQ54tvm8g8brjqPGylyLJlPGmjKuCNGi+TTyTRdy3NDgOupM7Nq1mtfGk0L3xpheYtq-jpZ8j9q9P3-GtoqbeK0-RNSQJp6KtqrCaP2ioGzlBx6qoDr9BzEmkLKTTWTihbsOco1BJ2aYAg0mooYtJv8m4ubdJpyrF9bM8txqoyb8aqMy0NKDSvDSoMhC8oYg0eLwOqzGz9brJs7cwYbT-Nhq73pTKuqaSz4FVqAWyfbbVo2W9eaC+jygHVqu7JjrehY5jvwOcPpX0LGOlZS7Vsya7xacTl-ua6zKsx2O5J5arjuWSU6hqFHG61bujtXmt+bkds8iRL4Yqo08sJb0lsYJTJb-LmyW0L5qQvVyuLbivmNg1yKN4u5m8Sb73EWKrCb61oYcXkBogBAmK6T5qtRMzYq3ouw6mGrb+l-AyM7u1sJs84SKTsbqntbibNBi2YqBtIyypyatpKJK2B9t3BGwlzrFu3jOezqrJUc6kcw8ztc6gs7j3H7yqGSL-Ma01ybwZNZsz6rmTK+K5iJaBlfuc6F0ko8cZgY-9OZCmLKJlqNY-6hhBi0hfmYJOwJk-9b2bUA2yUhgNr+U0Da8Nto27QYzXHS625Iygyq61LqghzQ2pc78ppWSFKbFzpTOWc6Jzt4sH5IGNqI29rq9zt8myDafBko22qbqNow2uc6mKGa6q3dWuvDzBrr5TMymp5Ja2qPOtrrQZwG6geVWNopqm6i++v847kru1JPyiyYK+oZObcLito6GGUTNpvO6lnrRNugga7qpppU2-qayTP42vmqk7J0G3FTGpvVE7LaULrU26TbcRpHE4ma40nTEYc5ZtvKuEzaDtv2I4szcantSfGpYttWmmQbXNtHKmi7igKxqhi7LzLQu2AbxxXem07TPpvghazxYRm225J8uLpYG-zbiLry8oPBotvYuv6brNqVK1rb1gIi2pstL1pz6xk5yLsj2SC7LgUS2gLaVfAhmhHkoZrEpYbLbZsFmq6bRLqEG304dLtfFd0xetpEu0LaZeqFbdra+Ls62lCZ8vKlGamAU3nUut0bKLuL6vn0xttJUwCYa2GQQtpKHhz2musKhdmv2FdUbkvqmsy6Stt769WbytpjGWz4KAP1s5NJgttaOQ5b1joj2y1rj+temqfqjtoSulsYkroSyzozPLv4m+S6TZtT6nY4m+vhqbM81hBsursasdo0W4kbKCxiuqC7XZt4uhAb+LoEPUa9SrvSVFfq0ZtNmkGa1tpT7VLaoHH5OYtJDLpMceq7nwtaurS6G+qUu1-rKtpCunLbA9Miul290EMKYqXq7LpG2lbakttBm0cYVLqH6qwqOLqk2+47ltob6srb9ru6QFy7DlJK3Xq7q6r56ny7-sUcuzq7nLsCur29oBrSukCzZrt2mAAaI+uO2x+wlrqvwUaxprtMu7a7thpAtVbanLpUCIG6jIiEu7zbg2uNm3K6RxLNm6q7sFTr+NiYTrvjmqSYKI322p66rJiqugG7TStGqD3rOPL7LQfqd-gSBdWlQbpHmwZbHrqZGrQydCpgu8vrgkAe4BFqtmxpu9hbCYvpu54aISOIO82bIttOE1uxsNQ5urG6HCLLWiW7iURa2iq7v7O0GoTbBU3bWlYTz0kemr67SBuFmobbjuq9Gyga9ruGu19IKO3WK-mbjLrlmtW6YJpyumTbt4uf65m7z4Mv6kdkrznuuphZNLt+ulGiPOgkuoW7WZUNu5C6ZpvrWt0gwwWVmjW7HerEutDTfPTRuj6ZLZv4raba7btVukICDZsdmo2bwRoS2i+Mobteu9baTpnzQKc6OaqNu89VD+owGq11UZoTuwCzUbqJu0O6tZvQfHWbPbrhmhwb8TsNm-CbvLoZu7H83Zquu5F5TtuJmLbataobM-wCsxIrC8Kb-TpMuYI5nBrzm5Yy0av3W0-N84ormwZhU5PobYWZO9jeAbQF-AGjmjczP4MKGuuLihpMmpMqyhrYu8aD1zMgsiV8fk23UA7RG7O7u+2aAzv9oa8pugix0RM7oPIV0ptqyrtGGt+p1zqJEPpNpaz7M-zQL7sRWyScefWRC+7Lg7Xbm4HzCNp3srqE43ze0vpaCypay1krOFuGWqWrWsrGWz7aJAt7m42i6LPegre6c6rNuPOqZ5qzq9XaJ6IXm3naZLkyui1ryDhR22ntGbpV2uHaVTvFOiK6Tlqh2xFb94oAWkh7idtVOm+a4RtOGhkbu0GIOJHbjlpx2rYpj5kRBZxbbSLhWqXsL5sNvTxaZFsYe8nb9IvOWnA54DuqufgNuduIemXa6HrIe9h6F-lEel49xHqEOe068DlqPRnrZHqJ2ygTD81UejJbErl2O65bldpoeuR7dHqDE-R67TsMe5J5jHqJm0x6dHsW4jB790k121Xbhys5QpnNosi5Srlb-wJ5W2uqH0gnq8RbtryFWvK1dzMjqu7bo6qh85ZdSyq4WyB6wHobEmB7twoQKo-Lplv+2zebdstcW4HbEFufC1papKywe+nbWHrNOxR71VmUeouq0drye1x6yGQyuth6Kjo4exZaqHvx2+vb+rmaWozZGrrVOkR7WdsW9dR6pHv5uAtZ9TsJ-Fx7aHtrG1Y7TTvD2iFyFFq7Y+U6qbgWOpu4-5gGesx74pNFOt1rcHuF2nKLJHr5uOtZj1iETYVC+9q-2Cp7Z5rGlHU7D1lyimZ7wtrmehx6RFoG46057Hvjwstiidhu29+S46r7mx7ad-KgeqAq08u+2vWiNl2bkkTc06uSe6QLqfPqata6CENuSohDmavKe1B6BHqoadRa2nq2W8Z62SHn+W5T1rpOSgO8cluEDcA6mdvNasSIvHqhWpxaFgJh2vJ74Vt7ky+ahHqNWpR6Ontq290tEXuBe5f47kvcudi56HtJ2ih7P3iuSoF7jkoRcpla+qqRi3x7jNr+uunbCXtZGgkaGXsmOpl6CHsbHQ575joFuE56g7uueqEaqnsKemp6yXsoe9ZLJnqKuY566rjpe8Y6hXvIe2p68eEquQy4jnume9V6TNHe2VKiMVoJe-h6UltFe2K81nt2OvU6B1g1etF7hnsR2+V64mMrWe50unvWexu4jXrvWaFasf1UKYlbldn5e-OrFFq2O4+iPXttetV6+npj0qixQiopuGXYpnsle716T8l9e-3VcFr5ei17DRs7K6NAEXpSYk5SQXvkWuVsKFul2857snsBep5a83ppe0F683hjest7fb0xch0tEXJ9e3F6YVol8OhbBLiJKMjYILIxaSjZelrAKkB7abu5uoeKjqo+e57avns64luS4HqEWhB7zHvXstArAnv2y-AqD3Tle0Z7C9hJG0RbcnqB27B6CnpXezRb4Rukubd7yjqyu-B63XqmjFR1QNO1G1Y7rtkcWhUaeHorq816MV3wLMo7zWtXenxbb2L9vSt6HKXbaXDKDDLOe5p6OvCHbaxLUwU5Gp3z5WiYexJ5xXud2Q16o3oMW9Za8+ig+z2CX7gSuCW5HLnq2Nl783vC2L97FbhvevF6Xsr4eh977XOuSpF72XqpWvV7KblVe+D7itjc27R6-3oounFabezQ+j96MPpaMtdjT1iZks97EdjluLXyi+2Q+nm51iga2V29TksoJckcTXr7KvlbNdqDetB637pyeh5ZqPqXm3PZBQQ8em+hY3sJyBHYztjs2ZoaF3t1JET7O31oW8T75rh-S1VVe3tMm0ZaY6r-qx57wHuHevDDGTuTq757DaMnegUrLyoXU5cwYXtZe+qdMuoOem17dTsje+17Vus3exQLF3rUW1p6GHthezeLwPs8+g17E3ug+mgK-Pr2e4opl3sPevB7EUO+G6J8VXpqubz7KPve6gnbT9ho+lcVbzM32MhpH9gn2Sx609gp7Ux61luoWw+9uRo6iBGS2zrUexJaZXpB2qT6LK0-qRvZXPvfe2bj-Xt-euT6wPsAwVD47GOauxWl63r+xcPRZPsa+wR7oXuC+qY6lXtI8h-YThpq+kfoDHpn2WR7yvs1ehR6FXuKe8l74jyq+7XUGQoW+qx7D9i6+sb6oXqC+xl6dXrheuNttvs-5Xb74VRK+0ZEm+3be-xUu3svmX9KmfIxU4rcijN9Y0sapVvLGmVbKxpsK3VzljqGekW4Bdt6O117+sWtOyYLbTrj6Kq5PXuNc9yr-3omO7V7FXsKDVDLfLnDerz6KPtstOsDVWtmG9F7EfpZ2h1aBDmK+uN6slvdgg47MWoHk446w2sT0qjLSXT9Wx47w1puOjeJdxpxYy47NUCeOt5hk2rACN46Y1o+Ooor41oyXeTLLXPz6H8b2iqAm6E6Rms-a+E6-crt4ypMhfo9zdO7Q3P9cKu7Y7tQ7Mar5fsrXS-zVhOpfeI5v+p2m0Cbi1rgmjYrHovRMqKjMTJ72JVEtfpBivaqKQuJM9Gyn1qM6yWLrbLfW4mr6Rpsyr9ae9R-WiK5P-J86s6rgAqbOvTykFoeqzGKuTMt+2s7cYqH48by88uc4zjbd8rV6+VZtYvG6qZbpAv1i-C6zrvsusF7MLry40ap4LqbsRoZVgyjut+6frqrOXZbzNoVq-45CVCJgJTajLvLuvWaQtoIu0Ua5aq028O0dNqr++87NaszuoaT+rvzu3HSs-slm7C79ftyGUK6Q3uummW71gMJugq7DvkOunf5Oboea6W7kbpZ1Dq6JZrmDMcY0tv0ujLbljyy2wza8Lu+u8G6tbrFGyy6ApnHcZa6d-vTleL7n3t3e+f7zbtvjBa6Fb1xqXHwGWXtu6tqbNvmm9YCdbuhu-VIOa0Euk-6vbriq8t6orqxcxt6ltoz+70bLLpkeLvAgWUw6zv7EFwg-Vm5RDls6sJjgAZ2umMbD-qWuqAHa-rtmyx8LdJZieXML8TOZcs487r82oVs-LrWYusE2OroYY2B0Adwu3-76-vT+5AG4rsP+7YYAeVn+3f6G-oGu1Pr8rsbuk6aHpq82srJ-fsM4vWZ97pbMo9aTpPVuke7Nzgd+4cqr7s-ulzThvv9yJOKApqCowsZMBrPu24wtqsJ06QGDiu0dPOsXfHvuqOoyBvyvJBhJAZAszQHx9KA04OrKuNDqoArp5tWXKbK+3v7mgZbB3reehbKXnrieseaEnoni3HrR5upq7+TEHtneu7jpdpW+0h7pRtO+5H6rXto+hHTRvqyeqGKSXux2sIHzvuYepnMn3q8W9p7OHqUubT78-LKevz6JPsheufITvuFes77Qvs6e6x6Ivt6enz6jppi+wZ69hvyBpH6Nvum+0TUSfodOtL7Mfq2ereAD3ov+gb6gVu1O8L6JXrKBjL7k3ubev17cPtuWnIHLXoSBsL70ftKB+tZ+gcflAN6UHvmei560fpKB3oHpgax+s+8z1lI++N7yPsi+8oGBgew+lt6Rvrw+9xbUnuh2gXrDvuiB7FbQ3uiyRT6uge5Wzl6tOrqW3T703o5KJ76z3lCe3MqtcpkNfpao0ve2iz73nqs+34H4nr4WxHyknu42lJ7h-LgB3W4Kzr1uEp6vLuHfOZ6ggfkewm5kQd22AG57sn1G-d6h1kTGjF7RVm3kQ5KqXoY+wAGOXu4enD6OsoyekftJFpiBpKtlDqfyf65HukBuHr6xXp6ByD6dgZmBoi6GvouBmnjozmC5fM6EAbWB5L6iPNS+iglWQf5BsRZBVidekBbqnrB+-6BY3s2unLlz3pN7YFitPpTe017YVpGBjN7ceJByNm5yzsQB8YHCHrNeyoH6Cp6XF77Cxup011LL4uVauwKU9ocC70ilyoHKkVCJOpw23PbbdrHqzjrnQcd2kXzrxNA1OerKGuisrI6aGskq3jqko30a3pyYgt8ikxrijrMaxvDkgeEepvZUgqFBnp7VgaEghPbaqtgs9CKkTGN26ib09sdB4qb3QbQs-PanQYCe+h1a9rnercri9rSCbPqjrqacyKMn5Pzov+KwJVu2n7LRHVXqxz6zItcahdwb7lSuIx4tmnQaZ-CDGXIKURwuVM-uCKkorzLIzfboJKJKER5vwR9hekLx5ngU0SyB7tizAyL8Gqwa-Q7lxt9Iqj0uVnbCbB4m+zISyGArDvNbBeiRJWeexQDaEowqyHNJIoMshh4W+pn+jw7CKqAOqBqSKs4SxUDjHOEeOozPOhAeF2VJHhcs1Bq3LOsebkFh1kLImzZEDoiO3y8lks7Bwx4m4kceZzkzm15AtldhIj2+xeCWYgceB+4MjpkK0IK5CuiSqSrgwdBK-I70csKOtQrTGpHcxd6YwdJeyPbeGsSO5YGWQb6Bk9ZZfVTB5xK5VqbB60Hb4p4C++LAcpLBgIHn4pz2osHhfNwc-nSxfNUaiXzYcp2vNpyMIeyOrCGgwci64A6EiCYawPaElI-upHMonnx+9b6UmKqOt5aIlo52hraFlrsa4ZcHGud+QpLtIELiWPwLnk9+QdpTZluedZzqkuqUkuJalPqSuydGkqFvKaTgUpya3Fy4mutSntVO-UBOkno3xtSawqKu8jWU1Kc1ksdzM5LMmJlpA5KGwKqaiqcPbxRcq5Sy3vGwwFzXIcNwrv7WmoYQdpq2+teSw4TjaSShr2w+munOz2jRfthO015gVLxlIFLGXKso0qGJmrmnKZrlmJmahFTuXN6Yov5s3hdeF8bvIeBOz147YgqYMPKKnypOuDV71TI626pxOso62pCM1M2atjrtmpzBz8705W46vCVDAizcMTrxodcU-lRpoepU7CHqVC2a2epFoZ7dIgkNDvWh2TrmdPk6yY4BoYWhlTqyGX+al2srjqLgOaDQQn267-KW3mTmqSH9Zo6TPth9m3IjFux2bu4GE+EEjHY+NFrG4zldG9aMei4myewA7u6Wvfzjbt564lrl7BGIGzJboZtm7ik23lfukN66WuEhhlq3vqRSksa52uAym4KGDnaOg1CYipFO9lSBjoWexd40moK0mitt1r0GEn5+Uus+JY7CYbdWG34PXMOOueKqfsWC846RQt48kkx54O3CFngxiKpS8nduYYpEmbiJdkA+NhQPFt-eAkBKqtJVMD4ufWMfFYcQeQWObhiLNnQ+XRwSPgpZP34kDqlh37yTGplh8MdyPj+3APgVYcJRNWHLe0HkSOL8aP+8zaGKXrexOKVWPjYC4WSIjHlhjP9NxsZ+547lvhZ+4IE2ftL+RNqmfpeOx6Yefsz85qSLxoF+t+9yYd7TAqGTmDTDIzkqdjTWyOGM1oC8vJA2Ds1eMDKCLSFOuwrLH2ApFOG+NNQiemHcvhAMvyH1kv7Mdz5ERC8+LSQgoYaBz97gvkC+A7ZK4acihvpNMCNOvZkEIZi+JuG4vhbhl7rNTqNOngU0vky+DL5svm7h39Yc4ZdPSVKZrsHcd07-QZvuukqDJtL4dk7z1Ql2QNLXdtpskpxsnFSyuNkwLHmkrr4+oatqVv6m5CTc9mSRodo63aGo3Ath6SplofcJWaHPLH4646H9odaOE+H9f10avjr5oY2hk6H05UeagCq6KTGhx+Gr4dOh6TrK-urcTjqDocGZNTr16GU6z+HZ5sARs2gNOr-hrl7AnnycIwE7jtiCwzq9JqxOwfKSsHI4rVKMtyPyb0Fq4Yrh7BH5Jug2wjrj7rjqO66oOoq8sTjO9Mcy-6KQSofu9oLcJoPyEM6B9NrXI2r0JsFMGrzp8qjqRUNcaCpo9qbHQvNwpdyWyryy386OU1427qar-sIunAtXbsIC7JdXYf2LL2S44vUyRMqyaJ3OthGq7pKCegawxNHu2OSwL0HMhIDTvkjmraw6mmMo2gbaZn0RxWAwysns1kdK4vnu7e7CxN-u7czJyveBoRUR3tFIg8zbDvs+od7-gc+Bv7S4NrlIibywQf+ek4H6nvSerL6zHSXmvd74ULkBs8LyQa12j2rW6ow0vXaO6p3k8hz58JItSRqAcW4hs6E-EoL2h3aJBKd2yHKglLUap8StJI92sE6okp92qXTCauExWSH5KsIhyMHiIc0KtSL5HWzhwVUySxmc64hHGtngt34IQRT9QhxvfjQYX34qkt8a7Rj-Gt5vCGkGkuCaorc2pVVcl5zAwh-gqZKY3GTcozLfIZNa9K7QEJhBlZKIENLhi28uVOuYgbCtp1JcrrbBaXxB3N6AAYbe8qdJaWih8prUXKc+xh7UmOI+1f41b0eS5xVnko6nbKH7coP+B9UPkt6ar5K2-KaKyE6+EL+SppjOioBRnMsIAzzvO+Cf-kLLURCowYWa5F96Sv4gUjrN4Z-hrogvIZ1vfNrRoa5UD+GEEa-h2sF2-pxMFZrf4et2rjrGwrVqtaH34b2hzFHn4ZE6naHSUcPhp+Hiihvh8GJvmqPhlNYzofhSv9LJmKZarFSvZBxU4iY8VO5xSlSE4GbvW5yk-kIsmmQsECpU7Zivvsxh6Va020XYilLigrxh74q91qFmN3z2NWrSMiidkdGO3wqHmIVuMZ6yYcbysXL9Ct5SyXLpxprGxZ8OPvlUt9SbcB40kKq8vrXvAFjmUtfSiVK7qtt+tP8fVrpus47ZKIuO6wEs-M2wmiptsI8tFFiNkbUmtjL7s2qq0vz9Uvjc8CshoZmSs1LS2rJY8tqKWJSBZEqfkcAmityJfrTWr1LxkMzWkDrYUqX822zZYtX84E6GTsBBvLyeOLMyn4HpWU3Opey6xBVsrEr6oaXevk6-0NXyxNaUOExqze7aStSGj0I9LzxRpFGWoZRRk0K0UcRRjjqCUf-htlQsqnPhh+GyUc06qaGiUfzC-p0L4YxR6dHiihfh+cHOhGpR3NxaUa7yelGPakZRzdGEim3Rp1JDdzuFYBHyUeg8sBHT6HcOJdHEVu06mBGDBv06+SrT0fU9Fjb1YrY298qSC1QCrjbk-psB+Dc6-q+Q2tLFHx3c7v6iAcz++W6gUJkZKOd7MP0rWOcC-prs60raN1rM6d7+0t2DO+argefuZXKbH28Ko0bnRvTGj9ypNojG7dLi-tsxG+6EVrVavHLpQZQ8rtiV0owxxKrpXPQ8nDGaPPDGyybcvsIxxg0cvvf5BUHSNO40xkHDivfgeUbN1LuGzMa5LqeG2za-ru6+pKtZAS40xqxQkaNLaxryPNcq2jGQxv4xxUa8MaYxuEHGRt5un96TQYmYosasNLMKg39wmtaOlYocYZN0iDKOQVfUzjH-QWE81DHrHl5ylXKaMdd-EmG0ku1W3VHIB1R+zZTZMZcqpUHKCM6OslCOMckx99STUesx77VH3OmC9oykqqqk7azheIWCr1bWYeSy9474WNNUlVLLPK1RwNG8mvxa9Sj7PKuM63LmhKes15GjVIiGt3KYaw9yzDjBmuzRl9qZful+srGH1uxOhvK3MfHdFT6cNh7hprG+4ZG2XBHJ-NrXFhIy6H-qIoJtSR6h2Yd80YMy2PM3xuLR157TMq5A2J7BFoJa5WKeTvLy+LSSEZzWkmazhPzWyWtEpDVIH0RzZEjy9Yq+MiyiJxFDUi2K2M7kWvBi5wcYnsqen37His3W0LL-OuBK0fL7tvHyiErJ8tJi1hHx2tuxtY4J+OpizrS2hQja6spl4a86lyz8So1+rV8GALLPX6aO0fncl9G-zosg2P6fAb6mmgHT8qi4nAK2AZ7+-dzr8p9ChUSvcNhh6gGK7tAu-9Go1PrSoDHzrowu0DHs-oChJ4E9K0CGunckLsxx39GK0bcB9TGRMZRo+K6uAbVK+gKYSMYC3ML+srnRwbKNaoB8i7abEe3suxGI6o+BqOqKYtsB-t6ubqLKtxGXAbdRpwGbPvHen57XEd+28EGG6tOB4abHwohe2aLwgdKe-F6KCpLeggrb3rQNHXG2MfHhuj7SYYAckurCBLV29d6NxXAs98KUYfbquvTO6uT2+crU9sXKlJHUHILB3MGeIfATD3GwcrIEiHKpBJCSxp63drQhqhqxIYDBnI7fdoYamSG5KvqNapG1fISCxd7ldOcxlEI2V0MEsnKjCpN8gozRjT0xmlSpUZ++mVGqt3VcxnKBgp3Wl40UnIO2NWFfloLaFVH7dK08wKqZgrnvRzGf5MpG8jHffykm-5iMlLFSx1GsMuFOzL8yPGg-EPTCfvd8qxTqMdHSp1GaQuyKzXLhcdOOnVTQ3uoy3n6EsfbKJLGTXIlDc3LmMpDhgqqJCIOCq3KjgpL023Lq-OKqjNDcsYWilvzPLG+SkQcxMpmymE7w4dt4yrG44Zw43hcazo2qyHCdtrmFcPsMKM2x5bG+trLaJg4a7vKI66TF0WuKg6rfpNh8+4qD1vGKtfLhF21NNLHOcI8ceDZmsd7hxAnDxjax3E7X8fGOd-G-8avxrdqXNpzm5NTJ4dTUvmT01PpO8pHQtLGxxSKJsZM+6eHr-UPdV-SB8sGql6qezvcm3IrKQpuq6LKmCd+e+1T4StxkxEr8ZOTRmFMc0szOhtSN8qLk0HHALo6mnkqy0rPdQntepsFK6nGtaTPyhHG6AYhu+ea+-sS4m-L2aplK61i5CYViktG6cdf+l-LxEYu-dqg6DIojTWGzYdtK4bLecbSjLMrQfPsR8i9zPoaAsXHHAYlx5wHXtunx+sT3AeBB1bKOCa-R7MHM3ooxrFrllqDx+hR-PtLq5QK55vkww3GQke4xyT9MvuCJ+7EFgdLe-XHvbPNxkjGhhuk++nsbcdPiwrTQfJYKkid0wfgsl3G+6oJRvMHs9o4h5B6QcrSRrd9tyrCjQPH54Z-ikSHMjq-G08GdGtWh9+qV2sYamPHxLXkh7ErzGsNslvGXYVSM-iT4USsa8XKXdkMKj-DjCqaUxhM4oqMq-PGSt1lRsrDqxtCq3CjR9lqM4dZmrP22VqyIfv40qtsLYNHxjIq3KqbxgDzujIX2iAj+jOrWE1agxP4a2j9SwNj-HH6y4amM4sdZjK2vGQ6aYe5ytKS0ioiKsfHMionxvwjXUYHelwmdcq+x0zUfUbk0v1GFNJ986aKtTsPx3gdSqqyx3fHHrMm8jFirDTDh8+hqT1l+yX7xp1uCsll78eUIh4KkLAUHXorBiuWk46KMTrhsjdbBCdWi1ta9pJuiv374zq-xhwjVsazQdbGE8tXQktbUZh2x8LE9sYjO5aqgCcImmkmUQqt+y4qLyqBi-W7NqtTOkPqjscImk7Gz-rOxugn6SZYJqLL3hNSI237niozNQeHnUc5s4P7OTPyImfypbNYJyP78Yup+9UmSbWa0gAzQQbuM-myESsXyumK2YZi6s87mSprR286DdxuJXonhOob-WajuYouxizqkaqc6-hslUbcGzULNzGpKkHH11t5c0DqDQvgZOWKi0ZIJsNKqCbOjGgnE-s-RnhGupq7PfkrocdkJzAHT8pFKpAHlCc9Csv6g-DZqv0KHvIRug-rIJlBS-26cBu1xonGztMCg74j3Yq1Ks2SszONEqnHsyZpxybG9CYUu78zm-vfypWrP8pVqysz5fN+hlhqEMc7S+0r99w7u32qinL0B73xl9p06GsKTQ3-PeLyravuhzj0x7sLi+2r2wpDKxkcJ7oyAgMVpzMsR9Mqa4rk9RczA5sKAleyN7uNw-wHjyamg6wmrAezK2wGwnulxlwnInu43ZwmXsclxtwnwnpFx6B6vCa+2hwmHPvqGir7O5MCR+InbVkRBk8KnHtfqrL7yBNUW8ImJYeNKqImjvtrKxCnkDx7K60jKht4eyurygKYWnXa2Ua3kpxKLQcYh9gqxGr+y1iHPEtSR8omxFuLBn3GanPqJjN72Dt5R4yz+UdMs-JHawefE+sGTyoees8qaLNFJvcK2wd-Em8r0ErSc6BLFD1Yc9lbVDw4c4+qNDxVvDVpr9rLxJyySyKQkhcHPSq0O0RzQKssPdikIKo4iqCrD7pgqniK79vMOhCryEqQq6w6qEpPBmhL7DvEii8GGEq-2+VIRUb604izxUfXHQA6m9ukhgExSKpfB7hK5Kb4st-HHLKdhZSmnHN0i9vHj9tESlcHRQJ8OkzN16rwazeqIEroWgI6bIoEqyYtVEuEq9RLAnIXqo0CFBNKR7pyo8f+oSpHY8aD29QqE8fYa9MgCBSSc84n2goQWTSqbiY981OCKcoYTRo7ZibLGgmUjMb++y0G9bx8x3Vr-JPWJ6Ak0h1gJRozYqoTA3KLnKvyizVGJotQIxJyzial9C4mxUWmOm1T-KvCKvnKIrWCqi9jYivm3OazLYIWsrqMlrOiKr1rSpK+J5an7MZIyv4mXUZyKo8zgSY3GhGMwSc+OiEnxoqhJpjLLtw3xinyt8cty3qTssZ4yx3KcOtKxvEmsa3KxoFKcSe9S35GprQJJua0FpL-awDsyScCJUYqsCZqxiEyzfpmK0aq-KMVJ307tfqFm5kmY0FZJuhHnorabDGJdsZwur07z1uTy5wdBSZ4xu7HSZolJm37SbPFJgIj1Admm6UmmFE8-KXGG0arO1yan8euq5UnXitVJq6rTSZf1Zs6fKx+K52VdScRkrE7XqovQl8nPyfOqyEqRTJuxv6q7OIXyxLK7Sbix3tyvJsVM5mLypo7dKGqoUfaHRtHa1O9Jqkm6ZN5i-Uz8zxkmoe7jbODJmuUdXzDJ7fKM8tXXWk6iCeGxuMnGToTJl9EkyahxjPNeEezzD9GgKeO8oRHsMkNi87yWMddw1QmvqLbsT3DXXwxx7f7YcdAuhc98cZAByInaybf4+sm3YtL3Lc9PYp1KjptiBpWux0z8zKDpidNeybNK-smLSvZxq0riUZ-yq9y48JkR-vcpyZbm03a36vqY8PLUvOehl+qD+K2nRcHgT1IzBsK28pSpfsyNyfZooMrQ0zHsscyN93gvCxG65o3soJil7rPJ50ql7X9qwtKaFoLEzcy+cc7ml7TAHp7mwCmKxNjqjxH2uNAJ9wnPnvA28srAdO3pnrjfTNbBzCnW4qF8zPlIKaXi6CnpHPtB-HSwiZ5eq4Hwkbve5CnOQbce8ur0ybVxxImrpoyJnw0sibeynInPwvNBr7KSKfZ8sinOCs51Sin3cddBkomvcaGpaimn4uyNcsHQGq-ioJGCkYMRgQ8ikYbBninG9r4pyBm5smkSjer7HIIa0RjEfTEplhzYErAk2I6j6rHBsuGz6r6vJBq1QNfhw-a8DuwS3sdNKYwk8CqM5t0pmdq5uwehlwy9wbOnDSzn9uoS7w9rKfEKVg73aS9B-BzIMl0czw79HOzxZ8G9x3IqnhLTHMQa-hLmGdgh38GN8d4UjBrhKcip7RnhFKvK4hmWKsvqiI7QrNIanUC1EoXxDRLMqdYY0JyL3PaJmCc8IYSSgiGiqaIh+ZrSqczAwXco1T6MqqmV010KiY8E-19QqKKsnJAZg3bEkf0vLMG66aPk35rC9tPkuin+fJdB6RqhOoSZ7JHPQcgaxpy4yMaWjBnqqnsZ7RLfSN0Stonz8PiS-X4Mco8ZmpGvGeUqnEFk8cyM7ENvEOg0vlKqb2aR+xrWkf0hpxqOEHng2ktmYm+pe6IV4OshxqwNnNUYmyHtnJGR+yGxkYaO8zkyUqmRtIaV701vOZHd4YWRrUslkdOxnq8wELWR4WwYCafS0Fz1UclUq2EnSxqamKHOJuY9Ot77S29LIAG3kbKarJiPrpZe--6iPvQ+8qdimOaavLGw7zaat5SXkerW0lyPkdXWvRrwyc+y4Gm3-lTWoFG78eaKoFTKocrJkstpmtVtOqGoUsUmW2mV4beR-qGt4d7RneGiWI2a-eH10fpUR9H90eY68dGjmsnRmlGQEbpR2dH4rP0ShdGp0cgRshkV0ZwO1VQsWfxRtJnzmu-hntHh0cZZwlGzGmQDWJGxVrRhhGlCm25RxAaZIspYhCKiVMFanFLBkoVuwVm7kEVc5Xq88dapsd52qbAZ5tAHif26GlKCYY+Jw+9dmYlUmaVnEKOJvOHZhuQylH69IrEbQ1GJco+Y5Tze8aPStTzNjttRknLRqfIo2DT+afnE5mGYsc9R+0mqiuNUk7cLPJXx-j98-I1SurHHqbuw5En7jOatCNHLTMHO-khjUsWZ9Fn82vNS-jKEK0TRnxjl8p+psFm41P+p36m4m1BZwFmH8bwJqWKMvMIJ40LMXxGx2nGmTuekHNSKCYVSxNKkpuTS5WyXSf4g90mF4bHcrmL4avvGttHryf+Znl45mbTaCjrkUeo6ktFMWfRRylmR0evhvFmHqgnRg+GN0eJZrdHSWeHJ8lnCWYnZnFngoe2hyZwKWaJZhdnGWAPR8jr6OqZRvG4N2brZ4-ET0avRkf7z0e9UCBGh2a066BHdeL06xJK12YfGqmqPabTJvhGwcaAu2WS-acButB9nUrxxvMn9-rERgumFg1JxpzcoMYpxmDG27rLpm0qxyd8Bv3YB0tfegjKQsfrxsLGFMbTGpTGwxpUxt37npqUJ79nokcpBxVHib1hBxTMqMYSqn4mRWcQ5q9SBMcFG00bd0r3+w6aQQzExytiOUPHS-wneMeUx6nsJ1skWUf6F-u-smjmHXNifA1HGmaNRs1msMdyBlx9aRsYx1DmCMco55i7ALK0x6yN2UfW4aVnJVtlZpyH5Wa8k2qzwMt3vQamdieRQ9DGCOcOJxvG9WYwWg1nuOP9Z1VSxibdc41GqYdMx41DzWfpSojz8OfWszDHwsaDayLHUqplSyArLqa9R66mA4YRY3KrNgtWZrAqMsaDRrzyrrLU06Em6ioDZ6hcw0fqKgrHBMur0i3jRCZTRsX600bLcjNGxmoROzvy4aegJ56m0hJLifTpntgQJvLm+4ZQJxQG+0WtccWBXkBYSAO0+sc0g6MnC0cLZp2ndCZLZ1oFyCY7Jygn31vI5uLTiEfRzGDqyEdBwjta61sehy8BMab9KOKhsaY5J3KYlQExpt4nGZl5J6Yrr7qjDCfTU8uZp01rWaYj+irSDadhpsWmx2r3pwl0OaZeKtyauqI3p-6qFabfQ9iDj6Y0hV2tPOtRUmtSiRO1MltH18qBxq2mYtpEy9fi98vOqd2mp5r8J1P7x0zO88-La7o0xq7zxEeLJ9HHSyegBh-Lc6fE5jmbEzMTpvXqWcdoMtnG4SO-4znH1aorp+7SLAbYMv+6BcYAe8Hy+Ash8pZd3yfh6yAqWuJPswEnJadlxgHSJ3oO597nYmcE5yda-6ayRqHTr6ZD62nnLoJrfWL6C6unkl+mDcfvprd7lcYLq6h6cKffp+MarccyJ-nnAfLwpgsbtMbNBoinQGadxveTtxJN2qBm7QdgpgjyJofop2MdQctV5xRrMmYfB7JmdnoCNYIK3LwcZkpGnGdKZgyTDGtiCuPG+4JKpmpmj1IKjJldCcqPIufaGmfCQo3zycs0tPSqzfJzx4lKDMaxh-55Fiawo5YmCPod83VCGYMw-F3zCtprx0TzCMtCx59yOjOVOiPzkgqw-eamesLFUk1mHUcwy-e8LWay5yPyxsPI-KznM4Zs5rTm7OeOputVTqauqgEnxcclptzm3Wayqwoq41q+Okoq4+bXxp6n9UcOC+EnW+c00vfGq-IdUsLmv704JlEnfWfCGuNnhfuiq91F3crQR2Im0SY1UZ9qH1uS5wFHL8fs0+gmMuZb55+E4CcaxlrH8ud7hwrn6OIW7K3AE8Hb6Yr92Kl7yzNLKuajJ+YcYydq5pZxm3Py8lk6c6fjJ1rmOTtmxjrmJOK658l9yEd654EL7Zt356ah9+aLW2cMlisI6n27xYCVhDhI-MtuKmtNj+YBkw0nVubM6+HMGCelpqP61xp25jUm--MexyhG96Ks9FfL9aZgFgR9hCYnCm2m3ubEfT2n98oO87hHT6bKy7OmkZQUJhmqcCYE23z6oedy7dQmSycayjAGTLv20n7a86fDC+gWFesVq1nHespLp1WrEecvc5gzLCYzKywGQfP-u7uKHEY3p0z6XEekFwnn3-K25pxGD6cr88nnTuZB-CDnHHqF59Jn6eaNxubm9QZRCreaRefgpp+n2efzpowXQlo-p5ImvaaV57nmQKdpag0GueaiR2+78Kde++3GpJMBgjqn3BaSR+n83cYfixBnNypN3fwWs9p8CmonWnjqJ3tq8mawZn2CQnKN5vSSInIVhs3nwwfMJqpmNCqV0pILtCoAu1PHDfPTxyYnM8eyCwUQPvqvaiwrOmB62hVmOjsz57qmygqcEuYVbKqIoqzGbWY63R384OZj53VnfOdB2miiTFMCKkbck+aPYjunDqbsxxVFVqeVZqDo4iqmlBIq+KJH5tqKgsbCK4SjviZ059YGh4bjOz1bEBcGipNn4sel4pfHvOdVSvw7N8eqEo1mm+bhJ8cCESYqqhaKvqe0jSfnJhD-GpLmWqqzWrEnPt1BprwUS0W-a5CxSSfRO6Gmzooi8iAnbuagJlGtSaZgMdX6sCAUyxbHa1o-598CBuZlkb0RMoBG5o37f0nG52LA37im5rDq+Sf2qgUmDsaOOhknaaclJolq0qJJMumnbhLZfLrzLPrAJy09qzuDy8zi6zsuq9aqkBbNJx1m0lp1Jv4rQ-oBK60mHse+qp7GOiZnx-gGrsZHy2LL5aZtJxWmgaur5xKbB3PMGlNLHScxK1VjLZ1pXdWzPSezS5tGAcdJExGqSztzO23dmZNkm6d1TTPW87LL20fbZ6tzc2b0ygbGmSpKGw78J9Xv5meGyasQM+P6UiYzJxXGU-pAu+QncyaRu6-7DwpRxi2K7vKYFjO6WBbBhiU4FSpQGl-7uyaUWwsnRpvVK6MLU6Yzs0WrwoNbJqOmscaLy3Qm2OadFnsmRpsMAmHmA3zh5+gyBBbJZ-1jCEwsJ8cm+9wdKlfN5Ed3E2cmRYnnJldxFycDQ5cnLasHojwbIBVDmyubE5MdqzsK9yaTEzrFDyfHphe6W1S9qoobO7tKGyWiRCawpienLMrR52xHJRyx50AqcecPNWQW1BeaA2UnWTu8BseKPAZ5FqsqqebGBooGDBbAphin2zt0FsYLrMc4FmwX8npgPKwXiBbfprDnLcdJB6i7zBZuy9B6tBe-ub+n6fMAZ0OiJeYWRKXnImYKJ3J5e6oXw3wX2IaSZy+mEGe-FiuCcHMxafiHcaTjpYVmhIdRgvVsuKaEdXBnXErzHfimZ4pMZ2KmSGZEp2xLgJPEpqhm2HOwOhBKUDvHBsfIqIseYmiK4EqthnaGj9v0i7Q6WKWkszCSdKYMOvSm8EfMuPCT4+jgq4ymH9roOwSKGDrEZ1RSJGd1JKRmrlSyZ8Cl7nPgi+lS5+vvB9ynHwejmLymVGbgatSLaE0MlTzpTtmfKqKnr6L-Bpirwqbip8RLQIZipjoszGY4U48j+KuqPQSrrGbSp2xmMqewZseGimdaJySHnGY8plCAA9qqRypn48alFwKLsCVUqqsjcwJqpgKqXrzgoqYmDnLKswDKZWZJShVqlOb95w5j5UcB+s1H-JMcKmoXGVtaB-DLZjpGp7ZH9mZJ4+H6TiecljciUGKuJ1az3JaOpwYX3iZWJq+5uyIiqkYLEiutRmKXB7tqpzITyfqEx1gignBOOjwmPUbYI9znQSc85xLGtheSxianUscy5p+nJwOC5nvn89OMFSqqK9OPx8-HG-xTZwLyZ+ZuFzNnU0ZKF1qq14a0IpE7XiqGKgaYRio+F2TLQTO+Ft4kpioRp2bnHjGRptbnFbu70tAW5yY1wQbnIRbumT-GX8Y6x0ZRFZoW2tkmFTTRF8ImXXRm5mQGi6uFJ3arh1v91ZM7SOzglsGKCReXWiB7TseW5qAXvToiOXmnUTu5pqkWQZbGJQP7FVt8Z+qiavuxtfUn4spQF1kWDpfZF2qWpaZZFmWnFxePxxGXkselMpfK4fKrR6tnf+FrRiUWuHyel6kMZRfHcrAXICfWl7M6i5XJltCUixzNp9Gr1qPu5zajraaLShFmqubP5mrnG3IHQImqrMtUxp3ouSvEJpAL2NtJAkgWdYtKy32nh-sAjemqqsuG2-MnkccTFjDDUcY1knDd7bvXqHmrCAYJxhOmrbuE2wWqQxc3PMMWGuwjF8Wq2ydYFkZaUwsRx4DGNpoUGg2WaDJTFvgX4ebzCjMWCwuR5osLYMe9k-2aV7o447kIixbrsRhHn6pNq0OSzauna-OaVyarFtcmQLw0RskitEYpI3wbGxYnswAb4L3dq5wWG5qnphMrq0b9qy8meAYZl+Ni25tR5y7aL2uu2tenGweJ5iJ7cecPss+zj7IUFn8mZ8dJ5+uEKyoVxynnaUgBe68WFGpZ59XGais1xtTHS-uPF4wW-OdMFzTaLxYC+ywWzxbM2geWLBcF5y57TIwAZ8cq7ceYKiJmk9sN2-1SKD3l53adFefAph0Ht2YCF73HYGbZZ0omQhZQZqhTZ6phy8CXB9oKZqizR9vTIs+n6LLASiKntJcd5uujSYIbo0BSaGY0dCBScJZMc8EMWx3Mc8xmWGdZgkiX1KYIOzhnxHP5u8dpl3P4ZyyXO5Y-KGg7iJIj7ZCq2Jcsp8RmAGvUcxw6aJMoUhy80GcOsVhKRJaUiiI7jHIYZvhL-5afluI7XLN0Z9yz9Gcflqa8jGeiphCXNJdP25CWfwdcpSxn9JdadchqRKpDxv0HmiZoS8yWFCukq8mLo8ZUK2yWeifrRgQ6fGdfuKxL1KpsSiiGZhcmPHKzMnOMKvImSDxl5ufDombT25cXd5eCFii0ghe0F8CKD5cz2-RXJ6q15kSWdechLDinCkeiFlRTSYWN5-SS0crcZoxrUrPiChyXzEosax5jRidT50znJGJ0huEi9IZepAyHnGufeHpmKCVZUAZnKksshgZGaktGZgJrxmePgPZymksCV28JnnLVvCZL5mfectFn1vJSalZmdhcC+1zrGmsSAALmxGM1ZppmpGx2S-ZSLkaSYw5HjlOORi5nTkc3Vc5GbmcuRvPZKXqORh5nGPqeZ+5GXmdanWxZ2pwjvDKG1OIaVuhDulc+R-RKhpfw5CqHgWfGaufmft2hUj-5qobSrWqHu7Dma1IXvQZzZ536g3g3h3UYUWd5IHtmBSLvYQdGWWcE6oxWmWexR-FmzkBXZ+dnD2b4cDdm4hYrcelnk3DPZilGl2cgecdnsWeuV9dnmWamUq5WqWZnRjlnWUdcFmTn1kA8Y4K7sVI6SjpTpyKvgqJ1BUaFapP5IVbhHa+DPeclR-yXyxqGsYzHkoo+ncuU1WemFmsj4eL45me84fuOJifaDOZHQ5fmO8byi+1m-dPuJrqnZVKtZvPmUiqo-MjzPMYdZqGWlhZp+mqWgAoyqwUWQ0aYXWNbA4fr5hjLG+dhJ3-Qile1Sh3KIuZ6lpKRQ2bnc8NmJDGjR01Ld6TjRnh4-VL0vK1LRZzUFi4WByiuFz4X81yqxmEKO-MTavUXDJoNF4yaOOKtl-PLr+bLZ5rmK2dFC6KbvJtFFkKaK1LrRuFmG2c5ivEqMzuwF1rVcBYDq76mtlZn+HZXiXkyVvNqB0f7ZodHjlZ4KpjqzldHZglm3lYZZk5X2Wd9Kq5rZ2djVx5W2WfuJSlHl2bnZ95XflZJZw6GA1ZV55mxd2ePZ21RuZj3RoYbi1fJxvFkPlaE5i9nzeKvZwo6b2bx6BALwceG68tK72dbl9qo7RexmLdyAMc-Zx0XREbwMwMWkxZ0rf9nIMfJx3dC452UyMwmA2OjixDG6YeQxtd6psKj55oXiMvfcxTGSOaY52y7bJrNG9DmqOf3U6eW0lpJV1cXPVVs53oKdPKI57DGkOYzGsjmH+b428HnaBcifTjmH0s2+iIGz0oNGgYbt1Yo5m2XdZZHEp9Xv3pxVtIL4pY1U6kbuVtI5kTmP1q-V3dWJOai9KTnN5Njo4saeOoxhlFW5WfUI63yi8f48ioXaVcgyk1D8+ZXU09Xqovg5hzG9OcHghZkehdSkjVmPMbGpwLH7XOfVofGl1dg5uYXz1fo-RYXLgdnxlznR4qr55Wn-YZGi-n6BVaNyoVWB+dNyslXS-O6lg4XtKJjRU4WJVbE1vjAoueb8qvy4w3wFgFnJpcDysaX5+djhkaXOWMpJz1WVpYZsDqXctprSeAn1+aM1zfnb9MURw6W4jnL6GFFAoBP5+fTquaC04gnL+dIJgvKrVZjF156XaZRJcrzOudIR1-meuaVu0EWXMrcCDsIiglGgM6X-+Z1+4ugyKWEcSta-hfhC+bmwBZzwiAXHxvOx3aXqvwxlhAXmCepFl-UAustJ6m0OvyO5gaj8ZY1VlLK3azhSq7n5+Ju5+UXoDLNM7ULUyrb857nLRZQC4rLSBaOIybrZZbpq+HHqBcVljDnnRZVl0g01Zajsmc8yyYnmjfy4xYHVt8zf2dDw80qcwpdljnG3ZZ7S7nG7SusR+8nxBYx5yQX7CanF9jCnCfx5pOra5buKxQXOI3GWovC-nu-RhjmBQYCRwHbHBc0+i3GEKdvpkjdbxa3FxdWDgZcWvcXWeZH+tCnH5tHlx+n9ntu1m8XjxeCe-5cJyvduFRWvr2MLdRX15ZiZhXnPxeXKvRW6eYMV1Jn41aPlkxW+IYacgSHomv3ddRqmGOsV4hSSWLsV+IWtFPwhpxWijvslxXSJFaFU23nn33t5y26CIrV03jmcjOywjPHdKspykWEkVaQ173mApdQ1woKBTqVZmlXA9KD56rDoP3Zy-qN1VuHxvx8i+cI53Tm2hbCuzLdE+ZQy-YWU+dp1tPmKPJ7x1OGs+dly140qmupVjTmC+dsxg4mmNYWFrUmqRfL5j8no6s41tYWF8Y2Fs1LfdWI14NH-Oe2ZwLmc9NE14VXVeI75qGtS9O756TWBpKDZ5KHJeNk1njLT8YU1zmWITuU131LVNdS5--HZ+duF9mm81vOl8LXQfHMoCmM5qvoR3GnuYBOAOEWE7FN+3mbzfu+lyIiQCZnF4l7F4YfBH0nasbl1ndbV+eRuDfmK9cimzbaRAa3-XdhBgCasfUmG+JCHJ379Qts1nmX7NcdpxzWTMuc18tHXNeLZ9zXkhBJfPryi9bgFtLXjSeG8vzq6zuy1nwnctcBKgQGPsdE53CGMBeM6-7HARblDVtnpaMU1yWWk-tTJyQnLcKa1qWWyBZlligW5ZewCzrXNbr3V5WWh1dVl10XfQqB55gWLZa9F00LYxY4F07r9ZcFTbrLeBeVq-gWhyY8izMXpYdhQ89ygfOW19HmRxa4MiHzXEZkF6HyYCrz1+r8a5ZlIpuWj6f217JFfEZO19uXZ5b3lsnSMCsk+yoqLstR2msmXtaqBxnnP6eNfe7Xuvtw5vQXDAowp2Xb+xe9+5urMOfF56TnCKeEaleWomfB1zRXIdbdB+BmgbyHqrg30kfV55JmPQeR10XyocrR1yXsMdcnarHWRIvqQ3HW8jtDBxIXmGr8ilIWreeoc9IW+JNTiTxWFdbfwgY1chcZ1xqnABRZ1rVCFOZKFkG6yhdxh0KXBPKqF4rNIpYGNTKL+jvVZ5+c9ibXU-nLY+ZSx5XUUpboosqKyNeXa1IqtKuj5wfH1PJV19rdRhcVKcYWoquKl6U7Vrv6F3XWG8f110vnDdfOpyA3TdYJls8a+Va85y8b+NbcN6EnRVa-uoLmS-JC5pzyPdduM2fWu-s1V7IFEuZ1Vl4zg9fpPGZX7gumlx4LAd2JJ+aXXhcA694WPgsqNuTK19YV+74Lhqt+CtM6g8t86t-m-Na6h6O6xAiC1lzpoRa2x6CasmEi1zySM9d6NqEzpuIelzaX85YeuuEzB1uMBvzmcRft+kubcDd2KvEL4tZ+04kX8qM5poGWJqsqolbn4n1DclbNw-sBllkz1wfxhmGXZwYRVIES0uY253kLkDY2bRgn9uY211XDJTPy1hzjCtc+NsrUXSYA2sUWk5S1p2pGD3TlC-gm5Ra6Nj-TLd0s60s6VRdRqtwaXMepQLLKatYqGrfXdRY2VvNm8aodp2Mmu9edp00XqCfNFobqXuaFEggX06uXFx6ilEQdF+O7bZYLJkOmGBf61hrKPRcf1rO6Kydz3L9nL9ei+rgWo+uTpoWq0zNjC8MWfpGzMrOnT-p0JqB7Rtcb+q7LetZLMgtrvqthHGbXS6cEF8unhBZzF0u1q6cdKgOaZ6f1qszXixdc6ssWYAYksysX3NLURv0rY5bZo7BVL82LihsXQyqbF3sKWxb7CquL7xcXu+ezp6ZFFi8nkyqvJzfWMD1lokbKACofJ2wnBcakF343IBK21rwH3UdcJonmK+crlhA24CqQN+uXapZtFtA3-EcRhoImNxYUMk8WbtY7l6t8W333Fw0dDxde5z7XrtZnlp7XJ5cu1og2kiYwN4XmyDdwpwM3GDbg1p8WWDez6tRWjdrl5iHXN5ah1rnmqiYwcgQ2fxe9+k+XDkHhVtRDEVd15m6x56pMlqCWsYOIc2+XgKcNM3+TMGoAVlCWKGb3qxuih6LrHThzxZbXI8EpdHVKizJ19WlXR6ZV26aAk4MT76tQU-BKqJYeNlnSuItOEQymqDt5aeBXEKsQV8ynRGZQVjiW0FcXHbiWtHMhylRDOHUWYuv0CKolY36qxJeUZoxyfKfWaVsJPDaPNlnIFJeNgoI7Cz34U1cG6FY4qhhW6+yYV1c2WFeIa-SKrGY4V79YjJdEqmc2w8e0awMGBFZwhmfL5DYKOwnWLeeB41xW+iYn2jw3vKqwnORWQrVmFxRWdKoapoht9Kuap776UNe6KuA4bfLFXHnWLKocKq38KgtqFuw2cNYZV+ecnKqA133TWUtyVgWmEpICK7hqgitl10KnFqY4tgYW+guo1vZkQjagh6YlwjZylm1mIoomslw2HOdvN9EXlhYy11YWUjfWFk1TNhYyNvKrlLc6lv1mS9exF16m2+Z3xk4WkSb754NnDyvQrao2oTuuF6adAaazR9NnXEC-a-6yiSbmll4WATOGK3qrroq01mmX2+KGq5Ws+jaRpkia0re656rzQ8p+qmPKxjZT1kLXYJqmNqFr+BvZhUq3puZWNrQHYtcWTL6K7padZjEWPpLxFgqqPpaHWq4qURdf8w6r3EcS12gnSRcGNlybLjfrO94qLjbuN2kX2hfpFwiDGQo80nGXzSbeq6QXORan167GsZa91nGSOtJ4JrrSPJrg26cnoiBJljFR2Yq7GXWnrudM63K2dbLplxztVjcsLVE21RYpK73BMTdDJx7nQcats1vWA0rs14NKHNabc0LSB9f5Uck2BEcpN8y5kyZ9p1rWT9fa1oOyfuZ5u+nGr8oVNiRHw6d+ozWXZGeHqR26S-sMF6-WQ8L5FBsnQxZVTTMyLAN1K4S6ntqouV-XW8Im10syptdztQcmnGbA5wA2QmsfPHU38xezlmcnDTcDlm-zz9ustuHHM4tvV9mDI5ar46OX6oObC7wb45c5oxOXHTeTlwMkuoLTlwuWmSKHCpuaRwtrp-7456dq1pB6mezvJwJF+cbANvezgHocB7bW5xfkFvbWUzf3prxHm5Yp5pcW25YzNwvqYbe-phnnZpqZ5gs2HoJrNvXGJ5dfp6s2f6cuB4eXSvrLNtInUKZ+1wJnCDaNBhg3GCsfFlJpgdYNbD+SwdczBjg2ezb4Nqim-xdLBwIXY7c4h5BmckaRgnRyfQd-iiizPdvXp3inPxOASjQXGZfMilc2yFf18wiKYEvJgySmmbs-l8iLUDpYU3+WQPvL6c+iGHNEioBW2GdIljSmdDrAq7SmeGeolvhmy5pgVwRnP6pcPA8H+eyPBu71Pzaeann8E5tjxT-bL6KYSs+Xt6OEltZDvDrQt7ynVGeQS3hKzHPrt5hWdJZCpkIq9yI8swu3aFZwt9C2XHIfl1SXSGYsZ2yLtQIIt-CoiLe4VkIKsqccZu5W4ktN5mi3zebsly3mGLZGcsqnOGqCEwD6worYt8y3k4M8loRqWfJfF0HXOzf-Cj8Xo7ZgZ+HWI1dh1riGYddgVkQrTFed2gIL0GcsV5yKSLYft2IWz8PsV1xnymfcZsRWXVe8Zrx9NDfCQxTzbGvKA6Rjp4LaRuRjdJ0T9CdRdgl0dCpKKlMiVqojBkdqS4ZHbJ3iVhyGjGOK3bLMwxS-g75X1VZEt2ZHIK3mRnyGclYE1g1b8lc2ZzUgcjfVaRlKKVYGw8pWjmcqVk5m1tzOZw9UHlMOZ65mwoduZq5HCPupeokGimK6V3ExXmbhDQly9aQGV7PX51RjvEZXfmcEV75H6IaitoANQ9aGa24WuirmVj2lQUfzLGFnllfrZhqH1lbettSh4Ue2VsNWPVISYBVWaOtM0LNW41bgdhNWx0ejVi5W4ndTV+NXR0arsJNXYkrboB5XWWfSduf6Xlc29XJ3w1fN2xJ3O3C3ZstXPlf+V3ZHddu5ZjlHkUpZa9ydSAZEzRbqJzfXSwtrG-Ur9CgNGJKAt5iSVoeRVtnXUVa4G5TmqxpCl3mGWVNVZ4XXVUeHWBS2w-R1ZiXW3LcPVg9jvDaGMl1yTOYod+THvMcw1ojz-1c116zmV1KZVqjXNrOSqpzmQ2ryEl1n6pe5V2FjsqvSNoOHXLekd9VK9ha0tyVXQ0cGlvVL2ZzDZ-VL5VYkd2NHAgwiGitrZIvH59AWIAuTZrNncKymVsPWhboNVq0y8Tf1FueHTVYFkurnRsZ718bHrVYi1StnhRftVmtn9zrBTSE3qmaW5xtn3VYEJ7TWPcA31rfLA9cWartGu2fo6752lmdRR0NWjlYLV5IRblZxRy5Xs1aeV3NXE1bvh3O42Xfid0p301cKd+sjinaZdpaGvld3RydncWcOhitXOBu0V58LpXdyMatXmHtrVlT961cJ1xtXGCGfR59nX0ZPq-eUZCf9sqU2JTh7V3HHVK37VuU2etfRtxU2IMZ1QcdW-MsnV+szQOfgxmm275c1WBdXoOYODHXXtOb112tjTtbXV40ab1cqlqG39CfhB6InbUPqB4DzC+bPV2I3vXf5G5DnmOZmxu9Xv1fjpygy-1bpV49XX1b4xjdXY3a3V-DGyacDd-0WGcYe1irx-1YaFw53KVdRGmNj31Y-SnzbTXfYBqcTYNcfJni2WmV8l+TnkNcU54Z2gpe8ksZ3TUcE8lj6ZLf2pzTz4-Kyl+YWjACSl4lXlnc0t3e3INK8VjZ2vMbwy4YX22NTdjPn9neXSiN2CNZaF5jWDdY9W9lXqfvstorXHLc9Z5fHR3c9OqoqYScE18qqjhfb58T9+pdr8qTWndbKoX3X6iv91lhcdRfcF6F2o4bfd9TWwXb+p6rHkEfrQVBHlPuy5lWlK9aQJ-uHTNZr1uryfRCkIGMLrNf0mo1WaTpNVuk7O9e+t7vXLVd716U3+9dJNxMnbMug67zXUIN81-aX4JpmNjXA7MD3TSY3GSdj1-JByubyl6LWmraHlhmnEQtgNqhoAZdON9Lmh8q+qzGWJ9fGt042FrfFpiuXfycO5vkXjuZlMg230XYowBbyJwUwF5tm1ueUGukSsTY5l1EmfzpbVwG2isv4RltWYcejF0wVvucUJpi6IeZAx9-WUI0B5iOngec9F3OzH8uJt-mrYbaMJ5U229zTF3-WsnfdlzU2IUKXpkA3hxdIvcA3secgNt8nq5YJ53bXwBZE9pQWjbeTNiWm5adNtwhnzbcCJ9cXNgO7ljQL8zftoqHTdceRa97Xnte3lh+nyze+1ks2qTc9tol63tZ9t4zCu5f9t9OXA7aYNyXm2zfyJ8B215Yjt13HoHb8FhO2KidopwxWEncR1pO2UHdyR8IX0dciFl8SeFdItsyXyLdyO5+2HFYId2i337fotknWEqyTxx99ydZ18ynW33x2Z11yXeYZ17i3mkquoQw3CsMGdlDXKt3ZhuVHi8YVRrkGWcoYbGrDwCNd8+oWh0rrxxjWo3ejBIlW78T0E5X90pZkx9Z2u8fT57H7RLfD0oPSlYU546jWTvcHd3S2vXZL5l07J8d2spa2uVa417zybqd41u6mG+ayNl53rVOT5s92Sqovd3y2XdZtyrvmHsKh9hoqeMofd1H2n3eH50OMg9YS57vydNbuF0aX9VbU1nD2FsfJppbGY9fRpmmbbyhraMj3KfZNJPkAdtj+EQf7yfaJplaqbit6txbnlkYL16llF+YJrO3WzIoax8vXjNeA92Kpq9cPusEWfbow62n2JYxK-KWNHhJzR19bpYoQ9wk2L+eQ9xk6yCcga81WJ0Nd+iDX2uaJChUmUtc-0sfXezoiyyfWRren1luWBQoBNvGWlabN19LLiXfOt0mQyXfxTBT3m1a1diHGpCfbV0L2h-rBtiwIz9YVli-XoNav1lk3NtLZN6Uqf-o092-mDStlN2t3xtcs9z7zjCdTF0wnTYZnV7MWnPdLk5emrtpqA+56OVdHerAn-v13p-z2DtYXFnxHfCdpN9A3lbaQZowzovabKn227beNIh23EvZINxrWUvdsF8+nRPvQp1InsvfSJ3L3aCrUjO8WF5aAZycqQ7fsUvBmIHffF5JHqva-Fhr3Snaa9+r3YHbn97g2Yb2ENmRnRDerBx8SMHfyZrB3DecwhnKn6GqEV-KmuiY59InWP7dG93KU1De1XFIK2LcA1z99cjIW9t3mmdYKFvi3jDYcJTG6Rnf++ulKS8e9aqw3rKpsNstspne9Qpw2LLfs5hZ2Hnew55i2uhYePCd2-Ko6isqXg-1Mtgy3uKIKlsI3ErVaixYz+3ZtO+AOhNKT8k52U-O3dlmHXWeB9vXLa+f5V8H3BVch9oo3gONgDqgPqirKquH2r3ck1t52k1ovxyF333fCtlLm6jZitpo2B0eeF-9qrv30I06L2jYJ91j2SsBi1wswdpZJd--GQRZGNimiiPb9EdBANsbKt8j2hZqaKKj32wZo95EXBlZAJ8QPjcfWNlhGUzqpp7aqaadatrEX8RZz1wkW+rddVkkW2abJFg0nuPcpFrd2IZdTdVlXsOemtnmz4ZaZC+AXx9bN9rj3duZ49zbni-ZQNq0mNrfexra3PseRKsc7Ezw1pp1XSZaOtqFNCXbhqgd0EapzPP0nkTZly263mZemIykqXfa2lkX7YPdhd41X4XcQ9ok31ffq53620ES4Rw-WJCfbUxlhpZIER9T3tCaW0hk2-RbH+h+yXRbDpn6jNZLFu7LEfRdpmxN36Ab1l+2WP9ajChv1goLTpsU2ICAlN332DXef1mU3zPbtl6gbPusT96z3rvxxoubWucY9lv-KvZdkR6bsCxaZt8D3pOPdKzm2lybNNrunezJ7p8ubrTcjE-umtyftNjsLRbY6gicyzu0nM102jyZVtgobPTazlomWxwtzlvsWL6YHFgyChxfVttz3NbfsByyn4zd-J2M265eC9qEPG5aTN1QXgTc1HOdXazar9zA2NW2ttx220Q7vpv22EvbLqjL2t+Ky9gV7WOaS9qs3cQ8Ld+T7aDc+gkXn-tc09B8XivdbN0B3WDdfF7wXCGOn96HXavZop+O3Z-fiZ+B3mvdX93iX1mI-TXp2yUva9rf2Ij069++20IvK9jCLc7awirTpcGsYV0o8i7ep1h8rX5afKwiXD6srtjfay4awzPwp-RrCvMil8MwrtyiVcDrPNnrMW8svNvBK9DoISpFqtMXvNw4RHzao6Ae21LKHtztMR7d8daQ3TQ7vk7AnbKawq+ymzlQYk4UP7xIAO3g6tfaXto+2V7ckl7+2YJKdW3DMDKWNDgC6iGsUlyhWREv3tgxmvLIQtnyyNJcwt5UPkGuXt7xzkqdUk1KnOFfSp4i2pDbRvHHWn7b92zomRFcKpoh2lKtJ11S3OhfUtsY8UJb8N0JngHb0Nxt3zRCaOvyW1vbbdjb20Na29jDWgjaw13-3Gt2stNVaI+dWe0iitWcUt8amHqc5syAPWw+gDw1nnndKlzKXvvZqixAPmBRgqhITIqrQDyYWMA9ph3w3sA8T8ggc8A-mC6qWd3e9Wvj2ihPN1py3LdYRNS72QYaushR36rbyN7fH3qcRJtFj1rfxcso3Wn0019x2Aac4D0CP6jcJJ8GmeA-4Dy88lpeEDtLnf3d7RrQO-goGNlGno9bC11QPLMADYUj3f+dDO5Yr8hHUDudxNA8eluq3j3YImxmnvCMz1xGmKJpat04qurbekkwO6I6+lpY2fpfuEokX+raCywa20I-N9u43HA5ojpUn-A8mttNiubIBEl43nqrAA9j30tYup243uPct9k23sZYBqxeyBReIDh0nHVadJyrVa2eldjmKgraJduE3EtIRN30mlRfFtFE3AybutoPMqSuBx562X3YnhuD2CCYJNgtm+ZYjQAWWSvLNFqoOd9c6mvfXzxe31lMmj9dBt2YPT9Yht7T2aBfQu5k2BTaXlRgX79Y5NqMWmg7mCeOzGTZ-V-k39PeJxzG2U6eNlnG33MRbJ82Xoo-bJvvXOydj9pHGm-oT9x2W7RJMJ689U-azF8DnjBr9mmun9g+-RgOXvNKDlp4CW6cDsjuzTg6Yinm2b9MtN-uzrg8HsoNNh7O3J5OTx7KeD8W305Mlt4N3Paplthczvg-PJte7exbwFgM3F6cz9lz2QQ7e-dz2xxc89quXBAvgNl7a4zeN1uEOT2Vs+-hb5I+O1vwnK-ZvJrkOr6cLd6TGAQ6gVtv2izamAgkOVPezN9v2aDdVBrv2iQ+De3v2O5by9ws2tgO125s3oLOfF5kOZQ4zBrs3I7eQsuBmpGt4NyGPOdP7N8HLQhewV5hLwKYkN9wXIJcXq6CWmIZXquUO16owt-y8sLZVD+8r8yMfKiED35aCp18q6Gb0pYhWN7d323Mi6yKEc80PrxzIlx3EtKZ5gru3bzb7aq-buWyEZ7g8vdpJakXFhIsrD6WCJ7b8PS8GQGtPluRmQLe38qyWEnHElyC3V7e1g9e2NGdIV-MPIw-zoU93zzZP2vMOrYKzDmToiGcQlrSWVY+3t3C2Xj3wt-+iuFf15xuCYhb392Q3+vfwdoi837YbDko6xvY4a-wqWw7-tnhricsAd7SrBGrTgpkP2zdXl7tHKveKJw+Xl-e7eq3aQ4-4NuGO-cYRjticXdoiF8UPJQ4N5wpmWid69yPHD-eslvpyHY9V8s-2AI1knDxXUgtLdjVGckoWIsJqcnDmcpKF6HY4KBOSGSzZvLeBvGsBpKJXBmfw6Lh38-T3grNU+Ha1EQcsJlNSV4R2ZkcSaoNWgTsxfRZHFnbi+lZGYBgKV6H3ehdUbJR27WZUdkKH+aX2SiprTmaOStz6OldVpM5HkXPUdxdbDHba++t66ldMd5qduldKY3pW0odKgTprcQqyhoSbcoZEmh0dAI9w05yGsCa8dsCPXHYfjvoOwUuhZ-piAnfrRtZWYUfwJnSFDmeRZiJ3aXejZkNXYnZTVvJ2EnYyd9YxkndY6gdnV2cVdjGp1uzLp8VRwE5Kd3kPoTYzV15XhXdld05XBmXzVnBOynbFIAVzQzfyF76wQVZFEMFWcAwbvNkCXgIvVjp3pSzRSmhOFe36d1nWxSkMxl+p0VdU5yxDJnZnDzlTUdlmdwGdEpdfD5Faj1dcxzy3GVefSmxrNnbnd572u2N2djuGeOfIdh72ldast91b+I4IDi53b7xUj91mbneally2fOZHj3nmPLY3Du93ijZeh73WrrOlVl62vnb2V57S36T+dofn-VLVV4X758dsUr92M2bTZjTXs2cJpt92carsj+2mHI6ZzCgKlq3X01F3co-cKQmWZo+dJnF3zZ2dVxsPufcSDi5CPVad965DqtaetmS7RCbchiNxvldWavtHe2aacBl2ck75d9BOoE+DUGBO10bgTn5WOXanZpBP1TZQT7BPKnf2mQV234cqT9l201eHZvNWInYIT0pOsUziT7D4D2ZzVt+75XdPZ9pPz2Zdh8Sk4EaBRdV3aSeBtnwHlPffRg-X3I5a1nja2tZhu99m60pNd+KOk3Z-ZoqPI51HV613Q+NqOVvIvZPVN6m26hoEp+FCzH2yagDX8Naj09d3GOYrdl0aIibuXWgGdPYfVpcTB5faF0ROAifDdj12xdeHd313L1czd69XwNba51jmFg+-ulCm9KWLdzlCM3dqWzdXCdJY5tDm3k5Cj39WoU6g6GFPFE-tR7xXQ-PXS6nm5RoRT4eHP1YTdqDXdPck5oWiqdKcMhDXIUK95thOfeY4Tsw2TMbU5w6HIjbw11d27k9XV1qWlw4We75O28cndtDL7vYwylROnve2dsS3sNfpVzAOzUPZT24n-UL+9-4nEjcB99caGpdH59NqyA7eJf1H+QNL8j8OyI-2Ct6mRNcKN0xPXnf-DhaKMfdoDkE6a9OsjzxyI9d9yvVWfE-n53xIR9aX5oznbdyF93LmRffdT2eHFfuOCNhJqfYtCGD2W9cjJtvW5kN5loJOxWNQ9sJP0Pc7J2WHpseJT9365sa81sn3pA8HW+N5Pvh9EZwBniDp9jCP61oVaevXd4UzpxbG2ff5Jnq3c9b+luUnmPd250QO59a5FqfKUZZcZpwHlrYt91a2y-ZKN0IP59fCDxfWqLZBd4Hpzubc4y7n0zsd9taXhtLZllfilbdEJ+rWiBdLN7yOQbZWTv32yUg61wP3gYdiu0KOko4v4zoPiAvdFzQmjjij9uYPacfyjpk3ZNt2TngXYeedl2z2qbcdd2iMi5az9kuWc-bLljGP7w7Rlrz2to5894QLdo51tmM34Q-HQbxGjtdQN06PwvYfmwQ2huMxD5v3Yvfrq4s2nbc558kPyDZfVz8OzcY+jnA2vo7rN-+maQ9eBn6Dh-aB15eX-Y7YNoOOoHZhjmB3oY4jj2GPEHfn93iHAJZR19f2cmbQ6BOO0Y+wd62Pqw7ypjOOwwcUNiMHiddzjkjX7tmSwu3mioyJy5+XbWZUtHIXWZMIbJb2pbsQ1ow3W3ZMNhlOP-c8FgH7xndJKyD99vYF1w73w+eO98NiGNaHdn72uU4DR33z1DZFylZ3h+Zp1pROhU+kThXLRU5e9-vGy8fe9u1zPveXVs73CNZOpuVOzqanxoIPwWNp+lPT93ZRPFqXvWcqE2H3m+edT7zPDhcuMy92+pc75oTKD8b8z8LnmA-R9xxOgXZ1TnlXzU9i5y1OJQ7fdj1LXHfTWplyUs8zR-D39I6WE5-Gs0-tmrkAQJh9TgQblA-p9+2apwfHyTZPCad0Dyg2X-M6836X2I+sD3Dqjfckm-lPy+LL1t1OQPY6znL4wPYl9hwb8s+DceEWis7EmpvX+cxs196329c+tpD3+Zav5stGI0+j98oPMPddpofWYYsdTtj2gSu5Fzj3hrbuNuSOIzbhKvLXBPYK1u32HLf7TvSOKhA5w3IPrreNiTV3RZY1it9HUPWtFjtWZg+jp+QmA-ZERs132g9htwz2EbcL+ndO8o4hTg9OLXc-149Pv9dVN9MWZ2f-1sriecdEF4EOV6ZTwoz6No4nF6A3ontLT2cX304OjuXG7PuOjn9OK-b-TvHbIvZMw7A38U9Nxn5Pcc5Oyhs2BeaHl0kPnbcgz9FOSQ5b9+0Lu-eJDlpa+-bMC-6OivZbN4O2MM7K9zy8J-aKJnDOCM7wz8OOEddDjhjko4-Uw-3GfQ7yRsCXGGMkNzRruvZTjiPGykfTjsCBj-Z6PbOORvdYzxX8r-fHMMh3sU-m93Q3FvaSVhYmaU4GdulP2db7vclKlia7d3KXqpRf7CS2bKqilmAjZLeaM4AOuovF1ojXJddIxlcP3Y40t9cOWs4ylpantw9I1q1akA-3D+IrXiYmFiI2hqch+88PLLY3d+I2t3aN1t9P606B9+32Qfaal5y27nYMT8AOXqaedv3OCje-D-VOPqfqKs4XQ4dBdkK3U2ZAjl+OIrd788CPuA-ituK2Doshpt4XNBhhphfmVs7ED2j2GqwBFrLOfTvQjv07+udTTzWE4iEzT-vOXU1DiXNO6wHzT1n2qs+3FvGzkI-BluDqibM+lhia94o6tzY3wYfJMktP6s5iB8tPkBbON1BJnA7KokDbcTIbTia3XA66O-4T4ZIZCzwO5rfeN6EqnM+7O7wPTfZ3CkIPqtLCD20nlI9TznBkq2aiTjSOYk9dJ4hl4k+pZk63ytbOtwdPtXUutygCLs7UNmlKWZItpkPNRtNHThLPXrcDTsbPg04710oOps5+thbOPNZFl5rWxZduzs2a9XfIF-yO6apaD8q72OfNd0P3riIijoz2H9eyjy2WLxjfjqsnCZoiRldOk6dA9LG20o7+IjKO8bfzT4xEns8jT9gX71dRTwqOAc6s9uiCVTdPT6dWKo6ddqum8xefPeW3jtHqjlBhjTY9K82qI5I6joC8+bZJInqOAysmIAenWoKTl4aPmxYPJt4O2xasRwR3M5ebm2qPswa+miyw-TfJdhempwqDNkOqVtY1tuwHxxY+0xHOvC++0+VL8-cC9xEOH8+RD8fbNBcQzvkOa-YJzjXH9BdzdyIGGc8+j9LH3bZJtuDPCc+3SynOv6anly8Wmvu+j-v2JIwK9qW2XBdNBxkP9duBj7nOKvbBjqr3cM5q9nkP7dqQdvPaai8yRuoui9uTtn0PG73ZAtO3kIqvl-Cw5zebB7GPnXYVDpmWULewtz2PxKHVDkmOOLNn28mOv5bLhwUC7cSrBJhnG+3Ht1SmNC-YZySzyJd0OyiW2Y7UTxQCHQ8D7M2bzvRMp-cGzKcPBmw6fC--q6zJzwYLUOymZ7ZS2-0DaE9cpsMOHwYIVnWOurygt-qm7e28ZBYvJJMwZ4a91Y4tD5cGz7dQt1WPdY5zDvGOtY9pj8hXdJc1A02OIrPNj30GpQ+TjvhXU48VzqILqLYJ1rOOWGuUNz+3E8ZdjzyqkGO9ztsOAHfiqqX0fY4NzzpmL+1na0TOBw-EzmTKhLfQ123yTM7kT8S20oskth3PAA94+hY7Z44SlwlXrdcOLH+22gpkVkITbvbgDrcOYjaDzwI3v-ao-Qy3aQeMto8PI8611usLiS8jd2zPfvavDjXKAfZ2zzsDLne0TmvnQfbr58gPMjbalrVOBfbFV1DjMscCziTX-Ldfz3LLEs-tT1O9a84mlvH3torrzmaWngohp4GykrfJJlCOf3b59jvP58+ytukndpZelwq3mvI9CNNPhLRHztGns09jqEyJMwCnz8PWZ84ILZY2qI7yDm42cs6YjlfPOpbXz3Y2ALLQzhbnvyZ3zh4rDfakD5GLwAL4jtlXD85+Ezd3oZZyI2GXr88s5iX75re2zpEP4bLvzkMvO08-JgT3uCY-zpEqdraiDgdzVabTSvF3UhfTVymWm2eSDn0nIC5Su0iP87dVFrIP1RYxq71X56d9VxX3qTv8TlX3Ak+G1kk3dfbBT8kY8C+qDggudXaIL8mrBEdWTudPAo-P1xdO2rroF9gvQ6eFTddPIo83TuXkn9c3c2OneTeD9xKPhg7Ax1OyuC-GDk2XcbbFq-G2htb7OlG2iMaejgW7lg+Kjr7zSo8G7GQuADYvTnYP6bcUL2wvlxZULmj1WbbXB7YusApOD8sWzg60L2pOY5IFtuOTNyfDm4MrBo+Hp8uKp7Ldq6MqA7ZPJvIDpo-1NkaC-g-mj5wuqhqBD4uXZoLI5OHO5Bc2j2bLto78LtGSP08PpoIvYQ9OOtM3f0+tGlXGAM50F6ImKDbWN-uWXbbxDvM3wM9INzIux5YrNoYGPtbJz3M2NK6pDjvl6DcK9wHXz4viRtMGQY8KJm0GufPZDvs2iM+FzjS6bK7OhcXObMVTt8+Xpc9RjjO3-4rvT8BnYJYIZtIXKsNocjMPDY54zxws2LPGL58rMJekpimOhlRPo6mO6Vq0Z2lnjDwZjpBU27fWLju3WY7HozObMHuISvu2uY5dDkWCWJaQV-mPUKtf278339r9D6e2pJNntiWOzLIXt2RwIw6Njsirow7Xt9Rm-5c3t4YvgqcCOpSX0Gq4qwEvDGeBLvotQS9yPGQ9Aq8hL1hXL7fCs6Ys4S7hyrr2aM-Eh-f2vkbAt4RWbJfrDtXPElOxLkh3mw5CiqAO7yqUS+RWQmY8lpRWQHZKLzDOWQ40Vyov+c+qLxf30E+Iz-eXLq9qL66vf1oFD7XnUdY393JmqM-crj06yLYVz3Kmlc5ecOsPuiZWrhSHGVTB4yxqC48kTuTH6s18Vg54-nHLj9apK4+awAydLnnKS2uPTJ36R9h3oldBpXRjAmtGR3ktxkctgNY8cXNiaoIae-QyVk1KfnaHjqR3KA+qB2R2EofWRk0v4jxKV-FWbb3nj-ZG1-WXjgkHV45MdjdVqmNCh1f1Lkp3j+5njHZORg+Og7weR1WUnkf6Vz5mumsvjhx26mJ9h-KGy86dL0ZqIXY8dx0vCobcFbx3c7zmDa5yllchSpSqf49xNkJ3NlfOUwBPGXeATrJWMWbAThpOJXZuVkdmz4ZjVq2vpk85Oadm-9aOvXl20ncgTgp2yFqpR1pPik9qLnpOIfHFdx2vZlmqd9CpAVZ0xnlnjnL5Z8FXJzXRShSV9yoHnehOApzRS4ZKWJZEz1b3Tc6GdjCiO3ZU5gPmkDh4T5TOomP4Tw1yzS3md93PDE9Ix3lPQv18z6eOwa+ZVqlX64Y1W143jM+Xdmb7MksV1ozPoZPszsvmFU81LqqWs-yudgoq9S7VToU8NU9Nc7I26a9iJ8VWIs+hJqxPkC5sTvJP9lb6pUljlVfTc5xPisbrTrtOpefcTyZD00Y-dtLOvE-BdtLUWOIZKjcvz+ccj6DAw05mzprnwk5tV7-PMXbVp0LqYg6HLvpPtaZZpxJOm0epl8AveeHOzmcvTNIAThFHTa9sTsOqdvisqN2uIE-5djpOLUVZd1J3wG5KTyBvxAfs9+dGYG7QTv2vPa4bcIV2fa-driBusUbwTrpPGk8FyKV3hy86oAZPqk6PZohvxmhGT-J2xk85+utXVUwbVhBOZk+pNttTIMK4pe7OffYEL7dPN3JxxkLU+1a2TwYOQ-bCjhbVwMf2T7yBVtTtd9GGahprMp13FzencKDnro55y0721M-O9q42VxYvVk3GxOdjT5FPgo+4uj5OD1a+T8d26npXdv5PlS-uT6N36OY-VnN2Igb3ThKPw+pTd8VO03ZXFN9Wnk4sboWWC5bzdtoPRMZpzkOJMU6ndrQ2Z3dg0uFPQNcJTsG7NG40b0lP3k5g1ilO26qBVzIwX-bEzt-3aEcZTjFXmU+2JluuZi+lTnNjFw80z4QNK69LR6uuJE7brnFPxUuV1yUv7Cvsbpd3cNaMbxRvA89Mb1UuIsfwDxPPozeTzpVOB6+9R9PPnw8pnSmuws+Dh4TX8871Tvpu-Lb-DgK2LE8V4tNzoH0Kx5hdsfd1p61PPE+3r2kvw9aSzwvWms-BfPTXedYM1tfnOs49TsX2vU-jeaMB4RZ9TpUB-U9XLu2nT65DTrcv6uc19p4vy2ZNFncuubb3Lp-nF85f5vD38rfxMtkW67D9EDkBapR9EEv6OrdhF2Qx-m4Jpg36ACbKFFiOLA7qzqwPCy4N9riPlm55MtbOa09lpqEPT89kjptPv0+tLnGWaYoxwviujrJc4jzre08zasrWTOv3z1tGly6QLnE3vabmThrWjxfJb8SvaTc+557PKstezuP33s4Bzz7Pug9kup7yzPZELnRuhg6WDl2KJC4EDl2S1TY2DpHnHPaAN0bKQzYkFnMrwzZbL3gyozZRzmXHfPYS14Iv4fP-J2B7Mc-L9s23JK-O11XGKCqAz-EPwi+Z536Om-f1bys2qc7uj17WEM9NbjIvFK4pDmImtceGB7SvaQ5HfciOGQ45zoGPjq7Mrt8Xec6n9qouZ-durxov7q-BvBovCwYcrmOPwSza98Q2Oveoz3f3Zq5tjmsPFq8zjpIW0-axL8-3h5PG9nVGOM4p1rjOHeaCZu1HX8L1zgTPca6pyuJvqS4SbwAjC8ZHDhkuxw7WbuTPomQUzsPndal4ThRuvvbFL2puNM81TgMmtc-983TP166tcwVOpE9nd5uvSm929tXXv1iUbK060m9+T6pvW285T+42sK5stjROVhbvDyEOHw+411VPbnb41+52um68t3POaA8NTugPjhcR9y7C3dZR9s1OS892F53Ky2tN4uTWQs4D1t32t6-Lzon2wrbYDz93H2+Aj8-y7A5kD9suo6j5AK8pBHF-b6q25ONG5hbszQGawa1xQO+Ij2q2zAfpD9z9LA659-6Wa8q+FyrXwTKdT8RO+8fWb4X3Nm6w77ZuyTpTmr3iAO+VAP9u5jbA9o-mGs4KDw2v8TYCTs+vQ0+mz0JPr66EL9YjBZY7TuFgls-ps30uq05Wt9bPfA82z5FuuO5fzltO387bTnsveCZ2t+UKTs8SbQHGYDLk9qyOyW8WTnyOag5YbogrqW4ezjhuYo4Cj8zHGW4KjwdXqC-Cj8P2NCcj9tTui2d+zrlvA7os98QuVg8kLmz2U-bgx2obHv0vT5aOYc54C7ive69Fx7W2mm9fJxVujjZlbqltAi-lx9VvpZfglnnnMzbxz-L29W+Ur7EO7tbUrr7WN8-SL1SubW6gzsN2bdb557SvPk+yLg1ufo-tt-Ivxo5iRywK4kYdxhJGTq-YNs6uhc6hjwXPGvdsrimX7K+qJkc3Y47Qd5GOo2-er0yX5c4khii2HocicxNumM+SFljOHc0zIrtvX+VBrwpuC24XLotucgpW9iwTWpUHDj+DOdeEt+Vbq27FTicPICNLbacOC66DBF3OiMpGfXkuEnLoGaRXTix9zwzm0O6wD0UvPXZ3D-S29w-Cqg8PCpYjz0y3O4eiN47uVS87rtUuyMo1L7zvro1ixr-PRm90TjPPN26zz7dvHnaE1-JuL2-PdgLOEfcYDq0uBO5tL0TK2A+Szg+vu-08d8aXV4YaN1Og+A6bz1o2W8+WlhCP2O6QjkiPiJuI7Ia2Xm9Imt5vvNI+b4j3Pm+qs5DqYReXKVJwqe5DCmq2Uy4uz8Ms7pM7zqh7gy97W+iPqacv-HY2EYdzLmDuitPBb+Duy06LL6FuSy-Rljqjyy9Y1pFvBI-PzlS2RI6vzp6rsYthbsLKUW8QFysvFcPhbta3hm9bTqGSMW8OT3XLVI6fro0XsXfBNiajyG9Tb5dGQC8Jb7E6py55hk2nFQ-nLlmWcg5Jb7E2KXd-j2yOT6+KD1X3z683QZyPS8r19uNPxZIpNylvRAKnTzMn9XcEL5oO-QVAr57UXruX+u8uPbQfLuguoo8lNsPu5gmYLzTv908-L3luHZZ-L1KO-y-SjsKDxTcjFpPvOG6M74QuBg6VlsQudO6Eb5MWSo+T9sqObO6kbhCuQOd2Dz0Sfg8LF5m3vNOOD1qPcK-aj803Oo+fu9cm9C7Dm7RHB6dLi52qTu0jKswuoyrdNof2rC6+DmwvGbe-R+wv2PEcL132NuKbNqHOOK8XrxfvnO5e7yM23O-lbjzuX05hD+9PDbcO1-jvfI7+2rVvgu4u1v22wu5MF2224vdzq122TW80r5L3no-uj16PO-a0rqLu0vavF9Lvci7Xixs3Fo4689nPQlU5z1RWA49BjyB2fW-Orv1v8M5K7wjPOQ+r9kjPCinYO2OuCUs8dA8rpzYrD4ujPW7H2vO3sj0GLiyK4q5GL1CXKGbLtlVapKamLqu3v5c-KkhgdD2jKBtYdtn-Kk82Eq7UphUPO6exAlKuWY4kcpqOQ5YTHXYuSQP2L-UwXzdMpt82Ti4spremdEs4liqwMFYoU5w7sFRTrgSL5GZqrouE6q-arhqudhegQyirsHikOvQ9QthYHvquGKs6rpVGhi8zDgsOQS9xjwavVQIhLn4v4jrGrv+jYS7LDu+2k46tj2Nu6M5+rvX57Y6TbrMWU241zvkvXY82r1cPtq4Kso7uSS5qlJySAgxckktuM6-W9qbupShm70MDZE7LhyyqICIIo5wq6hdcKhoX5LeLr7kulLezz6Xuvc8FLrw2YA+tazcOA85nbu4mG66hdc7uw84Q+q7uPveulMIeTG9nboSPEYedZpdu3u6Oztdvzxo3bg0ut26NL8evVm6MT26yfLZ-DwZucseNT8ZXHjNtTjo2AJsVrmo24e44DiCOwaaeF90u0TtR7zyhW84dTmFv4abp73+vtpZytr+vnm7+i9-nZA9EBr5vLh7J70LXR89xHanuYoBp7pEXse6+Z1ar-S-UTvvPO1piZinzsy657xIv6Pan07fO366hb2wO8e+Ji5kyxe4XblXu+dxY1i-OZe7rLuXumRc17zju1e42zzkL-A+bL5VvUzTVw-bPATcOzvd2VabtVh+ufJrUj8UXDrcCdjBOxy90jz+vkO91Mo2nlQtTLmAva+zRNiQJHrcsjjJPkC78Tt3uPrcMyybOnI6dMnAvB9bcj+TvDy8pq2ZOaW9pSOlvNPYDpyG2uyY8b-7mOg-vLiMz9O5YBx6Y4o9aDyguDCdJtqIX-J1+I7qreC8Ar-gvZStILpF3d07+zivvBG+JuybWi6em16Qvyo-gruzvEK4ULkmiUK-9l9vvVC8aj32Wql2NczQ7B7oLm6fci5t7pwfu6xYdqh4PdybFt0enqK+n71nO6K5Fo+fvW++AKxW2ne9Yr-IbnPbVtxzv5wtz9wSveK+QxObKBK8L9s-uctYv7pXG7BdY1rM2ovaiLnuWYi4iBhSvqc-JzmLu6c8nTn-uvbeLY2LvrBfNb41vx5Yi737X4u6AHlwuAY9yJ8AeQdbKLwOOKi+DjhAeBc+ATXs3YKYyRkNvqu5aLpyuwGvq7hOPNe0a72c3IB5aqZiO-EasHwEChq5IHoKvRi+AU0KvNQ-Cr6gedQ8pjhBqWq5pjomCD9ubtxKvdMyZjxZUeB4gVliVH2c3BnKv79v4i44vh7dOLqJ67DpKrlg65B80crBXs6KRjyHg8FcXtpRnCFbeLn+Xmxzrtq8ePHIUSihXem5ePTWOgQMWLl4vW+wGrncebB+vHuwe4IYcH-8cJq+cHi2PXyLcH8PGWu769+Nuj-b+rk-26LdWr03vfaIskwIeuGoJL0X0iS9u78Iebi3CZ91uuc4-E8ovoB58FqyubBdFz+0GZx89x0Nuau-DbuOOxQ4H2jRrRIZmr8ie5q7GV1EuJ2sYzuSGAa-JHpsPibx1zzvHDM4hrqh2p4LLj2h35nOCVvSdGpz1xNP0vGtRridQOHZiVluP6lMmZvLCmWvNz2ZmqXbpsMR3PVLJrjDFh44KHtZneQdFBzxitmeGH9ZKZ44ETsQFVHb0d3mul480dleP2vqFrrmu7Hc3jppXYobuZrR2BPpReuR2mmvMdnpWfxFPj0-xJa4vj95GV1tlr4-PAHwVrtWuGXP+R6ZWlh9mViFnbzf1rh5OlpwhRlZWreYanmyPCg+yQMJ3-VaAToBvrAd3wQ5Wik6wbuBucG6Sdu2uUndQTkV378luV3B3yPQdrhhv0hi9rzNWJp+6T+BvynfE6laeRp6yUEN0g7YopzFSGnajrqhPOkqYT8-oYVbFZwZSY6+Onk1w06-G7oCP-sxedThPc67uyfOush7QFUKfch+1ZoRPNu6cx81ye2+izxTNC47yH3cOLOfAXa1nXp9rro53cA-qb68PQ2sID7Uv3u50T0gO+h-VTyEnsm6h9v4vAe68bDXuLHbs82evZO+pTW8bInaiBc2uY2aVV4jEVVctSnM73Iaud-3rgvGz99MJHUuOBD9m2WJAZuZv3UvtL9LPn45h7jxOIydzR5X33e83LkCvdZwjSlzWGO7o2Y-zfe-ZGOM8je4T4g63EqDJlg4fmNpX15JPjh9STzUXpO-ZHvGfqmpNrwafdlYXruxOV2AGnwOv5p+DrqBvzldgTvBvra6qdrl2SmfSxOafBk4SKGlmVKYqTi2eg69kKMV2KnctnyNIFOpN73EASG9GT0BGfZ5PZy9H7Z8L6m9HL2bobtV3jZ-+FxT2PfdbVjtSmG6xziUeu1cNd7huupF4b9Uf4xfhBwwmxpu7XGmewULpnk5PhW6EF2dXQi-nVhFDrk4aF25OZU9zYujGr1dwxuN3Qm9iL6xvtk8w51LuK64Mb3uW8OYyb8qWnRtSL2IvhOZQ5iWewm5RT7lvk3a8b59TF3eJzglPHk-oxv13QU7ub4eftG9M7kL07G97dqseg-P7b8GuAm7RG2eeQRsEx6t2+G-L7ut2om65ZmJvvrDk5z3q5ifW9jxiLc-95q3OaNeLd1lOqm5bbu7u2288zuKSkFtybyePyNZrrwpv-G-rr5IqLDe9ateeSm6dzqVPjG7Xd1oepe+at2y3pI5abnUu4OM+7jpvR69Xx-dv0Z5zzxzyC84Gbo9vPqdvd7pv73aiz2oSU0Liz4TK4uZcdrmed6+fbirHAUo5n4ZrK066If92GKjazrZuWF89T3Du2u7uH+EXqZqWao5uuZdP59AuJs8wLvkenNfDT+ju5s7c1gUe-rc815-ncPYWKj4e+ucl96IIvggzT3COk9ewmnNPYy486SDv9h+g7mrPYO757gsugR5sDy436F6RHxtO+O4y1qEexvJ8D8-u3saE7-kXey9ab77GStdCdpWeB05pH4lvh08QLpMeVy7FHoOsJ0+VOBOeNW87V19nNsnnTtPubG6oLi0fMvFZbjWXvs+MymP2zR4WmrUeP+Iptn-Wz09s77wCf7oc7umeu5tvTvP2lBe+B9zuSec87-wuAvYLHmfWix63HoLuLbbLH-HO7+4pz+v3H+-QKpSv7+4bHwJeUi9Ubqeeic-WAwwzmBNaX9L3-+5Zz2ivF5eYNv2PeJ7DtnnOLK4kaoSe2-ZEn6cfBzf-F4+X5x7yESXPXFoa7ofbKLJsV0-kYYbx1spnvB8675Nvuu8UhtjP2YUzbqb3s26p1wmO829Jyr999c8f9-Q3mdebdy+eWqcHDm+ek4fvnzUHa28R1etvmGyUzl6eVM7qppRv7u-fn643L-cw-btvSh5mO4znp3eUTjuu9neHb1XXSP3V18dunXMqbyjHu54qk452oZ-VL6LHOh6ID+GfdS-abn3UXw6+n3I2c9O1Tt8OHdfyNtGfQudoDk9v++Z3blzy8F6ZXhvz40evbv3X5NefdzWfIe+oXyvOKF-mbqF2SffmxoEXyfa-bwnvVC6vKArOBs8A7tzKKe9l6MrOV9pul5TioO5eHjn2t84hboxfRs7zR-mfqO-Ob5F3RF61965udfaY7oeeNdq5OyvKkU5X9xrPhe8H8vPOVMuYX7DvWF5w7viwes-lmvrPWEhlXq4IAEXl9kXDvOuS121fjfckjmxfLF54j3juUR9Rb8Hv0W4X1s1eOy9KtNxfxO6eb1Wf80q1FttmeV-HTh9nW-afZ67OPkLPLn7IXs8j74Onol+9C2-W0cYT7p8uIuP1X00eTO-MuyHnby4z66uNswrSXkHO7Pe5d4uf0-bFb4M33C9BDzwv4c+8L38e+17zHmHyKl6t9mk3NW5qXiL2b+-bHiseYvYNbhv2dDIGX+sfHo7TtTpefXefp-edqDb8BvSvutnnl6MfRl5K98ZeIB6wz0ce+c-HHi6v4B-K7yOOqu+A5RyvVl4jb+haNl66L7HWZDY8HlSflCqWr-6vMS+OXoGvEjIhX-rub-bTxu5fC26mZ0bvnl7Ju15eaS4XYitvLc+29oBexUOZL8oL7c9sNgKeSpdqCtbv-DY27j3PZhqKH3bvuhahXhamRS4qH1+eAjetZkPPah7GF8POTLcaH+P9QT2BXttu528ZhmBfF27st5du9o9XbtPOeNf1L5Gf7qdRn2gP0F73i7y34ffGHnBfi85ZX0vPqXMWbkFSq885nuZvBLcBsyCO1h+gjlHu3graN8E7Gy8Qj3We3h-coyQOUk4gmxfOoJuSFQfOyyGHz1RecafUXmMv48oT1lCame72Nhm1Gra038XvaI8+HzRXvh8Yj5zehF-JXkAfee7YjzVeCXeBHkxfP2-pMz-8xrZ47yXuYR+l79wO4ZYbLz4K2y4lX5-6gW6bLpXvCx7sXrXuY193LkMHN64xdwcuDe+JlzSPA54Vn5MHjs+pH+E2JJsMj42mBYtgL2Sb4C6UgkdOfF-OF8jvUC51X7kehsY83r3v+R9ub1yP9y6WTkUebqL8X9hujR+T7uWXyC+ExoN35R4+z2guvs4JtoMKYVJZ99xuNR4DFyvvLR5Sj4U3GyZCgyYOiSEL7x7Pi+5NH4zuy++61hMXzO6grpP2T0+s7h13Ml8rp32b27t1Nz0eSE-rpuWu5A877sOWF59bt3vvtC66jwMeiK80Rkivh+6MLx4PxzP3J87tWxdfzFMePTdrir02sXdmjr5QV+4ZH8udpwrEF0A2e1+fJk-v8-aKXg-uSl6P7-W3RK4fTtHOyeb87lzuQ+5kbrdebo8TtyIuGl6XXudfml8tIq6O7W5izgt3N15ne1N61QZS7vRu0u67H323p18H9vde0M+Mr-LvTK+HHqAfJ-cEn31uOQ+Db8SfEB9F333Gxc7DbvxBLp-iH9B3ZJ7rB1cf0Y56L7yuN5d8r4YdT7aQltqvc25tWYmPiIuPHqgfaGemL35P+jV8yeYvNGfQn1gf0QMozisWOGfbtp8efe2ajnYuiQPylp0OmM1yryw6vx-dDn8ftl6t3uhKyq6cOq8HsFVl32rohJdAtjLfoGown2BqtB7Qx7Q2zd-7WVqvzB6MH7hTUw+Ul9MOaFe1jiwf+q+3Hswfhq7wnqEuSGvYVs2PiJ-hL1wffd-NVV9eFq+onj9faJ+G9+if-B627qRW1LdYnkIenr2aHhySIh68l0wSfJfRhqkvYh7eXvVCGctHDxFfKhdSixDf--eW7gFfv+3ZKMKfcU4QywYfgBxw31ts8N99zvdu+hY7DmzOPtXM5gxNkA4u71AP4XXlLydvCwPb3jlOIT3C3pjfGm7R3k3WU8+6Hjjf1270TzPPthd8nrY3jE-tXvjfHdfwX9jKRN9R989vBp3Knm-G4Ttmbt9u7p9qNh0uEe4U32aXG849LxaXkre2HpZvA1+FPGzfkc27z07Pss9RphReAtaM35RfIxJuHqMv7Zo0Xyzf4y7dupA+-h5jOhzfIR-03ymm3pYYjjnujfvXztnn-h-3kfnvR493zkm0o9bDX-wOIR6ZhmSOwt+rLx43ay+eNxXNxI9WzxXuLF7gXzLXzY1QFhFuxK95F7suHF5E7q53drdrpkFM8t5frqE3Ry-frvWmpPYQPsrf6R+gLvyvMg6DJjUWU1-Vn7UXNZ5QL3mfKO9ObjAu1fawLu-mOt7JNoUe4-oCXoG2gl4C7mdPjR-PL+SmZR+bn-hudk5Zbibe2W8Rt1u9C14L3Q9OhTaNl3PueC-z7qYPNt9U7nKPRZ6Jtmtel0-ZB8I-C6a-1gcn0l7griHPFte1Np0f44pdH5Qu3R-QriPLW7P4HlqOnt7aj1TLW8oDHq4PPt7jl77eE5YdNsMfho4jH4Ml3g7UvT4Owd4Yr703Id4cLvOWFZ4d1MXmN+6vTzivS5dHFoB7wQ6kHzEefO8Y9sfrdbZx3xA2RK+R3lRV+t8ZztIv6-Yq7zHzqd7kr86M0babHnv3Ei9bHqlvax50rwZerW6tF5nesi5y9nIvhl8Mr-dfii5MrhiGOzf4nwXe2Q+F36yukB-RD15p5l+3l29fKq+HqLAe5COjbt+SVd6xjzcf0zZz34gfbB9VDomOxi-136hmyY6N3mgf6GYvHuCfYq5hP70O2B5WLl7e7d+4HrhnO7fSr3hnMq7u3hO9+7Y-Hr+q3Q9YPD0OBY692s8HAGo-2wPexY8Rjue2Hi4UZvg7IJ6j39tux6+4ctE+GYMT3vPfPHN+LpC2mR+sH-8TuM5Gr+hWT7e6rrXeCY74q0auiw98cgyXSw9vtkifgnPL3+3042-oz5XOaJ9Vzr9ec4567hBi8S5275fe2J9IHjffOLdJLppHSvaPXwrvsM5gHs9e4B7K7pf2r16+PnRX+Q9IzkQ21l-l3+lroSx39xEvvD34VyiftT9+rmve9T6UN79eXVRSUxgYBu8o1st3fY5LjlpHDnmMniuOXGqQh0awUa+RrlYBrJ6TVJuOOS0xruJXAEASVxyHhXKzrz4PEobSV4muPJ6idryea-iWU8uvjvupruezVkonrgksDXL2ZyJCIp8aV-R2l1Vhc0Yp2lc5r5mvYbtre2Ke94-SYzKeiZFFrnJDxa6oQgqeVqulr7KfRleydiHv4uYqn39Vla8mVmqeVa9DGSFm953BSwu8iyz1rk+cLD6V9qRC-VeyT7tm9Z+AbhQHqWuQbyae63BZds2fnZ8Zdjae-letniyX6k8wb2BvUG+AL5pPMErtn0huba86Tl8-8G8QTntziE8lbx5fkNWZag6eLGOLVMc3InXzZU6fCNRBeBC-NmOAtlhO+95aO+lOye+zr0Z3YN5kzoBbnp-sNgDW3p47P-ENS65Hd4RPnSi-n-je1ndhXvSfbmIRXnb3fMcnnrZ2j95FSv+e4V8Hbh7ucV6e7vFeWN66H-Eeeh7SNh-fvu6f337uMZ58zg7uBN5vd6eu0Z9xn53vOZyfGyNnxHbpd352enH+dhNn4moQX-kJt2u263JeisgZnwRkmZ7pAFmfgD8Prm1PaF63P2YfuZL-j3czmt+ZrXkeL69o78LTZs5+zkz7xZ-S30PgE0ttViDb1I+xE1Q+4g80nhJO3VaSDr8NpPdZHh7mNZ6Uvo2k3J6Oh2eoza+DVrwlCk6NnkOerZ9Gn4ug5oeWn0C+11mdrxBv74Zyvz2fLij-P55qvz5Qbxov-a5X8NK-AL4yv9cw1D+maP2eqG4Dnhq-Swkobj2vqG91QcOfY2sjn9K-b2b630tLag9Yb4PvxR5CXvNeKtvWT3tWKs4oLzOext8O3xXqahzzn9tKxj9pt6ob1SXPTvv9Au5aVq5OUMcrnzFecA7xTrpfGp-rn7N3XG7WN3w+j5+cFtuf9WY7n9ef4QP2vi8O30srd7dTTnZrdrTvtSNXn6Lful-GuJxvd5-UbpuerV4Bv5I-ry5AtT6+QZ7uv-6fwZ-jPkDWfHrA1wefvL6sbpJfel-Q03Lu6ndk5mIfsL7Nz8oyudc6pxkuUh7Yv6TOHDaVyiBfT98Oho92F0tuvvVGAe6Y0qG+i4+33vatwb9AXyVP+NJJv6ueGYYp+nZaOh8Evglfb95IDoeukZ5HrlGeO27Rnylfqs5Pdj-fWV4YDoLOwe-MTlpqfdcIXk-GuV6mbykeGTWsvqy+BV9Sz8qG1b9StlWfYBdQ7kxPS9cgJdrPRfaM1rfm8O8YG6ZHBifb1ANPLD7hdxy+uANsP4ReUPavro1e0XZNXlyPHD-jTmRfE0-0Dgq2JV+zujfBxjeI72-yVA4tv7XBZjcGzp4fVV66a9Ve4O8MXvzfjF8Bl0xfBO+rTqQ+TSY4PvfOAg4+NmY+-jfnynEfbfc-z3m+lX1xbpynfsYgM5WePF7u5qTv0k7MP2K+5O+cPzNeTj9U92OfGg4SPpbTwl9CP6C6vy-dwtdOlR43Tgzu2748v62Xwm9EL5Je0j8bX8m3TU0pt7I-bYdyPpaO0x8Mv2HPMx8XC-fvSiJ21jHe-Pax30-vS-cjXqpfIT4nX-9OhzboKsne2eYf70DOHo5UrrNfyx8XX1nfX+7JDjnfbW92PoY+aCruPgov+x+AZnifbT89b1kPHAo+P4Sfr198SxZe47erylr2A8eknyNu3q82XzO3dJJmnuQ3VJ4UN9Sf9T-Vzw0-ga4m9tBtOM4wbCU-i7f0z3XP+M+G7kDfs8bA38wracsHD7G-Eh7Mq5IfOcLLx1nLnfL+XxtuVu9rxl+f-k-Uz0FeBYr67+XLv558Ngpu4z7pv4PPLNmRXsdvru8BXkfHiN7P3vg-HN9gXpI2b9+Evu-feh7Ev-oefu4X3vjfRb+3FrqWaV-f3g1PP94PQffH3df3btH3IuYVviZv0ON7b-IOJN7tLqTeNb4yzmJs+V4-b0EfjiuGN79vzNbr1+PWiD+2N+VfUZhT1wM79+l-5wtPurdqznzfmD-z1tLzXe4cv8bOeR9a3nX5nb7o712+b65ub01eEb5Y7j37mjmY71jlEO8hs3W-9OOL1g2-ZM8dXk2+nV7Nvjhf0Bu4+Fx-vV9vWrrWMzHsDitONN5Tv5Ee079RHsEfRD4jX2xeqYvsXoT2gTeVbyT2Jy8iviyPor9rv+9uBr+Yb01j99ebvnNeaavGviTIC151llueol-rXsP3S1-VlnbTgK+j+ygKR79HnjPuIK75bizuBW6-ys7eG+4dH1wv4d9c91aOwQ98Lgv2YfLmPkM+S-dVbxJ7Kl+WT4seO-eTHpZf0CpPv2zedxbf1h+-ZK+gz2neiHviL+DPvbeXXiWWDj-WPpuemeYy7xv2su6u8+t2Bx8-voce+J5HHgSf3j9gHkXf-W9nHgc3fj43F-4-sWnAfh9fIH6fXr0PimY-PvB20S8cVjEuIz4NPk5fNc7-Xk0Odq94zu-36dfuXwTPDc8KF-tqr59Ifwfecb9sKkffxw7H36oWmtzZLptu0N88EjISsV8k85-f2haX34bc1w-277J+DqYtPmpuSN4lTwi-552lLxIS5S6EfmjfhX4OvtXLHu-+9gS-xD93dlsu02rkfr7uFH4kvpR+0F5Uf9AP-M50oi0ueuUmHrGeVz-IX1mfnjIaqiy-Ye9VrgA-uhPAP1YfID9ROhaWgTjgjtTfzosx7zTfnh9bzuzLRV6TTgwPCPeKtgoJZV8T1szew77toCO-43+s38g-7pbIPsN+IZPx7ihHl85N21zfaD-WK+g-Xn83zuO-X04F7-zek78C3i6rgt8ZMvwPM77aH2YbIt-rLxm+Yt++NlrSpH4EjzO+MR63v-kKFI5t9oUK8R8Nfl86B-qMy2Wej0fEVuf6Vb6ST9xeSt4VF1IOjI5JK5nK5y+ZH8yOf68NY7Ve+Z-tvhtyaO+wLhw+sPacPiluXD61itw+974+55OfKBeG337nobbLHkO6S197vy2LlR56D6bf5ldm32Uf5t7iL8e+PvDTs3UeMzP1Hs2WgK5B5qtfdt9Wf5efx5Ozno7fVg6vPWCu7R5yPkQXY4qQr50eF++zBtCvEMnbMnCvTTZ7784Pna+6j+o+bTZ7tfqP7g53JlOSxbdMLwHfzC+B3wEPZ7XoruMff84TH5iufVdAp4Af24sOflaOrofyXrMeEc4HXniuN76Vb3t-yl53v8-u7n+qXksfnsp1bl22Xn+57rN79QYINj5-x5883vA2el4O3oF+Ei5bH9pfXD9XXs6Pt17nl5DPbce53j7Knj+Ipl4-4X7eP3++kX8+PiXeNeeDIoB+Sd5QH8f2kYIAtl+DZyMnNmn5sB9lzr4D1x4octXfVDYMP5c2Aq73HnXfgq6IiiSnKB5ND5A75DqLxdcjYLdxV9Q6lp+AVjgfLQ6Ho60PNi6JP7u3OyJd3+iXGFkYl582LDoQVqcd3zeQV6Y-TwZkHmSlAJ4ThsjPHP70Q5z-Qw-ZP8MPOT6z3nSl5Y9wltJ0-7bgt-fb8953ttfeNY5Ul2U-D7fqrmSTpT9MZ-GPBT8Qngve8LaL3pwfVT9L3y2ONT4OvSveI9-92jrvEH7Jf5B+KX4CH40-m9+KHj2P9x44nyy0rT8Zf8ku+w5bd0tumqqawB6fPl5Si23OWS6Q3gAOBX7u6zkvZ9+Kb1oWGz4wWiV-7jzuJy1+0GKI35h+Tu-pvuITd97qHuVoipfVfoSiFFflfsR-48-UTy-e177nF5I2ZH75v4lf+wIh981+tH84f1Z2X99GHoTfC89-D+1-rS+mHkaTLH6qnn7dq8+sfsA+8JXrzqCP4rZgjg8DYD-R7sYr0n8rvn4W-S6zf+COo3+4joY2CPeN+4j2SreVXyndyrbCoyq3lom0XhY2s9dBbxnv036Y3+ReRSczLrY2fh7atskzGD4vhQEeE75ONqp+7H-ux0Xva37VJjO+aRegXukWnjceqsSP5e9H14Nfn89DX+t+zSZ7flY-JlqjXxSPaYsLv+H+9e5XO3o-ok+lnrogtI+Ot6d+P6+0P3Tf9OKt7xmTAuVMju3u138d7+T3fF55n08+7b7CflrfHb5cvvd-4n+e3qyb-e4BtwPvMvZGvlTuBt+23rw+i8yCj8p+Py+074tfJSsCPuJept+5qrtJO7-efzPuRg8NlsYP07Lz7rOzAP5M9jluweb23vk35Tfmvo9OnZeBz20f6+9HJuQvLt+9lmqPkP9Qr4o+t8wwr20OOb-zXjD+-zzwr17eCK-URvD+bg9tNwj+yK6HpsuLRPQriyMeOj9Qz2fvuj9o-xiufTfXugY+ce+yJ1MevuxWv5jDl79YWuVuYf9Rz3j+vO5zv0Qzrn88Bq-f+PYz-4F+rG9ttrY+Qiau15sebdeeT9Z++Ocb74lv2OPo2PHsedY9b76M73ejlcfdSu5x9zo46f0dbihnYPGDx83W42n1hfpMvV4+3rchd7mf3-vm6fYxWlRMAH7Rx0knp96UCe8ccFd6cUyV3h5-G+WLYNCd4DFwLtv5-TE+NL8gv6l2xcLKF-Pvq4X8GxzWvQ7oowzC3euE8hY7LF3Dlgl-C82SX8KJbcM1S-uzHJA6nMczDo5f0OLsIzH+qkg8zPrvkRK-npfRk+mCsFB4gT1ZPvJFR4u+Ct1B6Sn00HuAHeBq0VclY4CnwC-h1-Dquqe8uq5Df3BLt8XIU+iiU9Y5KhzQnnwA0b+Cp89JYpUzIaoRbEcGap9UIoBn1UUkGfNOOb69Fv5qT1EVhpPSd+uUpcS7bd02-rhvM0+O385X72JX2-tq2RPaHrd+d7mVxYhi4pNiGyL8L14un3F3ii-MXeN69pd4qNTENji-cgBVit3P4xt0UnlqfTweMQEdFLGSUdjq-XLSe6SVYz6bzzrrmpOAyepcd-FY9h2pLC41QZ4yjFI8AsOw8akMzKyGmzk7J4Fn24dkWfXh2I3doL5Qb1n7hWfXuOkyV+46k13UvuTXes+Yr9iXrrM1WRjTXIKeyE9esLtn3nDheWLs+SU8ez5VKzZrm0rQWu+8cEp57I2HPqlPUc+5zNxz4bAIeSkfHF5SJ8cPmZTn1sdt8zYqewk1rjY4+yU1gsPcFmG58X45lQzuCpufVly9U8mnzCIVhZkefUYQnI84Ub-13CdoA3K8+fU8PNCW13KvvefY+Gttcsr5jswAvv7PTl2CDc215GAzvPq+fM3upV8B4SYgOavtiAtael8NXZ4V7BDrhBfVbWT-syE4wX0UQvyzCbaLTs7xLVf2QvkW1EF4LICf4Ahh2unjhpWIMfNhEopD7yrbly-UHaxF8+3anhwKbjsA0pW85ZPp5Yb305pTfMROMr88ny030Bnqd3YGeTdd-dJR53ovn43bi+LKtz95JnVXGtzfOGeRd8EZ7833kftxvZH+3KdUf50Xwx-syveS+fG9FL79P39XgCdeEBR1FY2Y-HWC1Bm5ER2HT8B1Dm9TPcoS4Jlik19jXZmXwfbj8AivOu9dhV6AgO1vhH-NcuXI9o-5OXwifs21EReLt8rm5u32mWF5fRP+zj0pZ4kj1Xuq7-HMBxvdWr4qG1CvjpHcK+Ca1Gf7ecVD-jJ3Ou+naNtZ6XnwHjq1DFK+SICXZ5RzypAabPcpOdLNkQEEgJqTu+fVrueICir6UgOpDESA82eIF9ir5gX0FiDVfLEB3YDzI6FgKARqWrUcB9Hlhk7Bz1qvjWrcZOsCMGQhTJxbARIHd32oz8457NdFPfsJ-E7Wko8U55BgJ4btNfEbe+btLbaLb1R6jn9XOeZ7UDL7Xp1RIqcnDa+17ktr6XJ0qwhXPKzOqmdwf4Nzh3nnXPBjG8N9MwFqYwuvvtvbLuZx99G4-T0S7vR9Vm+mTcYb54-gHng3PSxuzGNgb5zXWo5vJ-dVoPjcDRoxuxBTgBAgN2779Zr6M3TBvhqAkt2KoDgNa9zyOvt67FxuKT89A7AQLb-sjfKF+kF8OgGeHAvnuBvfi2g4dBQEcv0JvtbnR+eWoDNObQQJ7nqK-SS+sI9aL6ffxwfrpPAduTF9qh4pNxB-ow-azOdG8oF76gJPzoaA-V+rG8k86Zb1kfqJfE1+FoCKA4o-0lvtJfJUBGC8ge42vxB7tLfIZueP8+MoegIEyje3GLmpC8Es68r1svqtFPeuWt9Cf50L2qfqxBam+WfNXU7OrxYXgU-GBWYIs-ShqgGg9trpdqeFHco-4CL3CfrH-NreyYDon6pgNifu7fH3uCT8Jahe30ebrIvPTeHP8pqr+32y0qjQbCOjtxIy4YHyKfgRHTs6bqZ9sYS-zo9qxHCGKyOcgn6VvxY9q5AxLeYh9O34SH1tjElvSpeKW9XJra9xO5sO-btOyJgXF5G1wd9omvFKBOAsvF4zuTD-vVvbcB+Bcbs5Hl2kJieXVu+jBcvuYd3ymfn4fAv+sz8aC56d37viqPRI+Kz8R55gf3+zleA5nq1fdoK619xg-r3-PyKlUdVr7sV1GPlv3OwuO-dH-5PPSK-tb-TxGFz9KgE70xHXv53M9+2Ocr+61LxC7ka3GdedfsQM707xvpgC-J+UQADH75fPypXlOJP6BiwN4AHW410-qf-PRegMc0AGh20ASuHbE9eDp9L14x20s-tJXOHWmQCrq7f-1GBlLHaak2L9HkTFAMwdjgPdBMyJdvq4BANrDmGfPhiSD9694oP2jPuxnCHi4rRMH45t2wfnoVLQ2Q3cMUQPL0YgVfACVaLy9WIGQb3YgeQ-FVqlD9SEzfLwJ4rQ-ae6-y8SL57Xz4gSK-b3yvG8TI7sPw11iJAtmBBmdxIEALwnbiKAqXWo7cLM50axkgV+AyoesqcdX7yp0czvx-X2U0j8OoGPhwPdh5ncm+Yt87PKff2tRr1LAk8wm9Qe5I+xCzro-VH++j9Ufampz0flj7Ex+l2d-97ok1vxkAfMMBT7cgW4zN0fxp+3ZNO1g4pfb8DRl9uT3fn+Y3NRHA2LUeHqjhEg+aE0XW76LwCfvHfYsBm78rD66rzOboLPLRcbl8xF5D3zifh7fA9+Fq9v1qA32e+mk-Ywivv9FMrn6RkvsFaBowOXMvIH5P26zrRLKn23C9PgjxwOr4qR3SFuid9qoEhvxqfuYvJp+5v9Qt7dvyagaOvY1O0a9206xr2BdlruIrePv8Mn5eq0Ggcf-CHuGa9PI5Kd3rvgTvY-Wnh8p-4adwr-jeXbu+q6dFR6Pv1Wgc+-UB6IH9NoG1rzM7jtA5nGnf8a+4nbzr7rs-Pv+jfcrCYL3wfAXkvCY+Wdtd+43QMUAf-Av4GgT84DbPpybkujnI6O+O9Rr6-90gAcTvOr2zAlJP5HHyaXuffG6C6n9wK5AwIS7oY3KT+YMDfn59z0--sznAyub982c5wwMPXugAxGBUy9UgHAFXSARZ-HIBku9RJ42f3gQSA-R6uZitnq4UZx3aETA7f2JMCYH67Lzgfu+vJb+wQCaYGA1yjPoJTbTO1L8shaDdzwfpzAg7+phUiH76Y373gLA9l+QsDudZ432hTghvXl+U4dbfwMPyGjOhvFdWmG8Xv5GnwiAW7HLb+e3dSVbuQJbgUqXSBeVQ9AF5Kv0sfCq-Q8OB+9pIH+5x0tobA5P84j8F27Q-1AQRxrC2BPoC3M5RoX0Tma-K0BukDrGz6QNkvpgvfputK9NH5BIPCzlMPZx2ya1owERgOJ-jJvN1+60VjYaul0aNlT-ZTenpdVN6YnWI4q5A3x+FJNI4Hq-wppiVnPyBWEdY2A4RwTgaHffrmagdCoH+iVp7iL-aiO5gdxf4s-xC3jm-M4eVE0XN6r5zc3tb9ag+rwCDjac+xzgQh3KqBav92f6TwLNJlwfSX+Ov8+aZ6-ymtgb-EP6epMvA4m+3YJvVAqxe3IUOPa73xagZcbNqBwnszYHFqTd-mO-IK+ZI9QgEUoy9-lofLp+Oh9-f7I1UD-pVvLIO1W89WIbwOxqsfXUJ+YUCY-6e90iftuXBP+nW9k-5Ke1T-hp-dP+ax8t06GdwsCFe-Obe+EDb35F3XvfufAt0Wj5cB74zQMemKn3Y+B98DC-7l-U4Ljn3Ov+0R8G-6Gjy0JoPfBJeL+tkIFO3R+fl+-Mm21o9m149-zfgcdA-v+jo9JybXb27FkHNQ4OOJFXUwmmxn-lh-Hm2tR8B+6L-16jjt2O4Oq-9R+6mI2eDgDvXIaFhdbyZdH1PJj0fCHevwdfTYPILnXs63QcWm-d9Z4Zjw4-ivfCEObG9sd73-zKXlc-XusGOcoEHv-1U-jTzTY+WAk0IEwZ2+vrEXGsecn8IAEgALQQSuvGAB0XdYEFf9y8jip-P5+an9bj6EINAge-fEf2g48EYHZ20wAdMvf7KU485l6EAPUwmJPOhBsFNMX6BhxVUAsxHkBHRcIJaUAOlDskArz+3Zt1d4Fnk13gbHUwBsJ8X5aHjwRPhhLQ3e2odsJa6hx4knGHdsIamY1DpLFzNDuwPJcGD489vQEnzSrsHLDKuOEkMv6KWTd3k4eD3eeX9SrwSDw-NrdA1BWFxcGT4B7zUAUHvHIsQYdXGJsgMljmxJer+ye9uT6oL0UzHqHRgecElriwISWpfsmHRC2Jg9kLbQnxsAc4AqU+IiCcIo9VzlPgugwsOrgDiw7uAJvtp4A6b+pE9Zv6n4R4QbbHYl+g3tSX7MZ3Jfj+vRveS8Egh4t70gSm3vb7+e39O955C3d5r2HDG+BKIcL4FBQSHvSXES2KiCMU5qIOsNny-ZDe0Usn54TPTilu9PBcOeq0VgGe535LmpVKIBH39Wz5LgxjzitTIGeO+9Q84Ub3qHlRvSzOTQ9X0GWIKNgXxfXV+N4dYZ5aJ0JXogvRGe5oDBb48b2Fvso-VDBoMC7PIS3z+7oZAy0upkDwe74-2CtqHA99uVC8yf7E+0SQSsPR4Wvr8E3T+vwVqIG-HJBOt9ywHpWz2Hg0gmHeSUC0oGoH17zpQfEpBAWsTADYgGygTgfYrOuWdSkGUe1qQb6LcOBiZdKCzJlzkwfofFA+S+dOrYQn0xCt0g6X++b8M35gt2zgeW-Fg+gvcQR6jILRHpnfCZBBoCu366-wUgcJHZt+CI8EZaxb1rTtLHbXKPB8p4F1QJegZsgwGW2yD2n67IOzAfr3XMBf+d9kGxJ2Cvscgs3upyDTrZEtzIApcg-0m8fNDD5mRzuQQWlUlu1YCYXYhQKKDtu-AK+rgMo04VBxaSIe-e9m28CvTL7gOAuqEvZ-w0o9c-5B+zJTsunU+BahMVoEwoLWgYa7N8ub190+5j3w7-hEfWv+v79tSqZR0b-pybZv+I2skb7Kf2RQWD1PaBx29u-6nbyfAedvFHmVKCk0xD-3jHnVHUf+D-lx-43m3nbhzbLvumH9qj5uaTZQTHLDlB+hc4pCGF1jEi0ff7ebR8JPRRjxGXiKgmj+cttCj4ZhAY-suXJj+fY8Rj45L2-gavTX+B5csV26qoP7XnjzYpeCZsdo7H91BwdvfZ-+6vdgl4wIJuPtKgg1B5qDsEGKfzXFqTnB1BeCCjUEY4IU-gtg04+119-n6X33pzpp-HHO+BsHW5-ayQAQL+FABYA8YX6eoPs-iZ-LABiL9HT4ZAOdPtjA10+6MCj751OWYQdo5RceDFMUY6YM0TjjN-Efar4t8B7yhyu9vQAjPejACd6oFkQ1DoifLUOtBgZKYURSpjsYA+CeAjl+AGloJxPiArPE+zMcq0G8Dxu3uItS4O2VdpAGBXVy-q+bfL+baDCv6AIKKZsoA30OVxd-Q43F1QZqQAsPeeMDni4Nf2j3gYArwsRgDLx4YnycAfKfcwBWwClwaoT13HpbvMdBSoEhKbS4P9wTugifEBE9ajzqSRL3lNXBEuZE9Pq4UT38AVXvBjOCD8BEErf1pgWt-e9B3zoBS7IYOfQcfvQjBAjV30EJn0M-tLzTz+P99bQZ+oOejui-NXmDeDNea84Na9gTA5pyvp85J5NEzlzkiXL6uB-sKYEJtyCActXQRBIV8wgG1M3zjgBvEiBsGDrT65JSTPtDXFM+sNcugF6ThKUkxQVh2ajE6445n2z9EMjEYBrcdiz4dx2cnvSpVyeZHVCXjzAKjZsTPNqGFNcdIFUg38nhBgpmkKsC+IhbIxgwc0zc5SkU9F469n2qVnC5Ac+8U8hz7QuW3jttfG5SJwDCQZf4InjufHJ5KTwCXkpznzeSgufHRQS5811o8r1XPp6-dWuRP9tz7ATWQIcTEXc+SKkaob+O11riHtNqehqsOp4NwC6nhefGl2vU8jqKGzw9ngOA6RoaICylD2107AblfJ2u8-8Xa5IN37AZuAuiWi08sE60EPnAfQQ3BuI4CKCGAQBZRjU7Aim8GtmlKcowT+HBfZRCjlNulICowTrrX-XFK58EJCEmWT5cBj1V-2p389WjnfwIvt27LVyop9lUZaIOnLGqjXYBZnMBIGX4Ow5irpYUuMK8dQGMXw1gWivFi+3VMzMYkaXJjIfvdFeZcMAZ6kQMhno5zBpuPdcgEF91xWwldTRqWnG9h660shQXj6zKJBPTczEG2gNbhGJvKS+f94PnYyq3nrvWA-tGiqsHE4WQPjZl6AlxOdP05rB+gPTHpjiYy+w-VTL4ntTcTskgyhecw9r8ZBwMAPigQ+yBeBCysHwewLgTYfN5BSYCon4lwJifutApJ+DFNmIi+XzvrtlvRLBgV9-857s2IdlqvBNexW8e85VazVnjXfNNeJWC4hrdTzhAXEQ-JO8bhUr7kEJYIXwQqghaJxxp4kgI6vm+fHEBNs9Zp4cEN4IZW0NghRTstiHzEIR2OSAxdGfV8CG4AI3y3rH4bTIdBCm56LgIvBAcQ4kMyrsYuaqu3gRncQttE3vtBr6Kdzr2tmvMaBua9Z04SiFTnipWfoOoH874EqE0WwUGLBa+t4CtuqTqUt6gP-dbBez8XwGX90MdlZWeRutQVZYFavxuGuY3Kt2iN1D54gQMhfoagxXIXH10TZ44PcKg9fWPOx1911bwpyzdoineN24Kd8UGo20tuIRA9CkFmN5pDIkNhvr+A4FOJ18qSGNz0RvrSQsCuU85rj5MlzU+hp3S1Gj2t3MZNAIhnodfNde8EDTr5UQLcbnhAsbWqrZmPK04LSAeSXZiBxD9WX6QbxMqkog3G+c3d1kp+Y2FIQFjHQh7rtp26iPzJvtRfXHKJhDfp6yg2cIVPgvh+6oDGSH+YytRo4gmDmQK9vwGuIMh-myrDxByelXObeILiwW6iLwESC8SV6dNyMIQZA9fGQeDrQEsYMiIeJrO1+uC97QF6Px9gZ7Av2Bf08-65mPyh7uzPZyBNl94kHBv3bzn+7RjBhA8MO7G33bgV1nIbO+2D1cCdYxISIsgTDqecDQoEHUULgcs-EJODRCYoFNENB5BXAxbO0i9koE+3z2lulA4LBqhc7zDgi2I9koHEO+qmD5Zpck3XiDyTKO+Oi81V7AEzLfjDg3OBkAth4HZkOZFqb-ZZBiqcGoGq5giwdqg632+d9B34O-0tgTi3HtOpd8+069QIGIUpgoYhJh8RiH+mydAWw3d4hQz83+5iE2+IWM-X4h-tMGW6IoJBIUtA3Tu8z8BtZKiRmweQFZ7yPJDWMYQf2WwVB-QVuoOdGCGbB1FbqdAjj40OdF75Odyv-lrbZVBqkD0d7Q4Mx3ndAp6Bgn9Cx4HgIkrgffEnO4n9b+47HxBgbKQ01B7-cLW5IIIBgdoZCYCHY9dK5vR2-7uAAsCBtqDHn50G13Xq9gnnu0L94YFj+xgls7jH1BFFMt5b14IDQfQgpvBeFliAEFAJerpRnDhB2o95J5lANTwUpPZc+lQCCqafrxzwUIgmS0gx4xnKNAK8VhzA6YiBD9iGzfoMajL+gzUhAGDZu5awNMznt7P+2lul-GY7bGxVjLA40hP38QV62wK5VJ1hUxaphD5dZqwK3npYQqYWgfNs+YuwiGFjxA7XWllCWh4Q-y7rgkbU2BKFCdrLGgMd-qaAxH+Z1kAkEKwOtAQ7AlNC5pdjIHsYOPbjo-U9uej9f96hIJVTpM3f2BXwDK8HOvyQIeUQoVeL7dSfaRv19vq83bsh-rg4Og0IxKwrgfPKBVYUf8apXEwJpmWIzBDPdQBYDIKcwZVA3HC+BC4wEvIITARFA95BFzcUXalwNxQRIvfd+rZCq4Ge-Rrgcb6Hn2B3IFyFkcVzIbZQ-MhhZD3U4+QIbplWFcqhja1Em6N62FwsdVVMUjk0dD4K91TvsjLaQ+aMsJe7hYPHgc1Alp+qW954EJQNRlrfXcu+s79BiGGkHXfpvAk8u8yc7s7-ILHXmNfR8hEz8LUYLp2rJlOvKv+Bnti-6LPyA-kXAuOmC0D4-ajYPSPkDnTI+La8Ml5wkIu3nDvKChgOCl76KoOv-qvfTxBCx81UGcf3AQbjvLVBnhDp073P0-7vRQ2z+l0dPn6QQJk-ljgmihROCM4Fna1efoSg61BSODLW5330awWTg96Bk68tySIAL0-sxQj++rFD4HKYx1l5gi-Mz+rOCaEFYwLurjjAtYG3BUsgF5AMEoc3tQSG6y9cX7+nxTwT17XvB81cFv6UwP4QUPg+ShI+C027gr2dWijEIYms6Cx8j5WXffCZzNShmKYNKHnMGZfkoQ+JuKhCumRJNy4ToW2NYmOaw+qZvewaMiynLyhbKc9iY2FhcQVk3ejBCz1yqbTUyt0gEzIgkd+Ddq60b2-AZ5QoDBtDgniYd9heJvUPGCITpDCN7OIJNIW6Q-yhCecPCHXQK1LhRgk0BRK8-CEC3wCIULfHk+DGDgp7o4N1TmMPbH+Ew8YyExIJYDsNLHKhfwCBV5yb3yoVwHVJBiPcUTqiYJaNipvNHurP9YaZ5IKMwWpIHTeq8DgRbRwMM3i8QNbGi4BcoH+a2HIWB3bkmgLcC06NUNDrqiLEqBikD0y7ubx6od8-OX+ZgdDsZlQOOxhVAwR6rB8CETsHwt-i-qTzBS9DVyHS5jcQRFvOZBwtNZrai03bfhaTcQ+qyC2CY-GzxoW1pbEech82n5Dvx8QQSPfy+OW88wEJYILAalg3ohGh8wr4zvz6gR2Q4-6i78Yd4a7zMjhqFYw+Tu5TD6jEMvIS73DqhzyCayE1EN3fvYfT5Bnt9vkGxzxeoceXStKWZM4UGaexBQXKQt7OWc8FR5x9z7vn1gq+BMp4EUHzQMuvpqPIlBYlCTZJNk3TplNgrFBgKCcUEl92HvrfAlI+5o83yFV9yfgftAl+Bh0DyUFaw0pQU33RD+BR9h-6uj3pQW2ZRlB6hdBAGfEyv0mplcQGuH8Q5othWDHgNHNf+Y-d+UFkf0FQZR-dsWk9M5+4fYOkYUrMb7BxWCiaHCoLP-jMuJGhMFCUaFwUNugbDggIuD0D+8Fg4LHejjQyBBz9DoEF--1pzvmbMWhm4tSaFYILZocNfbHB0RcHG7fPyyBpTQlneyOCLj5tjyIoRRQuAB2n8oYEc0JhgV5vFihpCCGcHsUP5oaZ-WvBsy8eKF4AIiLtyHWhBVn934orL2pCEZZEZSrFMrrBkAI7wYrvKB+HlcwT7nlR8rj5-KBhVgDHAEITyYAQePEKumaDy7bsAPm9Nb2EOIdlkNcQOWUw2EpTRXBonUsEq4nzWLnrg8BWju9yj7O72gquFVRtBWypm0EW4NbQd+PBQBk4tpB7-jwcOqoA+QefaDE8QVMIpUgPYEiyWgDav5PF10AWYA-QBkl81yJFxHssjhsQSygVNFcEB4JTDmGQ7r+6e8t0F9fw0HgN-DdByaDhv6poLXQUlTPdBSp9r7aATip9F4ArRKitDmu5SUNgIYvAwIBWeCNaE3oNW-negjyqvjNejLH9lmpuzva5e7Fswf5xAPLwWSXaIeY3c+QHsJ1toZJnRVm2pCDKECkJqMk7QtxwUfktibsl1nDjPvR-BBhD5YG+0KQWv7Qp-I9iVMWHB0NmoQH+E-eMqcI6E6kK7YtHQzyksdCgf5v3Go3qD-PauckC-KHGwIczs93DOhXhCGpK6X2udtRgzSBtGDLQFRUOCIcOBN5hrGCpb7OwPLod-vM9uERC-94pkJsfnxg6TeoB9LWEulxbob+1JTe0B8A360-y7oW3nXYel0UWkGSYMKQW5g04eDj8MoGynhLoH2Qv0QA5CgO7uP1ymHjTaehb78GqHpwP--iZgzK2ixsnA4qYNMDkYHfPy69Ck2H00y3oTKTHehTHsXMEBbyKQZU-DzBWv8eaZTIKfRDMgvzBl9CGRYLINvzrfQxa2+O8Re5wtzqfhsg86hrUC0t6AQOuoaJ7dohhI9KsGUUHHfm6TNLB-kNze6r63uobSPRUW5W8UapB-zgLrAw2T255CnC7h-2Cdo1vLd+8YCHb61EJdNO1vTBhlcDsGE7gNwYfUHNT2BDCXy7g228Pu1gq8uKECusH-UJ7vlCgu-W5a9YUG7sM-itrLM268pCFt6gkOHVmNgnUe6ZlJsF8F0vYaZ7Fv+QJDeGHt-wfgSigie+JKCp75ZH1g-rPfeD+E5NtsE0oL2tih-EshlNF09ZlH1rQaHLDdgDMcbTp+jzW7Jdg-m26jDBbaNH2Fts0fEj+rR9XartHyFQR8HXf+oqD9-4u-xzlpKg-4OC0c-sGEXnOgfKg4AqV0DfSFffhv-ujQu-+SFDN75BULPMmhQ25+86lRP4nzU+gZl3RBB1ND-r7Vj32PlEw-khJFCScFgAMJwdEwxmhUADqKHScPE4U6goZeLqDcSE5d1FWkvLenBbFC+aFIwIFobkwv++-qCCmFNF0EKrxQkNB+QCZ6pVV3YpqJQgGCIJ9r5Zi4IXNhcne+WMp8U0Ey4JolOubMmCrACm6Inj2RPmePKKu3ACSFYmAMxPhMw+L+5aDkq4zMKIOnMw+DhOIde7ZWqnJPkxLT8e4g8NmHtoJtwcV-HZhNlMHcHlV0wZgCfPMYKg9w95L6wYUhBbV4uTX8YJ68OS7og3bZiyVzDF0EWANMHiugvXytgCTyJYT1z3gCwl5hioE2FZuAOVPh4AoCc5YdSgE+ANsVvN-PLhfCDB8FyUKRYbnglFhTkt+rIB0P8ZupVaqm7YdaqZhM2UVh6grThpFNmIbuJS4oXXg4CKxTCMYEIO0M4YG3Ff2np81-benyXHlZwmzhp6Cqw6wPwvQfA-V+2Pg9diy3oOEQd9PHVGKeNjaEMX3VgS0A35c1DsjJ4dM3aRovg76kJlDWbxr4KGAQMAxuO-3Dm47b4IcnjjXc2hnXAd8gpK3GSrMA9JW1Z8iZ7JX28nhfgwJBV+Cmz4E102AaEQojyZF99CHhT2-wbU1b3o7+D+z6nANuAc-g7s+UU9mlZvgNyYgAQjmuQBCJz5kuTlvkGWd5m4BCXgFi-zeAZ8zGAhfzM4CFOvwKIW47BJBqBC7U61TxzvCCjLWuYKMmp6zNXJHrgQ0rBc7Czz7G1wAbjrPQNWCwCQE6NgPj0PiAq4hbs8o1ZjT2HAXLwlEBzKN8r64gM-Ps2Ak4hz0xdiEYNwN4cuA04h44C5iGG8LyvtSA8Zirrddp7CEP2noyA6OuxEx5XIgS1BAZohM6e-l0caiSsyoNLyAi3y63tCha3z2CluoQscalgCWNR3f1-nlKAxmun-J8h6CQOl7sJA3lh0CEeH6qgL+-hxpVt+IqcOL7FK2T4S4Qy8OJGCTYEKsMY4c5zdVBJmp0qEaQOQXgXQidB2rDrny6sMjIb3zMyBKLFHQEzsIcmipfQmeFNIEeHXOFJnnpCcmeMD5v6SpENczgg+fS+UJD3bjZEMyGgCQvIhuPs1z74+wcgZGA3Em6ZDjm79Y2qIYIvVehy7CooENkPwVsavdMBsaVqSGSzxBNv-nME2+YCVWJHIMAYbOQgluA7CTyEPUMrATFfRBhirx4r75qySvoPHGJ2yvDmCFW8K4IZlfaghyxD9iEv8JNnusQwl+mxDTeGTgIdnpgnPYh--DSQFTgKOIYOzAARQF8ziEzgMhgE1fVYhZ6NziF8LheITfQB4hunUI57PEK-4dHPUaBB5dxoEYZgrSkN1aaBV7DgHD-ENZYoCQnhhIN9XyHdYOh5ke5Ra+d4Ch+Fz31vhm0TM5Om18ESF-4Obym67ZtuskDXSHBjWI5hSQ7CBCECzr4HsN+oS4XKmhqD8ZPJk0Lc+FXPGCBZEDJSFw3wEETKQ86+82CEPJ4kMUzBhAp5OWECOSFEp0QgUBApQRBbsGSGHQzBnlxfCwh5bs82J-XzefkW9A+eGc872HO3RRvupw8OuVsQiWH+8MHDoHwj5eIfCH54E3y-9mAvFm+PlCiMFtYTlAacvFDBxdCnCGT4KfwaRvRuuGQ4rCHM314gT4I0m+KdC5WHd10CoU4w0LB8C9KMGxZwDIUj-bSByPDa+E6sIx4SMPMJBZdDsF6uwNx-pxg8yBV7dXcrRczH5kQvU5BEcDeeF5UOkHOY-KahrrD+fZBCNgJkbfBahmzclqH3b19EiVzSfO-tA6kHtUMqIeuXRfh4UCl2F8DFcvsLPND24i8MPbDUNwLg83RTBEndlMHzCIM3ljuY6W-ogoRamb2A7mTGNPWt5RAOiIizTgYvQhg+6bCKI5-SXn8tmwqt+I8C82GW-2ngSuQh+hRpMzf5nUPa0u-neQ+21snF7iew11J0-CK+JZcZPZahSnYav3EaBbxDBn60WWGfl8QnARPxCD4FPkLwND9Q1guzHI735F-16wRew-rBZcCkj6t-3z-uDQ39hS2DBGErYOhoWSg2Eh78D9n6fwPP-hdArRWDHCOOHlpmY4V6Q9e+bHC+P6kiLEClxwmeBic8wvas0MPvk8-VUignD--5n33BgTbbS1Br1DQmFrrySLhUDMThsAC-+5s7zBfguvG566-cjK4Gf153s8favBp1cxx6owInHlemPJhjeCTOF-HzM4W1AA7hAuDH14K0JO4S+vM7hVE9M8GXcMOXr4PSM+ilC7uEXOnOXgTlS5eM3tOL5ze0kQepQpyexbdHBHFCzLbkbnTb2MG9h97WEP01mLAkD6ofM6H6Owgj4cTfGIRbN84MFx8Jbgdd7GXWq+8yh6OUOxTv-Pc9i87s2wYCP11gRKXLwR0QimH6+UOIwW4Q6Ge5zt8V4hUN3IepAvn6XG8NWGZCK1YXqwvSBb+80F4RkJDIfUJCuh00UGV6BWynrlXQyLOSRDlb5njWMfkmQzuEd8cMSbq31roRmQufhUmC5364IiyfhWIw2+QE4CyFOrxA9p0I0qevolqvB78z9KAfzcEIA8C+iE230j-uVghdhO79gP4mfUubuvwtMBImJV2EjUP30lvwrkhE1C5hGZZ3P4QfnBNhtw95Zpf834GvOIjYRIbC8Tr8DSAFrvsEAW-SCNV4gIKzYcMgvfOyd9LhFZa2uETWw46hVwj1yH5iL+xhXfQcRF-D14GUcOv4cp3QgWjd8pOEjP3vIaeXT6hYS9vqERL2mfsy3dERWcZ4RGTbyWfmsROoiugjCKEbPyz7piIoChOz9cREUoI-gf9gr+BF-8f4FrR0mPqc-VHet-8FW6Y0PzHnSIl6BGFC3oFYUIpwThQ6debIj7dbGoJE4bJ-eJhz-dwu5M0Igzmag2ihMTCxJGXH15EVp-OBBO69oYHumzSYdzQjJhi3CvK4cUMoQYv3ahBuACucEsiIX9iLQgNu-jDQ0FhCzbwTWDI7hMaCeuE7L2QTkS-C7h6JcruHv3S1oUjpLQqoiDMhaPcPZgfaIs2hjojQN6973TrpjfTOuLgihQGAYKFYfjfcKWducJ96aIKn3qt3IV+kekQxEADiyEbCPN7+uYEHKHr73QwZEVTDBaqIAf44YPFYXhgvWBTiDcWHJ0PZvrhAtjWBS9zYEpCOzoVRgs0B6rD86F0YMLoRa-RPhjsCv97A9xdgSZA4oRst8AI6BwKn5tqrAn2XRUSf4QqWtYc3QiA+bpd7WEbDw7oVsPOn+3dCLhH5IO9LrY-L1h9j9Of5b6lWEf9QPYRCb9NhEXSxZJpNzRbao+l3WHaB2aQdHfbN+3rDOf7FvxLof-jQ08OZdSD4OYPKgcr-E-hA1tXMFBlzCweMggthC+dD6HFsN8waRjfzBRv9ER6jwK2zv+I5+htbDGn71sOafo8I1p+B2cdyGf0Ky3h2wn+hSWCD+Hu-0QEdpHD4RZYDwJFDsIXfiOw65BWhCjD6Ll0gkSxXJvhBtcpeHVkLtMmgwzcRjHcWyGzCLdMj8g49+jh5d4HeMMz-kCgslIxDCaIGoiIwkQ+wm-WD79oUEIiOoYfKVYMKM9Dr36jb0IkbCIv9h379fy7ooL1HjEfDbeWUci+40yLKDvMHP8h8UFLLqA5y7-tiItbBRc8NTYlzwz9iR6SRhciNTGGIgLdXlWFdD+p2DmUHnYKjkqowj7eGHDiK63B1IriP3J2qfKCBUEvBzGjqpw-6CcZUpo6kcPFQeRwo-+UEi1+7Mf1lQbRwsOq-3wSRFJCK+BuSI+Y+rHCh14wFWegRuQ96hDNDicFs7x24WpGPiRSn9hOH2tzJBgpwoURp99uRGAwPy9sAA2ThVFD7UGCiJtQVJIpJh9ZsqcGc0Nhgekwo6uEy9yEHeoM0kXYXbSRBnDdJHAP1-FrXI4mhD1c9uGCh1d4YpKelSMk9amEUAPqYTgzRph+DNvP5je0ZHk5w-5hLnDQQK71Xc4fvVNgB25tlcHV20oinMKEiUmkVNQ6AKwQUtrgoQBFaCH6poKQn-s+vTgaJV8G0EMSyMpjIA5iWVJ9iGI0nyKrkwdVLhkjMyv7SMxbkT7w9OsOXC3cGXMLq4YfRRqu0Fs55GMDwXkQrgrk+6M89GZDyOsAbVwwFhPzClzaboN6-k1wmPBrkpWuH7oPa4YegzrhLg8RcH4vz8ASiXDPBOp8qYGA8RCAcfw0fBkisH0EsT2MQYSXc0+s3Cuw4EsJ73n7wl0RNtC3RHDhw9EcKAr0ROzsQMF-+zAwbd-Q0h3QM5w7SgLn3j4VYMhhQ9EMEuSw6CslIs8O-LC-UKCsMpYY8TTKRoRtKN5qv0lYdcTHhR-EDc+FZiNxXmRgzRO-dcVWGD13CoV6zGyhVr8RVb1SNioVWItKh+rDoyGib1jIdjI192DQjMYz9SJoXvXQr4yPAcG85+v3boVkgzuhQb8iiFZYKZ-k3IA4RAdFzMFJr1SgWeIizBC0iIRZrCNOltpgq8RCL5thFXSxoyLz-Xf8jijjpGT6RpYL3Q3Huft9DA69IOMDoW-Kg+bPcWeFviOnIchQlX+c5CRkF3SO8wUfQx6R8bDnpGQy1ekU2-MthM1sb8430KfzsuQgCR90i-xHASMVYa9jRthWyDm2Heez6-F-Q-ZCRI8HVZ-0MP4XLPeIOaZ5ND6ZYMt7nSPP7q+h9WmGrv2G7g73TGRjH9xN7z8O5ll1Qxdh6DCPkHEyMFHl1vYUeuAjet5NYJfZuM-FCR+7DLy7CCPfFHzIosmgNDo7JN-0X6kjbPMYL5CeW5ESOr-sGLcbBL7DmyZvsMREYNQ6teKIjOsGpHwhof+wjI+xdMYaEz3yGylqbJfM6si9g6ayJAbqgTBhGh2Cti6Mb3pbnrIyIC2H8LTb99yuwSbIr7eZsift73YNw4Y9g-Dhz2Dt-7IALewbGPExhu2C7C6Jj2GgfYLCURqttCRF0cO37rBQqY+yXCaRGzH0zYYHI5iR2NClj547y8YTqgx1BeqC-GGo4MkkaEogABI2DZJE-QMk4R0vemhPjCmc4AwL6XivJYGBEgiTUEOC1OPk63WwRtTsNOE80M-9hKHGvBlld9OH5MIbkYwg+uRG3DucG1wNAfj6HZyulnDO5FuV27kdxTXuROdsrMGcSN+YT-I9phGuDsWHMALQlhQPTzh2aClcGRVzC+n5wmKuJ44EJ5BcJbtjrg6Zhj499cHPjwJHLdHbeRTDpuY6KOQKrvcOWk+2lku0HoKz2YUBPdQBONR+cE5gHAnrVXUdB-X8JJYx7zUZrXbfk+6uDG7aPyM6-tGI+DMAJdgFFh4KTUZYPQb++sdh5HR4Osii1wuPBcikbGZHoKTwWXvLeRBL9ewEm8wG9gcvZb+w3CFKHpbmSluwo1KWZikZuE8KLm4YdXSvBYDs40HyqJmXoqo9bhBkjUX6AP34oaUwzVR-hlTJGb+3Mkfqo3hWgZ8yYF94MQUaGfdWhQ3Cuu43cLNEe4rVJSE+CjBHPcIrwaE1WfBWFAYa5hqi+4aUlae6FSUY1RsOxsnujXYHhiao7IY8O0cnjFFZyeMzMe46vOVh4SfgtS+ivDEeHLALDEXKTNYB48daeE2gMx4VcxZlhOPCMmILx14mgR9XeONwC5QbQaJZrnzXNgRGRQqeFxTzOAYHeEhCzPDQIIznyJchAQzKGRU82eGOO0otmMQ+AhJRCioa5UP+AUkgnjB6d46p5YVwl4RS4eFSX8deiES8JPPrGA6EB559lmpa8Pv4Q2Ax-he5wVeGcEO-4Qc1cjamvCJwGgCMldj2A4M+YDcKr6MbTQbsqoE3hPBC7iHNxHAEfAnTARrYCP6A0gKZ0ntPAF4sF8kkB4pT0UBgPHg80hD-JyyEKGSruVOQBsiDc8bW0PpPOgKNQhnoi4N6KozFAY1DTPhGU4INHkXzmdrKA-RBYgjxS7SvxHEb-PbPhNpCUxGOaMtZuU3DPhjhC3JFOUOaAYVIywR+2506GF8LOdsqw1IRqrDKpHl8JqkZXwssRwSD-NGZaOiQQ6-RxsjfD-hH-HSHOq3w3NqD-CO+GJELKESpoAF2QrMq2ppEIl0BkQ6Ch25oR+EssWrlOPw74Bk-CVNa1CMzIeHA3xOTyDJsoVYMhkYTbOCE-VDGiFTCKjThmAmeGbRCnf4-5wP-rlvbohHv8FfZHkJXgdJgqdyoyifsHjKMhcrWA4ghroC94ZNgKU0epo+HwixCqppiaMt4WbwscBmTs9eG2z0-4WdojiUxvCWk4gCPgEWAI8nw4mjHtGSaOnAQAwm2YcAjsG4tXw+0T8Cdq+32i71Jhz1obj1fDARN2imiBXZ0QkS9QgYMU0Cd2FcmwjUi1oqbULBdRZqXIh2UWCQmgREJCGtEPgMLnmDnBz2KsiJcFlzx2viKQ50hIj8rKH0b0CbqyQykhWgjBBGbKOhEWqkPlR5oit94iqOJIaiQx6+6JD30ovXwpOEvPYEhkKc0cEhSJAXtJ-H6+5Oi4IFyCOlIQvAnQR0sjUQy86NUQWFookhG88nuHOUJMEbXPdkh-4D5BFi6OogQRI7H89EDaQFQX3PnlpQtCiTgo7NF20MennaQt2hCpdn55cCO9oaGI1hRX80E+EtCNm9mKQ6G+qfDZxr86PC0amI7yh6YjfBExaKxITJRPV+9UCDX5gyILEYvjNLRmrC2WFV8OoDjmosPRB7dbX5poR-3iawzRR3x1KtEvYSsgZUIx1+cSD+xH8r17ER6-CjRXUiMe7TUN01jXw3b2nkCJxEm3ynEXlDOQOu2ADm77N2jWnwvINOqDCl+GjCJVjBr7EbRjZCxtEtcxmEfMo08RbSCVtE+ay70fNI6Y23WMrh44zUqQUOQvxRALddQCpwK2kXtI9n2U5CDF6tUN3oWcI+chTQjT0KlKKfodUo0suS5DV9EJaN2JEDIi6hwncXhHyKKXht1A6XhS2jzkENwKEJmtoixheijKZH+LzgkTyolAyO4DCBFejzmgbew0hhc19MJE0ig-IeybCteP6NOGE7b1L7l+wigRpyjUdGPsMhofLIt5ROIilZHMCKyXvZ3aiRRIifZEkqIYkQHIy5+90DKVHIGNQofDg5tOr0Dx168cIB2jxI4SRscjTS7hML0DoRIjBBKgi7YE00NCUXTQzlRTIiku4NPWEkRnIyORkMCC5E0UIlUVro9DOmnDeaFLcI0kStw5Uh3FDx1Hs4NFoZzgtVReki7P5ZMNQdrLQn0+yMM-T5cILCMn1wuNeatDBuG171qAeofZ2OY+CM26MwL1xMzAq5eNL9b-bw8SA3vg-LyRhD8fJE3T3vjkaiezRFCiQtEeQOofvJnNnKimd6H6RSP1gS6Qy3RcUjSxHodwT5pCvKMR0K8YxFiQIV0elI9niixpkxGgz2EfqLrDMRcQi8+HysN90SuQ-3RhfCjX5l8MDIYEQrzOkeiwNF5CLYweX+Q1hRQiY3L1iJGbu6zVKh7ltB+YtiMyocQvRMhVQjND41CItYenogTB5rCEt5RwOjft6nf9u9Rjg77BsMTgSB3cshrRjlpFpv22kX0g2O+s+iZyFDIIGEbjItcRUyiNxEg0O44tFAncRsUDkETt6KkXqNQ5J+auiQSzgEwZ-ojI6GyzQiC9EeQNyfu0I5rGpeib47R3QI7rsYwRwC4iKwxLiNSUUlrYsuZ+i3jZVsN49n7IoM8FxjAg5b6NzvlwTTa2e+iIg6id1hNseQhYRp5C4GG-CNTLllQ+-RkOjfkHgV2ILvvAwbee7D7bQnKIEbvwwiOyeyjBtbA0LrIWCY9Z+wBiAoKgGOfgatg1+B5EixGGUSJo4QDgmiRQOC6JF-wLX0VAbbj+NbC9bbscKuMegYzVBnjC19FUyI--rl9L-+LKjRBH8SNl0X3LUThScjc5FsqNAAXfonOREcilOGxMNJwbyow4+3JimDFIZxSYUpIzOBJCDS5Ff32HUXKI09eCojz14CGMMkUIYidRuQD4Y7S0I1EfevQmBuqjiYHdcKhYT3gtPBCCjVaED4IRYVuoo5eO6iO1F0APcMf+vYnKuhiNdITE2A3oYY76wltDmjo-oIN0byscwxQUj+FHS6IW7ukPKS2KG9IMHpNx0QZvvTlOrD8-CobfyMQUXghii2Wi--qxAJNIXwoyhRK6k7EGXdxykcFoiUBkZjUpFu5zszvEIgKhBfDyVGvdx5vqFQnOh9+8qpHvCgSMR-PJIxMVCNeLhII0fkXnWPRuijCtET8IQIeL9coxsm9epGheSMUeT-NJBSPd1h5iYJ9CE6wmxRIgce6FRsI1dv3Q7vRJw85pFdkJjft83Enuk5jx6HnDxX-PcPcfRXMiEy4DmLjkWEonNgESjzMEJnXl-l0guJRmItU2FNIOaoe+IwZBFb8h4HpKOF7oBIrJRbxU635jIOmQfkojBa70ihD7G-wkjnWwg6h6d9clFrkNOofSItFudv9MW45j374eDI7+hnRD9raHII6UY5IvthGWDQC52KNpln0oymeS783DH5YOD-oVg1NeF5Cr9EVEIGMVUQgbRAFjr4Ft6P3ESTI-s6ZMjb9F-IN+MaCIh8h4IiJMh0yI10ZF7BExfWtP9ER+1uUTZiWhhL+imW73sIhMdeAgWRaKCJsHXKINHu+w2bBiS8JdEjy2eUVaPV5RNo9FZE46Pm1lsHTWqU6tqo4QcKULlrIruB3t15GHT-3BUfhXPvuxuDoVEYOFrFkLbesWoY9EVE0kWdNpP3QcAtsikYb2yM7FsvdWlBh-85o5jKNLHviopbWsBiiVGXQIQMYOvM5+MBtUDGPQJLFL53XGhlJiGVE44KAgbSYheK9JjlzHsqLREZyY+nR+OD45ERMKQpkFY-kxTKjuVEEWIisdSY7yxBCDGKH3H30-lYFQdRpRc4X4C72ZwYLQmUxTp9Jx7KiKwsttwoyR6ojDgjdJUf2hYrKzhK48l1HK708-uLgnGOxaiHAGh4P9wbLgvXeIX9bVFhf36YVw5AksOg937iMD1-Ku0FVECcX93VGryNC4V6o2ZhbNssK72h3rQdxFPeRT5szcGyAJ5jiIza3BWzDbcHnyK4lpfIniWT1dv0glWNTrsOgiyyiajvmHJqK9wZoeLqxDA9Q4hMDz-KizArNRgeCAe7fyLaYQ1Yv+RzXDsw5QnwPtiAo8tRu6DoS4TfyInlN-WtRsCjBY7e7QqAa4ww0RdkjjRHXcORYbdwsbhzE9f7bYKOiAYF-CxBZeCuJ5d72ckoQo43OrCc-JEEykN0WSw8oWwUiPTE8v1AwRogqoK0sCPPqMKOj4Y97Muu8GDsN5dqM8Nj5VfDeMPtuFGl4IFYX4YhqK5G8hFG4YJEUfhgjV+MUjpBGuEPZthfveLR2ZifdFZ0LzMRVIxRRh7szSHHhyy0V1-HLRzusmpHpGJakZXQvLRsSDWA5VGO6kfD3MohrZiNCKDSPSQVAfEaRViixpHOsJ2HrtQ2TBsbDRf4Bl1Qjhko9A+E9CTboUOAnMcT3acxjj8jTZzmO3ABPojoxU+ii072b06MU9ItxRG5iN6EFvzt+nQfM6RQnCde75lzn0Z+I48x34jq35khWyUe8PItheSjz6FfzTvMf8VQLBNxjs753GK9OrVA98xkWDalHRYPqUU+nRpRf5jmlGdsK4sEBYid+aCiTkHdKPAsb0o4dheh9Bj6DyOD-jAwjGR1d82R59P2QsZLw22+gxi69EjCJmUfNnKYxlQcFlEN3wawda3a-RAKDny5P6IvLlCI5HRMIiIUFwiOosU+-dluhyiQj50MJxIbzIyex-Mjlt6RHyFkX+-EWRPKhpsEMFyIEZLI+5RABij2FPKPf0YiYl5RUNDwDHCWNAoSK3PHREFCTBo+y1MsVQeVD+B2DSj7N03mYdhXMFRDNElLE4f2NkWpYjRhGliQx7EfyGjkiozf+BHCDGGWF1B3iRwzFRdH9F+44qKrAZYwojh899CVHeyOLTMDgzyuKqD96aMSJY4dSo4ORpZVQ5H0qKHsV5Y6iBPliuxJS6PZEcggzkRWIdpJFX31IMSQ43xh0ViT34s0K4keTQ9mhhcjUmGimJLkalYpIB6ViUgE8GKoQdAzWUxuVix1H5WOVURdHJuRqA8gJbaqKlzkQ5ZsGeL8yHJ2cJoAQ5w0BKZqi7rEWqM6YWQPDc2pMdFcEcAIGYUyDJ1RauC-cGuqOIloNYkLhoCt7d7eqIi4cSfDd6pJ8N8yxcIPkfFwy3BiXDFrFnFxHIitY2Qekajyv4iGwkcWcw1QeqLIH5H-yIOsTcw73BujjfcEuqJUcaAo4weVXDl0HPWILUftYotRpqjbrE4Tw6YWE4om+144YS6fWJrUY0TdCGCk9JKH-WPXUV4PVKU16Dt1Gg2N3UZ2oiGxheDTT6t7xLwUnQzien5BoopTlXIXkOorhxXrdOKG8GLW4ZGOVURG4sg0ElMOQdi3gsB+dXctRHy0JkMdlTHJx+pjq96bqKUMagooAuabdRnIg1wPUYFop-BkNcKSzz4IvUcUlPKW6ApHJSWTwuABvgvxqnDsQeG7OXGAWmJECWjLUuEIiELvsGIQhu82JgjYYCtX9xLCrNlqbygaKBI12nWt+4TNG8L88NF60ib+DfRcSgy5h9wjyBAhBObkNCkGhsOTAvOLAISGWHyeNzC1OTQSQ8cFXdEB49MFjQ68sxwAamyYLgnUhl1Hz3EPwYmzfjycPC2+FlaPcnj85MlepSJWzoV0nWUjFQ4zBQytzkrJTw0dhlLSKGG8dSXGHALqanczeKGzZ9Ca44aKJaq84+PqTLi9zHdNWI0SVPMvRJAkuxFfZmKhoYo+uhAIDZ+Gybw1rkLw3442tcsCF2vFY0QfgpmkhZZuiTyzwjuIOSJv4UEAclLuOn6cnzHJPRhOAOsTln0goN-AJn0MPUk0BZ33vzgsnFyGECFD9EXc3xbjLw2EBPGiSCG7aKf4SsQgHRT2iyk4a8OfPlrwrsBb2iLtEbEPuVtdoyARdQcgBGKaLdcarwjTRqmiqk6+uK9niHXAZ+u3l+7GPszvIURYpCRJFigb4PKIibuCYqgRDa8PvD4JxosRBQj2Ggnxrtq2nBuhv2HaExcMNCn6W2MJOrzBWFqiYDqIHvQ1CmIUSL6G4ssQ+LdoGjwpP-Qh6JbwARhlvF9Xv7qaD4FbxF7CQw32INDDAtxX5DDAY6TU3MbgY+QGXUI83GgtX1EaoDWRhveknob4gXLccvw2Uhwt1IdAfQxrcSIhNZCygUG3HDdibcSiFFtx-a1cWqHsPBjJ243rk3bioYANvDACJXvasWR0jgmH1zS6eJSnDxKqbYG6Esvwg3m0xV0x+lDYzGUCz9GKOtBwxD59NDznLz-cZN7f9xVuj4pGn5RWAMA8I4aTJDHSFcKOcZEkFZlQyWFWRyRbHVBNcnZi+lhiyGSgeKFptzCfUhf1JRFE-uIbMGMcZLC2txyKQQggPDgXrf1ae8QaG63HSE+Kz9J2GuhwI1rHjVXCH7DLfg6zhK-gdtUu6utSRC64htJAGOmIzoMx48rRuiIserGuNElgaYzhB+ilFGFRcKKFhlmSnqzzFqeoJqPiSnTIH3qpjA3SBLX3PatiYlJol6o0XC8ECfcaiwZpotLFB+H2pT+grK1LC+vskFZi3tQW6qyA-AQaOJ1nAi2E5ath8Hq+kGo+2Zs9W6QlaMZb2RNguoyC6Te9l+2bVcJ85tVweMU0MQUIBykhQty4aXMAcpFdYTcWQXjLWhGciaVGF4wtoUXjgBYueJfuD54tJiUXjXHBJePWoc9AercSXik+gZeOEzmlAQRsbniHvhftlMWpcwEfIHjFHJTJlj1KIULJISRXjkdhXWDRBlV4g7IdXjdtgNeKDcA14zqsRNg4FgteJ54XdPZuIDXiTELAoDFmDV4okoyFEJpRGcgmlILpXZYDXjdVgTeM8ks9AXsGZXicOgVeJw6HLvSEAGwQ6vHpxFW8cXUdbx7bs0oDeWlW8a9kXbx03jtvHmUCC8VZrFzxb7RjvGCr2CyEF4oiOvIAatjrOC5pulYWW2SCBeNFXKHjcFK4AaCT3jmJxwvAxUTxwfdEkqBfUZk9FznhNQKsGHtAs7Ji-HdEDqQZlw2nUWnAOdFTTkqgUNUE+lQ1q3ozKxBD469hmgDokI1+kJErQwFHxvshX35sU2UkUcnH6Q4PjuGDMuGpkNgwVh4iOIEfFvcM9EtZAlWh-f55urNgEW6pCIKGu35E+B5K3iunh-HbIgg6CaUBiD1i4LU0LGwOFAMpRnkBeagCQvyAaHjMQj1qkdULWGNoByTglxG0pAMrF5EOk28qQ0L5MSVaSlT4oS0JGURboIq2hVhxSHnxEfA+fH9TE4EBWwOjqIvinQCFQHloDvAb5QSfh5fHDREV8WGgzZEwYch0GJnzaZgneWVqEaDHfEZzV18dhAfXxNN5DfF5YGN8aQI0XxPpBxfG6wEt8XcUa3xwNpMArIn3xUicwlymL1hpfEu+MrttH4jFqsfi+B4W4L18f80fnxLlgjfFqqBN8f6AI+Awfi4oDw3UIKOH4pZMkfi+JbBTgecsefNXxCfjgJZtyNq6DYgT3xeJiNRGZ+ICsNn44XxAfjTfGIGAl8X4IK3x0GNBUi2+NHGKYDSEBhk86PGHfBD3m0IBvxRxdhcDe+N6gL74jYQ7fjq5SB+Pz8YhYbvxofiKGgl+Lg4GX4xW88vYTp4z4Od8RvmVnxO-j2fEQVUb8eXLUyABvj+7B++Jz8R34vPxZviSNSOqF78UBzfvxW-j0B54VUwHnv43SG6viBAhbWOUHjr4qfxvPiM-EX+OBREL4n2gufjawDL+PN8VedMiynrjf+EfgGNwGkWTSa7J5ur5yoGZ8TGwfRAIvD2eCGPit5hNYm7S5LoC0iEk1qDE7gexxz2N4WFxSDXrtMqc2SYPisfHE+JUCDfIuGwwSA1kCIa2DPoj40NQRPjfPAAAjEiG94jMStGBzXF4t29sj8YuPxp6iJu4OxGH8fH4iu0XsUACLdcHINIC4BVxn5ChLR6lGBRpM1RAaIrVDQiv2GfsEu428SMNhpWqgS0anjrXKVxEID4bAaMG7RiIbfNU+4APEhCVFyeGA4bGwxJtRSRxUg0CdlGFdxdh9coTev2EwWXfG-hW2jBoa2uItrva4n1xEmioBFv8KWISdo9aeQbjDtEMEIKvjy7QTR2xDtcQKaPu0ftosHRwmjntGnaLDcebwyahXMYl9FX9WLcdHdB2aTXhZOLOKP6gbmtTYSVSCwRaS3X9EKQ4XheYnsS75AiyrIVPACHRcbjcGFcjRWUfU+P6hZyjvy7o6I8xEp4+8BF-9hqQU0OYsbtAmgRdhQJpo9tUpxjvYqo+luI+LHH2Ixtlb4EXqx39Qej9KPOmgvyaABEwTFTYh+CtoXsOI7weB1ugnMOKZkZMElYJXHi-nD8eOGEJsEr2eAFDo+rTBL5gd3eSTxbZhpPGAYwWCYcDRhhuwT+3FaoA56nZkHnwXm1bgk25BOCe71M4JLEDz5yWbXeCedRT4JmfVvglqkLF6nn1NMmRwSe2CXXV1unQFU4J4nioerG9UUEKb1X0Oy8BlPFU0ghCWlNQEJJN1gQlyIPegN71evwWUA-ep0CL08dCQ0v+lliH0gkAxflPr1R4ElYMPma+qPRCdhkRnG0ISBGFfBLrxDuGax2Dvh4-r0hP8aK7dMC6V60q+qjoRhpD4EBu6TISuaiMPCrBp5tVK6GSohQlL-XG2p1tCm6PcggtpShMYyENdD-6491wjyChMYyLf9BW6m-V1AhV-Rt8Lv1AdSMJiKraFrU5FBIpSixnrAffET+SprFyEzbIUITVQn5jD2CJtI78h5ZM-WG3nBUBrKKQAaFrskBpPBC4sXPYgwIN2QIBoFBCDYUfGCkJW00QBoGYNSaPRMJO6MfcVAjjBC4yB-jCBMUYTOAYihOLuo6ExJWcB5hQn2hMklIYjTc4oA1EwlWTBlCV7w-lAOzcD4JRhJVCcndOZ+bdhvhEVMFUGiBFKMJWoTcVKoCIYEMFMe9G+bJ7bqq0nIsVGE9-6FYTloEnSCsCftAewJ0Ng+WrEzC4CcOFD7xwHMJLFXbwZtliokf+07iira6-RSFFS1b+x5-B1LHA2ARUaPafwapoQtZ5SKEMcKENWFiEQ1HQiv4Ejmv14WIaWSdLQgnwFH4SvQbIaBug3QhnhPSGl1wS8JkoBrwlcZH0YcheajhqF4IHFhCENwdrogFwrsisZHYi2GPhI3da+G2D2qqsCLrcK2dEiU8XiHSHpTRiWjB4vWhVq59tiIeJQxoZYvyxvCwK8j45EOKJh4v9YT99PnHXOhSMghEhDxwxxkIm3PTIMWxSa5YNmxuwb6kJZIRFNBswsHj2CgtGSQiR19eiY0RNWohgeIhWhB4yzGTOi4WDlAHfgkRBArowxZ2waEkIVIdTvViJKMQuRocRJ1qLsfRhwypQwrwKtDXwbQKYjx3y4WIloeJdhOJE6CJHAiqa6xlEstDn-ZSYo3if6izPRYia2dXQ8q1CbwjgaSUmOKNZmwKkT5cyYRIkiQ6sGfYUI0IImMDygiVhE2eGHywlUjg2hvguQUdWEOkT+Vh6RKZyAzNJPwJ6I9gAyRLIpHJEv6kCkT7DEoA0CiczYHiJ1WE0oo4RBZvPu4ZvM+Y1iEG3bzpAecwQXSmnjlCHZlgxseYbGxBjD50In5xBsidBE0x2Zuiba64eIMpGFE0LYlVJFImGEOA8V9zFSJp2w1IlYRPBjES4uCJVt8kBSIRKIiSoom1Gi8wrIm9xGKiS5EshaCidmXZ+Vzw8YwMcKJNUTIonnQ3Z+s7DcjxzP1g1pQnGzcSviWjxXQi4oQMeKd8Z-47Shg5RBdJM+IZthIEwcox59pAklSFkCV-o4FBqjgOzjoELH8UTXb+2ErjP47YENfroxoowJ3jjMuyrUnMCQUcJig1njOUEb1wG4TjrQcJNg1DjqHXFNsaeYmzBM5iIPYlBIrWjslDCo4q9SqHXTH8pk2tV8R2JklzHbpQfKONQoCB7E0f8GzrVbcUEOZDRBjsu6GxuO63ksottWAF1ATF+R2BMbf1CGJNM1ZRR2hJ7CcDYDq2Ht1nQl0zB9ukrNBXopoTGQlZhL6mKndbWard0jQmozBV+jkE+qhJfVkwkcxOLulzE8X2M214l47CWyCUFrQWJltxMwm0xMklJ7NJxS0XD-QqThMH-lJYz7B-yirTbXYKH7p6Sauam1gzMigOJ4xlrEtRhP9jMOFwqL1iSlkEhUqKiowwEiJsYSp4h6inli39GRI1--pFY8mI0i0iolKOCGiWEfcF6IkjUPGFRL8tMzEb2J4wSXYkJMM09o1EqpatkSmInycORjiEtRThZKQI4kG0JaiWecHCJlhY6InElFdoYxEmeSL98ogasqNlYgHEy-EQcSOIkkfTyqLRE+CJnUTCIlkSmIiZ19XOJqESfL4FxJVhEXEyTGJcTyuplxI6ifB43uILbRq4kS+Bc-m3kegssES-K7pxNVKAxE7qJ2cSzga1xIQoq29c4GovNAzaEFCdiZeA0OJ30ClEQqRLsiNg8Ipa1zpQomgezrXrHEl6OU8pE4nHFGTiczmFh6lpJE4nl9BZvEiNBcaHD8qDGRI1xgZA0USJqkTR7EKqWoidB4weJ5cSO4n45C7idHE7ORQSM44nREAHiW3E-CJFcTO4mGILAsujtWC0J6IVInkRKZYeVsOSWzxtMdBEL3LnndcO3EhaCa7YNeFmes8DbVURmFe4kgbE53rY3O4o88S6l4ceIkWnXE5-w+8TwPHqRI55jG49HWv8TWTF01TISexEihJNO9UgCQJLSPAcNGBJvsQXZS2PR3gTvEj-ue8TqizDxNVWkfkTeJrWN8KGS2HaiYAk9+J+cRP4kIumPibe6U+JzOQ3dIArWIWrd4hBJVyckElj7BQST-LNBJHtt73ohRn-icuYIeJBETgElN73q+mAkxjkRK1p4n-BMmiHp9F4GoN8T56o3zPnqFbRgRJudUbHrnyN0Rd-ZIQLCSGFgQRDRWiXiAgsvpiuCy9hCq8Iodd4MIfx9ihAeNcMQOeehJzUSJIll7Daia-E9uJ94QpEkgJKd0XjcfqJGESvYnFxOGidYg5Jx8nUKomyRPlUoR42SWyfQZomewwDWuMncsobsMOyikePUOJGtejx1eiP-F+KydMRy4XaJ1fjxAmUBMHKJHDSWGUiIUzqfRLFan1VBIWMht-omJzUBiRUjT1hZti6XyrSJ1+pTE6maiMSOhQwxMI9g2tWYACMSoYkk02RiU3PVGJ2-CUYk4xKBujeZDGJePCe+ApW0aCZ77OmqOxxSYl04IJUfbEuAxc2QCEn8cIZuJk9POJtmB0kmexNMiVkkn2JhoMGDFPJIbiQW0Q+JOC1wrE-xN3icSKaJJj8SzIkg9Q5Bo8khOJN8Ek4lRxI0iXMycRJBUZJEm4hiQ8WKonhJxFCvkkexMDiepEuyJoiTdd4GJLfiUkkpFJ3cShNBzA3nemHE+NK3ySMPFRxJbiYFNABJCKSCUmKhmRSWJ9CeJ-RB9El4RLpSQNTBlJRKSPgngpKsSTjscFJrBj7El2CIPXuKYshBXqCmcHNON4cXwYtpxBViFTFymMnUUQAsphWL8+nE1MKkMZ3gzJxElClaG6mPJgbk4qoBFTNlDH4u1UMffEpqJIKTSNKDkgSOvCktBsiKTOUmmPzqcWnohpxGADxUmVyK0VtXIpVRwhi65FBtzdSY3I4c2iqTaibktE4Om4dLg6cLRFeyepJ7tq6ksRxZGc2LQBpKjSQJ0SNJ-qS40lCdDKsRqYq1Ox3DRcF4D3s4a+A+uJGKTC4maBg-uDWkdGID3DoSiSrgeyCo6Zdw-5UN5FrtRRPqog7fa-pQQnHqZhLQaebMtBuaiQ8EJOKwft+E0akm4NjDo37Q26PvI2axh8ivd7Unx93vWou3Bk9tgnRMnwDDi4deNJ0aSO9p3g1y4fIYpaCpR1nkmYpLFmLmkwnI+aSVfzSRPbxAV9ZZYuBJ1ijWdHAUpWkqDoekRN7YYHUrxkIkk0Obqi7x779jXkVebG0OR2C7Q6MXA7STYbOkGWLDUtCiD3-8esw73emzCnHFKAJccaV-NxxV8iNrGBpKnSb-tGdJ98i60wLpIpSZhE2e6IcJV0mh7GfNBuk7xJvSNtlgUjXSOnIdTgB6rQQkn3bAuJvHvNs6SHQl5ECAJt3rP-DK8pjjRrGYV3vSVCo+QJnaSKDrdpJmsTqMc3BPPiP0kDpK-SYSY7Zh4aifzZrWL-NkjBIDJk6TuDo1fxeiWgYoWiSTjx0FBEP8OkIpK6xaHcKvAliybIO20L+4C0QCuGYT0hCZBkhUobjhdB4r5E4yZUeIFheV8erxwePBWirCZ9JCKprNAppLgUauo2nxc6TRnGKGPDPm2okCxcsTgUkbKKZIWakjB4tKTLUn0pKziQIE03y5oglvFwhOfcUrXdxJbgi+olKZNeSc3Eu5GZUTmugWpJ0yRyk1zJPtDapEH8VsyTn-KiJnQUCN6XVkkgffkRdJ2aTfknZJM1gW7op9GX6ElqSrRKkRvT1ZaJuWTvYbTiPWiQ0khH+udCaMHVSN0oPGQ2sxm0SmknbRJaSaIEoQJOvdcNIUly1llhuGQJFMkzom0yO2rpzIxAa8oT-pR3ROY0Q9EqE2T0TWQF4wLY0d0k7YcvSSX7C4oAGSfjrVNyVbjrLZAxLbMbawnqBPpc89H+qNl6PzEmWJ1t9Ay4gxOXodVQ0Y2C4S3QkVcwa3q3Y0vg24j13G7iOqEa4IxyMGcN33F8OFSyY3ErFJ5U4iroVKHdoSP9d7JwmTEjHyyViya9klq67cMckmPvWeyT8kqlJW10zdyjw2XUYPsLeBQ18Sr49TRh0aH3LP+e9io071LUYBu6ab-6tFiLAj-ZMPiWPEw7a6OTYxjIiRKupLE7HJUKSD4kwpMoSZtkQsJcrllUAP-XC5PbdZ++QoTuwkxhPLgNP9HuQT4xgj4GBBmSeWtXkhbEQeQks9zqAAzEmjkUYSaYks5M1mpaErbJnOT51gBKNJxrKKDR4xZlJtpcIgjutaEknJDKCxZiq-V5yewKV26iuSOMjsLwkGrhIvmJmgYNcly5JfSeaEqwJY9QW7p51F+XGeY0-gggMiywH3VksdUgn-qygMIwkFF15SdqlO2J1+4HYk32VuSc0E6hJxCTJ4mJyNRSWSkygWOOSKclmC19iZ8kyFJsiBycmMJLBSWYk5SJZOTyEktRPMWh49cFxYkSTUn2ENMSbokkSJYeS48k4pMZycSkyxJMnC6ElJ5IYSSnkphJBFC03o8pMKKKC-CwRpKT+4m5ezbevck5JaRmF7vot5IvCoPJMWhTS1GFqzxMKKL7kvAxvbUHknu5NDSUPkwFJiG488kV5JDiQCk3hJQKSy8kxJP8xpTk3kxHyTc8nz5MzyYWCZ+JZIStgkz5LRSYpkrNJL2T0smV5Pkrmjk5lJyciEiig5MpSSVEl5auXtsEmZ7Hcibl7evJuz0AHRGYWbyRxaTpa1OCKCJ2oAHyZtwhvJBBjbQlr5LsyU-EotYKWSAslNxOFIX8knoJPCTb4kuQknybEk4ApMIRYCmL5IjydkDDUGMBSAClxZPsyUfkvY+TO8V8mJ5JjycnkuApT98b6Bp5N8CGxEhfJ8WSePr5yKFMSgU-D67j1LImgFNeySjcZlaIoiSUlf7FxgZyhbF6oyJb8nP+FGBuQtYvJAvwp4kYJPFEcxE-BJ+DjnYk75Nr9svE9ApAOSl8mWOIkKX7E+QmiBSKCkOvT4SfgU8vJhBS8QbpdzIoR0tCkGJCTQChKFMwKUQUjdeNeT44k-jGkKbjkzfJ50FZEkIFPMKeHkygp8kiEAE0FOOBjQY7iRxwSTCl-xOpWjW9b6O3BS2rgWvT4Kafk-qenBTxxSv5PgWhSDf7W-kYMMBOxICsYzI+Qpf+TSEm2FPzyVxEpkxQkix8mz5InyQkUqfJBeTidIzAQTyXcUHgU4V0inroaMxcvHk32JQwF8ilxA3Zru19UBJkeT78nrvF2DBwUN9ok-RRCgXE0bCOgk9wplFA3Sy4RK2clW0JopmgY4OitFPEuu0Urkx0eSyCnr5ILBJYU1XWLn0Ba6EgyW+mV9VfJahTyCmGFKyKX5XKYpaU8REnaXQCKcMUswpCxSximmkgmKeGIiopRRSPTgMzVzieEUzt6koijnHAqz10ZYJSqer7ikh6R0PZGPvksHJV+SGWGGRmUUY5KUYpgBTQUmWkLOyMlkutwF+TBolvJOw8R6wnDANSSBPgUeKqSSsIMEpehwqDRRrT2yVL45rJrWTWkkj+KNFAdEjlwhQs4pTvRJBin0ktQJyBi7AlLZPnbitk9TeFwjH7G12h2ycSANX6Q5iljE2ESWEUUEtTBzuSylDlBKvIYCIu0KvhTI3GI4PiPoQwpbSBhSgCmzFIVNvf9MviT-1lhxuRJ5CQJdA4gWOTQQLzeMVhKI4TpG2BwVEayFNAyKGE+C+3rRpFTNnCluil6G3JSFg7clDtT-jL1ifXIpJTIghlKEBmKxjG0JkmhPckvfmuScwwb-J6qiflhxFP0KRkUjQp28SBcE0JK2KdhkHkp3xTnuhSFJ2KV8U01JyBSb4moFK9KZ8UjApvJTliklFNwKaRE9vEQZSZClYFOuBmgU70pwZSPSnMvWU4UcDWop6XdWCkcLGiiV4U9LuPhS5rgPvX8KUMUp5AghSUym95L1Kf3ksQpC8TYinzFOq+vuEUQoow4r3pJAwBKZkkoLJ7yT-Sn4fTviYnE1RIZaS5IIYg0FMVag8MpFDQ6CmeJIYKYfk+wpyxk1inIvVpetK9dUGeZSUUnOlMe+o+rQVJUqixl4ipMyYdpwihBPDitJF8OJysUqIwRx1n9p1HdOObkYBknMpweMIWHD7WMycrQ5SeOqTZKHjOOHwb2wmzJDpSkClyHmLjhw4suRYqSMrESpM3KVKk3nyMqTsgGKmODQWqIlUxvv42QnXrWPKUEFYE+FkjbOFppPkcRmk2XE4EMDHiPdG7BsoiGCGN-t+waKhEHBipk5nIVPo0MnaOM9VG+DDYmH4NQlZPMPwyVrg0Tx7zDqFafMMz3nekz-4OATD7pbg36piBMbL+vaS7HGMZOPkYOk-F+w6SRY7XFwqrhWDMUJt4M+MmzpLhYeBbKCeRXC8KnO0LYieI8IipHuC0f4URQe+AoCQCGA8RgIaFtC5PkqBOCp+HQEKlGWy5pNByRKmFaioOiNw3IKEhDcfIKENNKkwKJPQfWo+BR2qSRnGA2JJfvZIofxxTj7SnxlOjKU+U6fBK5S1JFWg24MeI1X1BeVjvynCOOQHjdXP8pXTjAkpFWPMVkCfb6xplTzylapLXUZZUpBRYzjLMmFOJG4WDY+IpDlSLCmoMS6KRwUCRJLmTR4luZKzxqlmPu8WUSbNG-AN8yQ5o-KJX3NE4hQKOREPQoxLq9+wbdQyASKSRyuQrQ-YTlQDPePyTrgwz4EX0T3UBeBJ-CQP4+pJZAiudHfsJ60uFiXAelwQofGuGBh8dMjdwA0wcm7bUlKZGlOAapQ3rxP0AuhO3SNoI4gxS8ADBqItW3cf1w6OqeFNeYmXeXpkY8o4u+OnUm-Fx2ToCZdABgJYsibx5TVL+5jNU6uUc1T0sALVK8+NTooAsr0BVqmi3WvvCRE0kJ8pU6nA96n3BMEgQbB2JDaIFxoCcRINU7WSv1SWYIXVPpxldUhpwN1SyIB3VNFBAoI7ApT1Sw1Cx4hBUa--GfGt6VVcn-VNBQdYIlgJqaTiuxzkDJ8eq2GIJA9D3r5PAVmqRgIGGppUQHql26ARqcFMNapDSi5xaa6PRqfpkT6p3MAFuRwmLzsANUw6pHMiZt6-9UmqYOwo7SENTKaRQ1IS4eDUtGJy1S7YDPVMcCUthTbibolMdHe5KyIYGA3pCGycQwGAcEs8YjGWQJtnihAYzEL2CQRYdiwhXAUkGuV3oQGIEm4pzk9wEhtJMxHGiUiOuWhYOsknRK6yZm4v1RqfdZeyS3iOlkdQGW8ovDwQE4EKafM9EgSp0KV18RYlO-6DiUubJf+jAbGLZMRqbTU0eQRJT9qldQItcaVrCZRh5DVska2MtceyU3fWcOTPiEExMWUVKIthxDEChM77FGdESQ-Y5xhVTecAVHCNqcIEq4pdmkzanfmNuno0+UYQx0TKCCnRLtqXF3EFKIIDtwnxDRlaENkzly+gSPakyiC9qRNk48+U2Sy0ozZIaqd9EkLBhSwQ6k01JeqU7fZwJG2T0gkML0T4WoktoRxejvIGdwPaxm02H1OPcDYLhMlNTsTUYqJR45isD7ppy0wYOQnTBDg0CD60xjKyW9Qlkp4ssn5TnJO3NG6g9gxMqipM5WpxHUZ5U3cpZTkfKnfHzZ-K-U90+ZYMfUkmSOVSR3I1VJmOstTG6iL+sXIYwSpQnigbGtqLiqe2owm8e6iLREaGJccFoYm0RWfCTaEeSKR4naY3i2UwCJUYo2OaSbcUgupNQSZYzF1MrqUfBQVee0TkK7xhXIbJHDGupXmA66kz2JkkbNOK6JeaQbolgVDbqRClDupj0TPanjZPYOqYElyU+Y4B6ltVLxKZ8iYZJSNSGwQR1OqMbmwhZJdMwPV7T0MjvnKvZox3+NVjoKtA3qbYon8RlLxchGGUKL0Xk-SvWWxilfqIZEkaaOQxoxtQTCYnauyg3EnUrAxzpFi5EqSJcqZwY9SR2TDMrF6cPhcWGkuVJSpiyBKdOJ-yV-U2dRd6951GvV0XUTI4uk+5lTIqkbVIUMYaYm8pmtC7ykR4JckdluW0RyDT9DFSIImATlU1UhOITsGluJNyiW4EwQJ+-jjamln1NqSiUwfcFtTtLRSBPy7J1ku4U3WS2cQ7nybqTm1L6pFvF9z7NT3F4ew07kB3tT4Wa+1J6SUIkAOpENgZKECNIJKaMkmBELgTzk7rZJmkRMky8ReB9FF7vEmwPnpkKqhFtisgnH1LzTvCU45Ju4Dv4kISLjcW4LfY2ghDHj7SiKM-rKIoru8ojJaH8OJ3KfY0lURP5SpaHf1OwVMzUpGMoFSGibRoMqsVQAuRxfRdaAGS4P8rlHgjphTVj4T4tWK3NqODY3eT6UdajyRLsgoTxHUafMIrd431XEsiyg5ikYXDH6rmOLS-nWgxZhru9prHOhwpPoPbftJrFTmMlANPpPhGontB+zDmT6HfCOaR8+O+RI6Ds+zCVOfkWyWcygBqxGGx3Uj0MVJUr+RVCslHEtpIusX442JxgCi-mG-yNCca9Y2PBip87IoHoLBYboU6QxgDSzKkmZMvKVFUjdRFmTqYEhNJLsU5I8IBJiTH0FQ2IqcdBRPtR+CiuYHZ1JbOFZo2lOriT86nJNLjqXVk1AJhDTe7yZNIIaUcSVrJrSVKGmm4GoaZfArTJl0TSmnotNU-D9UnBWV2FJXF--GlcV3UjhpQEsuGngAwsCTRgQep82S-uKj1L-sEI01WQIjTETrtmJjqcDEs4xbP8SqE71KUXnvUkZpPiiBmlH1Is3ifUqZpzJSo3Ep1IHsXM0wxpKVj8fG31NUkVY0typNjSPylVyK3KWzggRxOzShHEhpJEcd6k9xp5cATWm+eTNaaQAv+pF8tn5IQVO6LtVY9NJYETHOHxOPFPpmoy1RXTDgv7oS16YVPIh1RIcQG0irxMy+OUFR1CjRTfmk+j2Mcbrgkax4XCxrF2h048bRU98ecXDKT6wtPjoifIxg6SxYOKlMgTHSU7gwfxCrBymlltORgjtYrw6e1i9AFRhxTUdItfdw+cQX7gDtLh4kO0sdBpLS0w7kVPzUaugh6x1LTG2klqLpaS20x9pYCjK1Elhw64eCw49B6p9OWkXlOkoQDY6KpfLSUFG3lMFaYxPYVpmCjIbFhmPqZqHQ7Ni-ajj1H6KIK7t-fKUxKMDNmnblIhjnm0vcp7Ti2DxBVNYQSc0gHWp5Stl7-tIiqaZk0Bp5mSgmmxVONMUU400x+JDtJ4qUPMIUeoghRsUU2smffSwaQ1knBpSrT7aHSVFoGDBsQ8s6D8APHCp05fllk8-JUKTxHqbrC1yf3jbnIL3DRuC4lKaqY04FqpsnTA6nydNssbS3C9+60SnQlWCNf0djUo+4jbwDfgjVL4eLD4rwAE1TPBp81J2qZ0EzTAZNST+Je-TXFtTU91pYdSsW6jxS2qQcol0JVm8tOmMWMpkIDUzmpXyFjqkSwFOqdvYumORNThsGSOVJqcYQcmphoI4anP3zs6SLdSWpR5k3qkG5KsGt1ff7crMhQpjTAGa8UjorLiEiBQ1DtGDVHoF04cxH78BalUcCs6fIBGzpoqjxamh1PHqXF0uA8nOSMumMeSy6TjU1cIpPjaYDk+P5iITU-Lps19CumWdLC6dZ00WpVeTyulj1Ni6ZAbBmp71TQWpJdPh6HRBPG6DN16um6dOz3NzU13JpnTzxH81Is6U+QYrpyNFSumCSOi6cu46txr1SX74y1N08Rb1YfhCtSC3K5EJu8TOwVWp5PR1akZRytafZ4x4JX4BdakBgJzbAbU8vxaTSS6mTAI1ac1krVpgYE8mm3DgKacfiIppRjQSmkMaPlmGz4-Fxgq8mNHt1KtaQYE1Ow3dTOGnIpTMCY00k5ozrSg6nAdL+ie004RpYyTQSmVBIk9udk1cRnU9oE4U-3XhgCI2NpHxD7alX1LwdKlErOphucFHC51PVIS+43BpePTOMQENNaycb+BEpL3SWslphiOifk0m2phTT66ntpGBAUD05up9+h+fTMNIPPpCjUbJNTSMfE91JFcvD06bJTTTZsktNKA6by01HpFXTBum9UNzIAOIszp9iiZ6l26MkPOo0jYxBXMl6kAqJXqVwvHnJPC8goEBtIOyebYsGJt-Vd6kRl3vEbI0wjqEzTehGKNJgkdeQoERt5CyelIWRvqTzvJDpfO9GnGP1NW4V5Ul+pBbTfKmqqP8qa400Qxa5TenESGMO4UmksShXeCsnGapJhYRzw8jpVlSr0E2VLiMgak9BRZOsBOkXLwQabB02l+ehj7-YMv1iaRbQzrxziT2On66MQIXcU-+OjPTESl7MXe6Wz0z7p+zoKGlc9NrqbbUmhpGu1AelItX2Np2zCvIIvSqmnfxwl6QQGKXp9rS-akvSWaaeA4Vpp5qpBGkOdNYMF60sVeW9TA2kSNL6EVI01N+Xp08I6EdUVXtGUF3puejp6kzUJ16YL7dYxC9SOhGG9KK5n1tXRphWdAO4GNPTqSckj3piOThUnmNPdQRwY2VRAMEA+ktOKD6S4FD+p+AD9JGONP-KRi-PDp5GcCOmC4OE8eJQyyR-Fo6k42SN+iUaIiBp1HT4ql2VJuaRkLCJpSDTVKEoNMiHjrpd76HOtKS6+SMSaYq0vC+NhUi6n19PnYo30raJ7STMo7kNgxKbq00qA+rSqGGPFKNaQL02NcFZA2kATdJF4XoEyHpndTDAm2tLIzmP0hHplgS+GnT9M1PrP0yrpkUDhzRdNJYEYXUqkpmvSqvIHSLHMaLKW3pfxhbbG+sNrtE70sCAp9TCLGJtJmafffEERGgyFmkV1J96ULgz68q5SuDEZtKdSZwbZ+pX-SQ+lv1JFzjh05vBh5SWEEWtPEpON09g0bCCa9r-1K7kT407zp18VVd4JoJaYUmg8lpzbTyuFpoN13o80jtpk8iXmkHpP-uLeEMyh2BwGihuNV1xCPUwxxl6Tbd6eqMrQaRkzeRXodBB7e4kBfk2g6FprocF2lARSXaexLetJNmIR0mvel7Qai0vNQY3TBEAsDP4qWBk7FpylTXwZRDKRuJ-ExgkcQy7thaVLEya8w66xZLSm2nuOVbSVS07PedVjcw7mqLfaUJk1RxYVlHB5pOOgUUR06B+shjJ3ECDJiqfy0qzJoTTUJwU2JYtjgomIBeCiDq7dh2zqclEGnp3mScon4DM8FoQMtnpzPTiGnl1PZ6fs6HVpbfSqGkd9INaSKMegZPfTFpxoCO0Iil0sLgaXSsBm5RDYGb7Sa1pnAzammj9Lh6dw0x1pn8AkekLDN9bEIM1XpdRDJ6nq2J9fik0xfpYjSh6Er6nkGSZvYfRh9TJ6EbTE0XrBw0mRODD-jEUyITabf0vLumdTn+l31PJYV4LVDp2AChaE6SMsGZ-Uoph4fSbSmpP2LafKkKoZzAznBkfDIboSqkqtpdTCPBkg4PTaX3InwZA8jfP5AKOc4Y1Y1zhY8i35YTFw-lvao15pUdDQwQk3HBDM-sN4mMR0iJYDWKSGURkrgeQLTy0nAqOoqdO0x3JNjimKnztOFqUxkpLhS1iUuFsZNKrulw9dp3FSTtoqu3-bG8MlUgbIyv2xxqLcphBPeoZUlSgzEyjMhBHKMiY4CozwVogQ0-kSKfca8UTiH2ljDPsAcMM5RxowyGWkftKZaVfbYveX1iMnGh40T6dCw4ZxATSwGnWVOBsQ5IlYZBiCRWlYKJg6W5LOmxLpDanGj+zTaV4M9yp5FMP+nmDMt2rm0ykZ28sXGn0jJYdIBU4KpUaD2WlgDO1MSuogDpsLCSAmBNJgGdng5YZ4HS+fSkOwY6VFo8Uh4PDzRAqOH2GfzAunpXHTjdFSLwbMLVQ3Pp-7jc+kKrgi0XvkzspgH0JpRtDP1WEWcKLJGWjW0SOPAI8WIkxgp9PFD+kUvW9wV+4pMxGhC8rgShAI8U-hKlJLq9IhHJmLn+NeOJDo4Oh9UKcwyacFLDK5cLEQyqkcP35hvzFQWGKkSloj1rEraPqsTcZQnTZXRtsEXmLx0sI6qzoFxkLjLEiKx8CBJYnTsDgSdI3Gf61KlWU2TleC6OFthtGnA5ONgT1enwfEwmXY4A2GhAJ2wZofEImb7PYDhVdkCE5GwzAsPrDUHxaShAhn-oib8KIw8wm2sNnDK6wzm-jbDKiZ0HxJITLDmo8V7DCpJEPRFol7jX4meUk+aJa0SbMSqIyd4Od07r0l3S7jp2eIKTtrUiMA93T6Z7RW05GSeo04Z-IDApaNJNVac30yQJpQIqBlcgDuGbQMms43fTBEKgvH3Bp0gAIgULxrJF+dIaNBZLQbJXfBrxrWICdqcreF2pK-DBUCnTTZ8FLedyZA-SxeFD9Jtaf8M2HpvXDx+mlHEn6dYElHJUEB8Skq9O26RPU2wJ8dTYRnKtKQYYMI2vpuSDJpGMLwhBuCtLBGVcNsEY5TK0aXTMAhGQZ1PrpQ8kKoaZ+Q7JYzSHt4mRIwJkEow36DvTr-LP2IRCswjbepdMx1QQcIyxGSWA-k6WpCBLjNQweKbVtANweKSF5y-JOiujk8AJJgII+WGRQw4RFDk7vBDupeAkHkMTqdM0qHR+AiGg7SqNzFtSg6cJUDioOFzhLm2sojJ3yS4S6j4wqIaPhbEquaVsTR7TGI0x8QZoM6ZboQ9yZPYPZHIRwzo+1jCvcmWlK-yWIUvkRRDj0dp2lPisXS43Pm20DF4lR5OzevWEfcZuu8qUldPGuUly8DXWkTD5Cl-TN6+gDM2uOWFJgZkxlMPeOkdMMpv0zhCnvhOSsYSMgwZjuM1mn2nwpGdlYnNp2zTqxkdOIYQYW03bh4aSvT5qmPbwW4MkoBLYyEWl+NLI6VCM+KZup8lhmQNOsyc0Eqx4zHTtLRln0wvjgMjjpSTSjhmkjM4gS-NYKJjW4anGCdPnGblOCqpdKZ0IlwdAhBOtMY1JQ7QczbOGDk6R1Unre0iJWqn9JJK0aSoLFxj+jr-QzACL8UNgyJeANSOak8jIsmMNUwTAo1SeF7+dNcftAFHEhnXSVunddJK6b104-J-XT7OnCDOkFs50xmJh8RNOkzXyxqdN02RxYARW5GV+OM6ZtvXmpi3TzOnFpCKAKt0ojc63StcabdMvgpCM36R8XTtqkXlEQrLUAZ+wUkz3y57VPZqQdUk2Zqo8Qal5dLBqaNvO2ZQ1Ao5n81KdmfDU7GAEtTYplVdJEKSN01-Ru1Tk3H7VKR8e0YJrpgsAWulZQnbBN0-W2Zy3SS5kOzLW6eXMqLplcyYpnc2MhwVCHYbpCXSU5nf0DTmT1UvP+Wcz+qk5zNQcRZMeixTzVC5n5u2LmZHMvuZ0cyB5mPVKHmQN06uZQ3TdumXb1lqZaU5rRhblmZ5ndNXsQi8Z1UGtT7cmKTNu6UDgFSZmQh9akfnAuGWcMsupWTSyBkWAX0mTW8a2p7fSeemd9Of8M2+Hx2K-0Q94q3j8me7UthpgUzJenBTLeibwMp1p-AzIpnB1LiBGj0z1pGPTI6mtfGjqa4vFcRHGilvL49J9aVgsonpzyFyZG6uwf6cs0okZ2mjMBkYNIr6YZ43mZeAzoN53zx6aci+JnpDfSmslN9OImYdE6upNwy9WnGTLZkW3kMyZxExxiFBhFbqawMy1pPwyoeniHGgWXa0wEZDrSPony9Kn6Yr0kepyCzh5mElLQWUo0vJBGUyV+bz1I0aYtQs-p2-MthEm9LLWuvU83pxVDLelS-2t6V-1MMuQ+cVF6ojN8UeM0yNpkzTd+n4jL7sXG0hupTiy94GoAPRmboM20uyHTJTHrNOlMeh0-GZmHTCZm7NO-6YUwphBdgzxDGFAPVMVTMzUxNMySOnJ9KcdleUlXOzMy4BlQNISwicTcHiaDYrRH59J0nrcvYvptpi31GACiH0UQovOpk4z+Zm9Q1aZqQM9JppdSSBn1ZM-mWLVchpnCyfunc9L+6bz0ngp-PSnhmC9KEWdl4zAh90TWGni9KgWSP0mBZDTTZemI9IQWUksmfpKCzw6mqLMHoQiM2oxfGRL+ler0UGbDEy8o2-TQ4iOLImkZtklRpzcDvRHH9O0WZOI3RZ5t88s6r9L0aZHfG-pziySemuLO0GQSMrxZOrYM6mYzJ8Wf708kZLOC8ZnC0L-6QFUlJmdIyRDHhLLJmftwimZZki4+nC4LCqb9YhtRwZ8wRmUdJSWSaIk0x0DT+iZUv1ckfbo1AZ0TSHRGFLJyCn+ggzxPMyq+mcdPKWYizFVpjvwWFnQMk1aews9EpTSzf5m3DP-mfcMqnJHSzBEKpzN5PJU0-yZvwzoelcDJMCdIs0KZ7OZwplctQUWbYrCEZ+8y1emppDEGfCQiQZRw92unOTV70bIMlNOwbS7ek2LPDaeiMoUAmIyNoln1OJ6TeQrQZadT8aHk9IuKRjMq1OhgzXKkljJMGRuUrNpX5Tg+lfLPdST8fGwZAlCDmkEfx98YHwytpT3SJQ5GZP9mXGgmqx-RdEBl+fzuaSo4h5pGaCnmkoKS7adKMgUCamTxuGChg0Ng1tOiKiQzG0nnm2vScl-MQBNaCLHHpxkyGT2RRipdGS5rFBqIK-oVXZdpf48zRkAT3-SetY+wZNKywbKYtN2sa6M8PBxjkoUQcsP7Bq-yINZ2kVOhmVcJr4TdYl9pIwztDEhjIa4TVw+lpzfYxv4mxw+sR7BOMZrTkE+kapKTGSA0zsZqYz0+npjNsqbR0gISawytq7F4IlafmMhDpHMyillHf3OCflUv5GNfTONGVLLqWdUst7prCyqlkV1O1aSSsoVMZKzWlkALNAKIoEqqGdkwc1lHgS7jn47PpZ7AzIFl-DMkWdwMllZcCyQRnjLJ5aYoswIMUyy8TAL9Pk3olM+aZvTTTFn9NKOyeXoyxZxm9rFmjNPMWa3UFQZcZdo2kKrKIWfhY+hxUGz3D7X1Ip6cSM1Npr-TgYTPLKysQEst5ZVYzXlkLL33KYFUhsZZATZ-HpzMdGdasqRxwEpuRmLzL1UVc0hRxZpjI8EUVJHkbbiNzh4oywq52qK0cR1Y9-kJx5SvGI7RIlOEdYipDaSV5GjtJSGevI682WozuGgqWPkCbO02xxBoziAlGjMccSxk5ax6azdmHItKjUQcwvqOlqzKBBzkWdGTJ4+J0OLTj2lJRPzQTWCC-EKGTjzbXtIDGXmo4UZ91iG1lPWIYAWWoltZLgD3rFtcNBYc5mL2CzYzu1ngDIr3vMMzlZ15SqOlQrJo6TCspi2Y6zgh4TrMqipK07YZz5SVmlV4OPXrpwhVRWHTDVnvLIj6X5UuLZdYz5jE9OIlzv8shdRgKy7Vm+NK5aYB0iZZyCjdFJgdMmcUK0tQxMZ9ZnEO6N4fqX0zrgJ3jjDHEsPSTPwhO7JFhjiqnpylbOuP0cfIsEyxZnatU+yVsRefIymZBGwLfXeae41U0huLiuYTm2BhRLjk7kGUHjdxmJRHV1iEYojBqK9XKF7Mkw+k9kMbZAU9kPEPjNCSIjMxWEJAp1xnBclAmRPBMQgr4z0bBcww-GZBMvyusmTj+xtbNz6Vi9L94InSnsl8NQ-aHNEUYpCsyA8mFoj-eMzYRyJMP1ztlizPOXvBMgvAJ6I34Ir5ASuB5oncs3ThaqgfjOwmTxMhY4H6z5hCs8CImfRMmugjEzfxkE8A+UdzjaiZHEzETp0TLIaQxMq9pesMvwCUTJR2TrDfPk1sMC8Dg7KOCLxMpPiokyyPFdXyDWgVkinZtSTR-HsnCkma21bUeOKVr5lXdJ+GTd0mYJmMgV0AsVKzFM-M3pszCzDMYZlguGXpMjyS33TSVncLPJWSZMlCR-CzJZoovESQGi8EiAOxZYAmiUBsmbiI69aTky4LhCoFAWb5MxvRcPi2i4+TPfaOAsljR4iy7Ey3rOZWSFMh9ZViBQRmILJR6UMkt9Z8-SZlngTPwWYwsnGRF2SCCFzW3UWbPU98BDRTcpnZTL92SONPXJy1CsgmFTJOWRsszshYcziqJ-rIqmTOIqqZJCR6qG-N07QtplZiasCh5lmrTFamYhAThGt2TApHTvgeySh4mU6ohw5ZmLziUOvREiaZI0zOtnwvSm2d+sGbZpN9SNmUMimmYmM86Ms0yqgkxzw3YbiMkhZ+DDlynfKPyPhrImcJMjDtZFZBJ2mT8qPaZ7KCDpn4fyHsgPTfWJqWQzpnxAmu+HnAK2RN0zXwlFyM3sl7IhEBtKQoilySKo4fFsiTYwqigmGMfG4kvhUavZMqcPzjMmODyQoUojyI2zdinI8kihqDMiFxBlJnDYRWmP2f8k0-ZuCSkrFc0KQ2ZY0lDZp4o0Nl2NOCWdKk0JZRnC5GqmrJnUSlsudRv9SIH7eNJ1EfEs5MZIgzoRl5bJqARM4p2OF-tamYj5ATKcXE5AZJ4yYw615EP2X6hW34aDT7hZmkmq2U4IuhZ7oiGFlFVIvGYSjE9pne8LtlwTNeKXjcWKJZGYNljY8JIYPVUvhpKnTabCKdImcMrMnbRDECuqkXlH6EZnMxuZ2czm5l6dO4YObMwzpY1SrZmLhi7mRjUrygoXT5qk9dK2SWV0uOZDgSeVk1sI9mSME3WZaky2anzzOEOQHM3zpFyBJDl7lGkOQzIlXwchzbqkKHOPEckU5Q5AvjVDmJzPpIYzU9miamz6FCTdL+5jp0+1ZwNT7YpLiGMOXPMkmp11TS5k7VO3mVTU3eZrsyE5n4mLRqXXMjzpDczR746HOy6Ul4VuZc4B25nHJ07mV8IsGhvhzIan+HOmqYEckHZHQAq5kjzJRqWjLceZycyYzJTzN5PNoco2ZC8yyWrcmx0Al4clI59DDTDl+HM3mWXMxQ5G3TgjkxdNsOWEcw+ZsGNj5mqdM0QKfMk7pO3EZJkFEDkmZR4yRQWtT75k61MNGUhZPnZJwzN1lqtM-mASsj7pRKzLanmcNQjNQMnhZv1FSLFUrIEWdrsw3ZIizL1liLI4GYysoKZUiyLdmjLL4GRrMvCZfKy2mnKLI6aaIMioJ+5Dm9nYLIqWfysgYSBCyTGkKdyVWanUz3pWYpvenqoWL9I4WccZ2USCqlTjLeOTpMvFZxAyN1mrrK3WRz0ndZqxyjJmS7N4WRJkB8cmtdfjiCLPPCcUsj+Ow2T+lnVMzGycccu9Zpxz+6ly9Ot2blsg683KzlsmO7Pp-vXAoLpj8cNFmtZy0Wfr0kzWxZCtplUI1Xqab0v1Oxizw9nvGPONp7Yukp6A1kRnAbLDaf+smcR4GytF7GLJVWUe-GDZfZTXeknR27jL8cpNpvvSZRGRbJyYdFs3-Z3lTqRk-9NpGYls75ZojjGcGgHJj6f04iA5gzjH7YebJJOSB0-LZArTCtkQdOK2QzArJZTMDUsKUtJ0MYBvfJZBhiUVmnfzI8ICchdZgGol1m4LLr6ZpMiE5Cxy2Flw7JR4gZMrhZaxyETkbHI68Ny2YBZqJy7wnBDVlaResrE5V6yBlk3rKGWScc2BZZxz4FkXHM82dccveZ5JzOmnjJN-WbSUkfRWQTFllPiJqmX-zWxZD281lkKNI5OfrY-1pNJyvdmwA3pOSf0-Lm+UyFlknLKv6ZBs9QZBIz6gmELPg2WqspUhA5zkNn31LlUd-slU52Gya5HqnLCWWH0rU5xqyecERLNbwWAcooBGWya2lQHL7Wa2wpXp3YzEWEszMzGZS-F-kYiDItG4PyRWZ5I1059J4o4genJO-ocM+hZwfDj9FgnKepPiso+uhKygzm5NJDOc0sv+Z+6yKVmerG0iiicpqCThy9jmJnIOOdeso45Zuy1-Y8DIzOY+srM5ppzlem5nJUWfmcmEZrgSkpmiNNmkWBNAnuKyz-QkSrIUGfb03k5VYURTntTPOWRKc6NxcTDxTnQILlORqs7xZfvSHUnvlNMGVHbCsZfBUgDmj1SnOQAcgCWvyzBQ6nrKtWeAcwFZFVjyNmGqNLovW0gmhijjehlb1XFaWNeRjZ8uCs0FtWPrHDhU5nRa6SsrJvBkDWT2DZUZrytguG5qPDWaIAwk+UazQWkxrMmsQ+bSFp7u9chl5VyPkYu0tipIKzV2m-m2AnkPZP85tQysWnabIaGdBPYtZ-qzS1nNfwPmCS00zZzaSAhlsVVh9MYzIYZYJc61m8VTGGeAokFhsYz0nFdrPVSW5szU+65yfomkBPAaT2Mnc5fYzIjodC1FabmM3tRU6ypWnSIP+OREka4pr3SrzkkHJvOYKsldZqrS35m1LN0mUscpqmYuzd1kS7I-OVLs0pEQCyfzm+yCcOfjXTE5EPTALnJnOAuamc-E56ZzCTljLMguc+srlZ9uzkembnO-bGtk285P6z6zmcnOWESkcfk5+9SmjHYXLsWRiMwg+XZzpTmKrPd6cqs745spzENkptI-2SOct-pY5zR1ExbIsGUasr1JJqy9mnKmPNWRZcwjZZLAXBn97U4uT8BVc5M3SHVl8XJE-jS0-wZfQy32nurO6YZ6sqA6FaSfOFhfSnQTn0fpY3Gy5MnFDOt3sEWO+qIgCNi6RrNT8dGssTxb49TcEJrL7SZMcoy58LSh0m-pJUAUps9xxa-s2LkXXNAydZcqI8tlyiuEcbLU5IqiQzZerVUMkuXKXQVoQxrh0TjD2mPWO8uWKfF65jEz32kuwWBYcy0yBRrLTnNlqpITGT2snUxCSzSNH9rIo6Vuco0xPmz4BkjrORWolIjSqyVyqnFvoPhsQOo8LZ9qTy5GOpL1Wc6k7NpmGyCZkTnKJmbhs5oujIzfUlLnOiWepM6mZrmzWxm+AOy2R2Mjc5eTjrCYFONSWazMvOO+6jLTHWkPmcXgckGmqcQLznyILKWdeczt2fmS3tmaHjgGNQc9rZtByBwz8JPm3Ewc1KIESTQ9FSl1hRADk8bZPxS6ilO81jEbqAtUByYJ6WGBZJcidMsEaJVyNkbgGwJNIbgctvAB2zD4JIaGO2Z7c2cZI4NxZnF3IOZpw9JWGy4z3YlhFRw6A9sjPJT2zQibo7IJACdslukLWzvIlfbLpSWLDID4MUTv7aO+Q5sWquEHZMvTyJmsTPY+DhMy4xUOzEdmIfGfOe79ABS49yMPhHQPRMbF0Bn8aOzwJkY7JyaRiEh9JKYg8dliWO14VxgJe5L68uJko7Ih2T3QPiZonwOfpU7IhKcJMqjxJ9y5oln3Pp2UmcRnZQ-BBjlXzJtmDfMnUpCrpVgkoCG52WfoXo5akybVkkNODVFpM8vpqTTZjki7KqsmVcuE5kotIYD-dIfMjLsibacuzi4AK7OPJErsxtRJ1T7Jm9gMcmefgZyZWuzXJkDcx12dxwLB5dxdnam7HITOU1clachxyJFltXPN2R1cvoMvDTurlx-zuOZMsm456PS4Ll-bmd2cNc5KZqFj3dlII3SmY2cgjxxkTfdn8PLymYcszIJlUy0hyEIyDYXkEjshAuTFkmx7JWSVKsoU59+kgVFMI0TYIiM0Nh6ezUwCZ7NKMfVsznsuezGtn7TTL2SFkvfZY5YyGjvFAp4m3DSHJascPq4EUKb2dj07ARGgzFpl9nNMaRIw7vZvyje9lFH2ZOUojTQM8pSp3Fz7iDHn-YidQk+y2sTT7NxELPsvhA8+zkVG3TKNifA45fZWJinpnNoHX2eTgphxW+y+4kfTMIcc19VWBsdzGL67i2f2ba3brZfhRUDnNxJBmWk8mO5PhjmVbT5OyeSWUtGZb+yNrkvlIlMU8svxZaHSOcFowMYudHI6wZx1yFUla3J-qfqcjkZNqygVl-tPCqTzctruY9zB1mwDKFuWkskCivkZ2ZnStKSVnsUeJp1mjLznAnOxWUynKae6ETwQKt3JLue3cyWZ7vRYok+MjDobrrKLsSPS2DnBIg4OWfMLg5UxDYnnYoK5KXMEBMJDFjiakPHQqOZT4M2ZU1hZollwEMOYOibw5ghyQukNHPkOY7M5o5sczWjlbdLyOUxIlwm6hzxZG-6M+srV0y-Kfsygan5DH0OSrs9VMyRz6znoSPqOekcxo5ARzfnlWHP+efHM9o5Kdi8EkRHOxmJjcuyELhzobZQvM8GXnMzw5K8ypBng1J7mRvM755-cz0Xli1OsOQDE9apZmT05jhHInmZdUgiRJLzc5n4vLxqc10gmpCLzqTlIvNkOV888w5PzzLDkMvMxeSocwF5mDjgXl11WCPgS8iF5U3Sb1zQvOKOXN0qQ5tRzu5kRzNkABkcjl59Ly+umMvJGScy81PpdGxpalHzP26f6A1SZ8Oiz5nK1MY8ZfM0gMrOz5Jma1LfuUpM0zgPOzu4zTHPwaUQM9CiRVz9okdJNAea+c8XZYZzKrmInL4mAjiaM58WQdjkUFCN2SNknE5w-TuNGgXPvWeBcq3ZT6y6HmwHNJOX1cy45FaQ9yFR1L4CaCc2dhbuzUpkvHL2inm8uDZHkcXFmj5NWuZpeZNpkTUnIa-fUIOcQo7K5ZCjSDl5XNZ6bMcwq5kJzirmT3JGEGA8nREQbznVRQPL4mLZ0Wq5txcYeH-bIxOb0sgC5pDygLnkPPjeYKHMC5nVzzjm4lPBWXbsxh5qCzmHlqLO4eceM9BGeyyGTnIEyEeb5AzhelmBDFl5NgkeUVQsa5M1yANmTXNDaQfUys5wpz7FnO9LFObDky5ZV99K3lmNOrefcszVZWMylTm2NPHORhsqkZB1yVVEepIA+STM+c5LFyNrGaiO6ee7tI05ODtz0EGiNt2dFc7c5ltzdzn0wLOXnA05r+LK4C+lWmIMKu-hApZJhV0rnYwzlaS4k3AZrtycrnu3LYeRpMtt5D5z8rm+vPIGZ0k2E5vbz4TnBvIjOaUiI9Z9DSZd6MNPjOXSsiBZLVyZ3lry0oeSMshd5mZyl3nZnIYeTBc245abzZlnIXOKQWiMqsKpZzbyjr9KBbpv03Gm1ZzSWGpBJP0vv0-PRqjS2UKtwKA9ru8qvWJYTZehyfL4Ghss4i5N+jCLlN32uWaqsr3p61z9BmfvMeWZRc7hxHlTA+m0XMSZv-slp5dlc2nlS73w2UAMxNJMSzQBkG3NpmcbclPpfNy0+ktqJiuUh8uK5vXc4VnoHPprnaI485qDTTznYkwd-M7chVpJHym3m5XLwab6cyj5-pzHzmLHK7ec-7Ht5FAQaBkhvNKRLPKNj56HBLLlcfON2WQ803ZFDyE3kEnOoeUSclN5LLz4PlutLaOXmc+h5LDyhrktvILOaNcqR5cgyMLkojJA2XbYuuw4+c5VlqDMWudBs8z5QfduzlWfJ+OTZ8j955FzFTl2n2RgbjMv95k5zgPmh9KA+bOcw65oHzdTm-nPOuZdckmE5VibrnnNNjQY04x1Z1zTZy60bPvafc00UZcuCjx4K4K84TmgiL+J6s-VmyXIDWWWshS5QNy-mkiORMcfifNIZVFSt5GxrNgqj2kuG5zFTeY6FDLHtrxskoZnFTHcFWjMcOYd87G5+aybLlujKLWe98qamn3ynLnfg0LUUIlcm5gYzrNkWbMjGQpk2m52E8Ahl+XOJ+ck46PoqTiO1nBXJc2aFcw25vXCTTk9XK82ZCskGxwty-Nl0dLFubIrXBRIWyuLZTPM6ZqMUFL5xHyfMkgnJd2UA8qE5cxyiHmtvMl+SA82KKhXyLhDFfOY+ftCBKmw7yoxL1XLB6WCA6r507zavmzvKPKQ18mpUNDzhPlQXJXeWJ8ph5nXyOHIE9JxWZvUuZZzUzxVlDNJDacGElaRD4i+tq4XPlWbN8gi55bzl8mTfP7OdZ89VZtyzEgGvlP2+U046i5QSy1bn8GKw2et89W59Fy8NmnXNU2Yd8pooR3y9ebgVLO+aCfOtp0FSG2kCXNrWeGMhm5b1z22k2qOeadhUtjZimYCbmPzH+udOgwG5MPzgbmMRVBubglNS51aDIbmaXOhuVIA+NZIvA30mWaNYlimsooZVfz-d4WjPKGeOk5f+Gvzzc6u4JxufvRHTZh1iery-XNEcOX806xPGyybkROIpuU2sh05lmzSfmU3Js2dpUt6xhe8HNlBXOmGb+07wBjPyrJGQDL2Xi-bBD5gtz2fljPMcliU4kMxiVzynFBbLd7FsM-n5LTMSRnGfyouYrcswZe1zKxmq3Kj+SEs5p5hVjvPkQfJI2SZUvp5IKy6ZnctJTGfzc0-5wTTexmWnP7GemxXJZXJcc+EjjOZPORMQj5lfS11mNvOm7npQ+4pWNjbSJwWyy2G3c4u5HWyDHk9sHoOfnEa8ILURuAE2WljDiHc6LJ61MUDkR3MjEX5oiWxk2zu8grdFUSDXch+JddyrtYyJ16mVt9SLYyxQYUlsOGBKS67XcIYsxK2gUAoTDvBUqtIL4zIBRvjPjcPnc5IQUEzbVj8dJ9uc5k1qQg9y1tn+xOoFNXc75U8syu4b13OXuY3cgu5j0QW7kEApoOR3cthQJ6J-ACcfXpcemcjQFshcwsCH3P6uf48D8ZJVyp7mlShnuR9gTe5c6lUdn58mFhja7Wj5iriIbl89B3oMjsre5vgK6Iqkqn3ueECpwFmbyTPq07PBKQtEmnZV9yaPHFZO5cRp0ha5xphH7n2vOfuWzshSZYxzOdmKeMfmUZfH+5L8yP5noAqS+Q-HP+5UjDV7lXFIV+b90-t5bSz9oTInLFcTsEOB54LxBpCIPNg+Yrs3v+6uyMHma7K8mSnAQh5UbzddkuTIIeW5M6X5jVyWGlJnNjeYMsvX59gz53mNfK6ucb8uKZ+EzRPkhHOxeax4+D5nVVQIk9fPzebj0zh5aUytlm0nIWND7snKZ5wL-dmCPKZOf3skR5SsIxHmZAot6X18pze8jypYkyPPWocN8pQZMHC3OlKPJT2Xb8tPZjbcM9l4XLkIlo8nPZPUycAU0kJTRKNM-6ZDexl94MOEoBVIC1xwv6569lc3Jmmc4vTBZ4vzB7Fu9NZKTBTNxZJFz7XbN9yM8WRwg4ONwKZxGD7PgiMPs1SxK4Tf7FYcL49AE806ZX9EQnkmI2umeE8xfZrDjPZExPJ6OTckl6ZG+y4HFbfJA2Ck8xdxu6pWAXx4I4BXoCzL43AKmLHlPIjKRV4C-ZPpSCnkIzLeGtOsdgFugLbRpZfAlBXTvflJH+SAdaDnL9+c-87GZq3yXlnf-L-2b-82VJkfzGnn7NI6eX-WLp5gAKZhnFI1ozsz81N5jMy4DkDOQK2Ygc7WhmRkZ1muiMyie-c1L5ovzFnnJN3vyPQcwVQoWxVAXnLyXGTdsxlg1gKOBS6OkEBTakzg5ynSVZlExLPdOrM055CvCz8GrKOQkbWWGeZHWCPnnlHN0OUNU-TpYhzoakSHPheTUcxF5qRzkXmC1J1eSLUvV5zsyDXketJzsfTUvvJnsykvDXPNBoXUczzpxsyKNndq1heRWAEzpEFiqXlavKFqdJsteZWRyVtD1grn6WjJJOZLnSzMTpRxtumesnNsZRy7nn5go8OTewil5EezLqnUvO1eai8zI5tYKK5k5HNXeY2CmM2bLyijk1gqTcdEcvMFsRyJUy8vLbmfy8ssFgryKwXCvJRebS8reZe4LB5kHgrN+XTU48FcryHDnB7x4LvOCp35f1STDmdgvueS3MvrJPNSFulcnOjmVuC4cFbryOuljgsN8BOCt2ZahzOjlt3W6OUg4mNKitSpr42vJg4NkClnZuQLHXm3zIKBfOs7yAn9zL2ruCl-ua-Mqj5MvzO3mY7P9eT-M8q5fbybZgDvPtClGctX5jtTxgU4PMmBRO8kh5Rd4dfkSpRAuXO8xN5gnyILkrAsdBWsCwQZGbybdkDXOWiT9jRC5dl8Qn4+nIGkV+s31pC0y29nQ6I72Y-0995lxSSFGKEL2CRUCxdZ9PTDgU0QvBOd68jt5NHyv5kcLPqBS0sxoFB6yhRLfnNaBSNdSs+t0T-zm8QsPPjV8gSFdXyhIUG-Jxgkb8wOpy7y-rFknNguRb8vsxm7zVjEHFL16S2c02++7yg9lyB1ZOce8u84p7yyplW9JG+UT3QDZwzTAIUb9LUXtGXOa5UbSTPlPvM+OeJIyz57iyLkmeLJWmZtcgWZD9SdrlP1I-+XRczz5fFCY-ma3JAOR40nW5lMy9bmxLIC+Wuch0FLXyBrlpjJGeef8q25AQilOQYP3tOdoY8RBcXznTkxNKQBXdPNgowvzaFlpfMwBZW3TL51Hz7zk5fJWhUh-WoFRhiTChvnL3WbZCz85kew05G4+JjORx8npZiytRFlTvJ4+br8vj59XyqHmG-Ka+bQ8nqFL6yenBSQqcCU6CpC5fTSizkyfJLOR2cpZZWFzizlVnPkaap8uuBnRtKXkQdibgSEgiKFO7yooWMnPbytBw5hI0q8yzn5QueoW3sy+ppCyPFlVPNs+Ut81Zp37zM2lK3INWftcnb5gHyjrlufL-+XH8oShSfypzZ7-MhYYF89sZwXzTbm6pMIdggcuoBAoy4VRKwJi+Yo7bIW8Xz0BnuZOQBQ14OaFmKy+Zlu3JzriW8ij5kvz23kBnOAeW4C7yR20LA3mMfL2hVVcg6FWlT2IV-gr1HgBC+xibtTtfmXQs8hfMCnn8iwK7oXLAv8hSJ8ySFh4L31kUnMGuQnU1SFI1zqTnnvP+haIDK95mULFPnZQvwPve81QZDwLioX1YK9+TN8n35jjzSLkB-PqcWlYhz5Ify3-k0XNqha58k0Fv5TCYUgfI1Uc1CpyFf781YUUwtc-in87i56fyqNkwVJo2S6sujZIozR5EPfJ6YWEMov5u5tsGwyZKymVX0Uw6PrV+mbDtMmYR6o8w8YCsJ2lkZOoqQ+k7S5joddLk5DLnaTC0hG5BQzjLl0n1MuRxk8y57HzVYUG+MD4SP8lH5uNy0fnQT2luItZL2Ir3t1piVtASppWstWOrlyev7mbP6GYzc8g5zkihRmlqMScZT81tpv9FCJ60-N3+aFU4AFWWzaYWJLJZ+cks0DpFpy3QVFbIwUQXgpDBt-yyGb6RQf+fEA6aF+JMzv6oApoWQLC4g56XyyPl7AqYWV687jyPrzSGmbQtSzNZC9858sKSvkHQrDecrC66J-cKNfmPuK1+TG81ZWcbzroXeQtuhb5C+6FYkLHoW9XJNhQ7s9d53rTuvnLQr9adbC-r59vzh3QZQvLOUp88zeuUKHFmPvORhcQsvBhBAjyoVP9OqebLcgOF8tzX-lOfPLGaHC-MGJMLTQVf-PNBSdcy0F0CK44UDwvU2cAMjr2XFzIDl3XIu+Q9c-e+cTjs-kUtNz+fd85qxoQzWrF9MMkucX8+9KzwgjGTGpO1RDF-H75I7SVLnDWNSGbXC9IZRuCi3Em4Nb+S4xRNZpVjg1GvIlDUWhVBTZaXDpJRcVMy4bcXYRFsCLHRlDwv3aQWs3H5jX9cWmIiG0Re8Gbamc-yTNn4-LM2RvC5eFK-y5EX1WIURRT82zZxschAE0-ITwZ2s+n5nNywrlzf26hca83qFwzzwvmjPMGhUYpUpxt8LJX7CXPv+Xz8p+FgmT-YWcOMDhe-0yVJrTi1TmbfKsGR58nhFc49BEVST1ahQCsvz58fSGfk0wtI6WACzBFrPzz4XQAsvhVacxe88ALHv5TOQdubzCjbxb8KMVkGQq9OUZCih+vAK2lr79jkiXk8swFGzzv3HSVCjBX7EfVY1GQykooxDFBTQCncZtiDw7nLbI8MUwCiPRl4zK9m2AsVfuQcmm+idywCnFxJTucDk6eSG2yGmo8KBzudy9RWG9gLH3rCzNLiKLM9Z5hAKcxDl3IjBbZgbZFF+JIQK+-FW9EeECAkFgK7kWtHG2RSH8CaUoYKCoyY6AQmYWrUBYR4Q9kVd0RhRdRSfu50Ozre72j1vcLEC6SFLgLrtlBzzohRg8Yg6ngKp5DeAvNhgTsvtqrHwpYU1nAnFP4C2GheIiT-aL3MJ2VEC4nZ3EzSdmQ7PJ2SkCgSZ4kz8smhbUKyYeNEVF6QLJJkhHAfuXa8-CFNni8gVOvNToD6CooF7cLv7mPdLKBQLsn3mQuzygXQnOKwiAi3aFzEKmgWDgKHeY5CpkZi7AOgUaQC6BbZMgw5qDzJG7MPA12dF0fB5zwFhgXtPlGBc6i7yZrqLNfkF3kH6Qys3j5xgSboUCfKWBYu8w2Fr0KJIXpvOwRc4C5SFCFzv1nsPILecusjXpG4KZMH63wjMYXos4FlwKM0VBfDbOatMEPZp90w9kRv2ShWYs1KFkq83gWVUMFOdHshR5DUyGmQYTRUeS0YgMRgIL3fnuCxBBTT+HR58KKDin3bEBKSVEygKraKrgaHvCtGLXsp4kyIKeuGlJJSXPJCzEF59Tbs4aQoYRZ3stWRzjyW+4bTNnCSSClf8RHUvHkUgvQ4WbE02Ry-8J9knTL0RgyCi6ZN3wwnnAOJRUXdMnf+CDirkmcgqtKdyChJ5mODB8n+5PrucFY-BBaLk7ViP7MgKXOUtIpkxlTkWxgvORRDfKkgfaLo-JxEzfRX9HJihTCLMYV2QOxhSt8qLZu1zVTmxbLNBYIYiOFsGL5TEtIpjhUqk60FHFzOkW9PP3+T0igZ5vkChnlhfMQ+Xki5D5IcRZQX5PPAKezCne51yKUuTPwpyTGt4mZFJhj+QF1bOz2dgC90xJAKoUnWdCRuCiitBs4YKohEks2A0ZCiuUpByLbRosHI1mYc8wBgxzzZMgJgu4OZ1Uo8BVzyqzhRHLWfkIcq8FBYLRDlPPKM6eNUkOZkEKXFHWCPXmduCl8FTRzxXn6vMleTYc6V5FIimwWllJbBWAENsFAhyLwXLgsUxdrJXsFwcyzqmhzKghUt0ocF1YKi5kIQt00RIjQ15X4KnAbTgvMxcV2OcFIiLnDmKvNcOVy87sFA2DyXmAK1XmXKPbTFsELwumP5JUKEhC0I5OLyXhq-gusxSQwjzpbhyVXnMihvBQkcu8F64LnMXhzMVqDS80V5dLz9MV1gsMxUy8nzFsrzkDzyvMCxZZcpcFIEKVwWTzLVeUYcjV5MhzYsVuYtHBW+CneZH4KNgXGYqpUTVip7we3TMUCohIvRX0cpWpbWiGmB4Qus8biEF+5oxznXnjHOUmWqituAQKBKIW6oql+VG83L5gZzKUX1OwYheA8pX5bLd0hisfNKaZG8lnpUwLRektTzWrl-8HqKgkL9fmoIp4aegi0NFqwKrjnrAva+cFCiT55Ryc3lzTMthXGig4FhbyEpkxot+xR78j2Fz7yST7jooZEYUXHaeypCH3FGRAdMffMuZFQLMFkUJorvOf-ctaFJkLAEV+vK1EJz0naFFVywEXK-MHAWV807FJ0Lx3lnQv2ORdC2YFKZydYWQ5T1hWgig2FCvSTfmBQpehS9irN5U9SDbEpouYBWmi5s5+yzNjExQokmdJxeKFJ0tEoWSDKTRXlbGQZ8HUBvkO-MlWR8CtC5O4cJ86uwqRhRaLOhFk0DNIVkLMWaWHXLSFCpzwMUodPqeWt8-hFGHSJaH64sDQcTMvkFe3yxDGLnNQxcuc9DFmWzSYHHwt5ufTCgZF5pyhkXMwuz6QSQy0RdpzicjLwvGhVE0yaFyKy8Plo2JdMbRimrZlGjvTmaor-hZb5ABFG0KscW1Rno+UV89Y5R2LppiENVaxSO8r9RY7y6ozwIuxOYgiuYFyCL7sVBov1hSGihnFp8K3sUAvI+xW9CyT5H0KeTm2wuXRUZ89hIf0KvoUAwuB+uss2s58B9Rrl2r05xWsY7nFeny2F6ur0dyWPnGvF+jSW9l-GOVxQ48jiRVbzyFmgYsD+bU86pF1ULnPlcIrKJvVCnDZjUKhDYLnOj6VEstqFPTybcXcIJtRedw6AZkALvNkDQsIxUubNmFmHynTn0v1w+dMTKaSaFJ+YWI4ro0aHi-nZ4eL8gqR4pqBdHigw2AbzGIVywqNRXZCuiWLQKlAkgLP-BUFi1yF0wLmrmU4taudTirjJwkLg0VCfOexeACpBZr6zI0VxAqsqc8LOQYSUKktLlTNA2TO49KFjvzyEVOwrHzm78ib5EOKpvmewrT-iDih7OvsLGEUsIqqRWwixz5ZYzakWf9M-+WH8o0F2HSF8UAVLJhZWoNzE8cKxEXLj1O+cnC6gBqcLM-npwvXha+0xRF2cLlEUF-K9WeEM765xSsi4Xx0Pb6FPCkm5d5UL0mhrP+Lqpc8G56lzG-nsxwbheC0zL+eIzLMH6jLbhSOCxG5xozv0msZLjmopsvv5KLSB-lCIvYJQASqy5w8Kx-l43P8RePCnamk8KzM76Og+uP6MsJFblz6bkeXIVAjTc6JFYYzYkW9ZK3heMMpJFDkUUkUc3OmriiCo25duK2u6DJL3xWz8jMZkXysxlQdLKccUiu-5D8KykX4sIF+bDi39Y1+KsrkLPKFhfhfcj5EvyCrnUQtRxc-iwIF8vy38UHYvjxThuThobEKzUVgzRgRQn8rbxPEKgCUU4qzxVTinPFCwKICX54qgJYXimAlrXylFmfgumWbgip3Z+CKGen7ZKeBWgS4tFIgR7YXYEsTfs7CqhFD7y6sFmfKIJTFYgglvvz5vn+-PIJVriiLZEGLlTlQYvD+caChpFNIyEtkIYvlSV581glLVhrCVD-LXxR0i9qFyaTbrnuHMDhZd86jZzqzBCW+XJKRWleUS5j3zxLlqIp3NpOiisipwhAkXXFmCRZX8iuFylyw1lGIqE2bekkTZ71wxNlknwk2XoSvIZ7cK6cRQ-I7QV+bRxFF8jM1nqZLosfVilolQ4c2T78ZJcsSmDeJF1zCjCG3MMOEKCSlqI4JKDOjYNRvaWnvO9pS8Ll-nBEtDGT5cnP5cSKN-mMtOZuTGMyb+dPyIiXJ4KwxdAcrJFZty0Sz9QsSJTAC+K53Pye1HsTyjMdU4giciHSHlkUXKoJUHCjhFtBKXPncIvDhWi-JfFGTNkMXa3MtxbrcjfFzxKj4W9Ipy2UXi50FxjVYrlSkutuSVs225IQiWWFUYpJlOtCPIlUvzX47NosWReCCgHpsoLiMXrIrUBZs8plmzdy+YQDWRm9I0qFtQRyKRMnKv0-RQwC5WBifC+vr3ZAzuaTo3amvUSVQQPIpjJc8izLJ3GLyvCHvC1Ghkk7bZuXi0JkydOxWXIChV0CgLRXaUHPhsRxinTJ6gKYdmgopZKKMlCeRUKKNli4orQpHCix96iKKpNRrPI4xWii37ZGKL8yKYHRrtm2dUQoFkRs4nEpDB2Xyi51IZOyxiUPBHJRS30ZlFXHhU7AawzpRXeeCIFSB0mUX5fNcoNeMF7ZuOy57lD3PqNFyiyIFKQxogU+ApJRWGi4tmCQKYSnn3OSBdCUvLJUqK3jIuZBmxRA8966kKUOdkkQo-ucUC1TxpQL78V+nO1ReZCzHFlRK9sUywvfxU+SxwALELTIwOQt-xb8cCyZqLxOgWq7KVkR-gOClIlinw5Z9g54PjiQYFIPSoUlw+P20B6ioYFEwKtsXEPPaJXxCrWFt2KvIW54or3qysvyFAxKYDll4uguf1i0vF4aK8EUWwpFhQpC5BhSkLE0WFYq16Qf08KFuyzi4UXAoEeVgjbNFsvRc0XBnQ5OQWi1AlKULPgXUIzWoWWim950qyEXwejxXMaaYVPZsvQ1Hn+0EbRULgj0lgp0wQXMYohBT2i15Fr6IJpR-yxQmTts7CJK+sh0WM-JHRd+ha35JBLYJHTfJxBe7C0gl+IKflHzotm0Qojdx5h0sV0W7TPNmD48nWJmjCI5o1zV3RUpJRkFS4BD0VUVxAcW+EtiukFC5UEYQuemeHIh9FNJj9UHLfR32Z3PX9FuOVoGiJkt8oVk8wDFIeThWHRkuW2dfsop5-DQMqWWILKedlSiF+hliyCUzor2JXLct8p1BLmmFOYSNxSrchgljVLF8XMEoAGf-8tLZXjSVzmp-IP+RAM+Cl2CZcMX5OIz6WlZEcuLMK9+yegqaqspMV0l98cGMUcQM8EXns4ooQYKRDrsYr9JclhLjFmgKmtmaHlOYjsQvnJanI0A7kMgOeYmCoxp2IoUwUSYrOeReizkpu9inl5oSMfBVli0l52MxHnmnaGeeXD4-sFtJkhXmdYp3Bbq88rF+4LyrlSvOOwQhQzapzYKNDlz2MsxQbMoV5d1LuXmGu3sxWpixzFGmL8gmRHJghV1imLFHmK4XHLym8xUeC3zF9hy8XneiwJJRmAZ+w-BywaW3UrCxZUc+ex94LhVn1zMRpZ9Ss8FS1SDMV9YvexcjUoF5ktMTwUzgrFeQfYglBxNKzMS5YpeefliqLFoMK15mU0t0xWi876l74LfqVGYv+paPM1GpP4LsaUp91xpXrAB2F54C5R4Q0vCxSn3cCF83SBwVFzIFpaVi18FwtLesWi0qqxRjSobFvENJwnoQtX2bXAI12p4CcIXTYrlRbNitPQ82LQE5LYtdeV-c1bFIYCZjliwrKJbis-8llkL6IVAUpqJeGchPFl8xDoXhvNjhZ6ivCl52K2iWXYuqadnigNFKCK88V04oLxfIss8lrOLi8VYvI6+Z9iu5532LHjmx1NjRZb81h5P8KbKVYgt3NktM7dhVVL1cVFF3vcfh8zWQ01L6MWKIKwBQDij2laOKzIUSwtl+fOSm0EseLFfm1EvXlBTkYQeR0KI3kk4vd4eCjelZJuztYXdEt1hb0SuOl-RKE6UWkojRSMS02F05LNlkafLcgTssmtuUMKecVbxNhhe5S+2xBiyhcUneBQJZr9Z4FFaKIPbzEuWWYskvAlbsLTPm2UvWJQCYtGFpUKMYWLfLAxfsSnXFOMzDQUtUo2+ZHC03FrTzmkUWgv1JZ08+4l6WzrcUmkttxWaSk25kVyuxnxEsGRdaS4ZFsAKyMa59OyWaNCxBpbmiJEFcwoRsVEPCulL4ig8VEHIWhf+gpaFkxKMcUN0v-hX+SqPFAFKnRHVEoY+SBSrkgxqKWHQ-RyDpSni6ZG94T08U+osHpR5CkilYBKfQ604sexfTiyelgxKZIXDEropeJ8miljwKiEX70vQJTHlKVe-WdEYV14tvecuilT5HOTgYWrS3Jpd1Ik4F9WMV6V6fMEpajMfvFZyzB8V1BJRhSri6dFmuLS6XQ4qHORVCl-5dVL+5Fm7RfpQ40i4lTjTjcUa3OXxWB8+wZAAK0MWPEq6RWki3ql7mzugUBQr6hbkig-FSRK9zlo5ABcaVsxFZvuKTzn+4svxWUE9BlDbyCiWkfOFhRiC57p2XzG6XbYslhRuSsvpBqK8cWf4v2hX-sJMOyeKmiXuIqR+QRSiOlAUyuiXR0rIpeFciilT2KqKWikqwRTPSnBFIULxiVMUpiZSYs6YlElLZcW0MvDLphcuR5B9Kjg6n0sVxQH3OhFW7CW767Ev0ZXbwhDZL-StrmobN1xc-SuDFiojmqWTMqnUbqS5i5+3zY4W3EtyZSFUzoukiKXiWqkreJWnCj4ltLSviXpEqCpL8S3OFqiLvVkRDKkJd+sPh5q3RS4VwWyvqiqMpQljMcYSU3pJS-hpcjQlFGSE7wGU2bhSsw-S5nu80SXz3AxJWSoztBphKnEU2DQy4Z45RZlXHQOCW2Eu8Raj8wtZY8KcuSKjPUYq4Szci7hL5-nVrJ6GfIi9y56ksrNmurIjGeSSnSpvJLxq57wp-aQfCzDFXUL3GVGwsWGeAyiL5NpLkiU3wo4UTz8zYZmRLpbk7DOmeToCqulfLia6XYMuMheUS+Z5EPDzhkbYrl+aVckhlceK-aV1Eo75PzdVWlvdLmiV40vMuNG8zPFrU8kEVFMp6JT5C9hl8dKIpmM4ra+SXivhlDFLamUqQuYpfCMqT5FPt68V2wsG+QKc2SlLwLOmUuwog2d0ylP+vTKR8XMIvHxXfSyfFoqTg-k1Is-KXUimDFfCKZmXONJNxY0ihkZ39KVYU5MqlZYS8zglJ3zsYI8Esuacao7AxT1zBLnxUwL6Vao8geHnDC-n7pMkJZF-EEl7KIdEV0ktJufFXav5t9VOB6AtPHacC0ydp2oyXmXWOORJeD8qTZbrz0SWdwrDUQCynElaNyAMnZrNlpWlgfGl1TCvEWKMx8RTE4wrh-iKtEVpsqCRQE5TNlviKU94ostvac9coyKGLLV-lL-IZuf5cz9pLLSnNk1w2cZZES9JFZ6Dt8VwfOyRXhis-5kpLIGXSkoC2U+g++FLx5H4VZEqf+cOcyqFo5zxmXobPMZRH8j1liGKdSVtUtw6R1SzxpIlDuqUeDK3xUf83hBUVzPGX4Yu8ZVSynzRocQxkWQaNxTk6S5bxBeNuZl0YrZZXfiwWZi8wowXKZnoBYCi77ZftypOr5fRA+jtS48IjkpWbF1RMiSWShX0lZyKdM7U2Knjlci4UFeuwSnmxMXjuVXSNMl+VKMyX3jNySetsgyl9CxdnmiPxkBdpIEslqdAyyXLPIrJQCiqslEsyy7k-IsFhuCivVqLQz9kUuwkORfj017ZTKhMDl2bC7JX6SnslLhAT0StnUkOjEMog67xR9whi+wwmbWSvclHihTyUs4qimQRMlTlc5KkmUQ3Ab+TOSkFFJxhlyVsTIPJWuS4j4unLuii+RPJ-qEC4zlw9yGUVWwx5RS4QEnZk5KBUWhaQvJbeSypJF9z3YbucrSBdsYiU499yI6CPkuGOVUkpXhhQK7ukrYvdfutirVF0qMm6W0QqARVmClJlTELsPhgUoyZUTihgZ7QKREDWTLtRWnHRCll9iZ-qOotVJDhSjClYCz3UXoUqP8aD03KpGeKZgWdEtAJSPSmnFY9LlWUT0tVZRpy2Alz0L4CWkoujRd004olwUCOHl10qzIQvS7ZZEMKeKUyEszRXxSvilqjLQ2HCUuKmZEoivFoqyJcV8ZFLRaDSpmaOBLa+KKPPIjjWi5SlqMxVKVp6xM+eqITSlvzQ9KU3mW+yahvMueLX0m4hNkFMeR1MqRSdoKi6rWPPeEZoyux56kKi6X9MpLpayEZylhILnZHEgt7xZXdTx5XlKjZH7TI3RbCordF3KC98C6Iwu+EFS-dFc+zmQVHooieRFSkHe0TybLExUrieVeilwpiTyktksXGSpT+i29R+HK2AXKOwSlllS1Ipu+SZRn0Aqw5Rw-fSlOPLRDjjIo3ZtfEyGZqMzIqV3LPlOcqS5b5j9KDQVnss9ZYEsw3F7PKGoU3stsGXYyyJZwlD2EGPsrWZaaS7DFA05BqXm3OGpS4rBiekXtJnlpXLRsaKc+t5pSy-QWFEtf6QmIp2urHKtUTscvNLAGSjBO-W4IQTUZF8tIrteSpQmLUwWn4Pb4ZoMjK4JzyzqVpgvN5TrMkGlZ4DuZEXgI5pavYQsFKmKSwWvUptmR1izWlxYKxXk00oqxXTSjVlRryQvkmvKBpaC8y55GQKiXk8yOd5cySaGlrzz0G7lgo7BR9SwWlu4KdaVBHID5SnS8Wl+RzWXlY0vZeU8RIf5mBM5MVbQKbmbZi-IY+czzql80pixd7y9uF8EKesVp8r1pejSxzppmLZmg1dJupR2CpWlJNL4jnc0ok2gVizTFFNLXMVU0vcxbXy7I59fKGwWN8u-BbVitLFZ1zA2UhYuJecq8+6l3otxWVtYoT5Zq84rFOmKtaV6Yr95T9SrzFo-KfzGQFVNeV0c815mRCpjlHdKdSpNi07pKtTraVkMp5GF5y+2lYXKH5kRco9eVl8t2l6OKuWW-KPi5TyyxLlH+LkuUUMs-FEninulwdLcKVcQvwpVV8hBFcrKo6UkkvgDLHSxrlokLoCXUUq1Zab83hl5vy06UgQozpTY8rOlwOLGKU6svqZefSgulk6LnuUP6IGZXoMv458vLPhlsdPfhTfisFSYvzuuWxMuf5fEy9aFFRKvaXY4rbpQ0CtJlCsKMmU-4uPWX-i5yFwvTACX5Mr9RVdChVlo9KlWXAjOTeQ9Cipl0UyqmVRovYpb3yhRlPDz7whtwOhha2cvnFJWSdhKC4q8UcLioVZ0WK5F5R7OEZaGXI+lEjK5KWzXNlWfNcq1leFi7KWEh1LeaPit959rLGeV2fJVJbVStUlNBLXWV0ErqhZ-S2ZlPPKzVmtIv8CoaS9fFUHyOWn9PJFJcHy1dlQ1Kh1mZ9NGpa7i6Bl7uLfPGe4odOd7iwJlZ+KXTkhMpKFuwKVlltWz2WXkKIIRa-y30F9ID35lPnN2xcQy-bFpDLDsUisrdni4ZahlTRLR3n99N4Fb6ioelzDK6uXgEuEFbIs4k5U9LwRnM4vEha9im35+rLxGntnNPup2c4+ldMxpGUiMhtXq3irda3FLl6Wd4sUFWvS+vicMLRGWer3EZasSi+lYOL4JEOUp99pVSvRldgrmeW+LKfpWzyq9lWzTpmW7Cq9ZTYyvUlK+LUtn3ssF5f-SnqlwpKIrnD1IZhUN7fVJ4Qr3QWswui+SfizmFQTKEvlJCocJPW4VIVIeLkcVsUqyFSL8nIVT+KNZHv8tHGcwKmyFrArwEWHaILNuUKxH50-K8mU1CqYZVeWO7FirKHsUiCvEAM0KrhlT0LfDBtCrgFR0KnOlExLOWVWwvkZXqy5fpJCKoghkIv6FdtjC1lCvLe7Ge-KWFcQS72FVgqocVDMsMZTU8p1l5uKK5HBwv2FZcSpqlnPKDhXWMrmZcsvLwVFXzlmVNjOraZcKhrprxKZEWYUP8JRySwIlezKEv4HMo+uZMXbzhuaDfk4yXMx+Y5c2eRzlys2W-fOAqvcyiNZahK20mkHX0pksw95lCRZPmUtoMh+VWyhxFNbLVrG4kt7hSKKuEVeazIWUjwuhZUVw+y5H3ytRWpOh1FQOy6Sp1dtInGE-MiRWySxtZQYzN4U4ss3+eN-bf5-JL94XxjIXZa4y8K5mSKghViksk5KEKkalRYCIhUykv-trz8lK5oWzsiUV0tZUN8K6vpvwqw8U-kvwZbFyiyFDSzByjXDNxxUly3EIKXLKCGB0qgRVPyuWlLDoZWXVcrAFYUyiAVULNyKWW7PRFc188QVOZzEBVrvJqZZ+soHFurKBGXEisnFX3o4ehUuK2mUy4pPpdSKoEFtjyezkowr6ZQQK17lOvcJ8WVIqD+RyKhW56pLnBWakvnxW4Kw4VgoqkdYnCrosSUc0f8OxgE4XOXiThcLy+fltqzpRUmqKjZWiy+m529UlEUhDLEJZ9crCWr3zeT5KZkJuVxsiv59JKq-l6iu5tv98jUZwmzxAHjWJ1GcvUqCKgaibEXJrJDUafIldpKNz7cHOIvh+a4i9X5hJLPMlOjO0AS6MqFlfor3RmLein+Q-s6iKISK-RWMkrD4TEi9FlylT2SV03KEuX-y7klUYy8WWTDIJZWy0wUldaiAhXXCsE8RAC99l67Lh1mc-NHWYUi2llspKcxWS3I73oyysLZ1VLWEUOCpdZfqst1lBMLLGX-9J-+acSjU5PyyFmUoYt-pV1Si4VT7K5hmkssZxfxKqAFEDKXcVTOOtOXJEwcZGTymOn5ipIFVQs7AZIHK0hVgcvmpbo8rvIzWzoBha8urJTry5iI2yLC+ywZNHgsXs7XlaHLQ7lRkpJ5V+i7DlnhjEslIYwQyf9cFalNVT1phEeKEBMRyy5ipHLYwWtA1W2ZRyo5I-1xHojq6wc5CXEXyJk4N4vgfItkBYds98Zs5K20WbUsLudAomDlk3srtmGco2pUWpbQFoYJC9k2530BeqCtlFL813tmmAuqlZdspJ2bbAT0QyIBHJdAtDv4M8KQhKuRNA+GVKolFWkh1OXtCqTpTKDCaV-LL3AWfvDqlRcQtExqnLOUXD1V3uUxMwDmIIqwlj2hw3ubuStP2JnKNpXcoqPJbyig+5-KKj7mCopvJb5yoSZ15KGfqpAsEmQj0GVFgXLL+XBcpv5aFyt8lXOyPyV7qEf5fQK7lljtydUV5Cp2lZ4cEFWhkyr+VyBNeZXuktAhTdToKXy7NgpdlyxXOuXLwgn5cv6BU6isrlmtgSuV4PPRlWyYMBZ1QrGGX8QrqFYIK+rljQrsSlyLOa5TNKzTlydK-qWasrxFZgK8cV9TL2NHPHLZxSMK5rO7eLIYW8UtG5ZzKjahG9LRvlTcqIRiVMkVehaKdBWzErhiegTOPZCxKpkle8QUpVOtWtFfW1tuUaPOAYdrYOalBXhtKWPZLNGnpSoUFA0q+ckDbJ8iZYeXWESIKLHlNd0b2WiC3N52AqCoXLXK+OdfS4ZlYHCgFQaxL+UTefI5ZY+cyQWLgp0LjbVXx5NIKQ0x0gsCpT8XYKlV0zwx4sgoMsYBEy5Jj0yLqXI8ripW7E-lRKOCkqWYIJSpdjyv5FMUrVnSAzIiiV-yAnld6KieVEYrypalKwp5lqxopVxZiqiUz7UMEhwgZZGnFK1BXSHEDFDrKdxVT4tVJfJKvGFikr6CV8ip5Fa1Sk8VVxLhRUy0O0lQ+y3SVD4rn2X9UoicuLy8UlXjKN2WmSqckfPcWXlFWyQaY-rCLFVislXlW1y1eV89PcYrRVValqKK4OUyO0eyMY8NVGI0qtlLcvkOpZJi1WZyYKlOkQ2BExWlEyte7Rh+ZXtgsXsdHy89xrvKnqWqYrj5W10rQVHXSq+UGEoK6SjSyOu2-LJwWGehBeVtvCWRpXRswWHsPZpXPyyGlsUdY+Wlgp75fDS255T4KqwUD8u6xany4flb8rkIV2HMfUpPyvuFAbLWxWfikj5U7ygBVytLXy6RYoCLPfKrTFj8q4IVaYpflaLeXI5mfLGaWA0trmbnywfl54L5MUxHMlFTGZLmleuzhgkFzIr5QV0ghV8WLGng7ZSSxZsC0kx0Fo6sX-4oaxQvYmQ57fLfbRZMrvlawqh+V-fLk+VfUs35SLSuBVyWK+bGmBRGxRgoMbFGEKJsXYQqmxTSQILlFMk7aUfSp+CX71b6VTWivyWu0tKJS-y+ulDAqqxXe0vWuLWKr-l9Yqf+W1GRgecdCziFFXLXanfDI6JZ2K2rlRMqGhWoiqaFQOKhmZ8AqmcXtcsTpZTK9BZ0y4fsUTipbsf9ilHF8FyuuV50sZFbvKvcBMbTEcFrCqpTgWK06F1CzZkX5EsMhVQKuJVhtSH8Um1IIZRYqs2W5DYccWywvBlQ2KhYhmTL-+U0Mr76TwK+EV+MriKVIitIpSiKqAVaIr2VlL-36RUOK+mlSAr+GXz0vZxSsYrT5DQMdPmFMVXpTDC6YVPMrvNJqCsZoDvSkXFHFLpBmjmPm5THA41lU1yZGkXvLvecsShXFNCKlcWSnJ5EfEq0DFd7ib6VsiqMGdY0nThhxKaoXQYqUlZeyxuVNYzvWVnEp1OXuKvU57crzhVOMowxdTCklly7L+GlMzIpZQRinxlKHyBCQpYRiFWNCw85+bc0BnIMowGbZKudZ+ir-pVI4pyVZkK8xV0KqQZW8sqBlS-i66lPtKihUd0thKcHXE7FAvS0Tl0MvVhW4qoilIBL-UXdir3Pq0q3xVYgrkxWVMuHFaMS0cVDTLBGUzEskpbMKtfpEsqXflb9MBhTIyhYxVJypxUNnK3eS5pZRlkwru8U4nXP6YR1dRl1-SHuWriuHxe8cu1lgzLQB7WyqPZcYyxwV9VKzGVc8v-eW-Sn1l5lwjhXzMoeVS1CnwVDxLjSUSiu4lUmKh3FZ8KncUmSpUMUgcp4V+5z4VmRNPiFZrpB-2cvLL8UlBEnlYLCqJlRRLclU0CtMVXQK3BlRSqC+77OkoGaGc2xVaegKlWQgUeGdSsxtl08z2xXAEpq5cSqupp0KM5v6lMo4ZeTKzpVVMqxaU0ytmlfiKupl1Aq6VXcqpthYay2vW+gr2mW6CqoRmN8kwVWyqemU7KvoRctMzcVDPKyLn30pqpc6ymfFnCKLlX1yoapSqqm5VmqqhRV+sqsJWCymwlKzKzmlhsqgqXwS-i5AhKdmWcku+JfsysUZYlzO2kSErVFTszaQl5zKIaCXMoIWNcypS5RjjDEUQSvzZZqM6CV5GTESUb5jeZVl-MH5bfz6MnvpOtFUjc9ipaErShn+HmU2RUM5BVSzLnRV7tLbZYRKjtlfiLdNl7bFryAuqhxIhlLl1UMkoXhR8w275wYqIxVPtKz+TRK98VQRLANUsSvs2RAoxzZw-Z2bkANLiWYaqgyVLQqIVnfKs-ZZuy1YZIkru1HZivpZbmKx-5Y8rkAVPPGdVZ-CxaFGQqcGX-CvmheusisVntLLFVVEsKFUKypj5-tKqQGq-MaJRxClBVTbK2xV4yu4+USqgQVJKqMCElMr7Fe0qoepvErWuXYiqCVS1y7YFSBLFki70rQPkWiySlaQ1WmVDfPLRUWqthGXTKy1XWsorVeuKxCRtyyDlVyqqMZfqCyDF5yrjiX1IrVVXcq7b5ykqPlm2Ms0ldkyu9VqCqbxXBsuuuaGyh8VgCrrOHPisjZc+0kDVjErd2WKisnVX8S6dV+cKgSWsYqaFuSNZ7IRkt+2V5dOXkaRU5QlBor6-kG4JIOp8QmG5liL4XgQ-IWsV386H5fu9Li4YSuBZbGqm4lPar8+Wh73CPHUMp9V1Ny5Y5dspOEDSS4LVkBJQtVFarx+Qv8gn5WLL61khisxZZnC8MVzEqmbmQasCuTGKwllcYqhSXvKpfZTvit9lOSKP2WDyvNVWZK6+F2YFKbGsW3ElflIhUlb14lSUbCu1xVsK1nlP+zDNXusu5FVYy7nlzcr7QbGSKtBU8q1wZLyrN8X6So+VR4ygbVAkqwhUZipG1QOMgJljHTfDETUts0eeskpZtPTleWuqtV5SLA6xJUBQ7NgeSo45QTYu+Yt+zEMmTSgClQIk+qa7xTQ1iYcrClVfEz7+f6KbkVM3xclSFPFqyTZTk7kJ0Mg5geOd5F1mhPkVHbPmlYvMeOVh49xOXdStqlVxy-qV+-YmASGo3+1TnzXqVwnLTVD8+mdhNjq1QFknK+pV3zF+uHN9aCIxOq5cr4oppRfPc4lFF0qpBVacsJRQtKvhZD6SlyUHSocBQvc46VjKLzOX5Cr7iXXnGzlAurJpXF3FM5b1w48l5sNppW4iqjTj5yx6VdtKoSn3SuFRTfc-nF4LyHyWvSp0VYqioiFi2K7+UTHKfleqiiiFpYq4mUxcoSZc3Sizl+05P+XlKvsVStEUNVPKMMuVlICy5ZlGZXZFYAPdVoPLGMAVy2CgRXLyuWYUo8meoAbGVu7BcZX1Ks41dGq7jVWWqbsV8aqTef2KilVwerelXqsoz5WmqkJVGaqsBVZqsZldZS0KFxwK5BXdFMwRvxS-h5E3KFux8yvEebMqmQVJIrULnSPPhie8CxTVIsqn7FN00amco8zblqjyAQXqPOXFefWfblzTxDuWWbHZhJ2i+HVA8MPsnEAuhBaGsftFV3KdyKWPPkrndyzWM+FzQcWFQpjca+8px5a0zSGmuPJksXBKuSx-Xi-uXViwLikdM2kFO6LweU+ysh5aE86HlYVLj0WRPPumWeikOVSPLIiko8sYcTeipJ5-ILMeVEGNSpdxJSHVgACiEnvoroBWsi0nlBVKn0Xj6tKpYTy8nSXO9b6W2CqxhQ-ShbV+mrZ8XNqtcFdqS9wVG2rTOF3svaRX-SvbVADLu5VIUvtxWMIuelRkr98VDaqz6Y8KmwFo2zQdXWquhmW-qyjFkyKuvENXOA5cHi4sVsKq33ELUq7yEtSmI6sUqteXrUoylWktFqICUr-JWwNOZ1UzIVg5R1K7+nQlCt5QfKgQ18bjyYm1vN-lb+5C+VSmLfPBFgrDWtzSj3lq3lHwVJ8vX5ULS2RVutL5FU8KrQcSHyszFwNKXQkcqrPlcIq6Q1dmKJXKAuz7Bepi9Wl-NKpFWqGpT5eoauvlmhqBsUCZJ2GlQq1US4aq1XSHFHQVYrS4w1pfKcFXO9jwVX3y1flcWKLDl2GtgVWjSnflU4LqulIKu50UBCnw5NmL6FU5YtSYF3y5hV5fLRcVWGsCNUjS5+VQ-LxwWVYob5bvypzpUtKXDXtTH-Lkm8CNVM-Ko+WYKo75Yvyt557WLgIUqGp95WVikI12Rr0+XUyqD5fTCltYyiqUQnLdLUVSfyxmeZ-KBjl66ruFLoq-jRn0rVUWm6udpSe1ExVpkLyxXW6ri5Siq6C+9urihWd0pauA0SyClErKXUWh0u9RQPSyPVHiqY1UAjJJlf7UsmVHKzglXCapyADiK3lZ6ar55moCvu5U8cnPV2rL6ZVZqpwFROinV2U6Kq1XrCq3FcQKy-FifzwmVK8owBVgykjVhIrf4VliojxYUq4EVcxrddELGoxVXUk5ZF0IrmxV9wsqFXUqkAVsrLrsW4nORFUIKnxVpMqMRXJquNhZIKhAlrXy6znWwrbxZci9DukULRlVFkPXpUui1QVW9L1BUzKs0FRIqkVZ4uL3FFLKrnFQpq01lHTKKMgqaoWFbgKiaBtrL9lXRN2rVY6y45VvIz1ykHioUlS4KsOFakrpzmmaquVWtqxA11xL8YHIGp0lagag1VIAKgvknwsxFbcKi25Pyqv2V-KuGhVm3HJZlkqQVVIMo-QelE+4WUWxCNWYMrpLhyyvrlosLPVXTGr+lW-ysE1GnwwRWgIohFQTi3sAuyrG6k4qtjOWni-FV50LCVVR6uHpV4q1hlDXK2lWHGo6VYOKlNV+tLZ6W0qs5OZXq6cVYqzVpiiqpZVXVM7Cagwq3YUusP6VSgjfPVgHsRlVd4pdXkKqvRZIqqfoXzCtpFfPqi2VRULHjWQ4pSVejCo5V2qyyRmnsqW1YwSlbVDcqZTXtqrPFR6fPnlFuKdtVXXM7ldB8+0FiGr1TWO4vgOa6CoeVjE8daF+MotMTxnLD5X-IjTVMssF+QcNc01j2qv4XRMqz1VRCsxVgJrEmVi6oK+YKy9ulwrKljXLIu7pTCK-1l1mq2NWRqvcVcia+VlPGrhmJkqoxNX4q41VkZrcjWc6piVeIMuFVnQrZuUMmvGuStjZZV17zprlV4qliRya0s1axL6RUbEtxBY5SnYl-JrK5Xsiqj6fuKpwVopqjxXwrg8FUweds1bjSu1UMNMlZagquzV6GKJEUkwKc1RVYodVj1y3NUBEvJ+eOqrzVOcLlRWSjNY2QXCzQ886rwQyLqvZKFcy-RFlcKhrEbquMRQWyuuFwPzG4V7FxcdJaKtZhp6qjCVybNNGXaK1xxdbKs1k8-mKNeCyl0Vj6q3RVESuMck4SuFlJcL6LXfqo8JTVq8JFQhKfCVGwT8Ja+K9zVMbLlKkBXJZudBqihqRLK3lUIasO1WSys05w5qL4WjmqgZVmK7b+MNjdv6SSoBRcaanXRSXyksyLmt+NZaa-411pqSiVTGuBNZRqwhljAqBWW0at3NfRqkoVZNQqGWwmplqCeaiNVHhqONWawq41YGaq814iFexXx6oE1S60k-5KeqWjUjiuQFTsC5E6ESrYzVgKvjNYsq2cVpCKsCWUitWmABa9dhQ+L1NU8mrvpdpq1kVFBLdxXQWvYRbBa2uVYpqtSUSmqYuZjA4zV6kr7lVNWrWNVFa9w1B3iXK4Doq8vAOq+65Gfzh1XbMpHZTpatc23mrDmWJsq+ubOqwiUqbK6UTpsr7ZcZsp2efGyItV3MpYtbCSx5l6hKYJXFsu-InqMstl+hKK2U-MptFcVXbEl9oqRLV4kv6tTlqwklN89W2Ucn3bZVVql9VE-z+vqeFQzyboijZKVSqWtWDsu6GcOy6Nlaks6JWhiqDFdiy-6128KJhm7wuSRQKSuDVnUKTLW9apXZSmK6-kA8rBJXpLP82Rhq8bVGwy7LXykqluY5a2bV4Br61XaqsVVaYy1zc-IreRWtqoptU3KuA17TzULXeCu7Ncd8oXlfZr3B5GqpAZQOstdlxkrKWVoaqGhZ5quxCDpKfFYUGvxJj-zRXlD2r3LUvhGVlWtTPuUkHL9Q7h3O6lZ5KzZFdD0Wtm0cwcpLF8aCIgOrRbHA6szlYeMhLJNNirkXLzQF2vfsu7oSUrlNQpSsYKeRy1yhN+ytrxK5GMpQWSprY9HLH5CMcvZPMxynDxyoLKyWLysClUtKvHVlMksDiQgl45kzq140bZKX5odksp1R7atalpOrxYZ45HOZYO0WvIYfogyh7vMQhaDs+aVznLOPiuctpVazqilFwMrIxj2h351SxMw6VdnL2Jl+AvXJVuan7YHpqQgU7krztYLq9aVboNNpVE7Kc5ROS1O1l0q3OVCorEmVrq0VF36txUWn3NpCCoK+8lyAZtFWDGoN1a-c5VFLryyIV61OMVZ68oE1rVNAZV5fJLtQlync1LArv+Vf4q+2H9aiK1fUQwXiZctOkEjKy7RdkzvdX2or6BVewTB5oeqDdkjAqxldv4jGVvkzYrWgCovNeAKmPVk2TxpUpWrDNYJq4JOEgrqVXRmuytRJqwnpNeiMBV79MzNTmQ3lVdACMEZF6rG5QJS5QVd5KKMhl6vTNWJSvelDKrmmVLJOqmWVa6msVaKGrZNTNJFf8C+tFHer1KVWp271d1Muz4L2rnpoaysKpYpahmCttqQJmmUtP4eZSmxWllK5IXZ0r2VcdSttWUqrMYW32J2wQuivvZ33L5ZrOyozmeYiykFNohVwl76s9lQfqsloR+qDdCXTMOsHhwmHlrIKRTHsgsR5abSy9F4cq4rGpPOZUdHK6UFlIcRAVgHUNtSAHY21lf8gDVn7LjMdra35J2cr69hqOvrGkbapPogBq05XAGuAxdpC2tVApq6zVC4Jrle-8mA14prurWSmuJhbTaluV9NryYWYWqVNXpKoZxPErn7Umqostc7i4bVw8qPQU2Ss+NaSw+7VBwzImXLmrdVW6YtWVHwT+vqpHnltUvKwMRTmizgUx2qeYThg9sIW8r+DU7yqTBZ8reMFIhq8nVgiPENTSXTw1H78RFUu8uUxdfK93lFhq3qXKGvYVcEaympoRrSFUM0pleUzS0PlX8qwXnrcAd5ZjU7Tp3hqt5TAKsUNfeNFflWM0SsX1Gu1pY0axO1zRrU1WtGvZtQUcnPlp4Leg5uGuvFdcPIRVwELKnXMkjL5U5iuM1hszKwVFdKgVcjSrI10zqR+Xvyv+7MzS-zFQtK2aUl-QGdQkaktQSRrgOa80tSNZXy6w1EzqN+XNOqaNac6+BVHRyJ+XS0rihOJamwljWLNnWzdOqVfHyh8FifLGnW+8o+dSc6hw1ZCr2nUUKuGxWa80bFXRqZHXqKuDAZoqtvg-drj8RDGtfJVCq98lD-Lx7VP8ttNb5amY1lYrilWi7PnteCKxe16TL3TVisqyZSxqkOlQAqw6Vk4snef6anY10eq9jXomoONZia8416erWhWiaoplcHUmfVaWUYwFMyufNQKs181+dKnjV4CJqtWAamtVaN9PhVj0O+NWLa6J1xGrm3mSuu8tatCr1VZGr6lnkuo5cKUq4ClixrMVUHmrS5Z0s3FVcZzcL4XYoRFQTKppVLDLXok3mu5dXea+Z1JxqJWqB8qytcnq-E1OarCTVeGNHEQoK0k1BvTrgVsOtH0Ue87elZ2TaTXPOu0FZ9CyRlh9LvzXy0vJ9hQinKFxgq8oWqarMFZfSqU5mxKfYULfLldTY64sZ9ZrthWNmvPZScS5x1nVqtuEIGpYJa3K1UxZwrdtX6qp8dcacgc1WJryWWmqu5tVZa+K5mSzksKwMsBVfAy2L5PuKEhVTQqFtTkmG8IblrVXV-GvVdaRq+FVLtyKNWkuqo1Xq64M5QVqF7V2KqXtf0UrY5J6zvTVVCoj1XFagM1hMrErU+1OStSJC0QVGCKIzXYmtftdUy5AV+VrJHlCMob1bXaJM1CDrUZhpmrD2Z66-w1sgr-7WS4JJNXma7mVFJqjg7XupTdTiMyVV0zStNV8mreNXWq2SVDaqGzW-vMLdUZqszVj+r36luOs21YAMhxlVuLvHVdyoO1Ujaz5VlpLnFbB7RbdVF8q1VZGL+bWIMreFdzC7KpLlqrIhDuuyVf6Cmh1eSrJ7UFKr8tT6q2I+fqrnTWGoupdWwK2l1HAryvlsEoetfeq8Ol1rrGlXMa1RNcTKrl1E-TH7VpWrRyhla2Z17rqAlU5Wp-agzKqB10mrhZWyaswJdLi+vVjKqKrXYjNb2Tayhh1tVqAPVq4rm1RAaup5+bqwPVtqosZdKalSV+bSOrXufN9ZReK+61wsgJLViiq5GY5qrBVeFqI2WMiPHZWGKt1Zn4qPVkqIoWtb+K9DJBJYaLUTHDotV+qzZYK6rNvRQksi1btah5lwQLYtWGHS0JbvIg9VtGSj1XWIvyrkhKuxFKEq01lCWr-Sbdax0VbHqrPW9qofVS9awrVFXD-HGUksLhWcy2i1n6rBvFKWuRZYDapkl01qQbVujPolWT80DVTEq54U8kra1fpanf5nWqQrkuMquFWzam4VQ5qXQWWWuCdSMi4qKkQC74WxsthsdMeA9leGquvFmOBI9fMiug1AJqbTU+WsfxSCah01RDKf5UQmr3Nca67iJsCsjzXdquy9UP8-ulGsKr7WK6RRNc0qtE1DrqBPU8uspVS-a7pVYnraZV3GtiVRq6qvVjTKZNXNMrk1VYslZVzvyUzWJutdQMm6zk10rrllFJKq2JWtc8C1gHqc3Wf7OjoiKa1q18FrdFaIWoYuaZ60mFFbrJHIDWtWdaTiyRxE+rXlVnlPWZQ4KzZl-BKprXA2vPtqJTOa15FqkT4vfO89bZZUrVPbKwSXrWvgtpCStdV0JKwvWGiv05ZF618eLfzD1VWIvhuU-KytlZ6qTLkXqrh+ZlqqXpALqDvV5avjUWoPA9pBXritWvqoCRVT62klNPr2v6XWK6GRJk1Fl2lravXh4Pq9Wv85rVzXqINVb-Kg1e16jiV8NrukU9ap7la+y0BlOBqEiXo2vGeeDY6-5OYzRvV5jIklXDYgm10kqmeXzat09Ytq-T11NrX6WQevR5eLQqm11yr2qVymsbGcNaoAFxLLEbXG+r61ab647VXNqtTU82u-ZRZKy7VQ4zHdEOquSFcy6jJVDkqfhXzes9JTpS70l6xRfSXJOs9teKA9g1o8cmzn4lBW6BXiLJ1UwqWFH1ROifCDqmMlR4yxhXZksVBdNsQjlUmpZfYUcutzotsgQF5tqEdVIY1EBTRyzV+lBJg9yo6tKlctK35FKzyqDlh2tbxlnUEf1gsMtZWbdC4NQ7CAO1Dgwyk4QTOZsCHak1cVOqCAU06oD4GgKZfI76lbTmShCaWoiC7I1A9ztOVV2qmlRzq3E1vULXAW26rpWDnaiaVYQKfAX2cuNhivcx01vhTp7n7SsrtdLqgLMsurVqTy6pXJYrq3l16cwVdWSos85XdKsNaD0qQA3aNJdlfAqLF1DryRjm38pGNeFysY1kXKLdW0Cqt1faa6nxr-q2nz0etSZYx6yEV2pxDW67esqGRaije1kLwEZXfVy3tUwI33VqMrCuVH2q9RRcwUrlZ9qcZUX2vXdcd6ltEp3q7XXsuQu9WFMwT1T5qj3W3eppVe-a2K2kmqcek4LPHbo0I3+12vT6-VqNPTRUA6rmVJeq0Ca77HuBfmi0qZ4lLXvU16rFlbI8hcVNMY1uX6Mo25X8ClSl7eq1KX4EqwdYxi4GCverkQSqyqzJTuEeMlOGCLuXaeTMeRmeCh1zyrs3kYLNNlQ8a82V2IKxPGVmuSVU5SudFH3KWlGvnhmFRw672ZVjjNQjuyr4df48gR1QTzdrDH6qZBf7K8R1gcqrLEPTItKaHK2-VcjrdUG0OKjkd3k4fJJeSBTGyN0b9T2sZv1zsJm8wFlIjlW58Gv1+VKDHV57Ap5akdP9lk-reXqagqX2TYK6x1kFrBTU6rNOVT+8o4lTZrLlWrauM9UwSst1-vqkfWB+p1Ub2a-wVKpqYiU4YrNhWb6lDVeBqHhUhOqcqUn6z4VvXjInUTjKXNWq6jL59BrodW3bL4iIf2Df1gKKgbhQgseKXAdajIJDrP1XSdOS0Lk686l7ByUYWnUqKddcGmR1l1K4dHv+yBdbc67LEj1LlLDPUocxQF0lI1cyrBwXpGsOdZkamBVnzrYXVtOpMxePykQRLNKU2pEH0L5dEa4vl8RqAaJDOrqdZ7y2o1kLqGjXQus8xWEas51O3TEFV-OpKGcyM96AE3SPhl5hJuecF0y8FCIb5zy+GtBqXSagI1Yzq1+VvOrUNRiG1GlrTq5nU3CtbYlEavqpjvKvDUVGs5pYkaphVjzrcFU0hoRpa866vlRCrjnWYhpZDdVijp1vzrCjUynkYGbaM76q5Tr8IFvBpffuUK8RVEbrJFUAhukVdTSpkNr8qsQ3fOpSxXZtDo12j4LXlPzJ6NSZfPo1FniBjXYusHtQti4e1DtLR7UPdPN1d+Sy3VJLqMA2olKwDXbqyl1Lpq8A1umqcaGXasaYrHqx6LFcpYDYiajsV19quxW32t7qffavd1CeqD3X+Kvu9QgKgQNb9qPXUmyvCVQzKqEBfwrxXWvHLNlbQinZVLxri6WAerqtZuUnIlRwhZvUwqrI9d-aj1VS3qqPVTuv8tdRqhwR3oaGPULuppdf6Gw81q9r3Ak7hOEWawGpE1J3rLzVRhul6UCM8lV8Yb7zX8BrddYIG1MNvPs89XPuvztq+6gVVCdryTVBup2MVSa6ZVYbqpiX0qqaZUG05k1JrLfzV5qv-NUuKzB1KwquTXGNL-dYQK9412bq2g22OqqhaB67oN4HrmzW++tbNdH8uH1sfzhg34dN8+Yh6lm15QC-HVxEpmDU266P1mHqhoX45Q9xapyWIVwKq8lm9ur9xRfi5P1lrrqDUYMvWDSO6zYNC3rNXV4MrdDd6q0E1a3qtoXWKrKVUa6qE123rwrXMapVhfCazj5VrqGlXxWq3dQOGthloZqrvWjhunpce6vgN70LCzmV4r3DZ+64s18nzkzVrKqkZeyqoYVHuywoWDKtaEWOIt916xTFw0b6uOWb0K36F-3qlrleBqvparims1Vjq-YV2pOA9STa+x1IcLHHXtWuLdWZ6jVVyFrI+nGDP55beKyCytoKp9Xc3MCFTRG8y1-XqgnX4GoWDRh+bD1Lwq8PUQRuCZVBG5YN6Sr7JU0GqnlU9q44ZE9rXQ3Leuo9ehGgK1r+K53VUupbDUx6tsNpqLVjUezWB0cl0xUNl9rew3sBv7DZy67gNbKzeA0BQpE9VGak91vSqJPW-tik1YsIpiN0bqbemxuvYjX+a81lGyrLWXfutU9dVa9T1crriw3bEr1BTjC0P5LZr+g33huVVR76p8Ngwbb2UB+ueGdmUJwZL1S+1WXyzs9Txc2UOjnrE0Gm0zlFcRahUVsWYlRUeevEJX5q541Y+qmhmsAO0BMu4UCZvYM6fWqjIBaVaHaLVPqipHIbg04tUIPbi1rcLUSVc+outTz6ruFfPq12n9-I3aYcgAkNv1BHAmSWry9dJa59VnuCAnHd3JURs0MuTli7hFo3IVMolb+q5klESLWSXgapJ+bKKhiVM1rw8F6Wr5JVMMjr1qSL4xXdevrdYe6xt1gTqzVUWRqG9RtXG31aRK+bW5qP3ZVJKsJ10EbWOleZLWDeLa-u8XUzJjVaurtNWhG1b1vkb1vVNhtwDYFG-ANbYbsVWdLPlDa8MxUNxIbMolVcqjVey6hK1FEaQzXDhtgFTDG-l1OJqOuVFvN2BU96wq1fwaxcULKsZNcVa8kVpVqDBVmsvZNQeGkwNR4aAfWQ4yB9Zm60H1WnqibWKRr6taTa-kZjUa-fUXsr6DeZqwA5z4amoUWerCjTaMhmNRIbVlkC8urdSNaz8SY1rpEUTWoItcBqoi1jXrUY1ASXGjd+KlUVZPqpLnDbNlGXq1GzYPoyZCV+jOWjbcypKujPr1o0gtIkAUda6dopbL4vWc+vOtWiSWTZCLTu4UOiujUZAwS6NQCpUumWxo02fhKrTZd0a3rUPRqK9WPg-XlfsbNWgTwqVGT+qzwli8Kfo31ar+javCmuxb4qPNUX22jGfiy2G1sYrOvWQxqN9Rga2Il+Otfw1wxubdYN66y127KxWmjRrRjQyyx31zlTazW5ursdY2qjUlc+KELUtRpM9epGxH1Hjq25VWxp7NR+G8YNIvLjI3Ouu2BZH63A1FvrL-lju3HwfaSw9R12rMY2ORtIUan6lyNLqqYnXPaqWRXpy9CJZ8Tl5V9ynSSSrCc3emyxSHXzDVj4dborOGjfqIUUMt3AKWL7cHVx9EzxlhCOjuZQzS1ojyKQym5SIKDdH0Z8ZRUqGOUlSvkBejqlyEpVTAJzlVM45af60N698TAJmTLGAmecGnAGEdrfiD+ZN2DU1Kif1jOjn-WR2qHKeyZNs6ZwbEuQXBpZ1eOS86VLnKm7Xp2uv9bPaxJ+VA0M7Ulqyl1RDnVcllCbfiAt0tAKNNw7clzEzVpX52v3JcLqhzlp0r67XMJsbtVGiyylRWTVdW2huqSRrq1u13dqwHVTSzFOS5AE+U8qK5sUqJr0VSCE85wJuq3Xlm6rWxagG4l1U9qVvWYBowjfSAjb1IVr9zV4RtNdeZM13VVkzN7XkBoP9pQGhyZ1AaD7UDAqYDWHq3B52FK6A0bGsq5Qwy7Y1EYbPFXbuvqabu6yAlMArymUJhouNbRS5MNqUbxPUf2tuNShY+NFWYb+uWSBq4pXxG0WBsgbgHVyBoD2T3ikSNY+cIHUqBsFlWoG2T1sDrFuXx7NBiZe6r4FMIaB1qt6rrResaBtF8saAYLYOr5iFYG7YNFeyf2g5rFNyJkU6fouDqR9WkGuYoqXs8x5zRZDI2ogreEbPq8VVFyyF9UVvKtlfVaum2-gbdaquUrb7hMqyVeIQbvHks0QiDcDy82RXsrD9VCn19laI6oBxZ+rYeXNBqkdYg4x4NYcqZTmuaqJ3pvs731wSNlHUKgrQYuDMlIp5jqdHU2Br-jXq1RpNfoJ3PpxQ2+mXwwqUFNDjoZnd5H-jZCI5uJ9U0rbX0kuRmbTyip59PLKo0g+uqjQcSroNBmqeg0tqp1jY+G1SVS8aJJ5tRp8+d1GziVP1it41+Or7lamKiUlB8a3FbmtlHlQByuDJyZY8qkIqsoFZWGjxJ4KhP6i7Iqn2Kk6+Zs0i0ZZl6tUe2a1K3xYSszreVm8qxcWJiwmYwqbf1HpgpKdcjkz4VatLYQ2chriNVIii8oHwbViBfBphpT8GnZ1BVq9nUQKoOddqG6hVUzqJQ0CuoPmboasPlV1LJqX6zJiNbmCxVN2PrEQ2mGqFZuYa2GllhqXnVahpsNTIq3UNJCqjU3uzMWdVCG2bpQ-yFPkK0oqdSqGsv+kGR1Q0ixrSNXSGoI1ULrIukaGv1DQoq3hVDe4W+WvBp5DS3MxhVB0BkjWapp9vu9StENkzr3U2oahmdSlGiI1MoalnXTb0EVaSG7VNwLriuxVGrBddyqrNNIoan5U18uBDTC62NNWhqAaVjzNQhcbSw-ljWj5alWvP6OVaG5nZNtLpmg4urvmcbq5bFyAbfpUkxuyFVmC3IVM9qs7VENPsTfjihjVDywmJUdhuDliGG7iFLLq3IVi9LIjba6+oVwZr9jWXeqddY3o5PVPDLkk30RsuNW4G9MNq5q+tG3eLSTXCM0C1iwrFk3g4vvTeHI6s19vC0bFqTNWDUCc0j108rSRmExpQjV5GusNNHrRZElKpwDXWKoNVjuqSSTO6pXdX3S3015OK2XURJt2NcMsmJNfRK4k2cMobdbzGuiNl-qR6kPuqFDatFRRlDq8JhX+usFVSLGUpNh7zUaAJQppNeuGnNVxCKmTUlWoU9ayapTVHlLlPW4WJ-dRWqnRlrxq1Y3yurPDUB6yglckqZ42HirnjbD6heNAwaYPWymtfDYSmmz1Mud4NUTBqAZXTCneNwQqJeVpiql5Q3vBnRqHzbTnRCpAjUCqhFZ7kjZzU3apctcB0csNt+KSxUuhrQDahGnV15tTPQ2eHFb6TYqh3Vi7rFeRQZq4FURGpyNXwy-TXuQptdTx6s71fHr4o2UUrQzTzGpJN44aUw0BKrPdWe8mjNhnzWI3GfOljWya1uod7rm8VThoG5fhm+ps-Kr-XUKBqLNWJGks1lVqtGW-uuVjUyK19NOmrJ40Q+o4KmTauJmBnq9Y11RoNjSIJW5VPVqi2krxsrdQqajuVG8bpM2kpp69UJq3eNnNr942nauuxb4MpOCdPEbI0TQrsje8KhyNk1LCiHORrgjXjGoPh38KhY1lSEsTbWG90N2TTLM26-lAzYGq6Zowaq5wbQypxVVeKoQOYYbWY0IZo5dUhmuPVsYbUrWoetojaemrDNnXKXzVjurfNYxGubl4sakRl5RpvdaGw5jNc+qgLWPpq9hRm6nLNWbrWg0KRt4zSB6vT1t4aSs1Fuq99dqcqU1+saoPXRwpNjctYSr5kma9VF2xqlFQ7G2RFWlrnY2NxqJ9WRaiaNP4qIq4+rMkERj8hS1yHKvvlIVMYtSF6na1Y7TWLVbqqeZeNYzQlpoqIWmxeqhaXtGgy5+QzufX8WqTjSdGsy5qcanRUYWohZVJa+wlo8KPRVY5ouZdrK7H5hAatfXhOKHZdV6gn1QJciJXq+onZVySwXNVPyZFLRirBjfr6qTNCNqZM2i8qgGf1qtrN5vqOs3S8q3ZVja9YZ0NjWYHBM1o5dNq+qm58ahs3lt1gjREy79Nbkbf00eRtMzQBm2bNurrfVXkNhrFdhGyE1t9ynehNioIjRasx61sGbWXVuZu49QsLXj13irvM1lMt8zdd6rpVAWaUk2JhvNhZnq91V2arH3XPevaQXJ6gtV2gaqRVFRppFRlmx7lanrTw3VquRTWPi531Onrp8U3hoxTXeG3oNZWbQc1NItEzeW6mrN2Cg-U1rxqZtVha7glvUaU4UDRq6zbb3YaNLsaxvVqOPHkZubSaNSbKlrUkSv02UTc8iVEJLdRUGIoZ9UTmva1EXrFUis+rIOjHGjn1SWr5AEM5uRudda4S15hLr1WWEpbFaeamK17Obbo2c5vdFf4i0v5f1zfYgA3JAlZV6pX1QNqG43V0XUtRpkgBRhFr281I5rdGSDGluNYRK4bWK5sN9aH6ruNvkCfw17xo1zemKzrNqhjRtVeVXHWa7G-4u6Mbx42Hst01TVGrkVZebvfU7yxdSbimwHNc5ywc2dmtXxXXm5P5RlqsfVNZuhjWHmr5Vf4bUNUARtj9SRa3D1czjHSX9uudJZACZV1UTrLc23xpnlXg6tCJLdIFYgfaooTQX67BNY7yfSXBcj62VZWHWV24zIyUnItClbX63W1uHLJtn77KwOf36x1cc2yTw7lSvA0Wba35JFtrJC29oqR1RriLbZd5E7bUMJoQTY7apBNpZKUE3UJtX2mQmvP1+HjgUXe2p0LSFaHQF5FIxQVqgtLAu1KpRose9MMk3pt7JYKPFhAepRy+hB3JU0cf6glFAsMU7XGpCnJWwm+aVQibuigiJrmlSP6h-19KLC7Ui6pcIH4Wyuo5iNRE0EWFs5ZImmu1J0riUh-+plhgAGhJN8QKW7WU7I0TaAGsVFwAa27WaJudLrrq-tN4Mqh03EQrxdV9Kgl1GqKTM3TZpMNtPanbFs6aIEDzptdNYum93NSsLPc3EBuRMJai4ig1qKUPVdFsgMT4muvgh9r-E3H2rdRafa-XZ9AbXFWuZq3TZu6ndNQZr7XXIZvHpahmpNVgAahiVwEr5jcca8TVwgbP7WiuvSTX0qlmVKzdpA3afNGZhqGLmVhSaUs2403KTaJS1QN0DrNw0FTNr1TJS3cNOUa5pC6Brs3ig66vVLUyjA07crFOXtyswNWlKRk1ekvIZi5cZqVC-qeDXYPHThj0mwv1DfqRC137I0dUPmg2VUyajZUzJqx6dca2V1FvLSenLJt1BatM8Dh60yNk1fctIzew637lQ+zvKV7Jt8pX48-ylBsTBHUnJriDSFS0-VURbwqVXJrOgRyCm-V8D1S56oh17KSW63-Jz+qBdF2JEr2QfssQtZErU5Wf6vTlRUGvR18Myn75-op5Lb3cjZ8L6Kcik1FMRTfDyloN8kbFbGbCtd9VAaptVy2rS80PhvqjfD6vFNSGLwc0GksZtegWrrVXErlc3bxqPTeJ6n-NswaqU2MW3f5JUGrOVqDExS2iFolLc2BLO5HwrTc1o+pGzRbmub1LKaPbnJUHZTZVGSKGRwbCcD0HIyvAwsFwtxizt5UPBtExbcG-eV4DhD5U8HOkxRkCpbl7nTwFUVpqsGlfKz4NN8qQFVPOrDTc6miNNGRqG00GpuZDZ6mlCFJqaunXh8ulRcM7JNNXnSnNVOVyRDY6m+p1ELq602EKvrmcQqvNNXzq403aGvkOH5ivQ1oirhfVKht9mcmmrZ1VIaWFUahvwVY2WjhVwvwuFU5GvCNR-KyI1eIbE+WcvIHLdeCvkNaaaBQ1+GtwzWSG-Z1XXS9U3QKoLLXqGyUNBtLpQ3ENHleRtmuN1fTrMsVBppoYVWm0NNuzra00upoZDbYa3NNmAZ802PmpnLWYZY0NObkj+W87PNDTkQy0NsyJYA0EQvgDYYmhJpSAbTE3jGtO6X+m6P07tKNzU26o4TdgGhotvoami2AQBHJQ5mpxV6xqmXWbGqO9dFG+Z4HAbd02zFv2zbEm-d13MbUi0uuqChWnqoV1aYbM6Vf2oiVelG5Al8ya6RUvZvspT4G4H1eeaiBU6Qts0c540W1VBbPS0-prFddBWqotNSzrE0ehtsTa3S+CtVMa-Q2F7McVRKypzNbpaXM1wZr9zdumjzNnAb345zFugFYRW+JNJkb-M2p6p6VUFmnDNI5bG4Ec4qJNVzigSN84aA3XCRqN6fh3FcNY1SLi2VJquLeoGyXFdGb5xWKetgdY9muitZZqpI3puufTfcm6wVMqqxTH5ZtGZV-sovN0Bq1S1YpvJtbrGxeNiBbdvnIFss1T-StAtlMKMC3EdI-zXlyr-NPcbzS14FrmDWdqq+FOfSohXwNLgZb1mnt1dqqS+l0pv0qZlct0ls1KCY025v4rZO6+3NFmbhK0e8wpjWBm5bNEGboJIoVqkranitd1W2bzzV9hpvtXFGlStVEbD00tZu4ZSsWzDN-MbevkbhrsrT0KhGFbEb7s0LdhizSZqCQNuxbhxFsyuG5X66wSN+ZqSM3mVvrWl+6iSNhBLgLXSRt0ZZxm3PN3lbtPXE2s1jcpGkHNsBblebUTP8YbWMoHNpMzoq3batirYnC+KtswzfHXNZva7qZGq0l-caEY04NQjEf4yk+NfWaCq3n4u8lu+moDlmDTyBVZKu4rVbm3iti3qiY1mZvHdTYmsmN25r-I0+hrErYhW9aYziaBFknlp9zZumq7FXVbIw09VvwrShmtStoeaNK1JhojzWemh7152akI0J5uozRe6pPNd2bIs2MZqNNiWqv71gFqH03lmtoaW9m6VVrFbPs2Klpd9YXm37Nxeb-s0QeqM9eVmrq1EVaiYVm4r6tXVc0UVQfq3P6NZsfFc5quHNMoqEc335qBjaQPd2NCbLe82LWr-FVzCT0Vmoq+c3aipx+WFqgjJINzc2VrRtUJcz66fNfvZto1ZDO7pQhKxL1VuCUtWYkqBub38jLVloysJWwirZzTdGur+r1qJfWdsql9frW7HNpDh5Ll45uUtcLm6iViOar81jsoBjQ16h-NwMbp2Ws3NnZXYzJD1r1bsC2k1rAZWlWy0tX9tAC34l2HjSAWvlhOGrykWJfNNNVbgQzNzKaeK3bFuqBUymohp06bai3zZtRgM7mw11ruahLSTsvpdYP8wklh3qCVXyVqmLYpW3CtXAbeq1cxvUrfJmrEVpxqiy1J6tSTRsWqut0nqso3XZs-NZCFZPNTlbFxVp5s71eVGlEtnNbPK1Vmo+zQqW4aWJ1adI3CmpatQ464KtsBqEfW8IvOrbdWqWt+9akYIEvIEKHpG48m8talc3ZYuD+bj6ya113yM4X-qteuW56965qObPY1SjJOZUyDUiVBmzh82n5tHzUxagTZ1cKSMkmIqB+QiSrh14mzYbmxxoXzfQdZ2tfzKsSVpetRuWvm9G5rFysa1fbGzjecwnQB4vqFfVHtI+tSVOWMOQDb8JYUSvujf6KnCWgYq6tXX5uCskBqkdVNXrCfWP5sTrQZayauhpaSU2AMpVzcf85tRIQrKU2a5pUzVb6wxBN-yUY2d5rxtQ5axUlTvrjq0axqvrTBapVVoVacU0A5tFreXmyruRsaLNXaqpL2rqqlA1NbrU611utMtYZK1Ktfcb-w0DxtbdTM4-6tZWyU+FLBsmpel0zituMbh3UeWtHdUxi+J1K4zPOhjMiYLYcG8vZRM1T2mB3KYUcHclwxwUq+C0-6uINXX6vJN0IKjHUkFpYBCba+aMMhaqUlyFrqigoWyTJJJC+S3qFo5hpoWpjl2hb+VAqRJ1KLLM8hNCr8j5jT+sQmY1KyEEzUqyRoQUyITSLDFKohIJbC3lNvBLQkUeg5yzkptWZUrcLdwms-1mmAUi0T1qjzS02y4ZhAIxAVe2qwTcEWlclT-raJkxzlgrZEWmLVbKKBm1HSviLYeSxItZ0qYgUX+o65YomiVFuRasi0d2pyLZkWqANAXKL5mFFrelS+S4dNiAb7+VjpsJddVWiGtvMKai2bmrqLRQW5GtzYbwM12ZtQSi1W02N69q3dXuJt3tTlyjxNI5N97X9Fr8TaMWkJNWFKfbAB6vPteum6Vy3dbJi1sxvIjQTW+NV-GrEo0jVofNdOWmFtXXzM1Wx5uz1XemnYtBJrRhWhNqP6RzKopNJxbQHV+cpj2aI8oqZp8rMo3Ay2qTRoGhyyWgal606BqQdQ+LfQNqDrDA3oOuMDWfSr4tktrjuWzyu5IZCCzxtY0ze-ULRDdtYxrRwNbp1DZXIuIBalcauZNK4qFk0c1qWTTJGw5Vs6KV9VIfzX1SbEx2VP3Kt9UElv+5SPswHlh0yDk3D9yOTeSW86ZwjqD0XUlpGjhI6mfuV+rUg2MlqnesyW3+miVK5ikxyqx5RzecJtFjaT7z8lvoWi6U+Kl1pbhS0lROqDWEjdJ5xQb8eVBxVBTTPEj2RPNad60TK35rdXK-jNcFrBM0TIg7VaW6yvNQwbq80jBvR9QZG+Et0RLZM1qmqV1Xy65DVWdaBG10wK8dLSmsgtt9xWiVg1syVaVW9IVjjbM-XONqNiL6W3-k5lCT0TbPMuZIbms9W+zyrg028tFTVGWwp1MZbRDV28tc6a7UPst-TrFy0yGpZwHIai6GChrkQ1KGobLXeW0UNzZbxQ2FltWLVLUzp1TwbNDliTDKNRgqqstWCqay12pqlZt8G62ZY7bRnVmHPvLW6m6NN9hrm02OGtJJQuUuctMtbA2V3iNb5efK-ttq4Ly-4CvJrTQ06sctTTrD20tOvHrT865vlHIbADGWpvSxSmWlOZqaahUDpprhpZmmp9tE7b601ihsbTYam2dtNcyjy1ftprzbkyystXYLKjViKofbfHmjctOqaty2upp1Da+2kENx7a4XXghsxpW+WpF1KiqUXUZejRdRbSjF1WQLrQ1wBpC5cMa0otoxrQK0oBsqLTWGjJpgla5s21VrgrfVWpbNOVAVs3yUwebW4ixl1Lirsa2EUp7rWC26YtUSa41Xo3gTVSqyo41YmrBq1tcug7em28itsyaRXX7ArEDb1K3Olk2amK1lvN2rSa4hWNW9bVY3l0rRsXWEcuttLk78UQVprreq0tjtDubaPUgZtErbc21sN4sDJK1OQukrV3WiYtuNaYo3dVr2zZC2h+11EaR61UqpOzfC2jd504b9i1DKpzNYZrEytxGaZFxLhrihZZWs3pbZD5hG7OtzVQ8W8Aai9aGM0NJujKPLi4qN21bk6m6doDDdp297NhnbpW0ySu+zUpG8Nt0PrI23uKTUbYbG4TNwBzdS0xVrvrVIVZ6tN3Kvw1vVu-zermi0t2ba88GqZv+VSNCzt1eVbbVU2mMSFYNm2zRKthTO1sIXM7RVWljtAlbvI2kxobDQUKtFVdGqF02hWqxYEjEfjtFQq2q1MNKijeGGvGtkSaOY37pp4DX523r14eatK13esSTcLGpLtoWa1GXhZtrxYWqjLtgDwWYjcRq4eSF2jFtlHEks369NOLdhNLatbNbjw0jdWRLf+60+eEFqvs2NWtkbc1a+RtxWamo2lZo1LWLWmNtp9adS0oFtOFXVm55VOjbPw3ZOO-DSlWjrtWba-81a5qw9ROag852mbneagqqctdzAgd1UWtKC12NuoLRsGibNF2aYa3-ppmzROmoStiNb7TGLZtszY527EC63ava2nmu27dtm3btiGa0znB5sTVbJ2wc1J3bMrUThsnrWYokQN4brsy2RuuyjYYKy95DNa7u1KerljWfSzwNF9SNNXzNO4zYdW21JfNaC81htsCraqWzFNJ9btS3Xstq7QeUhHtl4qcvVy1vvFTha+z1p3z8LXw5rvzYDGniqRBb4Mya1onkUcymdVutb7r5aRIcuYbWn0Vxtabx7hasIyatGsG5qVcYtXW1vS-tF6qaxVOa9Lk05q+ZQdGhONyDaTRlWUyZzT3ClnNt3hIc3VVxj1e7g-fNgdaec10Wpxzfzm6EV0uaqG1DKsX+S5636NkNqwmmfErHVU16kyKdmydfXtavlzbBqt-NXXrO41JVqbUXbHPhtaNquu2jcKv+cI25GN738R43nmzALZI2k3No3aYI1FtrT9bQar0tV6bouVw1r4rWS6x3N1YqWe04RrdzYBAbHZbxwgw3wdsvbc5m9qNclbQW07ZvZjRC2qTtULaju0DVtHra6607tYvbOm23prHRRd2rVNyXa5e1Gsu3DZ965blixLcCXK9tMFaxm8wVsGypXUGdp1BVVG+VVemqzlVBVsN7U46iWtUcKK81w9q-pfV2jutu-a0Vmx9IbzQ5qm3tfUa0yLK1pfFY72uOt6tadv5u9p7zWjm08e-eaAG2D5qAlbP8kfNm1rsT7bWtDjRPm8L1RoqWfWhpPi1ez6xLV5bK+LWJxuXzWg29CVQLKPa0gsohzYSS1Vyz1rfa35esIbYV6rIRhgDAG1D5vIbeQOyhtVErquEV9prjVX2iXNcg6pc319oSRUuDUIl1ai240Qxu61YlW5GVyVb9l7d9sG1dnWnEu3dzrfXQdNt9RLcxptEjaZtVSNvVjaV206t5Xaj63gDrUjZAO9+l0A7je0CIvjbW+GolNBvq2+06Du3tSb6jm1Bg6TtXY9sEbRkssxtU5q7bmkFpLrePKqa65Pav02Q1poLceyqW1B7ovEmMFtybaWBE7lWzz59ooFAkBWFeKgFcOKeC2-ZJClUE2gQtE2zHxnCgrUkqKC1UFL9x1QXpSvb9bDqpO5TyLu-Wncv37Oo9XIdRocEQWMxAdtak23O5VGgXbXSVCybTO2fYNF2yr3ofjMKbVXcvQt-KbxQWWFtY+NYWmzG1Tag7VWAuQOWME5ptTCb5m0sJoprQZyrjlERb2AgBFo3yEEW2ItQurpm1mcvCLTf6pg4odYJm2HDurtSUTWu1jnK22CeFvthqwmxk66zac5mrNrOup3a6+5GzanpVn0p0TVZ4ootBia6O1GJtJcCYmp2lTHaLO0TurPOec2mCtlzahrUrHPRVZt63CNq3b50Ht1qbuu0W0gN6LxXm2IyvebdHhT5tt6ABi0-NvQrQwGkYtZ2KMK0gto87dhW2KN3nbT+2+dv6rf462Ft2Ia5O3+PDv7eR6jJNUSqsk3Bdvizdma650herCk28joyyQWaxVt8s1zi0JdrcUZd2umtNSbbi2JlsdhR-21bl1LaBJot6oMDVty94tCsqMfVdJtrhlKdOgtibiCHXgJtTBEhylm8AiTSJWwltkeNMm4t4FFa0BVr1vseWvWrxZTDq7ZXytodlcI80kF+JbyQWElsIrqPs8M1fUdt0VnfHpBRDyvVtUPKEg0XJqNbSAak1ts4UG3ZUmMyDZHK7INCIMOS0CSPIxRUOh8iVQ6WpXTDp9-AwwmUtrybcnlCCl-1Z62goNcY6ECgJjtKbQEwv1tZVKX9lEIKK7Xlmhq1Vcq+M369tnjapG48VsbaEC3KNtgLVtq2ruWjbFTUo9s3jVw2k0tWwKFM39ysMHb32hKp-PY823RDvw1bV4cbtAKVK61LPJhCEoCngkb+wvJUFRJoTacG0n0JlKv42XBuExaIasVNP0RTeWSptt5bDoxdtr8Lr21GGtvbcqmtMtqqaMy3DOveeeliuo1k7bIjktlqfLW2WltNEtKFnUlloXbXPY74FAablQ2HjsGdRu2g+It8rUO3rlu1TZeO8DtU7bIO0ztuGrTiG-5YcHbZK1GAk6jR9DYkNcqaFy2rtpJpbl034NN5bQO25lsBDfmWx8t9ZZ9y1j8sI7Z+289tHWL4J1Idt5Dfc6-kNhlZfx16VuFDWB2pst147p217lvfbYaGzTGEE79+1QTuqGc4M5dt3IaEJ2iKtBddeWrVNt5a0J3blqOdcBOuidinavU1EdoP5ci6+gRjnie02-lu2bbomgdN3TtaO24uqBHQYq8otzobwR2Tpp5ZXXWi5tDdb6i1cdtZ7UFG9eJznaBO2ACqE7Wea+DNvPbds389sHrbeaxPVWBqYzUnpvJradm1wNYSrKK1bFpRbTRWyXtyJbLR3Z5qLDZp6oztl+LiHCjjsAeQ42xCNXlqKPWeRvp7eZmvVFdna9J1r9tbrb38IydG3baGUWupkrfv233Nh-aLJ3H9qpHVWHaTtTXKhe3oZs0raL2wLNUeaMzULVvBhamijvFxlaiM1kmvGVR+6r0QUyqrK0ijuuzWKOmB1W4aHK0smvuLc-25dFLlaxW30VolbRZ8grt3Nbzw281t3rTI2k5VB9bwe0Z7WPrRAOhsdF9aP6V1jt55fdW5sd+pa4q0cNuBWVgW-RtSGqBblR+vwLSY220lNpz23XARulKQN2nTN+HqwVU8wq68X8IIKd7pLvi3sjuQjZBW9c1tPagM2dSNndYt24K1y3bHE1IjuXTa0WuE1m3biI2cetIjb3WgPNnmag83WTsddbZO47t9I6DQ1djoSGZcWmT1Ubqup1SxO+7ZS2vjIs1a1Pm15TKnQZWn11OT9CM0qMtxbVAGq91N3aB8W9TrcrRfU9jNhYaDq1+TuK7fnmvet407ORVQ+scHSXmkKtEPawq0iZpgHR4OuAdy07Hq13iua7SaOpn56db-O19es+rcY276tYTTj8W-sqL6f1mgj1pCcXLUtqGunWVW2ul0SrF+2w1rtzQz29jtTPbkmWxTpbra8y0bZHPaLo3hRugndt0jqt5k7PO341uynS+vXKdCxb8p1+ZrJrdf24qd53bo833GqRbTPWkltCM6ZY2pdoV7Snm8q1X-aSo1VWt-7ToSwadvJrAe1g+svDVPG68NgtawB1MzqN7S4O9VVfV0Fp2eCs8HQ4MlidLIyuo1Q5qFwTbi3C1dvaW80swr8GaLm7Xe+ub00Hf1o9jRRa9qxVFr+tzPRrmjWHsNoZOEpYZ2rqpWjbX8wg6bFrTEVe7RB+cswi0VcfarRXJauQlams84uHA7L1Wixw3zWnGg2drE7U51Z9oK1XnG-2t71rHo3lzsfmHxi1oZwXIa50VxpUtV4S0dloNrGtUf1rbrbXGqG16g7DJav5v1ue-m40t6Pb9B2KZv4bSEOnNtqLDsxlmDtEbXb6ywdDvqx+1WNts0VeQeWdpbbQp1KzqenZZ2+Y5gGafI3zdvJjdc2ymNDnaDJ1AzOXdbA84edKc6YJ05YmE7XwK2oV4nb9u38esO7bSOuIlyUaXy1BdrplY96mnt5eKrs0fmo4jTG61-tP5rVlUFRtljSvWw8Ngc66HUR7itHZr2qmdZY6Su0g9rpnXI2orNU06nB21jvZnaeK6rtWqrpa3morNjRFGi2NZJTuZ36Rut7e2OzOd2MF7e0q1qwHRr61z1IhKvxVa1oIHaqKr3timZKqRejP9jeLsXQ8QcbQG0E5uoHYJs2gdVtbIFYz5pnafA2+fNLA6u53Jep7nc44lfN6XqMG31sontunGvwCmcaeF24Nok7WyGipFW87iJVCls9GSXGngkTnjfYjy5NCRcvOquNalqY62q1qd7cw2hOtzca2JWtxvBjcSm9adHY6j50n-N7jWZG+GN8wbEY0JXMH7a5LCwd0rDBrKpXISAaHOgrNEDN6F3b3NjnXyQmOdJmrXHXMLvcdZzOtpFLY76s1tjoVregajvtquaI-WY9qMbbtO0Wd+064-XmNvl0dFovTNpprrvG2NviHRWG8cdAYKYQiz+rL1oI4LlNc47VxmCl3zJZ-GtQtQUraAUo8M6jCnA6MpZQ6qOWGANATbci0PhyM16vB2FLZsfzXYtB3Q6gBhO2v7-P0OqeUaCa01g1ku51eMOxuIQEzjLZSdMITUHau+JU46EiZ2Fqk5fQU+cdZQN8E30JtuXasO5O1DdqvC1p2uytewm2dNpEyudUUiUmbQXan-11nKRm2zprRBsM2sRNvRaQInpUnBXRXvJItw9z2m12TueHekWunZOIQb+Xq6vADZrqr4dXsyfh1hQDknf8OwiFQ9r2TwqopAraCO8dNUU63SXaTPhrYz2n+d8xqtZ0IjvX7QeMmE1P06E6RPNrcTWQGzEdFAbsR3DdlxHVu09F4BI7TJ2MBpFXUHqsydonaj+3gtvNncA0y2dxNbFi3EVuWLQp20CdjI6zs0SuvQXT1yzJN4ga0gk5Js0+UvSqXWgDq+R3Ytv5HetW4VVZxaCW2h7OsrQmnELN4o6yW3-rApbel2ySl0srmk2Kjrb1Qy2j4t0zc1R0qyt+LVn6v30Rq6SMW+lKH1TajK21yOqBtLOBt21c5O0dFLI79O07VoYrd4GpfVasSCQXrJqJBXtgrZNyv0nR3QBqjjTWLakFkQbSS1T7L3Rb6Ok-V-o6aS3n6rh5VR-YA20jrQx3xPNR5Q-q55NuQbTCkRjop4YnBD5Nr6LtHVQzJaepts1CRyhSkilYkC1WO-qn9hKMzZXrvgPK9Wci-Ypv8aVl1XxLoMe2uunlcpafK3sOPLHVBa0HtJjLtY0KNs1LczOhhdUc7jOGsLs7VWUuhm1vC7761UwswLVEut6t5KbUbW9jrPnd12hH68y7u12YFMWdP2u8g1Q47Lp1m5qn7dfGojVCEbqe1ONoYNZQLP5FXziXnSjLti-Dym8XYeY73KGKzISZJuOzyeiwDSF0FOuENR224p1xFjSnWfCoM2j7MvttnE6qnWyGrd5ZbMzMtgoaKJ3gKoAndROvDdN46sJ30TsUVVdfH1NJ40SGC9tvPLR+OgOctZaNU3AdqKoXxOvdtV47CN20To9TSJO4st4E78J3YSoQHb06jLFyZaLy1eQW2dQxu4X6Tt18N3jloZ1Hxw7hVJ7bOVnshu43bEa-jd6Ha-20MKuXLYB21ct1IbcN3odvE3S+2uYx-vK7x0ybp1SeOxJidPfC2c2IdtAhXEcq8t5E7pe2ahv4nVh2-VNmE7a7zYTryNU3yo2l9ZkTaVkdu-LY+ExHR-Rqdm366tJXXaG8ldI9rDFXdprUnVN2lWdkU76V3qzsZXXYm5ldDiatvWgZH7xnrOoRFgnaJV3c9s6rabOvbtJ-acp1n9tpHVDspBdcLa1i0yQuFdVXWzMNTy6rfkotpIXYIay2VUraqF3zrsp6fOazGIz87Ju1Euum7VVWtWdNnbgM1WQti3R9O+LdzlR2w0cro7Zm5PBE1JEbwk2ZTplXVZOwmt8xaFV3WzpwLWOGu2dkeaHZ2lTrRbazKwytlU6Vq2RdoXDbVOmLt3Qi4u3snKanQyalqd1xayRXEeyljYr25ytPs6cu06dvjXXtWjjNskb5S3cZvB9f5WyH1h9aVI3TTucHbNOpAtbg7Cl1VZrurRo2rSVB66mu1rTsPhSeugWdkM60PWn+182RjaujpbbrDsi6+S9xWBG9IKumbx+2yzsn7VfG0bN9jaJbXlVpa3eFu1jts3aEa3RbqdNfZ2xqtdmbd1qJTo4hdJW+hlWxqN3Vidr7rTMWgetk27VK1xhqIrRnW-LdDI7BXWtfJdndycuet2C6WI1pZqmrYzW+7taM7ZGVy-TQ7Tyq0Lt-Eb1t3VTv0+YHs7XVrdRkZ0qer9nWm6-Ltia7t60PbqyXU9uwrNq66WZ2KNpFrefWz7dqjbTe0vhsTnfB6o0lfgrql3IerD9cjajU1kvKMPV7TufHOLOg014EbAa3DduBrZfi-6dr670d2U9o-XSuapFta5rtXWRbo63S9Ol85f86Gq08dsd1XsUEKNnArUTnYNrS3SbOikdXnaJt0+doOzdC2tVlDk75t2bDsdnWgu6mtD-bz3WtTvsrZLG+jNnU73Z1ulR6nV5OtcV-3aKF3Bzs4zY9upIdYzKI50G9q3Xe9uvXdkVavt0fbpb3eZ683tB3yOPWjBpeVdhagRdtvahF3ZzotVbnOy-Nzvbh+0WhzwHRo4575f9bk2VvfJ97V6Kv3tiw1g1k3Mv42euqmgdTPrw+3aLptrVH2nS5MfaW4WSbLOtawOpPtxhL5Nl9zv59dwOgcNCryd82CDonncIOyX1xDbfWolrMX3dTtYvtKg7FfVKgJrWSr6s-aa87nPXg2s3nVX2p-NoS6X82aDoiXcDumpdug7O+2XoIaXXEur6tCS7B4065uALWI20ft1g7kd1dLoidcjY8GtJbbmt0nNs2xSn6+6d386Z3WBWrenfO6gBd1MaDxl0utBdZz26K16B6AZ2jboy3Xz29q5AvaZO3ujpZ3WnuoqdC26M21jiqz3WFOnPdtq6893Hbr9EKdur2dsvRS90WjvL3eQunPNlC6Vk00zrGnUKa+mdL27m92S1v9IiUu9bV8c66u2d7ovbTZqmg9Pe6enl97oVrYIu+c2GA6Hk2MNrznXKfPP5LAD3e2eevRzf-W6164g7SB1GbNp9aou+n1oXr193hxsLZaJs2BtSJK9F3MDsP3YYusSkKXre50aIputeYu0S1kOUb63aHuJJdn23xxK8KfsklmO2OgBKsv5x+bgJWVasnnQDa8-NIubR93f7rq9WDaurVyg7JEq4sta9aDG9iVLfb952+DsPnW12jHtQQ6dp3pVv-zZmKoeNSVy5SXIHuNzRAWvytte6Aq317urHW9uphd7g6WF2G7uNjRoe-7djXbLIxJtqFbYf8y3dR2aPq3oeuKprUe87VcALHd0IAqC0UVW5HY8OK7+UUCrM7cZm8DlLkI3JWlFEdztYGrrZhBrg4Q0FHoHlwW8O5EZKih2BNozHcE2wQtP899bUzRvFLSY6g+aUTb-5wxNq7Rc0OimGihbTFKTLoITePkIslldaDl0dVSOXcSKB5dtqwVEnzSouXffiUwtJTbQN3PbJx2cQmrY9Y+CQthVNXalX9szyJ1Xi8eWOtq+XdP6h4dcsMnh1pRoBXQ3W6FdwK7+YqgrriLTcOou1ouqoV1HhwhXbCuz-NUBiRnSIrvCuciuxwFCzbCt3PIuulcom-zdqibcV3qJteHZs256Vsk6-h27NqlcUpO4CthzbGO3UroD3WsekmUVQLhdk7DoHeETusPdJO7QPAY1tl2SQG55tPK6kHlgrK8TT7q3JIfurDmjBJsJHX82l1AALbmA1Att0Ce52yOlZs7E93UjuT3ef2ukdc272D0Z7o8nZsWtTt0Nbc9WcjpnDXmQo1dxxb5A34zpuLXcCwlt5eqpe2HbvGrTmiyUddSbtzHMRseLXKOn4FSlK3V2tJu9EBg6jpNzLaupndJt9XRW2kS5AJaGdVDegxtN+izooYJaEm13HodLQ8e3VaZlLBW3TTNNHSp27YtlW7162Stv2rXduibsayazBqfcrTXXVOuRhyrbnR2qtu4dU+8Xh1mrbLYleju9lRSWotd8QaxHUBjqSDYG2qKlK+zq1136pwMWk9P3JApbJCn36q5LZCWw0O0JbHj1aOq+TR2uz1UNpadbWilu5LcWetc9pZ7ki6pjt+XEHKsqFQPade20zrkPXQurXdm67ha0NRrXXTD2ggBO67zxUDHr1LQDu4Y9R66Eq3lHtB3TDO63dSmbbd3NLr0pDue-R1dpb9z1Qltdzuueh+dLlryHBNbo2Pc5KqQtS2lf10T9Em+LOOshkQZaB4jOFt8bWCqwOQEG6az5Qbqq3Ya08TF9waW218aIQ3TKmyalfG75U3ftvhDUqm+Oax46TOinjtHbSM6r3lz7ao026bq35Xh2sENg2LDy2juI4YWWWkGtVG6BN00bttTfxLMw1W7b1XnL8tYvVROiTdLycpN1TlrZ3camrjdsoaualD-NPLYpu8tNgm6vkLCbqdTWwqti96IacO1Npqc3YWmvCdKl6IO3XOtKfmhuuI5AHbEjnXFB4nSB28dttm7923Ydo4vXIqri9rIaL+0qoWM3VfuszdzWLVXncTqs3ShOxy9zG7AJ00TqEnexu1VdMHbXN0D8IkncSEw7p0k6NFXn8tteb5uge1nJ6gK1zPPxdUc2iot6k6ARVTpqBFXN2wg9wrkFT2dUBWzXsUJjVoUbjJ1rpuAFSNu6nd0q6YF1ZbotnTluiGdf56bvWOTpQXV9ii9Nrk7XT3bFudPdWe1XteAqK92SHqr3f5O5IVnZ7P02enL6XVDWkrdG2LxYVfzoKvcv2-V1q-btZ3WONA8Cx64nF3Aruw3GzqlXWNu+q9sq7MSlNXpHDYLOkXtonqb+2Lbt0rdZuzJ+5U6lq3jCqqnatW991227ZzG7bqMWftusWNIZ7SW357pO3YXu-BdUZ6wNkXbp+7YrGr32Eh7fJ3DXupndI2uwdy66tY3gxxgLXNOhva326XHXQepUPWJm43dnVLKl1m7sfrSDuzadwvbcC2NLpqPTj2wCNk3sO3WaZq7dRzC2yNzu6+3VPruFtXsMuIdE16jM0Z+rfnfgeiEdeV7rO01Vo1nXVWkPd3HaSr3h7uJWGTuwiNf069+0ODPSneSOh14OFa6d3KVoZ3X1W5q971bCp0nXvtnZweuPNf46n+3F7pEZfLuovdUWa3SpC7s5VSDCzTdYu7Xu3bvNxnSZWz7tm1aiZ0aMpJnc9m-qdywqaz0A9ocSRee0ad4N7aF1g9tyXVdW0rucN62S2-9JdvRpG5LZe67PHXvhqqXeje8A9-g7w-WBDpPnT32y9dffb04UO7vj9Uecs6dxPahM4j5D0hQji05ttN7Z+2+7pmvVBW9+d817bO2DlH9VTZmuKdZJ9BfRJbs3zaUansNO3b6D2WTsYPWDOg9Nkt7EF1sHplvRwexAlU9aUW3BZqFlW7OtW984S0u2q3qZraN80Q9akKs83ZZqGnVxmm29Ibbde2Vjo6PQJmmsd88a1D1alvdvcvGr29GfbZa06Hptjbxc5U1T9aSbUv1sdjSYezI9W9tcB3E+p-rSXO9RFZc7QKC-yXwqCHW3HN0EN8c3OHsJzRoujfdG0and53m1trXGspgd-uJEG2d-O7nd38tLV3aCQj13Ws0PVz26-dFzCCG0DDKnnYXGwkEGorg61V9H97QLmt-dVayqvWR1rVrar68XNOR6mtXNrIAPaw2vX1JR6OoUHzo2nd0Wsy1mbacb1GDvWrkkuq+dQ-aC61ff3t9RN6jGN0F7TTVneOpvR-O4KdmO7FZ13TvCnbbmiLdys76w2FXt-ncQegKNpB7xK2VFBquQNunawal7IF1ceoUrcDOpStkAqK73wLqrvQtkmu9BaanJ2A4u4PfTemmtou7Fb2t3r0FZ7OlGd3s6iF0dJv6vUeXdXtOgzK93W3pDncD2isdP2a3fV-Zsh7Uo2xQ9UA6Dd2T3qN3bPe-h9hJL2LkIet0PY3m1AdzebJp0-VqlwYg+z+tEi73PXFztJ9TPuogdth6SB2SgxPzSkezXBW1rg+0NzprhU3O6BtZiLJ6IWIsfvVWqZ+9tiL-D3GLp-SaYu9Bt7tazo0I-PgHVoey+NXjioj3-3piPc4uoJ9pDaJB2hPo2tdIOr6NTDaxc2UNur7aOq+UVs8LIH2RirbWXLm4o9c7LMfXfnswfeMeo7V0B7hZ1NLrgPdrm0wdqRKiH1IHrHjffOzJdRj6l1323pXXVDe6HtKja8dRt7qUPa3uyx9rg6O91LTvKXStOp6tQO6Q-U-nsxvQVO7ad7WbQ739juh3eEOnXe05rTWb-svzbbukkqtM1KX52frvLbd+uuWW2x72wi7HvqlXThbTJPjbibF6ILJsQIo-gtVQbrj1cP2ELfa29pdRHLUkm-ThePYPq7ZdqGicNjFUpr2QwoIf1yCbp-X3Lt8-udCUE9BTaXl0TDuKbQRU2XKOZsYV0VNqURO9sxE9ZW7t-Vd3MkVvusEs9xDhGE3fLrkTb8u3E94nr8T0cdsrqI48Ik9SOyrh30nqkTQIm7aVBJ7AJX4vpWlXCuuGhMurOX2-+rmbSeSlk9aq6lm1d2t5PRHPENaLw6JPgErpM+b8OtWpfm7AK2AjtFPSCO8iF5ibmO047rf9lCO2Y1TL7EVXFXvXoKVekWYwC6oKWuJqWQO7qzU9bzbeV3VmQdRTQG-3VBp7RV3EjuweaZO2Pd217S71ZTutPdlumkdkt68t3SPuQXaye9VdOYar02wowYfZScrW9F179K0DKoNXTIGrFtxq7jV2G3qPupauvNF1q7vb58HqO3WGezQNdeqnV3NMpdXTjE2WVhHV5ZWr1uELN6uwnJGo7743i6I5baMmy2GV6S6jqQXuTHXVwyvsfM6qHVH6NjzTWe7ydfd7GHWSWKxLamuzaZbZ63So7JrXRboXYktHsqog0DnuOTbq2rjIIjqdGGGtrHphfq09FCPKbk3TnoyDYyorINrJaPb0Y8ptbS-q29RBtrT42lPI3PQue75NuVL-n22lr3PXu+iJtGmozHVHvuLHa6g1Xdg96Zh6htpHvaY+oWt5j7dd3Q3v13ZpGl89HZqNn37rqGPWElHZ9xlq9n1YPqDfULOqY9njNBn2D5MHHS6W2zRWUQ4L103uUQX8WylZ3WzbuioXsVtXQcwUZpD6RQxNttXHfBu2s9pQrYN3Y2FjLVJi9Tp5ZbT5VWYtoVeSGui9SZwVU2MXtqdXWWlENCm7tN3sXquobTS-Td+HaeL0Iur4vcPY3cdlG72J2BppEvYcCOjd27aWL2ohv0vTmmwy9UHbIr1KXozgc+Ol0J4R7qtrrOoU3cpugOcOl76y27tpFec5e+zdkn6QJ2BdrAnV5GUstZqarU0aXvBpVpepeZNl6eaU4bqjfZROpy9LG6tN1Ebsc3SRu+NNBn15N25Pp-vb5ekvl-l61Q2BXt4nahOkK9BG77P1sbtbLaCGjy98W9x-o5QXc3Q6lTzdCOj+kJJXtwhdR2gCtik79m30dspXZq+l2lYW66e247rmvfjuth9TK72b36TrIPZUUSBFfD7V02B6vD1VtejKdnr7xt3l3vFvUPWkmtaK7j01DVr0-WquqNdVlLG72lbo07QSKng9sa7cu3Xbr07Zbe-R9QqTUlVo2N7+PB+5O9k2bq62M3s0nflenL9C16mBVGvsgeVzen50Bd7fp3JTrHeW52g-tQt6OAkMHv4+eI+hKNdp7q71NfravaB+5mVy269i263r5Vfre5LNfp6-m4huupNWuGwhFtNb+D20ZoL3Y5W3N9y9ak3XUIsu3R8c829HJiua1BzoMfdXu9XdbR7nt3uPqdvU08xG9bZrv30oWrsffKaipdyPa0b0YPoxvSB+radmdbcH19joQGRTfNB+2Vb0PnuNQlndaYnD5Lu7u94jfoiPe6Wn41GO78Y30PosTa1uwEVzN7op10fIW-biAE19cGSVv2UuzI6lt24u9PPaqv27Xu9fY1e319h16wd3HZuO-S1+0atT37M31hZr53RFms7diySNb0Iy092Z6euahc4apd1Jvr7xcbesVVpt72a3uVuV3WiWoAdoBqRp1D3qvPR0Giadjt74C0WPo-fe3ur99fR71G3sLvfPf++k8pX56Xq16NpR-Vje8HddE8L-nUpvDvc8K-H92HydDZA1uJ-ZfiqrZ416aH03To5fjle8jVtP68d0Mrty-cz2xn9oFKlv0H+tZ-XPe7vdwLaLT0FMsy3XtevupBFamd3D1sF-Rhm5r97O7eoXMjqrDfLe7W9yj7O71pQvbvd9elLtJe6-r0Z5olVWVGnydlM6Qb21brBvTQu689Dt7bz15LqKXWHHae9Z9bzf3LPvWfX9unjd3ta051PEuXvYrWhz17j76n01PvznUEMuNl6jiJRn+Psotf5q4B9R97a8gn3qL7Ypc4L1F971F0QNoB+VA2+Elv1jW53mit0Jada-aN8caDiJsDvPVRk+zgdic0BfVoDxj3b-e-Btfta790B1of3UHW3nNhfaja0QPvyPfPCyuNf6qWSXyDpL7dP+0w9I39in2AHphtcAe8JdPg6O41+Dq9cYHeviVhjaYD0izsg-dSysbVuuaXe0j9vGfSgeih95ohZKm3Purpdge9rdUp7P504Hp51YKIJutvtK4t2IjtTqGBqogN8fzd+2+8xqvWwG+PdVp6av1J7qz-YdmpKNAb6Ct0i-uzDcW8qT1cM7Z61YLoIXR7O3Bd6l63H7feqWJZ9+lYl-17JI1q9sGvcDewH9DZ7W-3GPrK7VWOse9XR6J72Q-uajTY+-o9v77Wc1b5tKFj7exe9GEUYc0bMpc1U562OtYi7vH0MbJ3vX4+zRxpc6V-1HmxlAfpSaIZ-GROox5bmDjavu8fNV963D3sWpgbfE+mLhc+afD3n-qP3a-e1LVWbK3a1cDuyfZ7Wtz91B6mANjztH+erBBwlUvr1hgEqzCVi9GjwDTW0KD2Q2pkHTQ2rx9QAHmn0MNvx9Zve2f9AD6Zc0wHTafWEuhXNpR7YAPAfp6fdg+w59v+blM3nzqEbZfOkZ9KS7Gj3YAeaPZM+y89sh6jf3yHrB-ab+9998z7YC03Vs-fZ7et89DXavHW+3qR-f7e+ADVu6wP0Q7o5+VDurH9NtyIh0C2qufRTe1GA+XiCAOgcvgvSmSwl9ehUNggAbvTlKQCshgqxNerz5DukBf422ZdxQ7Lj2lDqjuQLsHMdIRQQN24vphPa7op59wQjIX1NDuEBYjq7lt8B12h0l7MNHSk2-ZdaTbnbUZNtvdMCetF9hhasE3-jLu2UO0d4DpH48X3UnoJfZaSIl9mXwSX1UJvJ1TYC4FNPnauOXYnqmyH8uvE9vhazh2pXA8Bbna8RNrTbv-XCvrRAwEC1m93RQ6Sj0gfZRRRIo4dZJ6Zm21VCZPWpy8V9Bf62T1qJoyLdK+tXVPMZ2T2QBu+HYq+oldgp6VX1JfpKLcpO0iFwW7j+XZXoy-Q9O38lkf6ot3R-rntfl+3O9K17gxkojraLVyuy19LzbrX1YjttfR82oEgep7ZYROvolXWKukkdoSaqd0sAeFvZSO3n9cq6Dr3M7oa-UFmngDil6li2F-obvff2yJV6nbhhVnfsWratu9mVI3KTV3F6pu-Vm+pQNgZ7IHVCAddnbL2pW9c21ak35Rp+vb3pfN93E1C32402LfcQulM9VP6cHUVvqQ-ey27UdhjqoUmjHjhBZICtSptwHyHXlnob2QiWh455o6e735hvwFZpqs8NNo7e30tnv7fQ9eqWJQ76XR0L-zdHYJqgwuIPLtW0xBqM6Kcm2d9C+zxz2VPODHZ3FI+VJULX60slqoKfDe-H4rya9z2vAbdtVCej4DBgLJQVFjpyeQceuUFpGKFQVrgca3BuBlEDnwHuypNBrZBUG2tXdUz72g15upffZHO+896pbsU3rrs+WT0e0pd0wGHq12-rAqbzO5Nt-M79n3egZRtdL+U+drQGr100pv6vq7ukQJeKQxv39Lu46VPKZC9Rx6yeUBlpauFqteC2X6KBAm4XolTZBuv9RhF71eWEfoHCZ22ncdINLA8X7jo2dWZ+x6YtH6LZl+px-HWTS0XdTG7NP12fv-HQ5+hRC7l6pQ1cfsOqHJ+74dQ+iPP0UhsUrMJ+yS94LqNP3Pgrs3TuWhzdzEHjL2vluUvcWmoo12DbJbChBq5DQJ+qy9Acy1P2MfuM-cx+gy9rl6Y03iQfOdbOWsy9QE6LL0WmkUg7jU1Tdtl7BFD2XsY3X5++iDoV7WN3hXuC-SxBg8tbEGZzndlrAhYC6pT9xn6VP29B0s3TRBv8ddEGhINafpEgzp+4Sd0n7RJ2IuvEnSR2ySd4alzaVpz3PmRfylK9Noa0r1qvoyvWUWrK9oW7sd2Zfpm7dl+qP9c37AKVYRubrSyuyjJytIeb3JbpMnaluzn96W7WAPp-udA-te-n9boHTS0lTs9A9DO+092cyRW2qdr+xQGBvBZXX6FH2b1rjXb9+hNdOv6UU3nnqEIVE1fuI0EGpr3tftTvY9Ohm9s37M72LXtj-eQypU91FJCoNoWtc7YI+wGdNO6RH391rFvRwBomt2f76v25-ulvTI+9q9Eb65GVKPu9dZFK311unyNt33XtxLcG68jNobrYwM2VvhnQmBlR9VCN3vVAbLf7VlCmUdMqzfvVffrkA91BrX9qMKat3SHqvAw++gn+hv67wMqls6PYwu7QDb4HVD06AdajeJmk3dvgrg-VAfu6fZ-myA9tkjYl39PtxvaEOo+N6hj1M05Vv67d7+mc10d65zXn9mw2CNBxIdbp7GH2VVoj-RlB9UDWUGFu05QaoAz1umgD7ARHtiJ-s7DS3U-m94PSRO2VfvKgzt+wNFe36fM2KrtYPUd+9Pdsj6iRVKPqu7aGwlW9Vf7EZ1HB1l-YGBr116LbY30HFvmoZdBoSNW27roPfQsl-bd236DvX6eoM3bopnSoB4adwbbH33D3pMfRDBzQDUMGhM16Ae3XVb+44VH4GuZ1fgdOaVoOo0tqMHal08Nq77cHei9dIEGw73OrIjvW0u06dUs7zp2EepgOOOYCmDVPafd0Tfr93cTGmld5AGY-3dbsaLSt2yuo6aoOYM79pH-bQe2q9O17ad32Ltj1VtBqbdO0GRYNHXqhnXGmse5Rf68rWc7ovES3e8v9PZD5PVvfo7vfd27u9Xb7oN2zNJ6-SrGwAd-UHIC1optxhYzOx8DG66u-0-boRvTDBpG9sP7JiCZ9oXvRj6jOdA+7DD3CLswHU7G2B9QS6Na32AakXb-W5f900abMYgPs--Rv+7-9y+6650hxvvHlFqy2tm+6Xx7b7opzdoS7IZHzKO528Wr8PYcqNJ9JhKgj2r5qyfRYS86NXubk-0FPvHnXvmmS1dlz8+3frB3g+A+1-dv-7Mjz--u+jX4un-d1gHJc10AeAAxAB+PBUAHagPoPrKPR7BiA9dS6g709juCHX7Bk59wkrhn1FItGfTfOtJdeLDyH1TeqvgJ2DSOD3u7YnWarurDTq+trd8cG5T2N1qWvXlBvO9XpxFoMMAa0PaYbUqDce7HQMJ7vYAzaezgDKe7Uf2s7oag+XB30DMa6m71VJprgxl216DFIqBd1K9s0fSr2vMN-s7L4NdQeYrUdW02D14H+gN23vb-bM+4ruWgHbYNwwfCrUs+qx99YyCU0KfrRVrMB0wD6A7zAM4+ssA4NGtvNgS6t712Wsn3Yv+xwD+97nAMMSwyA5laatYwVcvANOHvrnebW0PtDu93D2BAcHcXA2hLVT96DF2L5qv-bz6m-9-c6XEU8DuH-UYBthDPta-70v-oqA7Ee6ONXtzBE5uAayA2yu6DJ4dboH2yDr-3XQ2rxyJQG36019safU3G1iVkAGNB3QAdb7fUBpBDAd6lgMBOuQAwM+jKtiS6bLUTauw1Vh+6dZE8bF123genjRoBiNt497dEMjwah-Q7Bthdy67NG1bPp5nYB+49dCwHPdUTHpwfc0h7GDbQGwh3Hxs2A-u+4cZ1z7etn7AcclYcB5IdA54Xn0krDOA4tSqFJnKJHS1nVjOPXEeh4DAOpMx2AvvR-lFkIycI94D-VyrjBWuQUHCUMZjvgMXfX4BXDqv4D0L6vW2jJTqDUDsyJtYIHQiT-HoNnoCexDcMIHIE1wgfOXZi+kwtkw7a7kCpsbfVtKxC9lAtMQNZfGxA53c0aJqXQsUW93WhRYihoI5J-rudVEgdwmYdB9wtf4zaEOEnvybT8ikk97IHD5abSvalbQhu21LIHaUPXDvpQwkWrkDor6FdW8gaU7XRsOV9MbUVE04rouhhAGlZtfJ7CV3-loVRfFBkU9iUGGO1UruObcQBxO9L8K9X1L9umg8sc1McLuaGEM6gen3Q7U-WdaI71T0YjuNA3yu00DOI7zQMOvv1PYMWsYtweq9dm2gfGLZt+y09FUHuEM+vttPblus2FAiGy4PTBorgxmG69Ncv7eI2qwbC7dyO8MDib7IwNCUpTfSJSl69KFyXvXvXoW5eGelMD1f6Y8rpgZrWpmB7Ca2YHkz2Jw1unT3qgs9fIjWW2ctrCbajkURwA0zLn1+NurA3CWoVtrb70QUeBvkQ0rugsNL3K3jVtgdX1Sw6tx5A76RGU9ga7PeuiqkF5sS+z3HTInfTq2mfZlJa-ZWjntLXZcmy8Dk56GS23JvSDV5W10pGx9FHXWtpXAwXkx5DcGSmyV3bEedG8hsHITraHvpf6rDuae+3c9c6HmihPIcXQ4UtH397yG-SkIpt7HkimqQ96Jbu4Ms8qtg4MhnRDUbatI3nEoMQ2s+oxDCMGUb0I-uRg7Mhi3daMGBqXTBqQA1jBvB96u9xqWoHrwAwR8npdNN6K62jQYGXcSSeCDqH7EIM5oa0yQwSOed-HLYEmJjpN5ZhB-C92EH8P0V7HbbUR+giDSOTv5USlCzXRR+ovlCmKeINyhoYvZRB9ep1EHQFUOXsEg5AqgSdQIbdy0RXvz-TJ+9iD1MjunWfCtkxYRO8zdehyvx1ipiow1mWoK9tGHdU3CQcEnYxh2yDWkH9P1dlQ4g85BjxFFZbXIO-trIg92rZSDO7bpL22fqsg4F+myDt46Qv2sQbbTZQqqSDQIb9IMSxkMg410iz93fKBMO+fuCvZZBgL9jEGgv1aYbsgzhOw2lD6HDP1w6J8vfJhyj91qaV73SQZQ7V5B7W9PkG6MMiYYYw6JBqy6EmG521iTrQhZ2m2xhRiqEr3ouri-VbS2KDNHb3pUJQflabKhtL9ExrlQM0PuqvZKe+n9Viqram5QeoA6yujni6cHD-GAtsywxum3mDW376d25wdgXUwevKdLB73QN1QbFg46eiWDoSro13F-uRbX6B3q9FW7tH0yuqBvU3+5QDb6bLYCOWlIQyFOh59nUGps00-qZvWqBwPdlwt5v1JwYQrSnBtmDF0S1s1mutXdcNurODDoHtv1l3t2-bV+mydAv7PL2tXvFg2ShpbdysGVt3YzuZykr+vGdgbrtYOxdru-auG+6DNq7m71PQdrg3MStR97366ZjNwcsFQkq+-pgMGL0PlyovDTeBq8NJ7LR703oZtg3eh6H9mpze-3w9oMA6vGl2DhHSHf0tdrR7RUe4+daCHqj3-ofqAc5jHH9s8iMPlEwbp1mTeyCNEEH1kDztAfjoymqb9CQ6o4PkIez3eNhqhDtMGyAO0IZmANZmjVD+WH8oMiAiKwzWArsN3MGWY1lQc4Q2wB7bDBcHGd1cAaaA4EqjjdHTbFt1Vwa7RFGhxM1av7Y0PywYoyIrBniNL3a-UMS7oug8r+4ND13bdYPEzrL3Vlmz7DAP6hv0mwZ4zW3+wYDN565n3PgafPVV2sZD4tbH0P5LsYpkBLRGDeqrEf2IIeR-Y0BgxtfT7wP1+DxWQ57+6yNOOHxiaE-vJvTB+jKJKALQMPB-oVnVaasbDk36NJ3YBq0ndCOnSdgHRZoMFACW-RCtVnDJm6f70Vfoqw5tB9aDot6xH07YfBnXthqW9ts6msNkoc6w36B0RDtlaJcMSxs+vQ3BuWDiYHi1UfYf-7X9BhQDvWG9cNa9qLGdku5bhDM7Xt2g4bNw3bBmrtXeHxkMzPu-vUXe7wd7gym828EqH3QQaoaNdiHygOqOMcQ8xsiS5gJKN4Or-rfosfesB9S+6t-2AVV8Q4l-Ov5x8Gb72v2JoqY7k-dVAc6Di5xxvCA0Yut+9UQH0tUxAZfgzk+t+DmcH57aFPpSQ8U+9H58+6Da1f-oAQxWs4oD1WqI60FIdobf4u0RdkCG6+1AIe19VGK3X1HWr4EP+fPmA5+hz2DAQ7EAMu4ZWA+7+q0tWCGB+2EPq6A5Nq-BDRVlJvV0ptGwsNhuh9IeHw31U4bSg9QhrLD3TaV+2x4YhlVqhl26ieGTEOFtpT-XahtP9AsGY6VCwZDzcXBvaDeeHa71Ons9Q1nqsXDNJSnsMSIfrgx1OyvDz0HlNW1-oV3Zlmhv9LcGKo3nod1-a0ehVVZ1b+-2GIeFWj3hi3Dqz6rcP4fQf-UFin5xH56AP39quHw+Gyqf9ig6-90fip8fUXO1eDe9658OyUxcA+4h8K0niGumHeIYoHdmy-5pUT7IG0xPsP-dfMXdVx1qQgNhId8PREh4-dAlqU+3RIfP3bEBuJDVB7BrXv+ySQ8-+oQdqSGSn0k3qrutrBdwDOSGfmneLs-wwUBjedRSGVrx6EdyPVAh9-DrWrG+1tepAI2g+sAjDuG5kPIPK9g1Aeqo9Rz6MEOY-tFufUe8wd3QGi63oEccXeohg3D4MHQB0N7v7g9HOy3D3f75p16IYTnWPBrwdo-752XaDoaA1+h4ojGMHf0Ou4dNESLcmi+Zz6C52F9JcLbypDAjfUYsCOU-pwIxSwjM9eOxsQynAbQvecB--BfbSuGaSdIl9JchsFeyw7HgMAvqWXZlKxrARaTlC0ELCmXZ8u20hCdzvkONDubiXE2vam7z6fk1fjMnyG0MzgtwQyQqzf4ERfVoW5F98J7LVUH7GyUEYWzJtiIHIT04vtPA1uBlFDyaF+pkUEigiYsOvsl7SoByUwT1umImYuwF8IGSUOj3OmDYy+xkDzL67ypdNtZQxy+44dXL6GQME7vOqJsyFlD7L6hX3EkZFfbIm9Yd8ibTs2Svs+HUKBwVDIoGBQOYrp7tTrqvu1CX7JUOqvulQ8lh1L9Y9qlQOpQZVA+gGhVDRBGcsNwjqW7cnBz6du0qIKVR7raBWqe7ldBqH3GXanr3taah3xNaMqLUO-NqtQ2MCtCtbr72EMevv5g1thwWDWeHK7054f9fY1h1gjzWGM9VOzpjg96hpWDJ0GVYNDcpuvecyn09EYGrsMbVuTfQGeq1d4aHs1oZvtDPSGh7N9dxb+CPPYbH-jGe9blLxbc35vFo9XSqOtr0Zb7s0OVvvV0fo81zRXJbu8jnDsF3F+VYKugZjJpk1gaiJcK2zq9DYGxCOYYcYrSruhD+TZ69TZ9vsXRV2Bo4OLaGd9V9007Q-vq7tDI4G7OhjgdCpYOhwMdljqWP6I0LlqSdrGtdS57BJHznudbWeB11tCjqXgNKAq9-F8ej5dPx6WyknobBTUKWrdDoF7VwMTkeCElORm5dM5Hr33DkacFiWOzuDLFbbB2NEf6Q8DhirtQyGwcPm4dh7SMhuNtPRGJM1W9p-A6MevqlQxGA2xnrqAgyHe8ojExGgIrQfpG7f7h2aF1D7ScOTXspg3lE1FDcstoMNycuOQ65Kral8Ko9R3YHGHJWHEVDDJF6RU1kXpLI5QQ7DD+EG8P1dtsp8CNsIS9Sm7FMPW9XIw+IcrDdZ46ajVMfuzTe86gKDTGHhf1RXtYwxc8oz9+mbJDVvUWwo0Aq3jD9ATsN1rlt8wxZB3yDDEH3qVMQeCw05+jst0ywuy2mppcwzJBzvYmFHNL2CfuDTcjbHz9NGHVMP+ftkvQphSctz5beAMUUfvWpc6lPlhmGAWp+XrudTToB51ZE6fMPWfrw3cRRxkNpFHxMM8UdbTZLSotN5G7GumP-u4g9R+jyD3mHqMPmQcsw+xR9TDNmHNMPEbuFwx+26K96RCIsO9ka-LdFhijtsWGtFU8kf0TVKh5L9coHMr3invlQzSu2a9tOHyQO6Tq1A8te461ZDReH0VXuyZSlu8r9zAGsK3c4YdQ7zhnhD20GBcMnftLgzwqvLdxW6xoNhvrK3Zp2ihD7cGfv1a-urQxuKpQDuuGBsOQQZ7bT+R8PDf5HycMEDPSw7+RxFVkeH9X24kaYgfQhpnDjCHLlgUEdWw5tejKjJd7jSNevsdQ3z+51Dkj7XWn1QfdQ3PS47DTpHTsNnQZxnbdejWDa1bou3XYZ23bdhxqdCmDRR2P9ulg1+a8QD0uGq8OCEdkQ9-20qNCiGAYP1ntBvaohkGDuFoBgNNEfRTQ+Bt99D57td0vgftgwoR1890OHas3w-utje+hrp9juGHyMIAdC+aURloDgF7UAOEFt1NXn03KtXuHtDZqWj9-YjYoaDe46g-1dUfAw-+RsaD8-bVZ00IdioxxWjh9KNauH1o1sdocwhtn97OHEB0C3pxrfahugjxTK+cMS3pzw4d+lVdzGGAINUZqlg3aulfp6uHpGlfep53bLhriN6Zrzr1JdtOg3ra4k173bJhUq-t6zlLhq6jiu68u23Udu3fdRge9hj6GiNqAfsHQMh48jt6HO8NdEaQteDhjSVQ-6ZgMmAaBo47+mD5-4HZt2wxqWQ2jhnOd3WbyEwI0dNoQNmgnDBGHJQiLEfGzdHByqjYeHcr3Tfrp-RKRmYmJBHmf1XdDJo0n+m-D1BHBb000ZNI-QRs0jEj7GaNSPqtIwdBgqjCLaY80Tfs4I5Hs8RD9NbTqPTVtd+UIRljN11Gld2VquNgwrRpvDC3Cw51A4fvAy0R96jT4HHz0LPrjnVrRs3tf1GM4PJ4b6I0rWyxDz9brEOt5qIHkoOzADE+6V4OWHu1rV5672N3vat4MF9v-gyvh8+96+HhAGb4bD7dvhyLhW0ad91Nwr33VfBg-dYQHb4OcZnvg6fux+DZi7n4Pr5tfg4Xe2lZuXqb91fwbqfY-h-ujf8Hl8Mv7rfwwARoXN+SGkiOAAZSI3YAhB9G868j3sVQKPdkRoo9NQG8iP9EfdgyDRyAjYNHWs0Q0c67cc+iojzpR2kM42umI17HDBiGS75iNg5Cdo9g6sP9H8L0oMxUdGbZ4cSgD8I7BqNkEfD7VWmoIjqzr0GiSrr5g1lR2mjLSqGCOC9rqw8wRoXDQUGlV0+gYl7S6ey7NkaHk6Nvet4IzuG0MjTcGM6NPZs1-fXhxv9jeGJCNdwakIyAO16jJdHWZ0fUbvPaXR+ouP1Gf3160fiA8ERiTOg+Hoc3aEcHVaPhyyN4+HsB1j7uIfUw5FHNDgHp93rwbMI24h7XUmQGLqRxEZnNd4Bqgdh8Gw41b4YjjYda1wj6SHQkNJPvCQ0g2iIDLtae-nn4bv-RfuwX1QlHMGPI-NdFXvR-ONaSHNkaZIa0Y41ZL4jujGEiMX0fL7YUhn-DC8GJ8PboOCJTAhqtRu86QD0wAYGI-UhxYDCyHmgO-0dfI0JKyojCB7AtmKMcRA10hsBj9RHbb0HkfDncXRyGDje7uj2Q4ZN7UIxmH9TsHNn0aEft-beRis9f4Hnf0HPrR-ebRjH9b5H0252kvWQ5e+rJSWyHFi6QMfTQ8J0z5DChR1iM+mLgw1q47u58CaZl3HIow5e62lyJITbFcNjTNhIxUFaCICU79qVMfQbiE8eiF99xGoE3gFKeIyGuuWk6ZGF3BejKmHRYWt2mU16wUMHKwhQwfxKFD0+xgSPwgfBPZv4cEj5bR8x2ogeiLYBR05JCJ6sQM1NuwTTJyjVEZg6jeWKcsJQ+ShgngfCbUV21QYdnV02hODrWD8SNUgYFfRyiokjHIGTh1tsCZQ6YdPl9rIG2dWwsfZQ5yBlj4XKH--U8odZo0yRkVDXw7hQNS9FFA6Kh8UD2ibJQPKvtSvXyR0Kj6r7R00RUeFIzge0wxtD68CPPTpmw9lB3LDzMGZSO9bssuCqekBdeqHlSM9AsO1WqR4CJ69wLQNoUu1I4ae3UjJp6Ak1mntkrcHR2gjodG6aO5UcLg-lRvgDDp7rSMF4fYIynesqjPqGFcMukcNXQUm90jOLbPSPmruwmsKOg6jzU6jqMc0ejQ8GRqUdi2ME3X6zQTQxpxboVaDq2k1JnqZbWmhlltKZG-V1ajszQ0KC5LYuKt9OiHMZqHV8rAVtJaHamNlofcDe2+7rDEj4G8P3UbrQ3K2htD6+qvSNOyszXZw6oIDbaGeHW5rsbI-w65sjha7p336tpLXYa2ycDkVLK13LvtnA2GOtd9Ta7FwOu3sbmAKC86+QoL0UN6RF0PIh0GMoOpQTHBroY7yYKW7c9UzG0DmHgcbY6mCJZjcYc22NMXwhmf62gVJanClylK0dyYyrRiG9MhGxgMw3oH0GUxiHD7RGh4NRVpEY87BsxDhtGEcNJ9M7HY1ByY9sBH8kXMcg-I-bRmro6Nj0aOtUaTvTBB6cZt7pgKNtnRrbT7a65YxcaynG-MdJWLBRuDdEZblMDrjsY5nhe+Hh2szCIP6GpW8fx+98dxmGjx3VOvTLfR++jdul6bN0yUZ03ax+vTd2mH7IO6YchDSpRhnZfH6SIPKfvoo5u5PiDS-KBIPSUasw7JRhlC8lH2P3cXqcNWe23SD8KCnGM5vsMNaRBsSjcdllMOifqIo+J+kijGkGj20hYaUozwbFDjZ4K1KMu1g0o70HUzDQHaoOOjlpkvbBxlthbH6EOMOYd4vU5h6TDFm6XINlptM-bRxrmpAV7dKOCYbw405R6zDnFHbMNuUZIYwgqkKD4WHYr0HdJzyOR2qKDltLAqPxYcS-Ylh-kjRHzBSNOhq1fdAxkgDMrHKEOsPoZg3UCubDqNaFsMY8v9o8GGsr9oYbxqNc-smo9V+nKjTqHeEN2nstI8zR8ijvKGit1mjqRLVRW+plheGY10dvqe5YoBvrDDVGYcXFblWND0x0P9nVGL2MDvB6oyqhzrdM0HXOPE0fc49l9TzjcV92f1jUfWw5lRzbDU1HAuMzUeC4wguqOjYXHDsOx0Y5HXquxelerG430bUal3VF2w9aTaGmpgNTvi7eaxg7dlrHnv1l4cEPV9enmjogGa-2XUd9nSIRm6j5M6a0PJccnY0D+gHDhdHtrlq0b7gwIxtojShGOiMrPtkI0+hqYDNdGE21y0MNOe2OwojYKzBcOYwbGI9CstYDIicMcNofKxw3j++Y9fGckd24AbyQBl8DLjWO6GWNp3smg5lB1VDMeKfaPx4f8Oium3vpQ273d1B0epo-KxmrjppH6aN1fqYI-th469MdHVWMMRqoY9wRxlVssHJuOpgZEZXLh57tHp7xd35Jqu-R921XDMsGpaOzcczzWxmpLjbDHm-1Awf3IzOxmZ9kN7tEMd4YM-ftx5QjEwGLf2HcfXY5Ux2HDIAy36OcNvO4+ng1H9V3GD2OH4ubxl7+57jdL88cP2RpPY-7hl0lLVH3aNk4bIQx1RkUjGWG8D3Uwby40HuvyNhNGbm3E7rZ7bssUrj48H570Q8fKwyHR6HjYdHYeO7YZqgwjxwqjqdK0o2asYTo3GBrndIgGseOqPtTo9Ih87dM3Hvv1fYZWuX1BvcjitGVuPK0emfZohhnjGzSimPQwZKY-AapdjutGbf3oMc2zfXRvQ96N6DD29FxkY2OawUZDT6Ro0ZMbhPr4+4wjS-6nAPz4cPvYvh9f9x9Hy1nD0YPg3W+wxj49HjGM7qs8PXuqs0Vs9H253z0dpzd8yxPt1jGUG2u1rsY1PbBxjqhGJ4ORHs-gykBrnN-iKP-0D0aL4998vJD6R6YH2hMa+Ye4xkADZQGwmNOLoiY1+0qBRNSG6gOxMY-o8gh4Yju+KheNu-sPY-ng9ADiB68EMNtqsHb0B8BjU1K5ePh-op-c7RinD3X63aNn8Y9o1Nhlm9ZJGv0GA8fmgw5KCgjlHGX11G8agXYiKqrDDV6XQPVQZz-VbxtVjSPG+QPBvoEAxwRh3j1cG0eM0Mcr-ZjxuNDc20a8O0Opwg0Rcssju5GVEP64bp40HxudjJuGK6MFLpXY0uBvbj87HJgO4wK74y0S78jBtGH61I-sT494M43DY+HbEPyMaXg9ve5Rj2fHnEOmEYoiukBzRjHiHqqbWEZi1YoSnwDLh6-ANGMcCQ3E+4JDXh7zGOetEsYy-ek-DkQHbCPRAfsYwERy-db-GuZm34d74-lw8f5087zCPsCcsI5wJxWENhGqn0gIZn-UnveB9687AAP30c8uaoO3NRO86VT57zoQQ3Uh1fjDSGEmONMb-Q80xlJjADGqiPXztSXQfxu+dOAG+gPTscD44bhjv91AnPqOm4eZ4wQJ9njovYdaO9WomQ4MezdjIx7amNjHtBo40h7G9TTG-6MtMemcWsh859kQ7BbU7Ab1mWsUT7jeYHNj3HAcGYzfgmt9yEH3i55pKL2cCWwodVyGLj03IauPacR3+Nucr-bz5yqRuFNElOV4L7KvobMfTJW8evDl-rG5co-LzylXrK4SIg-ripW9Dv60OcxyXqqL7oUNnLoFhrcx9yhyIGP2hPMdhPeiB6EDbzGMUMfMZn9VVUoaVnnQN5VcqSU5ffawkDPy7Hh1OnpxIw-xvEj09yoWO0nufAWixhHWDKHi7WArrSYsixwkj1JG4WNy6qxY8kWnFjpDH+QPcnsFAxJ8QljFGJiWP4rpTavyemKDxK6hT3XdOpYzKh6zjlryUoPfccF2Z7R8FjH-LCuM68cAXdts-Xjt-oDQMDcCtfaqR-ldQeiUKUFiDFY+KuzGVQSbxWMGkZTwybxgLjMPGlWP84b4Q8AJg7D+eGWuOoLqprVfxjr9jpGFb3C0aELUZWt0jgaGQHXGscLNRaun0jqb6-SOCcYKCdQx+1du2xHV2NwedXU8WxSl1vAk0P1rRTQ+6x7loCZGvWOrEZ9Y+mevY9Fey9aDpn24LQ0YfKVMZQqX1lnrDY7WBys9iJbRW2a4abA5TxuNjPb760PYltbPTWRtXJ80bt9WuyvCDaO+vNdOiMAqWTvt7Q8OeqkthbHU5Y0V1f2dOBmwmPBz+yOznqkrvWukcj5QaQX67Mcx1Y0JwpJ8UriklCRO3AzOup9WIF6RS07oYaE8v8JoT3youDW4IE3I+uhoDF-om5I1qIZ8E30h-Jj16H1aNM8cvTDtx1dj+AmsBONjrg9a+hwGjMQmjRN1Madw8jx-djW-GReNgQabVn7h8ODsXjA8MY0fWPQh+lYj-THhEYofpAo5sRov1qiQ2BTXLF4iWPsHYTK46f2OYuIQo1+xjCDcFGtx1-sbww+xhgjDtrH5IPAcaInehuwdtmG6qIPMUY03XpRrTdBlGHy1GUbsw2xxljDMc02MMCXsvxZxh3ixRZReONCfsYoyg8gijUl6xP3CcZY-aJx+Dj9mHnN0Qhtk-feJ6ijW9GMGPNUfQ425BzDjC48hy3ITosw0JhzDtfkHRMNBYZ64DeJ4KDwQmqKNw6JEo-JxkDjKm6SJ0rlp0o-ZR0TdsmKLxMHtpY42+29yjDE6bBHHltk49RxjDjCnGmC6eQaIkyY-MTdpEmXL1wcc4vWhJzjdnlH6tHeUZPmdF+615lHa26ASoeCo1Sx2UDNLHHaWpYfArVlx+Xj+05cuPTuuc43l+rXj-86kROFfsP9SNR119JUHSRNQ8fJE2bxykTDNHLeN7sf2g4G+tsTHV6XJ1Fkdag1TBrg9jImxsMJceIWbVRlsDQ17+sOpcaGg8eEXITyxHtX34EZpw+KR+ETjIYn+O68YOGqiJrpZ6JyNv1ysf4FabxxVjQXG8qPUiYaY26hoqjrqHBaOP9rZEzce0WjhPHxaPE8eK5k9ek95FeqRuPi-tuza7x6X972HGGOuVrNvf9BhbjdVGluNLNL1wzXu6QjDg728Oh8eGQ+Hx3o9kfGIhN94aiE2QJ+HDfM64hOf0YSE67+uvecBGc61ZVoe43Du0CNBPao70hwZjvYbnRD6OyH0-Xjftdo7HBhft6d6poP5cdenUzBpBjLMGCsN6OiCk+a6n01WDHU8OZ4e-4xn+mMN9XG5qPpWoWo-FJpajidH5lURocTzbA6jHj7-bJZX1rRx40cCvHjF36AHVi0dXpRLR91epPHPeP5Ou+w3dRlv9D1Gp2MG-ueo4eRgpj1sGGpOnkZak8Dmlnju3HB-3R8c-A9EJzqTv4HupNr8agI+DRn2D6CGoaOtIY8feaY-HtNqrg4OS8bto-7+kQJpvZ3JOeWtDwwtJ3GjhBHfJN5IGzvYzhjaTzOH1GKv8ct7WVhz-j7mb08N5wbvtWOS10D--Hc8PEMZZox8JkATgsbXaNXSdg6iKJj6943GK8MwCZlw79ej3j+sGrt2GwYDncgJgaD-vHixOA4fW40eRzbjvDGy6OBCewEz762sTC7Hn0OJzqv3RIx9OdADLKBPgn10I7fR4wT7dG91Sd0fwHWvB3Pj6jHH92+9pfw0PR0CVY+a+BN7-sglXCS7dV9cLs107yOj7QfhkQex6qO-kpPrvg6fh6QT7fHR0lyCccY6zJnvjyQGVBOpAff-b-BpfDq3RX8NLzsSI4Ex7-D4CGAl10CfsQ6ke7ed7ayX6MdPv21WnWk2jGdbN+P9Se34xfOlIlOCHkCOdIdvnWQ+8AtRCHdgNMLHJk2W2ymT40H-d0sPpZY1qrGjVyknQ92c3uf4zYtFmTsmG7JWysch4+FJ3STkUm6uPRSYO-Y1xkTVlEmWr1yPpsk7gR4vDj0Hud1Tcbbva9hiUT7vGZAObKt+k63B73jP2HJCOFiceoxp+MGDYMmyxPayZ13XwxweDeAnrH1V0dsfRUxlhDCSGIJNmybH-Y3R1e9zdHLaO0CZsA8ISuwDjAmu6PSLq9jY-B6BC0RHtcSxEd8YzoJwPtptaa-l+IbHowEhgIDQgmsq7BAe8PR4RhejXhGW+PJ9v+ZavRzJ9F+GN6NX4bAkwuCvmFLjGOc198dz7Q-utgTn-JvGMOKq4E7kBkvt+QGc5OFAevo-VwowT1caTBO+Epa9U-R5-N1SHQCO88ciXfzxvUxLv6zaOOCeSE84J3HKgDG9c1z-vG9QWM7ieqKar0PNEcKY60RmadVYmn5OW-uhk79uhGTG7GOpM1MebE6jJuwTvT6f6NY9uSY7dxyYjaQnpiMXPvbrvpPLITVox44Hnsdkk5exiDDsEGgT0nAaGY8UJ0oVAH1GyX8YoE5YJiu4DEzHgjY9sflBXUJh5DtPg4DpNjlUeB+0YTsXjhbiMkco6E2RyroTLAKtZVH9n2RRNKXHDKR09Wh7LtBQxCBw5dUIHJx0TCauY5gm2FDxhaIT0Ioc4BUihq96sw6ASPZSveYwiR8pY9OqeRqpgkX9c+dRO1RKGPC0HCZxPUcJskD8DGmDiUgfv9VSR2kDNJGWQO0yZCJltGSkjvCbsJlDNvXxNyB9nVGw7GSM5ZOWbQSx1kjRLH2SOJAtl3fkW7kjZnHeSMygaN1Qc2jV9QpHoRPikcZYzKevlldOGrm1DyY5vca+oHjlfaQeNoicsmYaBjU9WInjUMCro1I182rUjBInAk3-NqtA+lRyrjE1GcGMKsbwY+HR-b9LqGlqPnSZt4+L28rdReHmRPy4dek7Mx3XpBrGuRNZooyk4oGsDuMYGKk0PYbEQ5AJ0UTFVCdxMnSJW5Y3TJPZY60oyO3ScWSfKJ3blHrHUz3qjsdoJqOosDvrHdmOpKd0PJ2oA9DxMH9shH+uLQ8aO38DEbHL01RscrQ3l2hyTGvbNxXxsakYXaOyPQfXHi1V1kadE3DS3s9BH9PR1g8p7Q8E8vtDZyaR6YByr9EzuR6yxZbGgxMznoefu7I29FR7662MO2iFBTxy9KmAcbGGyxKZHY58mm99u4H3tWX7K5ZH-ql4DJqmjJZmqZiU1KuOJTAGKkxOnobnXcDB4GT5sHr5OliZUUxDJtRTTe7YZPViefkxeR+GDyN6q3XrxrmAwURiAjaMmIGJPkeqAUkJ8xTlvquxODmPsU0hKTuTr87EP3esef8Lexg3lz8bsOacGuzPQZkkvZOTrcP0fsf3ICuJyxki4nStEIUbQoyfKvWDbmHiMN0Kpso95MCiDeFHjxOfidw49+JtTD6nHlDVcUdQkyZRh8d2fKnx0gSeeDWhx6yjNqa3xNiXvtTRJenDjj7bHKP+YaQk4Fhq8TWnHBZM6ceAk5hJxdtlBGuIMtqbhDSRh9tT4lHjlGSUYcowhJ+2Z9GGMJ3rqcc-SvJ5z9K89jN3YSaJpQxJ8z9xkHLP0sUbPE-+OtiT2n7yJO4dq4k1upqTjE6nd1NWUYPUwqmprFnn6niJKceYkx2Iw+xlagYOO-iaKkStUkdTWfKdDW6cY7Tfpx00NJQK-KPGcaEk1MEnZTokm9lP2hpHTZJJo5TtnGZJM38YjwzN+v7jK0m2WNSkfenZyx1mD8gQg4kaSecVVpJ3zjXOHquOzyeBU+bx7PDhknQuPLye04-Vhs69UXHTRMxcazVXFx4v9dknzROxscBk37xka9hOH53DZqdGwxvJqmTzD6lpPUaY14928xETip6ApNj2mV5Nv20Hj5XHUd3mnpoIzPJnn901Hf+OzUcjo-NR6OjJkmaROnfpOw+d+hFTmLauuNvuq+kzdB-pAFGaHv2i-vZo6Nx-KT7U66GMyyfOo0xm4qTGv7fu3SInKk45J+qjy3HqpPA-tqkxtx+qTwanimO4CZrY4Bpw2ThAnrcMRpIbEzGp+3DNgmRFMWVLEU+2JmuTnYncYM8GsOnRpm46dNtGie2kwbS49riJTTLtHKcPX8ZgYwQRvuTBB7FJOaUP8k8iJ7QEyVGFSMudr5vZTRnmD7Mn-c3o+JBnXumuBdoKnTpPCeohU-RSkqdYsnRY03SZ9YXdJn6Twh7b3X80fvdS3ioMDV16QwPLVuVw5dhsytJrGjb1c0fV-WaJ+bjFonZNP50ZGZSD+zXdAQn+GM6yYHg+D+0pjL8n9AOc8b-fUjJgxT+ZGjFPxMZMU5jJ1HDTgmLFM3W3CaSdOwntr3G25PZCau6PVpy-j3cmcaNqad+4-TB-7jmvG1pPSkfmw7KR3YdiiHAw2lNMf-dpJszTh0nKoOZ-oXkw1xmzTTXG6ROmSeskxquxrTc2me9FO8dgEy9B2hj70HpR2PSekA99B2QDdf7xW3-Qd0fTcswb9MWmFaM1Sa4Y73BxLTW3H1FOhqc0U5XRiNTi06XtOGAYHw3Hxlx9-e60B0bj2tk5wpoQlBhHgFOiEqYE6ox52TMlS05OF8Yzkx7JvRjkT6kFONzpJzQdaqvj6bHXmW18ZDk3ArMOT81icFOSCZsY+-epFpn97MvX2Pvfg+A1HONYvr78NjDIPo2v+uS5p97Vs2fRr0E6AByiphgnf93pEf-ww-Rlp9iSKS5NwIdfo50+o2j-ZrK5Mlwb6k-cKnGTQz7ECOdAfFuTURrJjeYq3uOeHC22BDppXjMIne5Pqabh0zRpnp1A1HGZNDUb2HXQ0jHTahHQ9h7SbJE+Zp2rjlmmTpPWabOk7ZpxSjEXGmR3CIbawxTpkcxC2mZxX+ade-XwRoLTAhGQtPyyZZ031OtnTZ2maeNyae503Fp3nTtUaQhMD-sWfRop1LTjkGUtObvsy0yIbPdT7cjHGXOPpQHTLptx9uS7p+Nf7sLk3IprvNTGyDd6z4enkbQPA2aMRHskOwKe4EyGs3gTl96fZObqqglaTmqdpgcmA1GrMIYycfh1J9UcmTa0Of38I5fhuID1+GP5PGaZd03g2giVt+6IiOyWtv09Ap+-TXiHUGNbwpYU7VqthTwTGN70n6cnw1OykJdVSGomNL8esEyvx-LT-jSGmPVyaT0zMezKtSMakCPp6ZQIx4JluTEz66IarcZbw6WM4YDytzVVVNSYFFeEJ6rNV5HbcPaNty00QZ+NTxinLuOjEeF478qpShUxGghk2KaKbhMizNT50JeYEpfua02Nmst9bLa2SmSBg2I+h+1EUfyL22hIkfvuIONYLIBxHmBSLkdTEzhylKT5Q76DnH3Wl2IqUeuIeJcXKHyFpo1h36n5DjxHklPlDtSU+kp9+YkIIbAWA7Km0e1RkGApzGP1BjCflkpcxoEjJSnphNwofKU9i+h5j0J6oSNWFtqU3CR-9FyLHTBb9bnhlnrsMv1zNjsnX-MbBY5iR24xq8nqUPwgcpQ-SDPpthKLHhPDKeeEwkZxFjxltJlOf+r4TTMppFdrwmUV3vCZFw2kW-4TLJHOT1Codmifix6V9Cr6yWMiSdtpQCOyzjlfTDlM2cfS-crxgcT0p7lUMKSfh0y5x+KjmqHEqNV5ETw7DK+B58MrXlPnviFY5i2XU9ZqHLQPEietAy6+1jTfym2ZNCPqBnSNp0R9PYqQVPCwZm3Y0ZkitZxqhZMCxtytV6h7VjLInS-3JSaBfRyJh1yhrHuRP7ad5E6ax0ND03LiW2O8bFjfPW-BGMaG06OAqIjI3oG0lTi2nyVPKjpLfSCuJUT1b7CwNIQLhMxXc8FNvHScOie9llKVzSLwzE+q4fQtvuK1uWhvlT2yqFEOCqb0fcKpq0TCbGbROdgZ2o8uiqVT728AeXtoc3RXKpocD0Qa82NWVBnfe2Rotj6qm732YmKrXeWx4MTuqnfsH6yZeTfORyMTOcrzDNuqZzWFYZ-0oNhmuEmp1M3PTaprmkRBqngO9rtSpfCAHDM3SMXCyN4qlM8ehsdjpcqZUE+qbVkyDJjRDfgmtEMh8aS02Hx9fT11bKs3C6aIEzbh7LT9eaGs1+3sEM19pgvDIhmOxNiGYmeeBBkmTCmn4Oh56doLUmR1HTY4m72NFqYvzgGu6dYqRns+gLhqFTWuJrCDUqbEBMEfuIve+x0i98RDpU34YdPY0+JmhVramqP0zqfamJ2p4sF+FHmL3njvcwxh2y9TAWHr1O-qaMvchp8hVSHHuP3HysBE2s6uTjz6ncJO0bvfE3ZMntTS6mL1O9zKvUxB2sTD14mKzPwuqrM1JhoDTc9i91PIbrfHf2WxszANF6OMFmYzM5uW4szq6nSzMcSbcvf+pjyjlYnpOPa0u44y+JiDTfHG31NmYas-SpxvtT8Gn1IMLmc0g72ZgjtjmG19POYeA07RJojDh6m21NZmcvLXZR8zDUlH9zP4cZE44hpl2Zm6nlzMPV3Q02FBuK9hnGBJO9pr-LUFR3ozIVHxJMQibFPXKh+ljJymfuNq8YmMyXpqYzVymCv3cPuXSWa+tY1aVGfOP-Kb844CpiKT3Gn9JNw8fOM0JpuW9cUnIVMlTpKozCph0j7UHEW1adujY-Q61hjedH2GNQMzJg8krU-jihnz+NQMfI0yxZ2-jdMHpsMDycbDdMZ5BjsxmyJQsaeWg3XpnSTDemKRNRSeVYzFJm2dAsnwuOs0ekFUlJ50jFU7QwOS7rc06iptaRt0H7v33YfTfY9h7eTzvGadPQCYek6yq3Gm8An-v0nybNblVR-u9F2mlFOQGsDUyDhyGTmtHRdNszscs+oeo7jvRGbyMzIeBo8QZ+mZVcmXTPFabdMzA0g6dsO7pvZA6fGk0TJ6Wdn6D3uMl+mYs-ZxkP9X3GoLMTQZgs05xyYzmEb2WPrSYY05tJme820nRqMc4bCTdnB7n9OOmLNNVQas04ZJpmjAmmPzMgscIsz3pmXtulnqdNsI3ukx9BhnTY+dnpPyWbAYYpZ669+rG0pOfSbUs7jTFW9TDHwtOA3tos+dp+izqAmedNQFrbwyvpjfTcBa2DOjIe0U5fWtqTtv63tMeWdj06za389-MmyDNMwrt3b4ynrNVWmQdPH8bu1Rge4ttdz6iANRUegs45x-uT5RsEdOpWaR025xlHTTGm7lMlfoN487ptKd08noF0FWcb00VZ5vTJVml5Nj1rvU0Ih8hj09bwBPi4YlkwIe+TVgWnDLNSAc-7WPp4Qj5PGbqPs6bm+Rwxi+TvqnQYOgyYDU9wx1RTAumQ1OL6bkI2EJs8jwjHdFOkKccfabuqeDFsmZ4NJ8fl08HpwoDSunMz0gKcdkyYR6-T6Tcn8OgPu10yfRkvjz+nd-3MRUcI4bp40Vl+1p6NcWswUxYxzwjVjGbdOt8dsYx-e9ejmDaNrGmyZ3o8kh8IjD+Gf4OM2e3g8PxsOtZ+aP93K+qjrXA+up9aRHKbMZEbPo5UB5RK1QGo9NlybQNY6Z+ZD32mUcNlEexkxQZtpDrgncEPuCfg6dkx2QzbeIfTPW5pGM9lx2utVGni9OaaYoA2Xp9KzzOGoi36aer0xPJyndmFaAVOcabEs3pJiSzVInF5OE6bKs7JZ64za8mydNX8aqs64omqzssmMCUGWYas0ZZyhFh8nsu0Kyeqoywx4sjVt6UuPT6dGsz3BhfT6WnQhMFdSF06vpmGTWNmDuPWmbIzsOZqpj34HVmWuPpHw+TZiBDbdHx932yZps1PuljZ6umZ5G0KYvxPQp1JyjCn4mzb-pHoyoSivjggmXCPV8bcI-zZsQTgtmJBP-6akE4AZn0OMSHMJWBEdEY+BJ-m9eEqoDO5xrcY0XJyIjbZ8vGMcCduWJ4B5AzW87UDOqWrrWewp0yK+cnAFPcKY0tbwpoAjTfb2n0p1tR7Tux6JdvDaftMW2emPXjegpF2CHRJVYatxtU0erBiPSHqF3oCaNM8Hx-xZ9lmMJPl0fGA5aZmuzOinIhMLWf0U0tZ7djvaykcMxLt8s+QZgBzOpqM+M3LwWPfbcx2z8fRnbOY2LzU6oZi6k6hmvtWKAtRyNtSwclqJG0A4GGZitEYZj1tdyHh+Z7jKSbRjFBmx0TbElOpSu2Y5kOvDlKJmWYjvxveXeuRpVeOSmMHB+Ge+0AEZ07yQRmZx0hGb-GTMJ2XKcwmuAUzDoLwCi+lukxL61hM7+uQlI6Q-f1i6GllSfwmU5cShrpTxIH6X2dNuOExqB0AoLL7cjNFGaGUwiuukDzzGvaOXRweE4455LcDJ7OJl1GeZPQspxZtSympX0-CdWU38J9ZTl5KCsO0TC2bcCJqUDlLHCNOBbodDQqB3yjxymTrOwibv49lhtVDXGwc70JUenaPQPeUjBmmHlMwUqtRasZo1DhqG7X2CrtQpcKum1DkrHflPoWf2M6tBuq9b1nxLPzycksyFx11D02myK3rFv+s6VR+y+G8nEpOtWdWoyLRl4zRxbkVOv0fFiZSZ14F3xmiW05Sdz3XlJyblQJm3eOEe0dY3BUZ1j9LbXWOMtspU4qJ3pjaZ6CwOUOarfcWBmoNFXL1YQpFBULdcR1rZWJmLJQ4mc6gYWR6LjjYHCTPNgaFU7Wh0kzoqnE2MKtodHVSZ1NjckGVYkjvv7Azdg3gIjJnc2M+jvzY36OgdD7JmXsEFie7I9FSsdDTJaCB6WtunQ+9M6MdjJi+10wzJZ0Y6uUoNuRShTPqtBTE+w51cDY7zgxF+oWLlReByR1epnYtNMGY13Tkuzv9D2m9hXV2cms2zxpfTHPH8bOvafQc+3GgQzFcn6mNyWaaQxIp1NTh8bO0zHsc9M9uJ2zV-Ym3bMTdr2QyoZ7ooFwH1KojLonE+Sk15dVy69iOCNi3GW+xnDDeH6a1O8BuI-c1gtZRMvGRzO7ibHM-uJkQ5GG6anV5mYY-Sph58zanGCOPujXkvQpRr0D3EnKKP8XtAk3N66dTnmGjqnNmdtRa2Z2iDbFGV1McUcHU5px29TgmmqJN9iWCPvTGrhdrIzLygF8q4w6+Jk9T9MZlOPwSdU4+655yjGnHXKPeufKs6RuiEiiabQNM0XqPU3eZ+Uq-HH1N3Dls-U35h4TDc5muzMoSaQ03ep3ijXl7XP2ojseIQqGmoZ9rnFa0W9qg04+Z89T0bn83MeufnLV65sSDJ5nOP39ma-M25uviT42L-zMyTqicxSxuKDYkn9lMKGcGM1CJsjTrtnnFM5cY9s9xZi6z8FnEdP0aeR01yxvvEPWm8nNbGb2Mx-xg4za0GjjMbQYOk7hZi3jfMn+NM-WZ9czkZlrDbX6yLP3GYos-HRyqjUmnbnNT6d+w4jZ4b9g2GC2jkOemvdDprL9cDGYR2pTpXlNdZorjt1n4VQtFpSo+Tu-rToUmXrNf8c5k9Vh-BjzB6n7WlWZPc4m5oyTR0GRd2sibas9tpm69KlnLoPuaeXDXtRwbjnejhuPTOcDIwPp8vDQ+nwbO80blkznZ9PN0Nn6-2naZk09PpqyzwA6xrMKHqpc-4wy6tIwHtaO42fKY65Z68jk8GmxMfafvIz1J+wT61mRzWbWZ1NUBGirT2OHxeOSzrCs6HBmWdvYnb63RWcVQ4OJuaTjWnVNOfuZ8kxcp-m9hmISD2qSaQs4qEYr9wHneb1rfvarexpjhDYdmGnMR2aac1HZgnTremidPqsfpE4o+hW9x1GL+nLafUfQqvNbTsWb5q2baaxnWtR87DH0mFqFYeYe3r1ZkqTzDHCC6Rafuc5VJjXF+pm-VMo2aLo7fJ-nTd2ntuPMeb7-XXZ5QjTY6ueOLWaZc+-RryzfSLpLNCeYG9UBeraz1tHJPME-t9-UT+lGjL7mRbVOKYo021RxXj7kap3PVee6o7O5+-jNjnQRWdabUk3gsIKTAbnDZ1RKCx069ZyDzP-GPrP46cm03hDIizM2nQWN28dFk4DZrgjqdngtNGm0kQ0Ie1zznJNQtMnaezo3DZucDdHnhrPa9vVk2txuvd4Mm7LOmmcak+aZ5LzFdnaXMN2ZENl15ked10apdP76f0PaTZqgTPHCH7N-4cIc74x-P5qun+7MuIbz4-6UZOB3UT551yuenurrps2tG+GDdPv6aN0wHJ0xjTScYvXm6YdrYZcjuFR0bq2UEKdv-R3xuOTTFMrF3ojiNndLZsIjMBm5bMiVNmjb4p37z70a0dMxHuvsyvO6Otecnf8Nd2aafbrZ4uTBtmBFPR6fLk07+1sThWnFkMcucts-g5nfjQBb0mNjPtqI4QhvazpP70VnT9tcjVjRsizH7nYGPqefxo3z5pG2aVnl3OMaYR4vMZ1Hzdoz8am12k8yYNp7dz9Tn+vNHSZ5k3-x3aDAAmhf3NcZJ05nu9eTH5xk7P0mv+M2R59Oze8n6GMyIYo89CZ7XDZln42kWWZ1w1zp2TTpdnlFNo2aDUxjZ5LTE1mLTPRtrxs6g5xWJoC7CQ1BuaV883Z12D4oqf5OaxrXvQ72kJjBcnJ8PmHutUW95q-T3bSXF3Fxp9aoouu1Yyi6lKkA+cQU0D56J9XNn6B1Ppq2yULBH-TJ6rF6PpFmXo4JahHzG9n7-1ASwu82AumxdY3aKFO75qoU9-Borh8i63F0WGcVGSouv3TPi6AAPVxrvs15czuz+hGdbNh6Zfs60+4AjzfajbPj-uy8+aSpnziTGzFOs+Zxg1z8m2zjcnQHM9AfAcy0e3pDGsndvNxea9887eo7z8GL9-OwDrfk97er+TQimwD0m2aKI+jJ7+jv9nIaP-2cX8+sBtpj6QmtgOdMdIc4jqN9zE47iSStnRoqgOuvpjLxGdg3jLsuIx-G7498rnAlO8FuHZlvtPwomy7EikRSoGc8su08ZV8S-inBA2k1GOu5wzcAX9+xjManoL8R9Jt-xGlEQnLoGWFMJ5RzcKH-RgyudQmcuOu5dT1FUch0VSRPeii4wtU0oFx1rkYXnWBMvn9+wnaX2HCZtI98ivIz5IGgV32OZBXR45x+TdraSSOuOcb5N2PQwFNJ6kq10nqeE+ix6RNsza6SNivr8c0G+vFjeK6WjPwBraM2Uk74TXP0KN3ioaAs4Omvoz4ImBSPgWakk04yprTMVm6V2taYzvXBZpSTi7ntPM6aa6015aOXzSpGnlMqkcFY9iJi3WuIn8R2VObRXdahzSTm7mTNNhSb687u5jPDJxmeNPmkb40605tvTlrmLjMdOehUyIh2FTuPG2uODcqUs8NyzkTCb7M0UBefxbfyJsNDQ3HXr25ScI87M5m1jEZ7fbEQ2dlHU3q6tF4Jn+9PurtWc56urPZnrHETMqiftCqWHe4TWy7hk3bObrJaPqu7ZEyanA15keHRbiZyNjVFn+VN9fvb2QDJmnjIqme9nPOftHQe8vEtHZ7CMNz2ZlU1mxhkzhyamTMAuZZMwWx4FzvonQXMaqZSDSGOnkzOqnCaF6qYFMw2us-JmciAQPjJqlLSEwoddEZSEMn60KgC0Mm3fZXLaTgtamZ3A1CNP5FVwWGAWwpPePZOu1tdMcTHgteqao-jPp53zc+nGPOsGfxhfdptjzU97D-MczuP8zDhjLzbsG+eMX+Yu4-Z5ufz6P7JFP-acuC+sUa4LcBT713jTOdLZ+R3sTzMR3-OQYdUKSOEAUBsGGvFOJPyA3XasNRzVSmFxNoYd-Y8uJttteEHGqm4YZILohu7cTVF7Q3ObmY7U7hR3Mz3an8zOEUdUg9+p-yDZZmpP0IedLc4ShYzdbkmgOPaue4wyMGbDj1RqvxOMcZ-E4eZv8TnEmO3OkcdQgeW5gmzldQ2QvPie7TmG5ujjsEmM02NueNczG5gdTrbn43PtuZLc6ZRx8dpl79MMNpvXM7qFjkLRRqs3OESYbc8RJ-Ec-anTXNZfSI4+JxwCTuE7l2MXmaHMyBp+szbfLoJNNQXrc7uZqNzxoXm3Oxuc9c+aF7ijloXR1OoaZ4kzZTTo14UHL2qRQbH4QFRzF12gWFJ0Wcb0C1ZxgwLpGnhjMF6bjgzTJjTzk8nJfN-uZ08yTR4qtWVnvAs1Oa3c3U5nOD6vncdPHSaG8xaRsILtnmgBMd6fp+vWB65z3V73J0Tecpw3e5qtDdzniTPRaaqk41Rr0zxHqFPNYHuMzXZxxTzVnbUnNCBa003xZ8vTWqHDB4B2a9NTBmkSz2OmWwuFWbx08056zzU2nwguCIYSkxtpxzTwYGzsOpSdc05h57qzFlacPN7bqyC33pxzzVrGXv3EebBs5nZooLX0Gsu2UeczozLRgYLctHc6NDWep44+5yBzvgmXqN86d38xD+5yzYIXoItH+a487wZ1sd-BmsvNwhYF47P5hwT13HId1pqdK04FZgFVRN6QrOGmpJg50u4DDaOR8QsxBZ7k6WFswLy0mvbMdae00yPJ3TTxOQhLP9aeDs2SO+vT5nm55NN6fbC19ZmOz8Hm47ORBZkhcb54UTOKnOaOTVql-Stp0NhzVmHNMrUac0x1xtWDF2GDb33hcO02JF5tTVHnWdNkzofc+fJ+7dl8nVb4WwfUA1rJ+Lz98ndZO3aaMi4Ixp7T1v6-fOIycZczCF4RTaEXRFOkGdwcxtZgrzv69PcPFeZ9-UjRsrzKDLXJOq8bIFYdZwgD84X2LP2cdKw0Xpudzm2L6ZN5YfXCwJZzaVOqGwDOS6YwsxxpyrD+4X3rOHhas88N5tEuo3n2nNkMeiC93pqbzSdGRIsg2Y+9Xgu4fTYZHLygmWaUQ4rJyfTtHmwIt1bvf2ZwxwELJv7prOGevgixHx8yLjsGuPNS2fcs1oRtuzOhGj9Na2bvo3bJku28fnQFNOyY+8y7JwfjR9HmbPF8c9k2A2tfd-Anp7OoKZbnffe0H5cXr9F1L2Yjk0vRgAz8CmgDOnRpAM1vZ2KL29GkgN2Eub8-vR+Wzh9H05MQ0Ezk6Px1WzF+asDMGCc1szbJrhTw-nTBOaZL4U0Ae2nzk-na3XG0dZc6bRorTeDn7-OpMaAc5hq2y1wDH5FPdIez08Qhr+Y5EW2sOqedF83jRvpTdCG2vO6ef-WNtJhQTfSVcrMbYcSiwEFrmT0YbNfPFWb5k3B5q-txOn7NP8AZFk+Tp3KL10npPm1WacfhnZ+nTWdmfvW-hZt87Xhg2DlUXBrMbedAi1pFmQ9hpnIIvl2YQc0bJ+QjrUWKs0++c48+LpgOj4BnsY2QfOJs+P+y2TTTDeosPRcV0wNFpRjKunhot02aT8-TXKBTWSHtGMP6eIOjwJ-RjZfHXD0CCYWi2cF6BWGCnRBNuOjWi0l6leztumz8Ni2aIUxLZ7NZqMWRfWabLd07LZj3TMLKiOp36c1i0gZphTmRG0j3XRYyPbdFyfjR9m+ou2ydD089Fx+jr9mciMT+Y-s2dxuyLBWmHIswEddM9qa9nzedaGj20Gfts1np7wTBpm8mOxedss+WJuBzK5mUvNwya0UwLF3ddkIX-qNTIb4Xe9pxdlp3DVrPtdtMU0iFzlzHv7Tn1WKckMxkJ7YDPYnSIvWCQFc9O5pTzV7HWU23ujHeVhe03RqZHrTh7gZ8SdgcVkcXTDAzFA6qOIzUJxUzMAX2RNoBYp1Qeeht90uQ1mPtCcZgUkp-4DPfqvCw3rroFMc54ALlDts7nDCa+RVP6rjld8SxXNUBfRfSCRkApRTacm2RGc3A21KmpT9Jt0ImdYB3eEJynEDlQdHC1onuIc8DszE9LAX6SN0vp6U9P68ozL2xWX2ssD4C-wmsozXAWcq3uOamU1RMmozjJ6fHM8gfkCxK+gJzzJGgnOtGbZI18JjkjeRamqoSgZ6MzoFkCzo7mwqNJQbpY0k5wgjpynxjNJWYsCzFutcLvtmhqNGTnsC3yxxwLArHui1FOdKc+8pvEd3zaPAs2gfrCw5xqmjxvHRLMcRZws5HZgyTR7nOwux2b188TFuOjdpH5pPkWbiC5jOmN9ckX-UPenuGc+8ZrWDybGHBpmsbw89kFgjzpeHAjhzOcKk7+kRZz0MTZRP2zQpU58WqlTeQmaVPD6vhM2NGrM9zSm-tUVCbzPetkBlT-+qq9m8lqAbUaO1ToFznewvNQb6vf0FpWTgwX5aOAyZGCy48sYL4qm7RPtnodEyq2+sj+yb5gtatsWC0I6wFzxa7VgsS2w5M3bI80pWwXtVOrvoIcYKCq1tcLnt32clu0ZOBe1c9q8XWIgdsbfyePkj9FbDnpmNvJqLPRBe9bunwXbyGymdlLb8F+jzl6GbLNu+f28x75s0zzUXmpMlxd+oyLF8uLIfm4cNVxYTFRki1azSam9UlOReho8TykodAL7MQsrnrIpJS+ypLQGHIrNf8ihi-3F0S4Rjq8Sj3seSEBheonI1BQXkOp+abKUqiEOhJOVH1HvxpQgxKZ7eLFGtSdTXJf7WLclg7ICrmUKNVqe1oMq58MtiZnpiH-sfQo1riJ9TIYWX1PkQa5C-Ial6lvIX5Qv8haY44ZRoULun7+Iufmbp0YOZgDjQMLgws3tvHM7OpivxAksF1Nyhd7UwqFj0Lr5nYtEbqfhS765-ijAYX5P0rOoXBVQDJMtWFHgUtKYYNCyJuliTJEnoUuXidhS4FBkULVoWx1M2hYso6pR8gRsGn03MOuczc9uZgTj6n6m3OISZbc7bModTxbnT3P3qcibhqF6czJn6GzM6uZBdd5+yNzT5m8UsHmYk-aylsij0iXbxPVZu-M6mF38zUk6MwukCNw0594EET0oG8wugWf0C+O5s0NkFnknOF6dh06FFs4ZiMWawuPdH0871pyq93nGBEsq+abC-lZpKLjTmuItHhb9fZIlviLOqW2XOY9L7C6JptydHWGhwvdfpHCwKpscLHOmSTPwJYW1opiT8Bj8wVuhtDNEcBWCBo4n8q7UDppZz6Jml4Lk2aXQwS5pe9TQIUrlLLKSsU54pPpKGVsE4NZbnmRWyqt4cYxZx2E2yW3BEFpfQqYTkRy0+2xZSlhKYOdimCJ5LbdQXkurMb+Q8ToztLHjhu0uRbF7SxCKEXzLWmQovNefa0yJW+iLNynn+Py+vR09uFja9EBnnrNCJb3C1jFqDzpxnGCP4WaIYxlF7StJFmLwsyRavCz55m8LGHmVcM8icFHR5pnegmlnMVPaWexUzN5kfTc3nadNFRdI8zvJuATy3mxD1a4aZix3B1WTxLmA+MliZziz0lvOLB3moZNDJefPRx57SN81n9aOn+Zj05g5oyN39nvYPm2dv8xB+5PTLS7eu16mvho47uwdL8gRh0vtsY2Sznp0nUbaWyDk3Jxl1ORKCdLDv4e0vygj7SzDq7ukhGW4Pr1pfuS4h+TxkNGXrl2PzBzSxHmWdL3km4YvfuYZwxFFhhLWqHmtzMRaM8xz+3rzEHm90sDeZSi+Il7Xz-MmT0tndsqs+TF8WT+UXJcNHabOo++l0b5UkXiSm6scSC+h53bTikW70uvOaRnS55tSLE+mNItVRY5i0S52fTJLmrtNkuZu0-wFyazrHnGov1joGS++BxCLtpmDS2ZedhCyy5xnz8cX64spqYX8+7hgODXv61cjFeJVpLk+JPhjyX8z77xfU+sICX49vLnT2PA5Aoyw1s2ptGK99tjpUubhrF8WL44Zj2rMve24JId0PLLuWXCpUwJsTocKsUrLLcNWwgkvhhi3Olx1LC6XkrOJwfoS9L5jKzsCwJMu1Kup6e6+7BjZnn-UsWecDS6lFlvTJ4Wuwt2aZ7CzcZyT1YAmHoPCAdN8z+l-SzFvniosMMahs-+Fubjq3nNIsI2e0i0jZp6jXMWb5O5xbvk19RzGzJ3nsbMGyd5ixlplQjzoGJYu8eeri3qI2uLlR6b-NJMdCy6BBzG1gMXsbWyKahtbts6rLOkSM-PHMfK86TJscd5ubyf1e7pGww1px59f-nUT7TPXiyzcljgUdyWZ0v5KrU84Jl6PDEvnf3NLuZusyu5ikDKFnQWX7er4HStBug9-nHw7OcRcG80Gl4bLI3m2nOnpfG813pyuDamX5tOUxbTs7vJgqTEkWFuxlRYd83b5jetzOXxCPsxY2y5zF7OLmsm9vOQZb6S4d5zzLsMHYIuvyfaixSl-Gl5X8ibPkCYdw9LFvkZzmXj9Pq2foEw4hh2TfdnE-MY5s9VN2y1a1vbL0qZhPqxPnYRv75+sX5ovNzqNi585ktlC9mzYvYKaFs5bFkWzdun2MkpxpU2ZFa9j1eT7+B35aqTk5HvfvjUvqNcuH3up9drlyp97jHifO+LtvsxgZ0oDAcWXrFz8ZQfbkRj6LujavouBZdy845F4TzzkXk4smnzcExnp5uTCin5uGXafi0wZFwXL7BnwQuDJeFy89p+lzJ-n66P0+ejy-EJwTzceX8vPzJfEMy3F7Fh3bEWMt1paSyzVp1yTH6aDrMC+ZvjT4ZpIdIrmR8zMUUlCKBRuptqORYGhrJcG2f4IkYWISmDwOMZfB4BDq-ED7F8dnOQ31+A04Z9jLtx7aDhhrp+IyfFtHVOAWT4kV5GJC0iesYdHmtCQTfefOQ65acgL-RRgSU4SgIBsv60l9hyWTB05rCHyyY5vYTGJHzHOkoYRCwCxie58MXfPFkTP6bZAlxBLlvyX-UGvoEbBLqiu11IGv-VOOZGU7UZ2QL3KHUEvACcUCzyezBLKgXsEvCoaUC-K+2szBCWcwtBh0tSyQliSTjoaJ3PFhfis6qBrizTWXaEuagYQs9qBqKL91mDPOojvREygEo0DLymSnNmgbeIKKxipz-CWT7VEia+U96lznDpnnMYuRwkDzWNpmrDVs7CGNnud180TF8bLCdmQ31ase6czqu9T58QWEs0upyRUykFj0jHxn70vB7Imc0Getmjr4W-NN5BfJbVRxy3zeb6pRMyypaTXLKqEzOYHrEseSa2c7Spv0zc1CO0WOGa2Y4qdNUTYOW99kzRp-83hPZt93Kmegu8qb6CwSZ0cL62W9yPhJZcpVWR1h1YznayPvOd2Ta6O9VtY+yPR1-OYVUy2RpTobZGDW1rBZtiWl6TVT56KzW3w2eMPWEXSMdSjr0XMJUo8S44VxMTbSW0x17gcDXXiOB1TML7n0UPBc9U6ee5INf2H9f3ReZ2y6jZqCLSXmYIscGaFy00V0eDZcW4f0VxcPXRMlqGN8emKrMYyYwyw9lu-zYWW5F1j5YsxiQajA5evLryDH8YMzbOFo6zwrm6VP2VKJC0ZEVZd4P0R4vbeuGHFh+nxkOH661NazLpC3Qiu4NCZn4KNJmfIvSmZmP4r46tXOobqVSwO22UAQ7a1U38YYjC2qlqFLioXNUtHmdY46qF09tujdOOPZYglC5BJhTDtKWoaVOubheS657yDbrnowumhYlS225+ML0qXRQvhMhokxPJ9S91F6+Uu3mYFS9pe+lLQombP0apeY4y8ViiTUJWOUtJhYLizupv0JkoWLivShZMw0Kl7NzcEmHisXjoFC8hJm9TFoWcSuJhc7LQUa20LjEmrzOE0qBS+ilrzD4YWP1N7mfVSy+ZhDThKWE3PEpaTc0vJCL9vbnujXYaczCz5u81LMTn0CtEaYOU7SxiCzFCXqIs9xaXC-gVtJztGn1UMiZbay8zhkxILGn9SNsafiixwVtPDsmWNfNJ2q18-DxxDzMlmw0vx2YjSwElrpzikLyqMdQdwI-GlgYLRJmk0sThci8-Jp7cTw2b+fNvrotNdgRimTKmnKIuLScay+qV9G+LqXiuOZdE6y2DxrdLgiWhtPCPpNK62F3GLn1n8YvfWcJi3Z5-Xzy1GUPP9OcXi8pZ4zL137TMsTBYfS76nZ69z4X-SM6Wap07Tll3jAWm6dN2scJUzhcv9LNzns6NhefHCxF5sul9mXQMtb+faPbzl-bLQQn8SunZcrsxEUgcrp3nN9N-LOjU3aZ2NTeWnY4skGdjywnFvyzScWeu2w0cJvZVptyLbKnpPOTSfJLs-sZXzFK6OLMK8eBy5DpoMr-GXJsNqlZXCylZujT1gWGIu2BYueHWFzdLA2n2CtGkaws1xp8710HnasOwebTK6RWsnLqmXpsvxgbfSyVFwmdWmXgTPKfPc83NW3VdSiWszUK-vqKZ1Z-zzSkXRI0qRY1w-+linjNmXOct2Zf+Cw5lzPLPZXDIsHZc98w0Vx7T+eWLIsIZasi0hlkvLcenvos+WbnK39FoYreZC8ZNjFe7dYN2n3D+OGUssy8cuU63lv0r8Eb9yv56dwK1RF+dLYZXpYVWBc4fdWFyMraJ6UYsJyd8C+B5jmTiZWDwtthaJyzxFmzzUiWhCvhpdkS-I+jeTQkWMF3RkYKi29Br9LX4WzfMiMqZyy6V4JLOdHFuNU8eckyXZgELZdnoC2FxbDU8vpnCrLUW8KttRZGS7XRuKLPHn+F23edl0-GguXLwcXHovd2cGi-Gy5WLOfHRosa6YVs0PxyaLI-Gs-M5spz85zZkHz3NmovXnwch84T5w-DyT6LYuRydXs1tF9ezwBniFOgGc1C3Yuu-DLsXgiWe6YL497pzf9WcmAmNoGeSI0Hl0pDafGO826WvDy1HF4yWn9msHO3ZeRwxSml8jj2X-YMIEY6Aw3JmgzTcnUCNG5vX86DpjxdP7mScOCuf+y0L5iiLR5XOLNfucRy9jGrTz-FWbAvtefhdOPJkgTaEwesv7SaCC-1lgnL8mW8LP8FaUy6TllTL9d7OnNF4ZUqw55oq1RHmpZMkea0q3Nli6j1vniF3UWbIXazF6qLKFWTKtoVfn0+ZVo7L9dmq7MWVatMydlvWTdYnvPl7qcJs0jBqXLNgmZctGqI7s495inznebp8OX6YBJfTZzxjrgGR7NWEe0E4-plfdusXkhmv6eJzZFV-PzchSTcvz2dNi+38q3TluWkqtWxejkzbF2QTu0X5BM16eS8Y353ejx0Wp+NwGfdiwgZz2LY9miqtj8a-w+gZsnz0fnH7NPRZ4U4ARsfzb9nS5PRxfN3QFlsvLZtmmqu+wZaq5ghgGLqemOqt0stX89z51uTjBnOys7ee7Kzv56yrBuKPqvIOeHgy0VqvNPBmfMurTr8y7ZFoWrAnmRavnrqxk4MVp7LzcWNgNP+Y2Q4n6vqrDVF0stxOpHE9hkQeLA7GgzOtHDFc2-F94M8ILKwMcqdZYfcB6oTCpmTiPPAZqDUbeSodKoLEx1HMY+Q70mr5Dm8WBHOoBbOI4CBtodAkSDR35oKkc+fwGRzgRSClMK8iSrBn5ggLgLGVHOkfkpC0mO6pTmjmXIQ+mvbUO-Fi-Ln8W63DbIpbXY-szXzACW5AsMkYLw9Y5xdL+0IRAtbDs-yyml8IF3+WG7mCJpgS6SsOBLVRnplOhFukC5yh8Ar2LHICs9hegK+oF6nZ2RaMV0bKc5I1omgot0pXh3OxOf7-DuVm1LWGmlSvcVdpXUyx4wLPFXLAtXWZRy-+5tHLepRI93ruYWMx0WzETzgXljOuBYYK3qRtCzhuy+Eu7GYbC6JVndL-gWuCujabwrcEFiOjoQXwVOnhcWo+na2NL3cmr3OKJa888olwzLHVmwwNyFaDQ4WV2KF6QXowO+kbLK2iVo6rN2aNCsOrq0K4tlyUToJnni0KjrpbUqO2MjjMWm0WbOdsS0cBhEM7iWSwOyIDLA0nVxla1AKDRNcqdLQ64Vrq9tvnYzNY1bZy2RcnwrAQaC7H+Fa0S5MF2JLnZ74ksuiezY+O+yIrzJmjEYrBfOTR2R4tj3qmR0PcmdySxOh0cjBSXYXOlFPhcxQYjUTIdX4x1h1ceY2eBlMd-ZSIUkLJeOI2e+tMTGjXcx1aNaiM7UO0dj3wWKisTnr+C49VxWrzBndVnjWdVqxzy9Wr1LmkHOTWbS8wy5oirxtnDasJqfA4DMlxmF8eWq8vume7E2rE+7Ltxm6cEK1a7cIgE4pgd58iWy3OIWCPc47vLtenmJTCu0A+BwIahww1HXgLg+ZzyJHccg6yMW3WgVgEZuKdY-NoWYBLYIudHeaUU10Dw-X0tdRlNfVhFMyLMASIHmCgaPHgmOK55gocCn8muog1dqDyUeIQKWhbzhWgm+cFVkDJAdd7r-NWVFya-PMEprUQyqmvQKa6Ydq4vrdofMdwZdQGVbZa0MY4z1hymtexP4uG01-EocCnj+wHelcrpEgQZr+ihuNx1xa4yOM1ynl2upMInTNZfaGPJkfMRkQswLUQHBAmvErqA6zXTImbNfqaxP0K5rdkRoXG3hH2awzAQ5rYXRjmt3ZbGazkMTXS+FQsMxXNeJuOi6dhATTWS-XMAmogFQFqkoHTWJmvfNbuYfC1sH0NBRqICoUgqa2w4X5r0sB-mtM+kBa41Vzc4ZzXXF1Zf1u6Gi1nop1aCXmtgFOma4ChyFNz1gYWtUlEKuBS15tjhq5GmvGPK9iM00XFr5IMfaUK3TucVHaFBowzD6-ETT3Sa5wYrJrlWdn6SKYjv4ZgJx6YrZBv9FxQjla08cdR821B5Ws2YkVa5ekZVrUMBVWtN7hVa0q1rkkurWNWv6ta1a3q1nUSBrXcRiatdCQNq1i1rJUArWtGtctaya1rlIZrX6pjWtexALa101rxrXDWvutfta561x1rHrXJlwNego6jK147Jpt0O8gJ+gDKkbDIcr2Mx1WtfpDDa4Y8r6rEpxo2vOtbtaza1h1rKPgnWtUBBdax8qDNrybXXWuptcZ8Om1vaoA5mLJiJteza161lNrPrW02t+taTa2W13NrFbX82tVteK8MUA9nygbW6pNO5KP6qG1wZ4XLaX6iltd9a961mNrnbXc0ORtYTazyQN1rvbXy2vmtZza1m1wtrk7XnQw9tcra3216trY7Xa2sTtZ6XrRMEtr07Wa2tTtbJOJm12drG7Wl2tbtbg9Du1yaMjbXdVHNtZpdkG1sRY171lz29kF0BgO10g13bW92vztfHaxTEWNrXbX42tzBHXa9u1mdrx7XH2v1tYXa3O1v9rz7WAOvl+ALa1+1zdru7WwOuEGO8mJ+1w9r37XR2tPteXa4u1hDrB7WHiJHtc3Tk21uO4LbWEtP7qDva7W+h0Gr7XB2svigVayO1xMYBHX72vvVeLayR1utruOC12tUdZXa-u1iDrsHWe2ndyzVa3R1pDrk9dlRIE8ds2MB1s4gQIJHx48dd38KB1pjrDHWf2uQdawHUMog4IGHX0YRYdazy0hoXDr17WKOvrAyva6Ulpx4v7WQOsNtftmPJ1lTrN7W1Otj+CE66h1hkxtHX9Oucdbg63m1rmEyxXoOtsdYE63bAoytaFRrOu7vqSCnt6ezrJUJjOvZYhg6wZ12OtEnXF9BSdYZRue11trcnXUbh4deV5mR1vDrRHXWOuude+0Fp18jFyMRnOvXVAi60j+IzrGnWxOuAdcQ6851xJtQjZEuv-td060xg2zrLHX7CunbJp2u1MdzrJnXwOuideE6+J16Bh91tloVctc1mE2iSVrewJpWv+dYvGMV1tzrVnXsuv2Ini6zKeFrrlnXOuuZdaA6+11878vXXmuttdeS6+p1rLro3W9OtJdfK6yl1g9r3LWd0Z+dew64XojK5NyDy5SENhC6wp1h0GxHWhuuUde267K1kbr03Wxuv9dYm64J1qbrHnWyvQ9ddO6yV1kTr8HWZuuMdbm62UEGTrGFXiTXLdbRkRimNbrUXXeOspRFi65nYVLrA3WXOuXdda67t1qNr+3WzuvIdcY66D15Q9gPWAesXdfG6wd1ybrsPX7uubs0Ghhe1tRpL3XKuszElva4F1jbryvMtuvQ9aK6yD1q7rYPWyusQ9cO679147rHXW8etGLxJ6-D1o7rcPWTuuw9ep6-T12nriPWEr4j0BgcwoiLjrN6W9tP6lI+64i5yFa5PXBuuU9b662T1unrFPWGeuE9du68T1iXrpPWUOvS9cXY3L1pnrIvXGeti9dp68r1wXrCPWWRq+deR6011iKFaPXa7Hy4kx68p16LrOnWBev-dfF61D183rMPXVesK9ZV60r1m3r6vXreuZpTV62b1x3rVvW7esW9eZ65r1+br2vXFutWGLkY0LFd7rWPXtOuKdeB60D14drYfWP2sE9Y96+71t3rsvWnev29Zd6zH1-HrEfXcesa9aJoqpkaNGUrWgE4o9dT66715PrQvXhutCdZZ641133rO3WC+v9aF566-qk3rovWHesi9eL69n1nXre3WI+vrdeD65t18LrU3X6+um1xz6+31y3r-U9K+u7vur6871uLrHfWvesPdYW67J1wvr5fWlOvhtYXHd91k0gSmRR+tI9fGhuz1jlMaHXSOv99YEC-h9HvrnvWcjSPdZVq5P13vrOHWg+vG9Yzetv1uvrYFB3eS+KEz6w11hvrpfWm+tT9dD6w-18PrT-XI+sp9bP63H12Pr4PWE+vD9cP68L12brsX8BI7alIC3WrG02MUtAgBvsGIDa+P1p7rf-Wv+vR9Y-6-n13-rB-W8+tddaj65-1qXrQ2j2Osy9bu6wANnbm4A3MYWgDY0kHgNjgSkA2fesT9bL64gN8gbyA2YBvoDbQGzd1rAbNA2EBtUDY34ZgNmnr5-XWy6EDb3uobqzcVBA2RkhEDb2AiQN5fr3fWdWsv9dz60n1lAbb-WVWbb+lQ+ha1MgFLA3FevwDbYFlm0bX2YXXhBtp9Z3urwNzgbZK7bcIl9bIG9P1uNrbfXVBtMDcoG2wNgQbiV8Uest9ZP6wYNtfr1HXve3nFNMG2z18wbG-WI2shRnf67AN1Rsc1NhIZlZFS1kRIPgbhB57BtRuBX6-nmawb9HWiet0DdYGwoN6gbYQ35BtuDcYG2IN5Qbcg3bev-9fYGxoN-RQwA2TYM8Dav65oNtIbkTXkxx79b2y52rYIbCQ3a+sRDaQG3EN0obJQ3jBsVDfv6xQNiYxRQ3E+tJDfUG5kN1IbQ06Mhs+DayGxAN3IbUA39+uVDZiG+INkQbrg2GBsHulbOo8wyzMajoDC10Kffa6INqobTZC-uvBJzn6zB1vgGPB9fBtqKh0G9ANqjQTg3qMg49YGG1ENxIb2A3d+tdDfyG0f1o3rn3WYut-dZ-60YNm0aWfJO+s8aMcG8f1k4bg-Xv+s-demG7o6+FgNXXiOJgDfaG2fWNYMrLsePFkcgl7ssNzu4eQ2IMsL6EWQW0N5obmL5Vhs7+e08aqqf4bnw2MMSQjcOG7-c7wbT1AARtEciBG1BF6EbxXRYRvgjfhG7f1rPLSI2g14ojbhGzIkBEbwI2nZCLe2xG2F0bIbtmF0Ruh-IJG5djEZtTPpqRv2GVpG1yKzEb2v5KRtMjeBOqSNjEbEhXHzEJ4FRG8Q6Vkb41n2Rt6FE5Gx4kZkbCDlhRsKHvpGzjFQDmXI2IRt4jae66KNyjY4o21zgkjaVG1CNvkbIh9pqCCjby9NKNnyu7I3O+s7xl5a5OaR5xSTXBWspNZnYGk1wHAGTWIfNYdXbajf1rvrjfXH+s1DddGxcN90bZQ2ehuDDciG2Z18IbvQ3fRs2DeiGz6N8obAY3Qxshje9GzsN4obYY3Ixt+jeDG1GN+obMY3qhsejef62n1-wbRKhAhtOpg2G191zTrdw2+esPDbgG0mNo7Yxw38xsh9dTGymN1-r-Q3DBtejeTGzWNz0bzw3KxtujdfMoGNkIbkvWExvnDbrG+WNzsbjY2Lhs+de964INl0bl7WZ+s5jbvutmN04bpvWOxsNjYsG-cNssbPY3uxtTDaLG12NhsbC42Ixu1jeXG9sNuMb8bEWxt1DcnG4uNucb643qxsHjcKGye1qmZZ7XSBtrDYr63mNqvrs43pxuljasG6Z10IIt43rxv3jdK6+2Np4be42Vxtvjfn65uN6Mbq436xsfje3nNuN+YbqA3YhtHjYfG62N+gb6HXT2uYdYOG2SNvobTY39xsATcPG0hN48bZw33xt-jaXGyhN8CbO430Jtfje666BNrCbr42fxuJjYwm4hN0ibn43iJu7jfImxuNoMbuw2yuvXDYNG0fpmibEE3-RvUTeQm2xN1CbE43cJuUTe4m7RN38beE2QJvwTYrGxRNvibJE2BJsSDc4mzX1sSbPE3vxuiTaom+JNkfr+w3zxvdDbXG4RN67rMk38JtCTfnG8xNnCbsk2WJvxjY0m4JNoCbaE29Ju6Tc0m8ZNribpk3gJsSTewm9ZNqsbkk23hvvbl+GysNzUbhw2LJtSTfkm4ZNmybRE25Ju8Tf0m3RNhSbCE2RJv+Tf4m15N+ybtk3oJvSddgm-UVv3ryjCaj4vtbHGwWN2gbYU2gpvZiDsm6lN+DL4Y2ExsvjfUm75NqybkU2tesDjbv6zW3XNlXdNQORPjYH67ON27Z6U3hJtpTZMm+ZNxL8Zk2jJvFgKH635NpqbRfXF+us9YCG0INqNsjcMastlZf6m1EXCqbm-WthvbqdUmxxNwzrWU3iJtb9fYm9lN0abkk3Wpv5TdPGzBN5Sbbk2ppt5TYam7GNjabzU2tpshTekm9tN7ybuU29pueTYOm+FNnyb-rXOhurTbgm+5Nxabm03xpuBTdqm7NNlKbj02FpuPDaWmx5NtqbNU3tJtPTYXOOmNiD0PU2IpuWTbum-+Niab5032ptnTaOm+DNjKbr03Cxugzchm19NpIb8hdPMDX9ZG1DyNnmLIM2HpvfTYcm51NtGbL1X7pvr9avG5VNnKboQ3VzR-TaVcLoNjGbBM2SxvPjfmm4DNvW5Z42ipsUzcwm6RN4abEbXaZtgzb7G2P1q6bMU3dptQzZem3TNhib0U30ZvMzcxm2BNjmbBU3+xtmDcHG2RN0Wbak2SZu-TeDqlf15ybGhpcZtONfWm8dNz6b9U2dpv4zdOm9DNumbt03tZuUzaANmqN6mwi3zWhtEjZxG-wNy6bjM2Lxs6zY1m+9Ng2bh035Zv2zeBmyLN56bWM2BZs4DeeKnqN9IbyI2BRvEjb8G9bNqWbxU23Zu6zf5m+LNoGbhs3Q5suzajmzLN92bDQ3H8YfDctm2Rc82b-s3k5vbpjJmwKkJmbcc2w5sezYjmx9Nh2bb03XZs5zZjm07NtsbqsjgRZJzapGy0Nv2buo2A5sZzaDmw4N6WbwU2+Zt5zfhm1rNsubkE345tyzfLm7nNhOb5-kq5sKjbNm7XNxkbEo2Ohsi+UYm53+lubCM2e5tdzb7m7PN1ibss24ZvOzdbm-3N1Oxg82x5v4DZHm33V6ubXw3G5vdTebmzpNmeby83e5ulzYhmyvN4+bS82r5sVzbFXhvN9UbKc3t5vyjc3m8QN4sKPw36ut-DaWG-XNwEbQs22RvajeX0U0N3ebuI3nRvYdZVG9Tlyp+Ps2HNyTzfBjrKNvaho8375tHNCgW+PNt5oJs3NnAajeAW-iNv+bHHcd5tDzbQWzcN1troC3KdONnTTm4At3BbiC295slKIAWzgtr+MZC2X5uCZxQW-rMahbP82RRuYLcXIRbNkhbjC3uZt0jexC6qNz+b6c3v5ucLd-m4nYlIb7C2EFtMLZlG9wtsBbIbIIFs0jbEW4aNlhbZi8n5vwLf4WzbNrUbpJY7noJNYvMBaNz7IQrWJ-EitdtG2K16goA5ts3n9gh8PM07HaL6VXVlygUtkhICQHw8f5mocqMokxkPsANp4b7RxuPvzNb8d9gLFQqQdxqkKbW-8MzSaBkvQAhUAFADCVaJMK1FpQIiKCYiBZPJgEh7xDKaolsmID0xq6+dqg41Sp0BSDhReKdAPTIOQdnXjdAHSWwf8RFYlTB87wM+JN+K00HfTvkL4TlhHldAKSs1qqmYl2OqJLe7jva89LMdyBrPBswHGCFMpPETOqBMmnuLea0BaQOq6Mgo4GA7QCMNt6gQh8hviPFvk4G6W5v5RzgnvDslsLEXtQH0txI1kcNY6QVXKAzE-EApb-oFHbCsuGPoL7gVqqKpI-cSUsQWEGDYYIMYGgvvLdcGiWzv8SZbEcAU5TrNRFgH0pAr0k2pDxOnLYOvGZwNkAQxz1Amd4CONaWWYFQO7UhZC7DBmWyS4AZbigSNzRogDNadHAYVdeNSMUrD+I6WxboLpbBWBlUASjBBcBYoFZUPlAwnCPqER63K5flrGgRLRto0a34DaNu2ABi24qt4WTQ+LsoWppWDh81ZVohyUkwwbw8Qy4MfFtAHPXGEW3ItRAT3WmthNC870nFegIQh+mtBASbCf5QFsJocFuEmazNpyQXKPYErrxdE2SjazFCVSEVbSrQrYAs9YFW6ytvlo57oZVsD1Eo9p1NyVbfK3pVtrNZVW881rkACq2SXiCrfduKKt55rYq3UwAX9cX60Do-QaiNSGVvPGqVcZqtqVbaipFVuW7krCDIiO1bdNxlkkarb79FqtnPIsq3nmtyrfJG3cUa1butlbVt6rd1W-6tiVbFq2lVuFcDdW2U1j1bqMFEetGrZi5nejLlbzNCbuzOrctWxoab1b9nZbVubcCfqumt6STFDRk1uD-BDW36tuprAa2nVs1IRdWyC1tNbpa3nmuZrfMaNmtmWkua3-Vv5rfzW28N3QG7K26VtPENkXeBXKtbq-orVtBrZtW9KtstbZTWy1uBrYTW8Gth6wGa3y1ujrYHW0WtxNb6YRrJjTrdVW+Ot1ogxa3bVvhrbDW+6tiNbBq2vxQmjaZgwrdRFgnmBdFtYrdegDittVskbDHRuozdcm9dN9Wbq82F5sGTfnmyfNuebZ829Zv5zcdm+fN0+bF62b1uLze7m6+tq9bd63w5vtzcjm53Nt9bCs2J5uyLdyXazNzYbCU3CZub9ZUGzDNyLr4G22Zsvrevm9et+DbX6225sXzb+6y9qXmbl8331uIbbg29xkTmbS-Xg5vZzZA2yONjtrMG39kUYbcfG4lNqqbR82O5tPrdvW9hthDbmG3iJtobbtm3RtpDbYs2f1sFzbum7htrqbGY3bhvUzaJm8F1ijbQ7WS5tgbb42yNNljb4m2yNusbcvWwFNhjbok2mNtGzak2x+tmTb9G2VNuSdYlm1zNlRba030NvUbfvW+xtx9bum2UNu-rZo2-+txTbWG3JNsSbZ029+twzbHG3Y5vTzcs28ht59bXG3VZtMefPW+Zttzb9m22NvWbf021ZtxzbHm3pNuhTdU2xZtozbBm3fNvBbZ827Rt9zbYW2TBv7zZ424fNn6bpm3ZNsJbcC25Ftmzbf63P1tBbdS28Zt9LbKW3vNsObYi235tpTbAW2ktsXTd+XHV149bLk30Fu2zYU2xlt3Lbnm3QtuZbZC2-ltqLbdW2mtsNbfC2yZtjLbgs2BFtqzdDA8kFt4zKKnRxskbaI27Vt-zb+03its1bYT6zNNqDbBE3Cttjbc62zjN09bPM2kguvGfUSxa9Qjb4422tt5bY62zltoubtm3eTo7bdhm2ZtgrbC-WlJuabbPW7r1-3raotA+uibdg2wdt5KbyW3jtvTTZcG-Ftibbh23EtuWKwZm-htqrb0c3Xtv3bfG23dtmbbR23mtujbZOm-9tx7bAG3hDY0LY56-rN3bbaW3lNtg7eB27Nt0Hbv23AdvvbYB21pNxGbMW3-ptxbem2xjtkHbms3EdtA7c22y1t7bb4O2EdvE7fx2+9NxybGJbuPHvzYq23gtkObwm30dvuTa622dtpbb1W3DevDjY22yNt+ibC23KtsqTY527mNm7boG2Utus7a+2wLtn7bnO39BvszfY22LtpubjO27NuE7bR2+ptvDb8u3s5uK7Yp20jtgnb9M2Vpts7eFm0ztsnb82348JgDeVm5HWZzbU-6qNtK7Ye21bt8nbPO2idt27Zvm9IHO+bps2wDWpzbrm3wtwimmc3fyDq7ct25rt+3bsO2stvw7ZR26RulnbXs2OD7SLZp427tuBbLu3A5uAbe62y5t7TbNu3g9s3TYD241t0nbpvWwv2h7eSG5Qt5+bru3H5uVq1z27HtyHbQG2p5u+7Yd29btv3byu2k9vOdcz265t8oC9C2lUVvGqj29gtwvbDc249t67bxm4Lt6vbhu3mdt17e72-3tyvbxs3eFsiLbPDc3txRbMe229vF7fj2xbtl7bve3E9uD7dt26nt9rb2W2e9v17eH21QtrxZY+2C9tKLc921jt8mb322DdsD7fL24vtt7bFe3j9tG7caG2CNkfb3A389s8pAYW5PtqdWb83yttL2gb21wNoUbJe3oFvyLa+kdvtifbyi3xduIjYkW4QtjX+bC2N9t-7bV28qNr-b4C2v5tojY-20gtgFYr+2tBvgrih20Xt5XMzu3UFscLY728wtnYZCB2hVvsFWQO5Pt1A7HA2Pdvv7en22rvAhbvenyRYt7Z32yQdzA74i2hFs57eoO-qN2A75C3kFvr7db22Adg+bIC3IDtSLegOzQd--bcE3yDvVWYafu7t6-bfB3wDuqLdBGyAd9g7MB3SDsJoKNG4v1lFbiTWBWvk+K14but5EBorWgYLP5B4dDk1nIYeTWqMkFNcCZoy1jRjkdxqWt3uVpay5ccTUlzXKGWNFPJa6DscYbpTWWWsXOmXQ1c1xAU+mT1VtMrclAH01odbd9Z8WseJG43E+R8oQuh3TC1Mtd13p818+zQrXrJh0VJdoTm3ZZrHYMdCqmHcqa5Qy1lrSYF-VuUtbA7god3w7Xgg8TAnNeBa5WEMq9KmorDvcsb1qGU1onDxh0ymuPNbJBJi1rVE2LWmPi7NY+a6nB52oYrQyuYZHZFUEM15Pta1mjZCurY1-GC1pj44RnCdX3NYaO+iUAjlqR3kjvOHcGO3MUJo7rTX3msYtboluFsGo78q23miZHd5kNkdoFrtMwSWsp+fWGLYd3-lNh2JHIJHZtwOYd+MTtTWIWuNHeZa0kdpw7cxnQdhUlE8G3zth76po2XeGora1gCod75qah2InYaHbYKlod6zez+2zduLbf12xrt8-bc+3mNsAna72wvt5Pbfe2QTtAncl26vto-bS+2ttsr7YH23Ltzg7Pu3b+ohtZ560Nt1Tr0J2P1CCbcg2zDt0-bJ+2-tugnfn28718zYKe3cTsEncBO1CdpvQTm2fjud7YA2SidxiI622H2sYneg28LtzvYEJ3D9vgnYpO-8dzk7CfXiTtgna5O0yd1HbZ+2hkBUnf521ptvQbb7X8OtYnbJO8WNrnbjJ2OTsCnbx21rtwubpJ22Tvo4JJO-id1U7Ze2YTtVDZFOwztgjbgm2BNtonblO-yd4jbLJ3udvancp28XNv47Fp3ZtvpdaGAlqdlU73J3HTsKnfVO4KdtTby02opuyHecywydm8bUp22Ts+neJm-Vtk07wZ2bTsJjfS651Nh07Gp2nTtRnZdO3yd0M7OG2Vdvcbex24ztgM7hp2zTvGnfjO+Rto07lG3Z9vRnbdO9KdldSFnX8zuandzO7Gdwk7mZ28TuHAup2+mjU3bbLZzdtMTdLO-Kdps7IZ3nTvNnYrOwWd9k7LZ2Yzs67c9O7QdmfbosC9etDKOu27KdnM7uO3XTuKnf9262d53rgZ3WttdneLO4md+s7pe2qH6XbfnLsOd6XbHZ3rTtTnfbOyWd-srwJ25zsTndJm3vtrObB+35IuDnfR69I2ALr6Z3Rzs4ne7O-ud8c7952WpvbnbzOwediHbnp98DtfNk56-mVonjg22rztTbZvO-Odss75J3ALvOYOAu5Cd+E7fO29TsnndUS2ed-Xrp95LzsjnZnO+ntts7W52ULu3ncm2zLtrzbT53wLunbf4O+ztw1dMF20TZrnYlOxhdoM7WF3kLtoXdQu4PAu87cZ3WzvVna72cjN2s72g3qTs9baAu+RdgC7PZ3Cpu4Xd+O5Gdvvr2Z3ELtwnY4u5LN8Q7Yp29zv0nYNO0btr3bg5AkTtjnfWG3xdki7rW2ETuxbYV2zxdo4bCF3ntvYzZwu8Jd87brF3UTu-nfUu57NzS7iJ2oLuNnd0u2pdiS7is2fBuMXbYvIuduXLKl2Hzvlncouy+dys7Tl2L9uJzaIO6IdkAbt+2I9t+-Mku8aZqCMMl2HLsUXaCu+xd6i7N2SKTuLDcAG7wdzy7hI3iFugHd32+3tri7NJ3OztkXdCuzpdlK76V2MBui7bD234Hby7tmX1ubuXbiu5LzXy7mY3zXwBXbSu45d4MzUg2-CiDFFjDsLFDK7VWDWuzxDayu9ntq-bhV2mLuine0uzKd9c7O52DLvFXd42whd+S7SF2iTux7zsG0ed73bB+2Azv6XYfWzyd4Elo13StsxXZEO21dt1ufV2cdv-nZcuz1d6a7FV2aLsNXaUG2CdiK7uA2oru+zYWu9Ht9A7BB2yZnvndKu2td+y75V3grvrXefO01d8K72V3Qt65XeQq-ld4RbS12chsJXa0u3hd5K7W13Art9ymGG-6UMY4Yw235GrOOxO5tdna7jiwHrvYXcv21Idxg71l3mLsJ7fFO4O1wa7Al2TTuKXeTO-qduS7G53ghFXDYguxdd70S4l2NrvJ+cKNF4N467VB3f9vxXfjnE-t6ZKVoIcDvcjcRu3It+g7rV3pDtiHaMuxId6Vp9N3FRsdXd5G8zduG7lN22btKXYwW9gdtg78N3IFvMHdoW+8Ngq7rN2mDtenbgOzCN0W7At3Zbt9nbIO9wdtA79+2ODtC3YgOyLdyK7xB3lbuJXawO5Id2K7Mt2kDsS3atm3QtxW7p13NbuY3e1u0bdxa7Jt3xbty3ZYO-Ady27Gt2ZDsq3bkO2rd6W7Yt2ZFtO3clu7htxQ7mi3lDuq7cBPpit9Q7+i3NDspFCMW-cc1Hopi3OQHmLdb6SVe6xbTP60QJ2LecWyFkRxbJQBT7j9bWCiyxS3-4Q+hIVsjMFkAD4tyJQfi2j64BLZAfD0gGT8R9ApBzhLb6QJEto5Biy2nUY9sKbuzQGBJbOoRAVsYQBSWyogNJbgfDO4xaEDuW0bSXJbvy3oy3sMh0cBkgYpbPDTSlsptHKW7usypbX4Tbmo1LcfnFjYepbLyICXjNLb4lNeSPHxed2BGQF3ZGIkKgVZb3y2szRzLaz8cMt7TAoy2mTr8ImlIIPd+hA0y2XJQVcCbpZEoU6A3XAVkROU2ebWstk2gGy2685bLcghOmuEPVtBg2mgXniOW5x0CQ4N93gwDnLffiJctsFG1y3fAK3LYxKe2UB5bV+5R1DGpQREoQ+d5bBl9Plt+pKlmqv2QXh6YoAVuWIC7uwdAEFbDqRZ9L53YOW-vd6Fby944Vsz6ARW1eAJFbCh3hWpKHbRW08d+jqLx3GXZvHZIph8d6OO+K2uHAEBiJW68dxqCBsAyVuqKQpW3w9nEA1K2Th20rfAEC2t8n1FgqMTYAUBZW94d70STa3pHvoCNbWx5WnlbzOzcDu0pHbW9o9sJWaLW61totbnW8cQBdb0q2l1tVHeXW8Y9j4Qpj2Q1uqrbKa7Otwtb863J1uZCB1W4Y9lh0Da37ZgqPezKJMnWR7kXdbnQTraUe7bhXR72q2HVuhPeea9GARx7Jj3nHtFZFDWxY9qo7Vj3LGA2PeHW3mtgx7Rj3InvWPeieyk0WJ7MViFju4bajW3SEE1bsa37fNDQySe5HWYJ7XR3R1t9rbHW+k9xJ7mT291CuPdSe+49mp7dRBSnsuPd7W9RAftbzT2gnB1Pe3NA095gx4q211uNrdXAao9kHR6j38u3lPcUxBM91NblT2OnvVPaVSFM9ntbMz33TVVPYSey09np7mOIZ1tqra2e6s97p7gT2snvmPZye56t6474ocpcCv3cKgJd6HIAjbVlFCwsZBSLzHdu8ybx1TDDoAAALokAAAALJwABgAAAAQwAACafPa+e7gAUAAYABPntQAE+eygAAAAnqwAVoAIgB2ABNAAaAJsyUPUk9oZQAWAFsABEAXgA7qBzZz8QH9EOaARkAAgAQgCcAEqAFoACIA3EB8kAWgHiABaAMwAuOAyXudABuWJ0ABoAwUBqgDIveiAKoAdgA+ITZIAd6qtgGMALgA-AAGgCVAD0gHqoXrAJL3aXvsADJe8JoQvARuAwgDCMC4ALEAWsgUr2eAARAAEAEoAC4A8gAC0C+iFa4KIAAQA8gA63iUoDmqTpAb8AvogkgC44Ghe7LUOKo3rxDADWgGkABlgAGAhL2qqC4vaIAFwAKD4ogBNECLoAFQGugZl7W1h-IDyADRe3a99XAMwALXu9IAaAB8Ec1711Ap-DyACnUNYALgAawBaDAfwDhe8qALgASgAdIAWgGle+scdgAB6BuXucADggBYADV7dr2YXvevdLILJAbgAML2OUDRvcQwAC0HMAngAZQAyIB6AKIAXgA+gAmgA0wDKWl8AUQA4b3mXuHyEzmDC95V7WKhKmFHIDDrAm96cAS3kQkCZzEntA0ASrYML2HwB2vd6QAq9twwrQBRwAwvbRAEm93EAswAWXsvAACgNC9u17mYBnsBBTEQsHW8K-ABaAYXvcJZpgJUAA-wBb2j4C44D2AOwcKF4DQAIwARAGsWN69iwAWmBM5iUoGvAKOAEEAuOBa3tTRxhe-G97aQnL3osAroCze-2hGUA+gB8XtxQGhe0B94Rg+YA6mgSAFHTd1jQycTb2AoCSYELe3a98VberjGQDhYElAHu99V7zb3lXvxvaKgAa9iwAV+BbEAwvdCIC898AAqAAYAAYAAAAGYYAAAAMZ-PbgAAAAFQAABYAAFcKAAAACM6AAoAAwALAAXAAZAABADsAFIAOwAAAAoqQABYAnAB8ACCffTezIAQT7pWBBPv8fYUAKQASwAAAAhfIAIYABACkAGMAOwART7gn3eABgAFIAMQAcAA0AB4ACwAAAABKfPbQAAx9nj7AAAxAAAgjTALQAgn3IPu44Es+5wASz7in33YAcAGs+0sAET7MgBFPukAF4ALZ96+ApABSADaoDRgNkAUgAnIAZACufdlqAIASz7l0h9aCWfbAAIp9zgAxaB-ECkAGs+woAfT7kABYAAIABgAMgAdAAWAAoAA8fcIAAAAXxIAAAAZS+ezAAJj7aABcAAKAGK+0AAA&quot;,&quot;cType&quot;:4,&quot;size&quot;:604276}"/>
  </we:properties>
  <we:bindings/>
  <we:snapshot xmlns:r="http://schemas.openxmlformats.org/officeDocument/2006/relationships" r:embed="rId1"/>
</we:webextension>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2.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1.bin"/><Relationship Id="rId5" Type="http://schemas.openxmlformats.org/officeDocument/2006/relationships/table" Target="../tables/table6.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E2D2-F9B7-4C10-B544-D5BE681EE985}">
  <dimension ref="A1:M53"/>
  <sheetViews>
    <sheetView tabSelected="1" workbookViewId="0">
      <selection activeCell="E17" sqref="E17"/>
    </sheetView>
  </sheetViews>
  <sheetFormatPr defaultRowHeight="14.5" x14ac:dyDescent="0.35"/>
  <cols>
    <col min="1" max="4" width="18.1796875" customWidth="1"/>
    <col min="10" max="11" width="16.453125" customWidth="1"/>
    <col min="12" max="12" width="13.26953125" customWidth="1"/>
  </cols>
  <sheetData>
    <row r="1" spans="1:13" ht="18.5" x14ac:dyDescent="0.45">
      <c r="A1" s="17" t="s">
        <v>65</v>
      </c>
      <c r="B1" s="17"/>
    </row>
    <row r="2" spans="1:13" x14ac:dyDescent="0.35">
      <c r="A2" t="s">
        <v>66</v>
      </c>
      <c r="B2" t="s">
        <v>67</v>
      </c>
    </row>
    <row r="3" spans="1:13" x14ac:dyDescent="0.35">
      <c r="A3" t="s">
        <v>68</v>
      </c>
      <c r="B3" t="s">
        <v>69</v>
      </c>
    </row>
    <row r="4" spans="1:13" x14ac:dyDescent="0.35">
      <c r="A4" t="s">
        <v>70</v>
      </c>
      <c r="B4" t="s">
        <v>71</v>
      </c>
    </row>
    <row r="5" spans="1:13" x14ac:dyDescent="0.35">
      <c r="A5" t="s">
        <v>72</v>
      </c>
      <c r="B5" t="s">
        <v>132</v>
      </c>
    </row>
    <row r="6" spans="1:13" x14ac:dyDescent="0.35">
      <c r="A6" t="s">
        <v>73</v>
      </c>
      <c r="B6" t="s">
        <v>130</v>
      </c>
    </row>
    <row r="7" spans="1:13" x14ac:dyDescent="0.35">
      <c r="A7" t="s">
        <v>75</v>
      </c>
      <c r="B7" t="s">
        <v>74</v>
      </c>
    </row>
    <row r="8" spans="1:13" x14ac:dyDescent="0.35">
      <c r="A8" t="s">
        <v>77</v>
      </c>
      <c r="B8" t="s">
        <v>76</v>
      </c>
    </row>
    <row r="9" spans="1:13" x14ac:dyDescent="0.35">
      <c r="A9" t="s">
        <v>79</v>
      </c>
      <c r="B9" t="s">
        <v>78</v>
      </c>
    </row>
    <row r="10" spans="1:13" x14ac:dyDescent="0.35">
      <c r="A10" t="s">
        <v>81</v>
      </c>
      <c r="B10" t="s">
        <v>80</v>
      </c>
    </row>
    <row r="11" spans="1:13" x14ac:dyDescent="0.35">
      <c r="A11" t="s">
        <v>131</v>
      </c>
      <c r="B11" t="s">
        <v>82</v>
      </c>
    </row>
    <row r="13" spans="1:13" x14ac:dyDescent="0.35">
      <c r="A13" s="18" t="s">
        <v>122</v>
      </c>
      <c r="B13" s="18"/>
      <c r="C13" s="18"/>
      <c r="D13" s="18"/>
      <c r="I13" s="18" t="s">
        <v>83</v>
      </c>
      <c r="J13" s="18"/>
      <c r="K13" s="18"/>
      <c r="L13" s="18"/>
      <c r="M13" s="18"/>
    </row>
    <row r="14" spans="1:13" x14ac:dyDescent="0.35">
      <c r="A14" s="8" t="s">
        <v>91</v>
      </c>
      <c r="B14" s="8" t="s">
        <v>92</v>
      </c>
      <c r="C14" s="8" t="s">
        <v>93</v>
      </c>
      <c r="D14" s="8" t="s">
        <v>94</v>
      </c>
      <c r="I14" s="5" t="s">
        <v>84</v>
      </c>
      <c r="J14" s="5" t="s">
        <v>85</v>
      </c>
      <c r="K14" s="5" t="s">
        <v>86</v>
      </c>
      <c r="L14" s="5" t="s">
        <v>87</v>
      </c>
      <c r="M14" s="5" t="s">
        <v>88</v>
      </c>
    </row>
    <row r="15" spans="1:13" x14ac:dyDescent="0.35">
      <c r="A15" s="19" t="s">
        <v>95</v>
      </c>
      <c r="B15" s="19" t="s">
        <v>105</v>
      </c>
      <c r="C15" s="19" t="s">
        <v>108</v>
      </c>
      <c r="D15" s="19" t="s">
        <v>118</v>
      </c>
      <c r="I15" s="5">
        <v>0</v>
      </c>
      <c r="J15" t="s">
        <v>122</v>
      </c>
      <c r="K15" t="s">
        <v>123</v>
      </c>
    </row>
    <row r="16" spans="1:13" x14ac:dyDescent="0.35">
      <c r="A16" s="19" t="s">
        <v>96</v>
      </c>
      <c r="B16" s="19" t="s">
        <v>106</v>
      </c>
      <c r="C16" s="19" t="s">
        <v>109</v>
      </c>
      <c r="D16" s="20" t="s">
        <v>119</v>
      </c>
      <c r="I16" s="5">
        <v>1</v>
      </c>
      <c r="J16" s="8" t="s">
        <v>91</v>
      </c>
      <c r="K16" s="8" t="s">
        <v>89</v>
      </c>
      <c r="L16" s="5">
        <v>0</v>
      </c>
      <c r="M16" s="8"/>
    </row>
    <row r="17" spans="1:13" x14ac:dyDescent="0.35">
      <c r="A17" s="19" t="s">
        <v>97</v>
      </c>
      <c r="B17" s="19" t="s">
        <v>107</v>
      </c>
      <c r="C17" s="19" t="s">
        <v>110</v>
      </c>
      <c r="D17" s="19" t="s">
        <v>120</v>
      </c>
      <c r="I17" s="5">
        <v>2</v>
      </c>
      <c r="J17" s="19" t="s">
        <v>95</v>
      </c>
      <c r="K17" s="8" t="s">
        <v>90</v>
      </c>
      <c r="L17" s="5">
        <v>1</v>
      </c>
      <c r="M17" s="19"/>
    </row>
    <row r="18" spans="1:13" x14ac:dyDescent="0.35">
      <c r="A18" s="20" t="s">
        <v>98</v>
      </c>
      <c r="B18" s="20"/>
      <c r="C18" s="19" t="s">
        <v>111</v>
      </c>
      <c r="I18" s="5">
        <v>3</v>
      </c>
      <c r="J18" s="19" t="s">
        <v>96</v>
      </c>
      <c r="K18" s="8" t="s">
        <v>90</v>
      </c>
      <c r="L18" s="5">
        <v>1</v>
      </c>
      <c r="M18" s="19"/>
    </row>
    <row r="19" spans="1:13" x14ac:dyDescent="0.35">
      <c r="A19" s="20" t="s">
        <v>99</v>
      </c>
      <c r="B19" s="20"/>
      <c r="C19" s="19" t="s">
        <v>112</v>
      </c>
      <c r="I19" s="5">
        <v>4</v>
      </c>
      <c r="J19" s="19" t="s">
        <v>97</v>
      </c>
      <c r="K19" s="8" t="s">
        <v>90</v>
      </c>
      <c r="L19" s="5">
        <v>1</v>
      </c>
      <c r="M19" s="19"/>
    </row>
    <row r="20" spans="1:13" x14ac:dyDescent="0.35">
      <c r="A20" s="20" t="s">
        <v>100</v>
      </c>
      <c r="B20" s="19"/>
      <c r="C20" s="19" t="s">
        <v>113</v>
      </c>
      <c r="D20" s="19"/>
      <c r="I20" s="5">
        <v>5</v>
      </c>
      <c r="J20" s="20" t="s">
        <v>98</v>
      </c>
      <c r="K20" s="19" t="s">
        <v>121</v>
      </c>
      <c r="L20" s="5">
        <v>4</v>
      </c>
      <c r="M20" s="20"/>
    </row>
    <row r="21" spans="1:13" x14ac:dyDescent="0.35">
      <c r="A21" s="19" t="s">
        <v>101</v>
      </c>
      <c r="B21" s="20"/>
      <c r="C21" s="19" t="s">
        <v>114</v>
      </c>
      <c r="I21" s="5">
        <v>6</v>
      </c>
      <c r="J21" s="20" t="s">
        <v>99</v>
      </c>
      <c r="K21" s="19" t="s">
        <v>121</v>
      </c>
      <c r="L21" s="5">
        <v>4</v>
      </c>
      <c r="M21" s="20"/>
    </row>
    <row r="22" spans="1:13" x14ac:dyDescent="0.35">
      <c r="A22" s="20" t="s">
        <v>102</v>
      </c>
      <c r="B22" s="20"/>
      <c r="C22" s="19" t="s">
        <v>115</v>
      </c>
      <c r="I22" s="5">
        <v>7</v>
      </c>
      <c r="J22" s="20" t="s">
        <v>100</v>
      </c>
      <c r="K22" s="19" t="s">
        <v>121</v>
      </c>
      <c r="L22" s="5">
        <v>4</v>
      </c>
      <c r="M22" s="19"/>
    </row>
    <row r="23" spans="1:13" x14ac:dyDescent="0.35">
      <c r="A23" s="20" t="s">
        <v>103</v>
      </c>
      <c r="B23" s="20"/>
      <c r="C23" s="19" t="s">
        <v>116</v>
      </c>
      <c r="I23" s="5">
        <v>8</v>
      </c>
      <c r="J23" s="19" t="s">
        <v>101</v>
      </c>
      <c r="K23" s="8" t="s">
        <v>90</v>
      </c>
      <c r="L23" s="5">
        <v>1</v>
      </c>
      <c r="M23" s="20"/>
    </row>
    <row r="24" spans="1:13" x14ac:dyDescent="0.35">
      <c r="A24" s="20" t="s">
        <v>104</v>
      </c>
      <c r="B24" s="20"/>
      <c r="C24" s="19" t="s">
        <v>117</v>
      </c>
      <c r="I24" s="5">
        <v>9</v>
      </c>
      <c r="J24" s="20" t="s">
        <v>102</v>
      </c>
      <c r="K24" s="19" t="s">
        <v>121</v>
      </c>
      <c r="L24" s="5">
        <v>8</v>
      </c>
      <c r="M24" s="20"/>
    </row>
    <row r="25" spans="1:13" x14ac:dyDescent="0.35">
      <c r="A25" s="20"/>
      <c r="B25" s="20"/>
      <c r="I25" s="5">
        <v>10</v>
      </c>
      <c r="J25" s="20" t="s">
        <v>103</v>
      </c>
      <c r="K25" s="19" t="s">
        <v>121</v>
      </c>
      <c r="L25" s="5">
        <v>8</v>
      </c>
      <c r="M25" s="20"/>
    </row>
    <row r="26" spans="1:13" x14ac:dyDescent="0.35">
      <c r="A26" s="20"/>
      <c r="B26" s="20"/>
      <c r="I26" s="5">
        <v>11</v>
      </c>
      <c r="J26" s="20" t="s">
        <v>104</v>
      </c>
      <c r="K26" s="19" t="s">
        <v>121</v>
      </c>
      <c r="L26" s="5">
        <v>8</v>
      </c>
      <c r="M26" s="20"/>
    </row>
    <row r="27" spans="1:13" x14ac:dyDescent="0.35">
      <c r="A27" s="20"/>
      <c r="B27" s="20"/>
      <c r="I27" s="5">
        <v>12</v>
      </c>
      <c r="J27" s="8" t="s">
        <v>92</v>
      </c>
      <c r="K27" s="8" t="s">
        <v>89</v>
      </c>
      <c r="L27" s="5">
        <v>0</v>
      </c>
      <c r="M27" s="20"/>
    </row>
    <row r="28" spans="1:13" x14ac:dyDescent="0.35">
      <c r="A28" s="20"/>
      <c r="B28" s="20"/>
      <c r="I28" s="5">
        <v>13</v>
      </c>
      <c r="J28" s="19" t="s">
        <v>105</v>
      </c>
      <c r="K28" s="8" t="s">
        <v>90</v>
      </c>
      <c r="L28" s="5">
        <v>12</v>
      </c>
      <c r="M28" s="20"/>
    </row>
    <row r="29" spans="1:13" x14ac:dyDescent="0.35">
      <c r="A29" s="20"/>
      <c r="B29" s="19"/>
      <c r="I29" s="5">
        <v>14</v>
      </c>
      <c r="J29" s="19" t="s">
        <v>106</v>
      </c>
      <c r="K29" s="8" t="s">
        <v>90</v>
      </c>
      <c r="L29" s="5">
        <v>12</v>
      </c>
      <c r="M29" s="20"/>
    </row>
    <row r="30" spans="1:13" x14ac:dyDescent="0.35">
      <c r="A30" s="20"/>
      <c r="B30" s="19"/>
      <c r="I30" s="5">
        <v>15</v>
      </c>
      <c r="J30" s="19" t="s">
        <v>107</v>
      </c>
      <c r="K30" s="8" t="s">
        <v>90</v>
      </c>
      <c r="L30" s="5">
        <v>12</v>
      </c>
      <c r="M30" s="20"/>
    </row>
    <row r="31" spans="1:13" x14ac:dyDescent="0.35">
      <c r="A31" s="20"/>
      <c r="B31" s="19"/>
      <c r="I31" s="5">
        <v>16</v>
      </c>
      <c r="J31" s="8" t="s">
        <v>93</v>
      </c>
      <c r="K31" s="8" t="s">
        <v>89</v>
      </c>
      <c r="L31" s="5">
        <v>0</v>
      </c>
      <c r="M31" s="8"/>
    </row>
    <row r="32" spans="1:13" x14ac:dyDescent="0.35">
      <c r="A32" s="20"/>
      <c r="I32" s="5">
        <v>17</v>
      </c>
      <c r="J32" s="19" t="s">
        <v>108</v>
      </c>
      <c r="K32" s="8" t="s">
        <v>90</v>
      </c>
      <c r="L32" s="5">
        <v>16</v>
      </c>
      <c r="M32" s="19"/>
    </row>
    <row r="33" spans="9:13" x14ac:dyDescent="0.35">
      <c r="I33" s="5">
        <v>18</v>
      </c>
      <c r="J33" s="19" t="s">
        <v>109</v>
      </c>
      <c r="K33" s="8" t="s">
        <v>90</v>
      </c>
      <c r="L33" s="5">
        <v>16</v>
      </c>
      <c r="M33" s="19"/>
    </row>
    <row r="34" spans="9:13" x14ac:dyDescent="0.35">
      <c r="I34" s="5">
        <v>19</v>
      </c>
      <c r="J34" s="19" t="s">
        <v>110</v>
      </c>
      <c r="K34" s="8" t="s">
        <v>90</v>
      </c>
      <c r="L34" s="5">
        <v>16</v>
      </c>
      <c r="M34" s="19"/>
    </row>
    <row r="35" spans="9:13" x14ac:dyDescent="0.35">
      <c r="I35" s="5">
        <v>20</v>
      </c>
      <c r="J35" s="19" t="s">
        <v>111</v>
      </c>
      <c r="K35" s="8" t="s">
        <v>90</v>
      </c>
      <c r="L35" s="5">
        <v>16</v>
      </c>
      <c r="M35" s="8"/>
    </row>
    <row r="36" spans="9:13" x14ac:dyDescent="0.35">
      <c r="I36" s="5">
        <v>21</v>
      </c>
      <c r="J36" s="19" t="s">
        <v>112</v>
      </c>
      <c r="K36" s="8" t="s">
        <v>90</v>
      </c>
      <c r="L36" s="5">
        <v>16</v>
      </c>
      <c r="M36" s="19"/>
    </row>
    <row r="37" spans="9:13" x14ac:dyDescent="0.35">
      <c r="I37" s="5">
        <v>22</v>
      </c>
      <c r="J37" s="19" t="s">
        <v>113</v>
      </c>
      <c r="K37" s="8" t="s">
        <v>90</v>
      </c>
      <c r="L37" s="5">
        <v>16</v>
      </c>
      <c r="M37" s="19"/>
    </row>
    <row r="38" spans="9:13" x14ac:dyDescent="0.35">
      <c r="I38" s="5">
        <v>23</v>
      </c>
      <c r="J38" s="19" t="s">
        <v>114</v>
      </c>
      <c r="K38" s="8" t="s">
        <v>90</v>
      </c>
      <c r="L38" s="5">
        <v>16</v>
      </c>
      <c r="M38" s="19"/>
    </row>
    <row r="39" spans="9:13" x14ac:dyDescent="0.35">
      <c r="I39" s="5">
        <v>24</v>
      </c>
      <c r="J39" s="19" t="s">
        <v>115</v>
      </c>
      <c r="K39" s="8" t="s">
        <v>90</v>
      </c>
      <c r="L39" s="5">
        <v>16</v>
      </c>
      <c r="M39" s="19"/>
    </row>
    <row r="40" spans="9:13" x14ac:dyDescent="0.35">
      <c r="I40" s="5">
        <v>25</v>
      </c>
      <c r="J40" s="19" t="s">
        <v>116</v>
      </c>
      <c r="K40" s="8" t="s">
        <v>90</v>
      </c>
      <c r="L40" s="5">
        <v>16</v>
      </c>
      <c r="M40" s="19"/>
    </row>
    <row r="41" spans="9:13" x14ac:dyDescent="0.35">
      <c r="I41" s="5">
        <v>26</v>
      </c>
      <c r="J41" s="19" t="s">
        <v>117</v>
      </c>
      <c r="K41" s="8" t="s">
        <v>90</v>
      </c>
      <c r="L41" s="5">
        <v>16</v>
      </c>
      <c r="M41" s="19"/>
    </row>
    <row r="42" spans="9:13" x14ac:dyDescent="0.35">
      <c r="I42" s="5">
        <v>27</v>
      </c>
      <c r="J42" s="8" t="s">
        <v>94</v>
      </c>
      <c r="K42" s="8" t="s">
        <v>89</v>
      </c>
      <c r="L42" s="5">
        <v>0</v>
      </c>
      <c r="M42" s="19"/>
    </row>
    <row r="43" spans="9:13" x14ac:dyDescent="0.35">
      <c r="I43" s="5">
        <v>28</v>
      </c>
      <c r="J43" s="19" t="s">
        <v>118</v>
      </c>
      <c r="K43" s="8" t="s">
        <v>90</v>
      </c>
      <c r="L43" s="5">
        <v>27</v>
      </c>
      <c r="M43" s="19"/>
    </row>
    <row r="44" spans="9:13" x14ac:dyDescent="0.35">
      <c r="I44" s="5">
        <v>29</v>
      </c>
      <c r="J44" s="20" t="s">
        <v>119</v>
      </c>
      <c r="K44" s="19"/>
      <c r="L44" s="5">
        <v>28</v>
      </c>
      <c r="M44" s="19"/>
    </row>
    <row r="45" spans="9:13" x14ac:dyDescent="0.35">
      <c r="I45" s="5">
        <v>30</v>
      </c>
      <c r="J45" s="19" t="s">
        <v>120</v>
      </c>
      <c r="K45" s="8" t="s">
        <v>90</v>
      </c>
      <c r="L45" s="5">
        <v>27</v>
      </c>
      <c r="M45" s="19"/>
    </row>
    <row r="46" spans="9:13" x14ac:dyDescent="0.35">
      <c r="I46" s="5">
        <v>31</v>
      </c>
      <c r="J46" s="19"/>
      <c r="K46" s="19"/>
      <c r="L46" s="5"/>
      <c r="M46" s="8"/>
    </row>
    <row r="47" spans="9:13" x14ac:dyDescent="0.35">
      <c r="I47" s="5">
        <v>32</v>
      </c>
      <c r="J47" s="19"/>
      <c r="K47" s="19"/>
      <c r="L47" s="5"/>
      <c r="M47" s="19"/>
    </row>
    <row r="48" spans="9:13" x14ac:dyDescent="0.35">
      <c r="I48" s="5">
        <v>33</v>
      </c>
      <c r="J48" s="19"/>
      <c r="K48" s="19"/>
      <c r="L48" s="5"/>
      <c r="M48" s="19"/>
    </row>
    <row r="49" spans="9:13" x14ac:dyDescent="0.35">
      <c r="I49" s="5">
        <v>34</v>
      </c>
      <c r="J49" s="19"/>
      <c r="K49" s="19"/>
      <c r="L49" s="5"/>
      <c r="M49" s="19"/>
    </row>
    <row r="50" spans="9:13" x14ac:dyDescent="0.35">
      <c r="I50" s="5">
        <v>35</v>
      </c>
      <c r="J50" s="8"/>
      <c r="K50" s="8"/>
      <c r="L50" s="5"/>
    </row>
    <row r="51" spans="9:13" x14ac:dyDescent="0.35">
      <c r="I51" s="5">
        <v>36</v>
      </c>
      <c r="J51" s="19"/>
      <c r="K51" s="19"/>
      <c r="L51" s="5"/>
    </row>
    <row r="52" spans="9:13" x14ac:dyDescent="0.35">
      <c r="I52" s="5">
        <v>37</v>
      </c>
      <c r="J52" s="19"/>
      <c r="K52" s="19"/>
      <c r="L52" s="5"/>
    </row>
    <row r="53" spans="9:13" x14ac:dyDescent="0.35">
      <c r="I53" s="5">
        <v>38</v>
      </c>
      <c r="J53" s="19"/>
      <c r="K53" s="19"/>
      <c r="L53" s="5"/>
    </row>
  </sheetData>
  <mergeCells count="2">
    <mergeCell ref="A13:D13"/>
    <mergeCell ref="I13:M13"/>
  </mergeCells>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E8438-160D-47CB-8A76-49FEF61A1946}">
  <dimension ref="A1:E32"/>
  <sheetViews>
    <sheetView workbookViewId="0">
      <selection activeCell="A2" sqref="A2:E32"/>
    </sheetView>
  </sheetViews>
  <sheetFormatPr defaultRowHeight="14.5" x14ac:dyDescent="0.35"/>
  <cols>
    <col min="1" max="1" width="11.54296875" bestFit="1" customWidth="1"/>
    <col min="2" max="2" width="14.81640625" bestFit="1" customWidth="1"/>
    <col min="3" max="3" width="18.08984375" bestFit="1" customWidth="1"/>
    <col min="4" max="4" width="10.6328125" bestFit="1" customWidth="1"/>
    <col min="5" max="5" width="10.08984375" bestFit="1" customWidth="1"/>
  </cols>
  <sheetData>
    <row r="1" spans="1:5" x14ac:dyDescent="0.35">
      <c r="A1" s="21" t="s">
        <v>124</v>
      </c>
      <c r="B1" s="21" t="s">
        <v>125</v>
      </c>
      <c r="C1" s="21" t="s">
        <v>126</v>
      </c>
      <c r="D1" s="21" t="s">
        <v>127</v>
      </c>
      <c r="E1" s="21" t="s">
        <v>128</v>
      </c>
    </row>
    <row r="2" spans="1:5" x14ac:dyDescent="0.35">
      <c r="A2" s="22">
        <v>0</v>
      </c>
      <c r="B2" t="s">
        <v>122</v>
      </c>
      <c r="C2" t="s">
        <v>123</v>
      </c>
      <c r="D2" s="23"/>
    </row>
    <row r="3" spans="1:5" x14ac:dyDescent="0.35">
      <c r="A3" s="22">
        <v>1</v>
      </c>
      <c r="B3" s="8" t="s">
        <v>91</v>
      </c>
      <c r="C3" s="8" t="s">
        <v>89</v>
      </c>
      <c r="D3" s="22">
        <v>0</v>
      </c>
      <c r="E3" s="8"/>
    </row>
    <row r="4" spans="1:5" x14ac:dyDescent="0.35">
      <c r="A4" s="22">
        <v>2</v>
      </c>
      <c r="B4" s="19" t="s">
        <v>95</v>
      </c>
      <c r="C4" s="8" t="s">
        <v>90</v>
      </c>
      <c r="D4" s="22">
        <v>1</v>
      </c>
      <c r="E4" s="19"/>
    </row>
    <row r="5" spans="1:5" x14ac:dyDescent="0.35">
      <c r="A5" s="22">
        <v>3</v>
      </c>
      <c r="B5" s="19" t="s">
        <v>96</v>
      </c>
      <c r="C5" s="8" t="s">
        <v>90</v>
      </c>
      <c r="D5" s="22">
        <v>1</v>
      </c>
      <c r="E5" s="19"/>
    </row>
    <row r="6" spans="1:5" x14ac:dyDescent="0.35">
      <c r="A6" s="22">
        <v>4</v>
      </c>
      <c r="B6" s="19" t="s">
        <v>97</v>
      </c>
      <c r="C6" s="8" t="s">
        <v>90</v>
      </c>
      <c r="D6" s="22">
        <v>1</v>
      </c>
      <c r="E6" s="19"/>
    </row>
    <row r="7" spans="1:5" x14ac:dyDescent="0.35">
      <c r="A7" s="22">
        <v>5</v>
      </c>
      <c r="B7" s="20" t="s">
        <v>98</v>
      </c>
      <c r="C7" s="19" t="s">
        <v>121</v>
      </c>
      <c r="D7" s="22">
        <v>4</v>
      </c>
      <c r="E7" s="20"/>
    </row>
    <row r="8" spans="1:5" x14ac:dyDescent="0.35">
      <c r="A8" s="22">
        <v>6</v>
      </c>
      <c r="B8" s="20" t="s">
        <v>99</v>
      </c>
      <c r="C8" s="19" t="s">
        <v>121</v>
      </c>
      <c r="D8" s="22">
        <v>4</v>
      </c>
      <c r="E8" s="20"/>
    </row>
    <row r="9" spans="1:5" x14ac:dyDescent="0.35">
      <c r="A9" s="22">
        <v>7</v>
      </c>
      <c r="B9" s="20" t="s">
        <v>100</v>
      </c>
      <c r="C9" s="19" t="s">
        <v>121</v>
      </c>
      <c r="D9" s="22">
        <v>4</v>
      </c>
      <c r="E9" s="19"/>
    </row>
    <row r="10" spans="1:5" x14ac:dyDescent="0.35">
      <c r="A10" s="22">
        <v>8</v>
      </c>
      <c r="B10" s="19" t="s">
        <v>101</v>
      </c>
      <c r="C10" s="8" t="s">
        <v>90</v>
      </c>
      <c r="D10" s="22">
        <v>1</v>
      </c>
      <c r="E10" s="20"/>
    </row>
    <row r="11" spans="1:5" x14ac:dyDescent="0.35">
      <c r="A11" s="22">
        <v>9</v>
      </c>
      <c r="B11" s="20" t="s">
        <v>102</v>
      </c>
      <c r="C11" s="19" t="s">
        <v>121</v>
      </c>
      <c r="D11" s="22">
        <v>8</v>
      </c>
      <c r="E11" s="20"/>
    </row>
    <row r="12" spans="1:5" x14ac:dyDescent="0.35">
      <c r="A12" s="22">
        <v>10</v>
      </c>
      <c r="B12" s="20" t="s">
        <v>103</v>
      </c>
      <c r="C12" s="19" t="s">
        <v>121</v>
      </c>
      <c r="D12" s="22">
        <v>8</v>
      </c>
      <c r="E12" s="20"/>
    </row>
    <row r="13" spans="1:5" x14ac:dyDescent="0.35">
      <c r="A13" s="22">
        <v>11</v>
      </c>
      <c r="B13" s="20" t="s">
        <v>104</v>
      </c>
      <c r="C13" s="19" t="s">
        <v>121</v>
      </c>
      <c r="D13" s="22">
        <v>8</v>
      </c>
      <c r="E13" s="20"/>
    </row>
    <row r="14" spans="1:5" x14ac:dyDescent="0.35">
      <c r="A14" s="22">
        <v>12</v>
      </c>
      <c r="B14" s="8" t="s">
        <v>92</v>
      </c>
      <c r="C14" s="8" t="s">
        <v>89</v>
      </c>
      <c r="D14" s="22">
        <v>0</v>
      </c>
      <c r="E14" s="20"/>
    </row>
    <row r="15" spans="1:5" x14ac:dyDescent="0.35">
      <c r="A15" s="22">
        <v>13</v>
      </c>
      <c r="B15" s="19" t="s">
        <v>105</v>
      </c>
      <c r="C15" s="8" t="s">
        <v>90</v>
      </c>
      <c r="D15" s="22">
        <v>12</v>
      </c>
      <c r="E15" s="20"/>
    </row>
    <row r="16" spans="1:5" x14ac:dyDescent="0.35">
      <c r="A16" s="22">
        <v>14</v>
      </c>
      <c r="B16" s="19" t="s">
        <v>106</v>
      </c>
      <c r="C16" s="8" t="s">
        <v>90</v>
      </c>
      <c r="D16" s="22">
        <v>12</v>
      </c>
      <c r="E16" s="20"/>
    </row>
    <row r="17" spans="1:5" x14ac:dyDescent="0.35">
      <c r="A17" s="22">
        <v>15</v>
      </c>
      <c r="B17" s="19" t="s">
        <v>107</v>
      </c>
      <c r="C17" s="8" t="s">
        <v>90</v>
      </c>
      <c r="D17" s="22">
        <v>12</v>
      </c>
      <c r="E17" s="20"/>
    </row>
    <row r="18" spans="1:5" x14ac:dyDescent="0.35">
      <c r="A18" s="22">
        <v>16</v>
      </c>
      <c r="B18" s="8" t="s">
        <v>93</v>
      </c>
      <c r="C18" s="8" t="s">
        <v>89</v>
      </c>
      <c r="D18" s="22">
        <v>0</v>
      </c>
      <c r="E18" s="8"/>
    </row>
    <row r="19" spans="1:5" x14ac:dyDescent="0.35">
      <c r="A19" s="22">
        <v>17</v>
      </c>
      <c r="B19" s="19" t="s">
        <v>108</v>
      </c>
      <c r="C19" s="8" t="s">
        <v>90</v>
      </c>
      <c r="D19" s="22">
        <v>16</v>
      </c>
      <c r="E19" s="19"/>
    </row>
    <row r="20" spans="1:5" x14ac:dyDescent="0.35">
      <c r="A20" s="22">
        <v>18</v>
      </c>
      <c r="B20" s="19" t="s">
        <v>109</v>
      </c>
      <c r="C20" s="8" t="s">
        <v>90</v>
      </c>
      <c r="D20" s="22">
        <v>16</v>
      </c>
      <c r="E20" s="19"/>
    </row>
    <row r="21" spans="1:5" x14ac:dyDescent="0.35">
      <c r="A21" s="22">
        <v>19</v>
      </c>
      <c r="B21" s="19" t="s">
        <v>110</v>
      </c>
      <c r="C21" s="8" t="s">
        <v>90</v>
      </c>
      <c r="D21" s="22">
        <v>16</v>
      </c>
      <c r="E21" s="19"/>
    </row>
    <row r="22" spans="1:5" x14ac:dyDescent="0.35">
      <c r="A22" s="22">
        <v>20</v>
      </c>
      <c r="B22" s="19" t="s">
        <v>111</v>
      </c>
      <c r="C22" s="8" t="s">
        <v>90</v>
      </c>
      <c r="D22" s="22">
        <v>16</v>
      </c>
      <c r="E22" s="8"/>
    </row>
    <row r="23" spans="1:5" x14ac:dyDescent="0.35">
      <c r="A23" s="22">
        <v>21</v>
      </c>
      <c r="B23" s="19" t="s">
        <v>112</v>
      </c>
      <c r="C23" s="8" t="s">
        <v>90</v>
      </c>
      <c r="D23" s="22">
        <v>16</v>
      </c>
      <c r="E23" s="19"/>
    </row>
    <row r="24" spans="1:5" x14ac:dyDescent="0.35">
      <c r="A24" s="22">
        <v>22</v>
      </c>
      <c r="B24" s="19" t="s">
        <v>113</v>
      </c>
      <c r="C24" s="8" t="s">
        <v>90</v>
      </c>
      <c r="D24" s="22">
        <v>16</v>
      </c>
      <c r="E24" s="19"/>
    </row>
    <row r="25" spans="1:5" x14ac:dyDescent="0.35">
      <c r="A25" s="22">
        <v>23</v>
      </c>
      <c r="B25" s="19" t="s">
        <v>114</v>
      </c>
      <c r="C25" s="8" t="s">
        <v>90</v>
      </c>
      <c r="D25" s="22">
        <v>16</v>
      </c>
      <c r="E25" s="19"/>
    </row>
    <row r="26" spans="1:5" x14ac:dyDescent="0.35">
      <c r="A26" s="22">
        <v>24</v>
      </c>
      <c r="B26" s="19" t="s">
        <v>115</v>
      </c>
      <c r="C26" s="8" t="s">
        <v>90</v>
      </c>
      <c r="D26" s="22">
        <v>16</v>
      </c>
      <c r="E26" s="19"/>
    </row>
    <row r="27" spans="1:5" x14ac:dyDescent="0.35">
      <c r="A27" s="22">
        <v>25</v>
      </c>
      <c r="B27" s="19" t="s">
        <v>116</v>
      </c>
      <c r="C27" s="8" t="s">
        <v>90</v>
      </c>
      <c r="D27" s="22">
        <v>16</v>
      </c>
      <c r="E27" s="19"/>
    </row>
    <row r="28" spans="1:5" x14ac:dyDescent="0.35">
      <c r="A28" s="22">
        <v>26</v>
      </c>
      <c r="B28" s="19" t="s">
        <v>117</v>
      </c>
      <c r="C28" s="8" t="s">
        <v>90</v>
      </c>
      <c r="D28" s="22">
        <v>16</v>
      </c>
      <c r="E28" s="19"/>
    </row>
    <row r="29" spans="1:5" x14ac:dyDescent="0.35">
      <c r="A29" s="22">
        <v>27</v>
      </c>
      <c r="B29" s="8" t="s">
        <v>94</v>
      </c>
      <c r="C29" s="8" t="s">
        <v>89</v>
      </c>
      <c r="D29" s="22">
        <v>0</v>
      </c>
      <c r="E29" s="19"/>
    </row>
    <row r="30" spans="1:5" x14ac:dyDescent="0.35">
      <c r="A30" s="22">
        <v>28</v>
      </c>
      <c r="B30" s="19" t="s">
        <v>118</v>
      </c>
      <c r="C30" s="8" t="s">
        <v>90</v>
      </c>
      <c r="D30" s="22">
        <v>27</v>
      </c>
      <c r="E30" s="19"/>
    </row>
    <row r="31" spans="1:5" x14ac:dyDescent="0.35">
      <c r="A31" s="22">
        <v>29</v>
      </c>
      <c r="B31" s="20" t="s">
        <v>119</v>
      </c>
      <c r="C31" s="19"/>
      <c r="D31" s="22">
        <v>28</v>
      </c>
      <c r="E31" s="19"/>
    </row>
    <row r="32" spans="1:5" x14ac:dyDescent="0.35">
      <c r="A32" s="22">
        <v>30</v>
      </c>
      <c r="B32" s="19" t="s">
        <v>120</v>
      </c>
      <c r="C32" s="8" t="s">
        <v>90</v>
      </c>
      <c r="D32" s="22">
        <v>27</v>
      </c>
      <c r="E32" s="19"/>
    </row>
  </sheetData>
  <dataValidations count="6">
    <dataValidation type="list" allowBlank="1" showInputMessage="1" sqref="E2:E32" xr:uid="{A6F0D0A5-7392-4236-93B2-D6E8BAB331DF}">
      <formula1>"Executive, Manager, Position, Assistant, Staff, Consultant, Vacancy"</formula1>
    </dataValidation>
    <dataValidation allowBlank="1" showInputMessage="1" showErrorMessage="1" promptTitle="Employee ID" prompt="Enter a unique ID for each employee." sqref="A1" xr:uid="{92BD2A22-FF63-44B0-A705-F95540FC3C43}"/>
    <dataValidation allowBlank="1" showInputMessage="1" showErrorMessage="1" promptTitle="Name" prompt="Enter the employee name to display in the shape." sqref="B1" xr:uid="{DC422C46-D39B-4217-96F3-6D4C0EC1D99E}"/>
    <dataValidation allowBlank="1" showInputMessage="1" showErrorMessage="1" promptTitle="Title" prompt="Employee title/ role will be displayed on shape." sqref="C1" xr:uid="{AF38FD9C-280C-4F9D-B4F5-6A6AE6D94441}"/>
    <dataValidation allowBlank="1" showInputMessage="1" showErrorMessage="1" promptTitle="Manager ID" prompt="Enter the Employee ID of the manager. This ID must be present in the Employee ID column." sqref="D1" xr:uid="{575E151F-5AEE-485D-8A44-3BF782CCB021}"/>
    <dataValidation allowBlank="1" showInputMessage="1" showErrorMessage="1" promptTitle="Role Type" prompt="Choose the role that best represents the employee. This changes the color on the shape." sqref="E1" xr:uid="{23C34218-B1F6-48B1-8972-4F89B6E869FD}"/>
  </dataValidations>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C9099-5CAD-45DB-90EE-B8A9205957FE}">
  <dimension ref="B2:ABY28"/>
  <sheetViews>
    <sheetView workbookViewId="0">
      <selection activeCell="AD23" sqref="AD23"/>
    </sheetView>
  </sheetViews>
  <sheetFormatPr defaultRowHeight="14.5" x14ac:dyDescent="0.35"/>
  <cols>
    <col min="3" max="3" width="16.54296875" customWidth="1"/>
    <col min="4" max="4" width="11.1796875" customWidth="1"/>
    <col min="5" max="5" width="21.453125" customWidth="1"/>
    <col min="6" max="7" width="11.1796875" customWidth="1"/>
    <col min="8" max="8" width="20.36328125" customWidth="1"/>
    <col min="9" max="15" width="11.1796875" customWidth="1"/>
    <col min="16" max="16" width="11.36328125" customWidth="1"/>
    <col min="17" max="21" width="11.1796875" customWidth="1"/>
    <col min="22" max="22" width="1.36328125" customWidth="1"/>
    <col min="23" max="753" width="2.6328125" customWidth="1"/>
  </cols>
  <sheetData>
    <row r="2" spans="2:10" ht="21" x14ac:dyDescent="0.5">
      <c r="B2" s="2" t="s">
        <v>11</v>
      </c>
    </row>
    <row r="4" spans="2:10" x14ac:dyDescent="0.35">
      <c r="B4" t="s">
        <v>12</v>
      </c>
      <c r="D4" s="1">
        <f ca="1">IF(Q20&lt;&gt;"",MIN(PlanStartCol), TODAY())</f>
        <v>45106</v>
      </c>
      <c r="E4" t="s">
        <v>24</v>
      </c>
      <c r="G4">
        <f>COUNTA(IDCol)</f>
        <v>9</v>
      </c>
      <c r="H4" t="s">
        <v>29</v>
      </c>
      <c r="J4">
        <f>_xlfn.AGGREGATE(3,5,TaskTable[ID])</f>
        <v>9</v>
      </c>
    </row>
    <row r="5" spans="2:10" x14ac:dyDescent="0.35">
      <c r="B5" t="s">
        <v>13</v>
      </c>
      <c r="D5" s="1">
        <f>IF(AND(Q20&lt;&gt;"",R20&lt;&gt;""),MAX(PlanEndCol),D4+1)</f>
        <v>45128</v>
      </c>
      <c r="E5" t="s">
        <v>25</v>
      </c>
      <c r="G5">
        <f>COUNTIF(TaskTable[% Complete],"=1")</f>
        <v>4</v>
      </c>
      <c r="H5" t="s">
        <v>30</v>
      </c>
      <c r="J5" cm="1">
        <f t="array" aca="1" ref="J5" ca="1">SUMPRODUCT(SUBTOTAL(3,OFFSET(TaskTable[% Complete],ROW(TaskTable[% Complete])-MIN(ROW(TaskTable[% Complete])),,1))*(TaskTable[% Complete]=1))</f>
        <v>4</v>
      </c>
    </row>
    <row r="6" spans="2:10" x14ac:dyDescent="0.35">
      <c r="B6" t="s">
        <v>14</v>
      </c>
      <c r="D6" s="1" cm="1">
        <f t="array" aca="1" ref="D6" ca="1">IF(Q20&lt;&gt;"",SUBTOTAL(5,PlanStartCol),TODAY())</f>
        <v>45106</v>
      </c>
      <c r="E6" t="s">
        <v>26</v>
      </c>
      <c r="G6">
        <f>COUNTIF(TaskTable[% Complete],"&lt;&gt;1")</f>
        <v>5</v>
      </c>
      <c r="H6" t="s">
        <v>31</v>
      </c>
      <c r="J6">
        <f ca="1">J4-J5</f>
        <v>5</v>
      </c>
    </row>
    <row r="7" spans="2:10" x14ac:dyDescent="0.35">
      <c r="B7" t="s">
        <v>15</v>
      </c>
      <c r="D7" s="1" cm="1">
        <f t="array" ref="D7">IF(AND(Q20&lt;&gt;"",R20&lt;&gt;""),SUBTOTAL(4,PlanEndCol),D4+1)</f>
        <v>45128</v>
      </c>
    </row>
    <row r="8" spans="2:10" x14ac:dyDescent="0.35">
      <c r="B8" t="s">
        <v>16</v>
      </c>
      <c r="D8">
        <f ca="1">NETWORKDAYS(D4,D5,HolidaysList)</f>
        <v>16</v>
      </c>
      <c r="E8" t="s">
        <v>27</v>
      </c>
      <c r="G8">
        <f>SUM(TaskTable[Plan Days])</f>
        <v>24</v>
      </c>
      <c r="H8" t="s">
        <v>32</v>
      </c>
      <c r="J8" cm="1">
        <f t="array" ref="J8">SUM(TaskTable[Plan Days]-(TaskTable[Plan Days]*TaskTable[% Complete]))</f>
        <v>11.5</v>
      </c>
    </row>
    <row r="9" spans="2:10" x14ac:dyDescent="0.35">
      <c r="B9" t="s">
        <v>17</v>
      </c>
      <c r="D9">
        <f ca="1">D5-D4+1</f>
        <v>23</v>
      </c>
    </row>
    <row r="10" spans="2:10" x14ac:dyDescent="0.35">
      <c r="B10" t="s">
        <v>18</v>
      </c>
      <c r="D10">
        <f ca="1">NETWORKDAYS(D6,D7,HolidaysList)</f>
        <v>16</v>
      </c>
      <c r="E10" t="s">
        <v>28</v>
      </c>
      <c r="G10">
        <f>SUBTOTAL(9,TaskTable[Plan Days])</f>
        <v>24</v>
      </c>
      <c r="H10" t="s">
        <v>33</v>
      </c>
      <c r="J10">
        <f>SUBTOTAL(9,TaskTable[Plan Remain])</f>
        <v>11.5</v>
      </c>
    </row>
    <row r="11" spans="2:10" x14ac:dyDescent="0.35">
      <c r="B11" t="s">
        <v>19</v>
      </c>
      <c r="D11">
        <f ca="1">D7-D6+1</f>
        <v>23</v>
      </c>
    </row>
    <row r="12" spans="2:10" x14ac:dyDescent="0.35">
      <c r="B12" t="s">
        <v>20</v>
      </c>
      <c r="D12" s="14"/>
    </row>
    <row r="13" spans="2:10" x14ac:dyDescent="0.35">
      <c r="B13" t="s">
        <v>21</v>
      </c>
      <c r="D13" s="3"/>
    </row>
    <row r="14" spans="2:10" x14ac:dyDescent="0.35">
      <c r="B14" t="s">
        <v>22</v>
      </c>
      <c r="D14" s="15"/>
    </row>
    <row r="16" spans="2:10" x14ac:dyDescent="0.35">
      <c r="B16" t="s">
        <v>23</v>
      </c>
      <c r="D16">
        <f>MAX(IDCol)+1</f>
        <v>10</v>
      </c>
    </row>
    <row r="17" spans="2:753" ht="70.5" customHeight="1" x14ac:dyDescent="0.35">
      <c r="W17" s="9">
        <f ca="1">D6</f>
        <v>45106</v>
      </c>
      <c r="X17" s="9">
        <f ca="1">W17+1</f>
        <v>45107</v>
      </c>
      <c r="Y17" s="9">
        <f t="shared" ref="Y17:CJ17" ca="1" si="0">X17+1</f>
        <v>45108</v>
      </c>
      <c r="Z17" s="9">
        <f t="shared" ca="1" si="0"/>
        <v>45109</v>
      </c>
      <c r="AA17" s="9">
        <f t="shared" ca="1" si="0"/>
        <v>45110</v>
      </c>
      <c r="AB17" s="9">
        <f t="shared" ca="1" si="0"/>
        <v>45111</v>
      </c>
      <c r="AC17" s="9">
        <f t="shared" ca="1" si="0"/>
        <v>45112</v>
      </c>
      <c r="AD17" s="9">
        <f t="shared" ca="1" si="0"/>
        <v>45113</v>
      </c>
      <c r="AE17" s="9">
        <f t="shared" ca="1" si="0"/>
        <v>45114</v>
      </c>
      <c r="AF17" s="9">
        <f t="shared" ca="1" si="0"/>
        <v>45115</v>
      </c>
      <c r="AG17" s="9">
        <f t="shared" ca="1" si="0"/>
        <v>45116</v>
      </c>
      <c r="AH17" s="9">
        <f t="shared" ca="1" si="0"/>
        <v>45117</v>
      </c>
      <c r="AI17" s="9">
        <f t="shared" ca="1" si="0"/>
        <v>45118</v>
      </c>
      <c r="AJ17" s="9">
        <f t="shared" ca="1" si="0"/>
        <v>45119</v>
      </c>
      <c r="AK17" s="9">
        <f t="shared" ca="1" si="0"/>
        <v>45120</v>
      </c>
      <c r="AL17" s="9">
        <f t="shared" ca="1" si="0"/>
        <v>45121</v>
      </c>
      <c r="AM17" s="9">
        <f t="shared" ca="1" si="0"/>
        <v>45122</v>
      </c>
      <c r="AN17" s="9">
        <f t="shared" ca="1" si="0"/>
        <v>45123</v>
      </c>
      <c r="AO17" s="9">
        <f t="shared" ca="1" si="0"/>
        <v>45124</v>
      </c>
      <c r="AP17" s="9">
        <f t="shared" ca="1" si="0"/>
        <v>45125</v>
      </c>
      <c r="AQ17" s="9">
        <f t="shared" ca="1" si="0"/>
        <v>45126</v>
      </c>
      <c r="AR17" s="9">
        <f t="shared" ca="1" si="0"/>
        <v>45127</v>
      </c>
      <c r="AS17" s="9">
        <f t="shared" ca="1" si="0"/>
        <v>45128</v>
      </c>
      <c r="AT17" s="9">
        <f t="shared" ca="1" si="0"/>
        <v>45129</v>
      </c>
      <c r="AU17" s="9">
        <f t="shared" ca="1" si="0"/>
        <v>45130</v>
      </c>
      <c r="AV17" s="9">
        <f t="shared" ca="1" si="0"/>
        <v>45131</v>
      </c>
      <c r="AW17" s="9">
        <f t="shared" ca="1" si="0"/>
        <v>45132</v>
      </c>
      <c r="AX17" s="9">
        <f t="shared" ca="1" si="0"/>
        <v>45133</v>
      </c>
      <c r="AY17" s="9">
        <f t="shared" ca="1" si="0"/>
        <v>45134</v>
      </c>
      <c r="AZ17" s="9">
        <f t="shared" ca="1" si="0"/>
        <v>45135</v>
      </c>
      <c r="BA17" s="9">
        <f t="shared" ca="1" si="0"/>
        <v>45136</v>
      </c>
      <c r="BB17" s="9">
        <f t="shared" ca="1" si="0"/>
        <v>45137</v>
      </c>
      <c r="BC17" s="9">
        <f t="shared" ca="1" si="0"/>
        <v>45138</v>
      </c>
      <c r="BD17" s="9">
        <f t="shared" ca="1" si="0"/>
        <v>45139</v>
      </c>
      <c r="BE17" s="9">
        <f t="shared" ca="1" si="0"/>
        <v>45140</v>
      </c>
      <c r="BF17" s="9">
        <f t="shared" ca="1" si="0"/>
        <v>45141</v>
      </c>
      <c r="BG17" s="9">
        <f t="shared" ca="1" si="0"/>
        <v>45142</v>
      </c>
      <c r="BH17" s="9">
        <f t="shared" ca="1" si="0"/>
        <v>45143</v>
      </c>
      <c r="BI17" s="9">
        <f t="shared" ca="1" si="0"/>
        <v>45144</v>
      </c>
      <c r="BJ17" s="9">
        <f t="shared" ca="1" si="0"/>
        <v>45145</v>
      </c>
      <c r="BK17" s="9">
        <f t="shared" ca="1" si="0"/>
        <v>45146</v>
      </c>
      <c r="BL17" s="9">
        <f t="shared" ca="1" si="0"/>
        <v>45147</v>
      </c>
      <c r="BM17" s="9">
        <f t="shared" ca="1" si="0"/>
        <v>45148</v>
      </c>
      <c r="BN17" s="9">
        <f t="shared" ca="1" si="0"/>
        <v>45149</v>
      </c>
      <c r="BO17" s="9">
        <f t="shared" ca="1" si="0"/>
        <v>45150</v>
      </c>
      <c r="BP17" s="9">
        <f t="shared" ca="1" si="0"/>
        <v>45151</v>
      </c>
      <c r="BQ17" s="9">
        <f t="shared" ca="1" si="0"/>
        <v>45152</v>
      </c>
      <c r="BR17" s="9">
        <f t="shared" ca="1" si="0"/>
        <v>45153</v>
      </c>
      <c r="BS17" s="9">
        <f t="shared" ca="1" si="0"/>
        <v>45154</v>
      </c>
      <c r="BT17" s="9">
        <f t="shared" ca="1" si="0"/>
        <v>45155</v>
      </c>
      <c r="BU17" s="9">
        <f t="shared" ca="1" si="0"/>
        <v>45156</v>
      </c>
      <c r="BV17" s="9">
        <f t="shared" ca="1" si="0"/>
        <v>45157</v>
      </c>
      <c r="BW17" s="9">
        <f t="shared" ca="1" si="0"/>
        <v>45158</v>
      </c>
      <c r="BX17" s="9">
        <f t="shared" ca="1" si="0"/>
        <v>45159</v>
      </c>
      <c r="BY17" s="9">
        <f t="shared" ca="1" si="0"/>
        <v>45160</v>
      </c>
      <c r="BZ17" s="9">
        <f t="shared" ca="1" si="0"/>
        <v>45161</v>
      </c>
      <c r="CA17" s="9">
        <f t="shared" ca="1" si="0"/>
        <v>45162</v>
      </c>
      <c r="CB17" s="9">
        <f t="shared" ca="1" si="0"/>
        <v>45163</v>
      </c>
      <c r="CC17" s="9">
        <f t="shared" ca="1" si="0"/>
        <v>45164</v>
      </c>
      <c r="CD17" s="9">
        <f t="shared" ca="1" si="0"/>
        <v>45165</v>
      </c>
      <c r="CE17" s="9">
        <f t="shared" ca="1" si="0"/>
        <v>45166</v>
      </c>
      <c r="CF17" s="9">
        <f t="shared" ca="1" si="0"/>
        <v>45167</v>
      </c>
      <c r="CG17" s="9">
        <f t="shared" ca="1" si="0"/>
        <v>45168</v>
      </c>
      <c r="CH17" s="9">
        <f t="shared" ca="1" si="0"/>
        <v>45169</v>
      </c>
      <c r="CI17" s="9">
        <f t="shared" ca="1" si="0"/>
        <v>45170</v>
      </c>
      <c r="CJ17" s="9">
        <f t="shared" ca="1" si="0"/>
        <v>45171</v>
      </c>
      <c r="CK17" s="9">
        <f t="shared" ref="CK17:EV17" ca="1" si="1">CJ17+1</f>
        <v>45172</v>
      </c>
      <c r="CL17" s="9">
        <f t="shared" ca="1" si="1"/>
        <v>45173</v>
      </c>
      <c r="CM17" s="9">
        <f t="shared" ca="1" si="1"/>
        <v>45174</v>
      </c>
      <c r="CN17" s="9">
        <f t="shared" ca="1" si="1"/>
        <v>45175</v>
      </c>
      <c r="CO17" s="9">
        <f t="shared" ca="1" si="1"/>
        <v>45176</v>
      </c>
      <c r="CP17" s="9">
        <f t="shared" ca="1" si="1"/>
        <v>45177</v>
      </c>
      <c r="CQ17" s="9">
        <f t="shared" ca="1" si="1"/>
        <v>45178</v>
      </c>
      <c r="CR17" s="9">
        <f t="shared" ca="1" si="1"/>
        <v>45179</v>
      </c>
      <c r="CS17" s="9">
        <f t="shared" ca="1" si="1"/>
        <v>45180</v>
      </c>
      <c r="CT17" s="9">
        <f t="shared" ca="1" si="1"/>
        <v>45181</v>
      </c>
      <c r="CU17" s="9">
        <f t="shared" ca="1" si="1"/>
        <v>45182</v>
      </c>
      <c r="CV17" s="9">
        <f t="shared" ca="1" si="1"/>
        <v>45183</v>
      </c>
      <c r="CW17" s="9">
        <f t="shared" ca="1" si="1"/>
        <v>45184</v>
      </c>
      <c r="CX17" s="9">
        <f t="shared" ca="1" si="1"/>
        <v>45185</v>
      </c>
      <c r="CY17" s="9">
        <f t="shared" ca="1" si="1"/>
        <v>45186</v>
      </c>
      <c r="CZ17" s="9">
        <f t="shared" ca="1" si="1"/>
        <v>45187</v>
      </c>
      <c r="DA17" s="9">
        <f t="shared" ca="1" si="1"/>
        <v>45188</v>
      </c>
      <c r="DB17" s="9">
        <f t="shared" ca="1" si="1"/>
        <v>45189</v>
      </c>
      <c r="DC17" s="9">
        <f t="shared" ca="1" si="1"/>
        <v>45190</v>
      </c>
      <c r="DD17" s="9">
        <f t="shared" ca="1" si="1"/>
        <v>45191</v>
      </c>
      <c r="DE17" s="9">
        <f t="shared" ca="1" si="1"/>
        <v>45192</v>
      </c>
      <c r="DF17" s="9">
        <f t="shared" ca="1" si="1"/>
        <v>45193</v>
      </c>
      <c r="DG17" s="9">
        <f t="shared" ca="1" si="1"/>
        <v>45194</v>
      </c>
      <c r="DH17" s="9">
        <f t="shared" ca="1" si="1"/>
        <v>45195</v>
      </c>
      <c r="DI17" s="9">
        <f t="shared" ca="1" si="1"/>
        <v>45196</v>
      </c>
      <c r="DJ17" s="9">
        <f t="shared" ca="1" si="1"/>
        <v>45197</v>
      </c>
      <c r="DK17" s="9">
        <f t="shared" ca="1" si="1"/>
        <v>45198</v>
      </c>
      <c r="DL17" s="9">
        <f t="shared" ca="1" si="1"/>
        <v>45199</v>
      </c>
      <c r="DM17" s="9">
        <f t="shared" ca="1" si="1"/>
        <v>45200</v>
      </c>
      <c r="DN17" s="9">
        <f t="shared" ca="1" si="1"/>
        <v>45201</v>
      </c>
      <c r="DO17" s="9">
        <f t="shared" ca="1" si="1"/>
        <v>45202</v>
      </c>
      <c r="DP17" s="9">
        <f t="shared" ca="1" si="1"/>
        <v>45203</v>
      </c>
      <c r="DQ17" s="9">
        <f t="shared" ca="1" si="1"/>
        <v>45204</v>
      </c>
      <c r="DR17" s="9">
        <f t="shared" ca="1" si="1"/>
        <v>45205</v>
      </c>
      <c r="DS17" s="9">
        <f t="shared" ca="1" si="1"/>
        <v>45206</v>
      </c>
      <c r="DT17" s="9">
        <f t="shared" ca="1" si="1"/>
        <v>45207</v>
      </c>
      <c r="DU17" s="9">
        <f t="shared" ca="1" si="1"/>
        <v>45208</v>
      </c>
      <c r="DV17" s="9">
        <f t="shared" ca="1" si="1"/>
        <v>45209</v>
      </c>
      <c r="DW17" s="9">
        <f t="shared" ca="1" si="1"/>
        <v>45210</v>
      </c>
      <c r="DX17" s="9">
        <f t="shared" ca="1" si="1"/>
        <v>45211</v>
      </c>
      <c r="DY17" s="9">
        <f t="shared" ca="1" si="1"/>
        <v>45212</v>
      </c>
      <c r="DZ17" s="9">
        <f t="shared" ca="1" si="1"/>
        <v>45213</v>
      </c>
      <c r="EA17" s="9">
        <f t="shared" ca="1" si="1"/>
        <v>45214</v>
      </c>
      <c r="EB17" s="9">
        <f t="shared" ca="1" si="1"/>
        <v>45215</v>
      </c>
      <c r="EC17" s="9">
        <f t="shared" ca="1" si="1"/>
        <v>45216</v>
      </c>
      <c r="ED17" s="9">
        <f t="shared" ca="1" si="1"/>
        <v>45217</v>
      </c>
      <c r="EE17" s="9">
        <f t="shared" ca="1" si="1"/>
        <v>45218</v>
      </c>
      <c r="EF17" s="9">
        <f t="shared" ca="1" si="1"/>
        <v>45219</v>
      </c>
      <c r="EG17" s="9">
        <f t="shared" ca="1" si="1"/>
        <v>45220</v>
      </c>
      <c r="EH17" s="9">
        <f t="shared" ca="1" si="1"/>
        <v>45221</v>
      </c>
      <c r="EI17" s="9">
        <f t="shared" ca="1" si="1"/>
        <v>45222</v>
      </c>
      <c r="EJ17" s="9">
        <f t="shared" ca="1" si="1"/>
        <v>45223</v>
      </c>
      <c r="EK17" s="9">
        <f t="shared" ca="1" si="1"/>
        <v>45224</v>
      </c>
      <c r="EL17" s="9">
        <f t="shared" ca="1" si="1"/>
        <v>45225</v>
      </c>
      <c r="EM17" s="9">
        <f t="shared" ca="1" si="1"/>
        <v>45226</v>
      </c>
      <c r="EN17" s="9">
        <f t="shared" ca="1" si="1"/>
        <v>45227</v>
      </c>
      <c r="EO17" s="9">
        <f t="shared" ca="1" si="1"/>
        <v>45228</v>
      </c>
      <c r="EP17" s="9">
        <f t="shared" ca="1" si="1"/>
        <v>45229</v>
      </c>
      <c r="EQ17" s="9">
        <f t="shared" ca="1" si="1"/>
        <v>45230</v>
      </c>
      <c r="ER17" s="9">
        <f t="shared" ca="1" si="1"/>
        <v>45231</v>
      </c>
      <c r="ES17" s="9">
        <f t="shared" ca="1" si="1"/>
        <v>45232</v>
      </c>
      <c r="ET17" s="9">
        <f t="shared" ca="1" si="1"/>
        <v>45233</v>
      </c>
      <c r="EU17" s="9">
        <f t="shared" ca="1" si="1"/>
        <v>45234</v>
      </c>
      <c r="EV17" s="9">
        <f t="shared" ca="1" si="1"/>
        <v>45235</v>
      </c>
      <c r="EW17" s="9">
        <f t="shared" ref="EW17:HH17" ca="1" si="2">EV17+1</f>
        <v>45236</v>
      </c>
      <c r="EX17" s="9">
        <f t="shared" ca="1" si="2"/>
        <v>45237</v>
      </c>
      <c r="EY17" s="9">
        <f t="shared" ca="1" si="2"/>
        <v>45238</v>
      </c>
      <c r="EZ17" s="9">
        <f t="shared" ca="1" si="2"/>
        <v>45239</v>
      </c>
      <c r="FA17" s="9">
        <f t="shared" ca="1" si="2"/>
        <v>45240</v>
      </c>
      <c r="FB17" s="9">
        <f t="shared" ca="1" si="2"/>
        <v>45241</v>
      </c>
      <c r="FC17" s="9">
        <f t="shared" ca="1" si="2"/>
        <v>45242</v>
      </c>
      <c r="FD17" s="9">
        <f t="shared" ca="1" si="2"/>
        <v>45243</v>
      </c>
      <c r="FE17" s="9">
        <f t="shared" ca="1" si="2"/>
        <v>45244</v>
      </c>
      <c r="FF17" s="9">
        <f t="shared" ca="1" si="2"/>
        <v>45245</v>
      </c>
      <c r="FG17" s="9">
        <f t="shared" ca="1" si="2"/>
        <v>45246</v>
      </c>
      <c r="FH17" s="9">
        <f t="shared" ca="1" si="2"/>
        <v>45247</v>
      </c>
      <c r="FI17" s="9">
        <f t="shared" ca="1" si="2"/>
        <v>45248</v>
      </c>
      <c r="FJ17" s="9">
        <f t="shared" ca="1" si="2"/>
        <v>45249</v>
      </c>
      <c r="FK17" s="9">
        <f t="shared" ca="1" si="2"/>
        <v>45250</v>
      </c>
      <c r="FL17" s="9">
        <f t="shared" ca="1" si="2"/>
        <v>45251</v>
      </c>
      <c r="FM17" s="9">
        <f t="shared" ca="1" si="2"/>
        <v>45252</v>
      </c>
      <c r="FN17" s="9">
        <f t="shared" ca="1" si="2"/>
        <v>45253</v>
      </c>
      <c r="FO17" s="9">
        <f t="shared" ca="1" si="2"/>
        <v>45254</v>
      </c>
      <c r="FP17" s="9">
        <f t="shared" ca="1" si="2"/>
        <v>45255</v>
      </c>
      <c r="FQ17" s="9">
        <f t="shared" ca="1" si="2"/>
        <v>45256</v>
      </c>
      <c r="FR17" s="9">
        <f t="shared" ca="1" si="2"/>
        <v>45257</v>
      </c>
      <c r="FS17" s="9">
        <f t="shared" ca="1" si="2"/>
        <v>45258</v>
      </c>
      <c r="FT17" s="9">
        <f t="shared" ca="1" si="2"/>
        <v>45259</v>
      </c>
      <c r="FU17" s="9">
        <f t="shared" ca="1" si="2"/>
        <v>45260</v>
      </c>
      <c r="FV17" s="9">
        <f t="shared" ca="1" si="2"/>
        <v>45261</v>
      </c>
      <c r="FW17" s="9">
        <f t="shared" ca="1" si="2"/>
        <v>45262</v>
      </c>
      <c r="FX17" s="9">
        <f t="shared" ca="1" si="2"/>
        <v>45263</v>
      </c>
      <c r="FY17" s="9">
        <f t="shared" ca="1" si="2"/>
        <v>45264</v>
      </c>
      <c r="FZ17" s="9">
        <f t="shared" ca="1" si="2"/>
        <v>45265</v>
      </c>
      <c r="GA17" s="9">
        <f t="shared" ca="1" si="2"/>
        <v>45266</v>
      </c>
      <c r="GB17" s="9">
        <f t="shared" ca="1" si="2"/>
        <v>45267</v>
      </c>
      <c r="GC17" s="9">
        <f t="shared" ca="1" si="2"/>
        <v>45268</v>
      </c>
      <c r="GD17" s="9">
        <f t="shared" ca="1" si="2"/>
        <v>45269</v>
      </c>
      <c r="GE17" s="9">
        <f t="shared" ca="1" si="2"/>
        <v>45270</v>
      </c>
      <c r="GF17" s="9">
        <f t="shared" ca="1" si="2"/>
        <v>45271</v>
      </c>
      <c r="GG17" s="9">
        <f t="shared" ca="1" si="2"/>
        <v>45272</v>
      </c>
      <c r="GH17" s="9">
        <f t="shared" ca="1" si="2"/>
        <v>45273</v>
      </c>
      <c r="GI17" s="9">
        <f t="shared" ca="1" si="2"/>
        <v>45274</v>
      </c>
      <c r="GJ17" s="9">
        <f t="shared" ca="1" si="2"/>
        <v>45275</v>
      </c>
      <c r="GK17" s="9">
        <f t="shared" ca="1" si="2"/>
        <v>45276</v>
      </c>
      <c r="GL17" s="9">
        <f t="shared" ca="1" si="2"/>
        <v>45277</v>
      </c>
      <c r="GM17" s="9">
        <f t="shared" ca="1" si="2"/>
        <v>45278</v>
      </c>
      <c r="GN17" s="9">
        <f t="shared" ca="1" si="2"/>
        <v>45279</v>
      </c>
      <c r="GO17" s="9">
        <f t="shared" ca="1" si="2"/>
        <v>45280</v>
      </c>
      <c r="GP17" s="9">
        <f t="shared" ca="1" si="2"/>
        <v>45281</v>
      </c>
      <c r="GQ17" s="9">
        <f t="shared" ca="1" si="2"/>
        <v>45282</v>
      </c>
      <c r="GR17" s="9">
        <f t="shared" ca="1" si="2"/>
        <v>45283</v>
      </c>
      <c r="GS17" s="9">
        <f t="shared" ca="1" si="2"/>
        <v>45284</v>
      </c>
      <c r="GT17" s="9">
        <f t="shared" ca="1" si="2"/>
        <v>45285</v>
      </c>
      <c r="GU17" s="9">
        <f t="shared" ca="1" si="2"/>
        <v>45286</v>
      </c>
      <c r="GV17" s="9">
        <f t="shared" ca="1" si="2"/>
        <v>45287</v>
      </c>
      <c r="GW17" s="9">
        <f t="shared" ca="1" si="2"/>
        <v>45288</v>
      </c>
      <c r="GX17" s="9">
        <f t="shared" ca="1" si="2"/>
        <v>45289</v>
      </c>
      <c r="GY17" s="9">
        <f t="shared" ca="1" si="2"/>
        <v>45290</v>
      </c>
      <c r="GZ17" s="9">
        <f t="shared" ca="1" si="2"/>
        <v>45291</v>
      </c>
      <c r="HA17" s="9">
        <f t="shared" ca="1" si="2"/>
        <v>45292</v>
      </c>
      <c r="HB17" s="9">
        <f t="shared" ca="1" si="2"/>
        <v>45293</v>
      </c>
      <c r="HC17" s="9">
        <f t="shared" ca="1" si="2"/>
        <v>45294</v>
      </c>
      <c r="HD17" s="9">
        <f t="shared" ca="1" si="2"/>
        <v>45295</v>
      </c>
      <c r="HE17" s="9">
        <f t="shared" ca="1" si="2"/>
        <v>45296</v>
      </c>
      <c r="HF17" s="9">
        <f t="shared" ca="1" si="2"/>
        <v>45297</v>
      </c>
      <c r="HG17" s="9">
        <f t="shared" ca="1" si="2"/>
        <v>45298</v>
      </c>
      <c r="HH17" s="9">
        <f t="shared" ca="1" si="2"/>
        <v>45299</v>
      </c>
      <c r="HI17" s="9">
        <f t="shared" ref="HI17:JT17" ca="1" si="3">HH17+1</f>
        <v>45300</v>
      </c>
      <c r="HJ17" s="9">
        <f t="shared" ca="1" si="3"/>
        <v>45301</v>
      </c>
      <c r="HK17" s="9">
        <f t="shared" ca="1" si="3"/>
        <v>45302</v>
      </c>
      <c r="HL17" s="9">
        <f t="shared" ca="1" si="3"/>
        <v>45303</v>
      </c>
      <c r="HM17" s="9">
        <f t="shared" ca="1" si="3"/>
        <v>45304</v>
      </c>
      <c r="HN17" s="9">
        <f t="shared" ca="1" si="3"/>
        <v>45305</v>
      </c>
      <c r="HO17" s="9">
        <f t="shared" ca="1" si="3"/>
        <v>45306</v>
      </c>
      <c r="HP17" s="9">
        <f t="shared" ca="1" si="3"/>
        <v>45307</v>
      </c>
      <c r="HQ17" s="9">
        <f t="shared" ca="1" si="3"/>
        <v>45308</v>
      </c>
      <c r="HR17" s="9">
        <f t="shared" ca="1" si="3"/>
        <v>45309</v>
      </c>
      <c r="HS17" s="9">
        <f t="shared" ca="1" si="3"/>
        <v>45310</v>
      </c>
      <c r="HT17" s="9">
        <f t="shared" ca="1" si="3"/>
        <v>45311</v>
      </c>
      <c r="HU17" s="9">
        <f t="shared" ca="1" si="3"/>
        <v>45312</v>
      </c>
      <c r="HV17" s="9">
        <f t="shared" ca="1" si="3"/>
        <v>45313</v>
      </c>
      <c r="HW17" s="9">
        <f t="shared" ca="1" si="3"/>
        <v>45314</v>
      </c>
      <c r="HX17" s="9">
        <f t="shared" ca="1" si="3"/>
        <v>45315</v>
      </c>
      <c r="HY17" s="9">
        <f t="shared" ca="1" si="3"/>
        <v>45316</v>
      </c>
      <c r="HZ17" s="9">
        <f t="shared" ca="1" si="3"/>
        <v>45317</v>
      </c>
      <c r="IA17" s="9">
        <f t="shared" ca="1" si="3"/>
        <v>45318</v>
      </c>
      <c r="IB17" s="9">
        <f t="shared" ca="1" si="3"/>
        <v>45319</v>
      </c>
      <c r="IC17" s="9">
        <f t="shared" ca="1" si="3"/>
        <v>45320</v>
      </c>
      <c r="ID17" s="9">
        <f t="shared" ca="1" si="3"/>
        <v>45321</v>
      </c>
      <c r="IE17" s="9">
        <f t="shared" ca="1" si="3"/>
        <v>45322</v>
      </c>
      <c r="IF17" s="9">
        <f t="shared" ca="1" si="3"/>
        <v>45323</v>
      </c>
      <c r="IG17" s="9">
        <f t="shared" ca="1" si="3"/>
        <v>45324</v>
      </c>
      <c r="IH17" s="9">
        <f t="shared" ca="1" si="3"/>
        <v>45325</v>
      </c>
      <c r="II17" s="9">
        <f t="shared" ca="1" si="3"/>
        <v>45326</v>
      </c>
      <c r="IJ17" s="9">
        <f t="shared" ca="1" si="3"/>
        <v>45327</v>
      </c>
      <c r="IK17" s="9">
        <f t="shared" ca="1" si="3"/>
        <v>45328</v>
      </c>
      <c r="IL17" s="9">
        <f t="shared" ca="1" si="3"/>
        <v>45329</v>
      </c>
      <c r="IM17" s="9">
        <f t="shared" ca="1" si="3"/>
        <v>45330</v>
      </c>
      <c r="IN17" s="9">
        <f t="shared" ca="1" si="3"/>
        <v>45331</v>
      </c>
      <c r="IO17" s="9">
        <f t="shared" ca="1" si="3"/>
        <v>45332</v>
      </c>
      <c r="IP17" s="9">
        <f t="shared" ca="1" si="3"/>
        <v>45333</v>
      </c>
      <c r="IQ17" s="9">
        <f t="shared" ca="1" si="3"/>
        <v>45334</v>
      </c>
      <c r="IR17" s="9">
        <f t="shared" ca="1" si="3"/>
        <v>45335</v>
      </c>
      <c r="IS17" s="9">
        <f t="shared" ca="1" si="3"/>
        <v>45336</v>
      </c>
      <c r="IT17" s="9">
        <f t="shared" ca="1" si="3"/>
        <v>45337</v>
      </c>
      <c r="IU17" s="9">
        <f t="shared" ca="1" si="3"/>
        <v>45338</v>
      </c>
      <c r="IV17" s="9">
        <f t="shared" ca="1" si="3"/>
        <v>45339</v>
      </c>
      <c r="IW17" s="9">
        <f t="shared" ca="1" si="3"/>
        <v>45340</v>
      </c>
      <c r="IX17" s="9">
        <f t="shared" ca="1" si="3"/>
        <v>45341</v>
      </c>
      <c r="IY17" s="9">
        <f t="shared" ca="1" si="3"/>
        <v>45342</v>
      </c>
      <c r="IZ17" s="9">
        <f t="shared" ca="1" si="3"/>
        <v>45343</v>
      </c>
      <c r="JA17" s="9">
        <f t="shared" ca="1" si="3"/>
        <v>45344</v>
      </c>
      <c r="JB17" s="9">
        <f t="shared" ca="1" si="3"/>
        <v>45345</v>
      </c>
      <c r="JC17" s="9">
        <f t="shared" ca="1" si="3"/>
        <v>45346</v>
      </c>
      <c r="JD17" s="9">
        <f t="shared" ca="1" si="3"/>
        <v>45347</v>
      </c>
      <c r="JE17" s="9">
        <f t="shared" ca="1" si="3"/>
        <v>45348</v>
      </c>
      <c r="JF17" s="9">
        <f t="shared" ca="1" si="3"/>
        <v>45349</v>
      </c>
      <c r="JG17" s="9">
        <f t="shared" ca="1" si="3"/>
        <v>45350</v>
      </c>
      <c r="JH17" s="9">
        <f t="shared" ca="1" si="3"/>
        <v>45351</v>
      </c>
      <c r="JI17" s="9">
        <f t="shared" ca="1" si="3"/>
        <v>45352</v>
      </c>
      <c r="JJ17" s="9">
        <f t="shared" ca="1" si="3"/>
        <v>45353</v>
      </c>
      <c r="JK17" s="9">
        <f t="shared" ca="1" si="3"/>
        <v>45354</v>
      </c>
      <c r="JL17" s="9">
        <f t="shared" ca="1" si="3"/>
        <v>45355</v>
      </c>
      <c r="JM17" s="9">
        <f t="shared" ca="1" si="3"/>
        <v>45356</v>
      </c>
      <c r="JN17" s="9">
        <f t="shared" ca="1" si="3"/>
        <v>45357</v>
      </c>
      <c r="JO17" s="9">
        <f t="shared" ca="1" si="3"/>
        <v>45358</v>
      </c>
      <c r="JP17" s="9">
        <f t="shared" ca="1" si="3"/>
        <v>45359</v>
      </c>
      <c r="JQ17" s="9">
        <f t="shared" ca="1" si="3"/>
        <v>45360</v>
      </c>
      <c r="JR17" s="9">
        <f t="shared" ca="1" si="3"/>
        <v>45361</v>
      </c>
      <c r="JS17" s="9">
        <f t="shared" ca="1" si="3"/>
        <v>45362</v>
      </c>
      <c r="JT17" s="9">
        <f t="shared" ca="1" si="3"/>
        <v>45363</v>
      </c>
      <c r="JU17" s="9">
        <f t="shared" ref="JU17:MF17" ca="1" si="4">JT17+1</f>
        <v>45364</v>
      </c>
      <c r="JV17" s="9">
        <f t="shared" ca="1" si="4"/>
        <v>45365</v>
      </c>
      <c r="JW17" s="9">
        <f t="shared" ca="1" si="4"/>
        <v>45366</v>
      </c>
      <c r="JX17" s="9">
        <f t="shared" ca="1" si="4"/>
        <v>45367</v>
      </c>
      <c r="JY17" s="9">
        <f t="shared" ca="1" si="4"/>
        <v>45368</v>
      </c>
      <c r="JZ17" s="9">
        <f t="shared" ca="1" si="4"/>
        <v>45369</v>
      </c>
      <c r="KA17" s="9">
        <f t="shared" ca="1" si="4"/>
        <v>45370</v>
      </c>
      <c r="KB17" s="9">
        <f t="shared" ca="1" si="4"/>
        <v>45371</v>
      </c>
      <c r="KC17" s="9">
        <f t="shared" ca="1" si="4"/>
        <v>45372</v>
      </c>
      <c r="KD17" s="9">
        <f t="shared" ca="1" si="4"/>
        <v>45373</v>
      </c>
      <c r="KE17" s="9">
        <f t="shared" ca="1" si="4"/>
        <v>45374</v>
      </c>
      <c r="KF17" s="9">
        <f t="shared" ca="1" si="4"/>
        <v>45375</v>
      </c>
      <c r="KG17" s="9">
        <f t="shared" ca="1" si="4"/>
        <v>45376</v>
      </c>
      <c r="KH17" s="9">
        <f t="shared" ca="1" si="4"/>
        <v>45377</v>
      </c>
      <c r="KI17" s="9">
        <f t="shared" ca="1" si="4"/>
        <v>45378</v>
      </c>
      <c r="KJ17" s="9">
        <f t="shared" ca="1" si="4"/>
        <v>45379</v>
      </c>
      <c r="KK17" s="9">
        <f t="shared" ca="1" si="4"/>
        <v>45380</v>
      </c>
      <c r="KL17" s="9">
        <f t="shared" ca="1" si="4"/>
        <v>45381</v>
      </c>
      <c r="KM17" s="9">
        <f t="shared" ca="1" si="4"/>
        <v>45382</v>
      </c>
      <c r="KN17" s="9">
        <f t="shared" ca="1" si="4"/>
        <v>45383</v>
      </c>
      <c r="KO17" s="9">
        <f t="shared" ca="1" si="4"/>
        <v>45384</v>
      </c>
      <c r="KP17" s="9">
        <f t="shared" ca="1" si="4"/>
        <v>45385</v>
      </c>
      <c r="KQ17" s="9">
        <f t="shared" ca="1" si="4"/>
        <v>45386</v>
      </c>
      <c r="KR17" s="9">
        <f t="shared" ca="1" si="4"/>
        <v>45387</v>
      </c>
      <c r="KS17" s="9">
        <f t="shared" ca="1" si="4"/>
        <v>45388</v>
      </c>
      <c r="KT17" s="9">
        <f t="shared" ca="1" si="4"/>
        <v>45389</v>
      </c>
      <c r="KU17" s="9">
        <f t="shared" ca="1" si="4"/>
        <v>45390</v>
      </c>
      <c r="KV17" s="9">
        <f t="shared" ca="1" si="4"/>
        <v>45391</v>
      </c>
      <c r="KW17" s="9">
        <f t="shared" ca="1" si="4"/>
        <v>45392</v>
      </c>
      <c r="KX17" s="9">
        <f t="shared" ca="1" si="4"/>
        <v>45393</v>
      </c>
      <c r="KY17" s="9">
        <f t="shared" ca="1" si="4"/>
        <v>45394</v>
      </c>
      <c r="KZ17" s="9">
        <f t="shared" ca="1" si="4"/>
        <v>45395</v>
      </c>
      <c r="LA17" s="9">
        <f t="shared" ca="1" si="4"/>
        <v>45396</v>
      </c>
      <c r="LB17" s="9">
        <f t="shared" ca="1" si="4"/>
        <v>45397</v>
      </c>
      <c r="LC17" s="9">
        <f t="shared" ca="1" si="4"/>
        <v>45398</v>
      </c>
      <c r="LD17" s="9">
        <f t="shared" ca="1" si="4"/>
        <v>45399</v>
      </c>
      <c r="LE17" s="9">
        <f t="shared" ca="1" si="4"/>
        <v>45400</v>
      </c>
      <c r="LF17" s="9">
        <f t="shared" ca="1" si="4"/>
        <v>45401</v>
      </c>
      <c r="LG17" s="9">
        <f t="shared" ca="1" si="4"/>
        <v>45402</v>
      </c>
      <c r="LH17" s="9">
        <f t="shared" ca="1" si="4"/>
        <v>45403</v>
      </c>
      <c r="LI17" s="9">
        <f t="shared" ca="1" si="4"/>
        <v>45404</v>
      </c>
      <c r="LJ17" s="9">
        <f t="shared" ca="1" si="4"/>
        <v>45405</v>
      </c>
      <c r="LK17" s="9">
        <f t="shared" ca="1" si="4"/>
        <v>45406</v>
      </c>
      <c r="LL17" s="9">
        <f t="shared" ca="1" si="4"/>
        <v>45407</v>
      </c>
      <c r="LM17" s="9">
        <f t="shared" ca="1" si="4"/>
        <v>45408</v>
      </c>
      <c r="LN17" s="9">
        <f t="shared" ca="1" si="4"/>
        <v>45409</v>
      </c>
      <c r="LO17" s="9">
        <f t="shared" ca="1" si="4"/>
        <v>45410</v>
      </c>
      <c r="LP17" s="9">
        <f t="shared" ca="1" si="4"/>
        <v>45411</v>
      </c>
      <c r="LQ17" s="9">
        <f t="shared" ca="1" si="4"/>
        <v>45412</v>
      </c>
      <c r="LR17" s="9">
        <f t="shared" ca="1" si="4"/>
        <v>45413</v>
      </c>
      <c r="LS17" s="9">
        <f t="shared" ca="1" si="4"/>
        <v>45414</v>
      </c>
      <c r="LT17" s="9">
        <f t="shared" ca="1" si="4"/>
        <v>45415</v>
      </c>
      <c r="LU17" s="9">
        <f t="shared" ca="1" si="4"/>
        <v>45416</v>
      </c>
      <c r="LV17" s="9">
        <f t="shared" ca="1" si="4"/>
        <v>45417</v>
      </c>
      <c r="LW17" s="9">
        <f t="shared" ca="1" si="4"/>
        <v>45418</v>
      </c>
      <c r="LX17" s="9">
        <f t="shared" ca="1" si="4"/>
        <v>45419</v>
      </c>
      <c r="LY17" s="9">
        <f t="shared" ca="1" si="4"/>
        <v>45420</v>
      </c>
      <c r="LZ17" s="9">
        <f t="shared" ca="1" si="4"/>
        <v>45421</v>
      </c>
      <c r="MA17" s="9">
        <f t="shared" ca="1" si="4"/>
        <v>45422</v>
      </c>
      <c r="MB17" s="9">
        <f t="shared" ca="1" si="4"/>
        <v>45423</v>
      </c>
      <c r="MC17" s="9">
        <f t="shared" ca="1" si="4"/>
        <v>45424</v>
      </c>
      <c r="MD17" s="9">
        <f t="shared" ca="1" si="4"/>
        <v>45425</v>
      </c>
      <c r="ME17" s="9">
        <f t="shared" ca="1" si="4"/>
        <v>45426</v>
      </c>
      <c r="MF17" s="9">
        <f t="shared" ca="1" si="4"/>
        <v>45427</v>
      </c>
      <c r="MG17" s="9">
        <f t="shared" ref="MG17:OR17" ca="1" si="5">MF17+1</f>
        <v>45428</v>
      </c>
      <c r="MH17" s="9">
        <f t="shared" ca="1" si="5"/>
        <v>45429</v>
      </c>
      <c r="MI17" s="9">
        <f t="shared" ca="1" si="5"/>
        <v>45430</v>
      </c>
      <c r="MJ17" s="9">
        <f t="shared" ca="1" si="5"/>
        <v>45431</v>
      </c>
      <c r="MK17" s="9">
        <f t="shared" ca="1" si="5"/>
        <v>45432</v>
      </c>
      <c r="ML17" s="9">
        <f t="shared" ca="1" si="5"/>
        <v>45433</v>
      </c>
      <c r="MM17" s="9">
        <f t="shared" ca="1" si="5"/>
        <v>45434</v>
      </c>
      <c r="MN17" s="9">
        <f t="shared" ca="1" si="5"/>
        <v>45435</v>
      </c>
      <c r="MO17" s="9">
        <f t="shared" ca="1" si="5"/>
        <v>45436</v>
      </c>
      <c r="MP17" s="9">
        <f t="shared" ca="1" si="5"/>
        <v>45437</v>
      </c>
      <c r="MQ17" s="9">
        <f t="shared" ca="1" si="5"/>
        <v>45438</v>
      </c>
      <c r="MR17" s="9">
        <f t="shared" ca="1" si="5"/>
        <v>45439</v>
      </c>
      <c r="MS17" s="9">
        <f t="shared" ca="1" si="5"/>
        <v>45440</v>
      </c>
      <c r="MT17" s="9">
        <f t="shared" ca="1" si="5"/>
        <v>45441</v>
      </c>
      <c r="MU17" s="9">
        <f t="shared" ca="1" si="5"/>
        <v>45442</v>
      </c>
      <c r="MV17" s="9">
        <f t="shared" ca="1" si="5"/>
        <v>45443</v>
      </c>
      <c r="MW17" s="9">
        <f t="shared" ca="1" si="5"/>
        <v>45444</v>
      </c>
      <c r="MX17" s="9">
        <f t="shared" ca="1" si="5"/>
        <v>45445</v>
      </c>
      <c r="MY17" s="9">
        <f t="shared" ca="1" si="5"/>
        <v>45446</v>
      </c>
      <c r="MZ17" s="9">
        <f t="shared" ca="1" si="5"/>
        <v>45447</v>
      </c>
      <c r="NA17" s="9">
        <f t="shared" ca="1" si="5"/>
        <v>45448</v>
      </c>
      <c r="NB17" s="9">
        <f t="shared" ca="1" si="5"/>
        <v>45449</v>
      </c>
      <c r="NC17" s="9">
        <f t="shared" ca="1" si="5"/>
        <v>45450</v>
      </c>
      <c r="ND17" s="9">
        <f t="shared" ca="1" si="5"/>
        <v>45451</v>
      </c>
      <c r="NE17" s="9">
        <f t="shared" ca="1" si="5"/>
        <v>45452</v>
      </c>
      <c r="NF17" s="9">
        <f t="shared" ca="1" si="5"/>
        <v>45453</v>
      </c>
      <c r="NG17" s="9">
        <f t="shared" ca="1" si="5"/>
        <v>45454</v>
      </c>
      <c r="NH17" s="9">
        <f t="shared" ca="1" si="5"/>
        <v>45455</v>
      </c>
      <c r="NI17" s="9">
        <f t="shared" ca="1" si="5"/>
        <v>45456</v>
      </c>
      <c r="NJ17" s="9">
        <f t="shared" ca="1" si="5"/>
        <v>45457</v>
      </c>
      <c r="NK17" s="9">
        <f t="shared" ca="1" si="5"/>
        <v>45458</v>
      </c>
      <c r="NL17" s="9">
        <f t="shared" ca="1" si="5"/>
        <v>45459</v>
      </c>
      <c r="NM17" s="9">
        <f t="shared" ca="1" si="5"/>
        <v>45460</v>
      </c>
      <c r="NN17" s="9">
        <f t="shared" ca="1" si="5"/>
        <v>45461</v>
      </c>
      <c r="NO17" s="9">
        <f t="shared" ca="1" si="5"/>
        <v>45462</v>
      </c>
      <c r="NP17" s="9">
        <f t="shared" ca="1" si="5"/>
        <v>45463</v>
      </c>
      <c r="NQ17" s="9">
        <f t="shared" ca="1" si="5"/>
        <v>45464</v>
      </c>
      <c r="NR17" s="9">
        <f t="shared" ca="1" si="5"/>
        <v>45465</v>
      </c>
      <c r="NS17" s="9">
        <f t="shared" ca="1" si="5"/>
        <v>45466</v>
      </c>
      <c r="NT17" s="9">
        <f t="shared" ca="1" si="5"/>
        <v>45467</v>
      </c>
      <c r="NU17" s="9">
        <f t="shared" ca="1" si="5"/>
        <v>45468</v>
      </c>
      <c r="NV17" s="9">
        <f t="shared" ca="1" si="5"/>
        <v>45469</v>
      </c>
      <c r="NW17" s="9">
        <f t="shared" ca="1" si="5"/>
        <v>45470</v>
      </c>
      <c r="NX17" s="9">
        <f t="shared" ca="1" si="5"/>
        <v>45471</v>
      </c>
      <c r="NY17" s="9">
        <f t="shared" ca="1" si="5"/>
        <v>45472</v>
      </c>
      <c r="NZ17" s="9">
        <f t="shared" ca="1" si="5"/>
        <v>45473</v>
      </c>
      <c r="OA17" s="9">
        <f t="shared" ca="1" si="5"/>
        <v>45474</v>
      </c>
      <c r="OB17" s="9">
        <f t="shared" ca="1" si="5"/>
        <v>45475</v>
      </c>
      <c r="OC17" s="9">
        <f t="shared" ca="1" si="5"/>
        <v>45476</v>
      </c>
      <c r="OD17" s="9">
        <f t="shared" ca="1" si="5"/>
        <v>45477</v>
      </c>
      <c r="OE17" s="9">
        <f t="shared" ca="1" si="5"/>
        <v>45478</v>
      </c>
      <c r="OF17" s="9">
        <f t="shared" ca="1" si="5"/>
        <v>45479</v>
      </c>
      <c r="OG17" s="9">
        <f t="shared" ca="1" si="5"/>
        <v>45480</v>
      </c>
      <c r="OH17" s="9">
        <f t="shared" ca="1" si="5"/>
        <v>45481</v>
      </c>
      <c r="OI17" s="9">
        <f t="shared" ca="1" si="5"/>
        <v>45482</v>
      </c>
      <c r="OJ17" s="9">
        <f t="shared" ca="1" si="5"/>
        <v>45483</v>
      </c>
      <c r="OK17" s="9">
        <f t="shared" ca="1" si="5"/>
        <v>45484</v>
      </c>
      <c r="OL17" s="9">
        <f t="shared" ca="1" si="5"/>
        <v>45485</v>
      </c>
      <c r="OM17" s="9">
        <f t="shared" ca="1" si="5"/>
        <v>45486</v>
      </c>
      <c r="ON17" s="9">
        <f t="shared" ca="1" si="5"/>
        <v>45487</v>
      </c>
      <c r="OO17" s="9">
        <f t="shared" ca="1" si="5"/>
        <v>45488</v>
      </c>
      <c r="OP17" s="9">
        <f t="shared" ca="1" si="5"/>
        <v>45489</v>
      </c>
      <c r="OQ17" s="9">
        <f t="shared" ca="1" si="5"/>
        <v>45490</v>
      </c>
      <c r="OR17" s="9">
        <f t="shared" ca="1" si="5"/>
        <v>45491</v>
      </c>
      <c r="OS17" s="9">
        <f t="shared" ref="OS17:RD17" ca="1" si="6">OR17+1</f>
        <v>45492</v>
      </c>
      <c r="OT17" s="9">
        <f t="shared" ca="1" si="6"/>
        <v>45493</v>
      </c>
      <c r="OU17" s="9">
        <f t="shared" ca="1" si="6"/>
        <v>45494</v>
      </c>
      <c r="OV17" s="9">
        <f t="shared" ca="1" si="6"/>
        <v>45495</v>
      </c>
      <c r="OW17" s="9">
        <f t="shared" ca="1" si="6"/>
        <v>45496</v>
      </c>
      <c r="OX17" s="9">
        <f t="shared" ca="1" si="6"/>
        <v>45497</v>
      </c>
      <c r="OY17" s="9">
        <f t="shared" ca="1" si="6"/>
        <v>45498</v>
      </c>
      <c r="OZ17" s="9">
        <f t="shared" ca="1" si="6"/>
        <v>45499</v>
      </c>
      <c r="PA17" s="9">
        <f t="shared" ca="1" si="6"/>
        <v>45500</v>
      </c>
      <c r="PB17" s="9">
        <f t="shared" ca="1" si="6"/>
        <v>45501</v>
      </c>
      <c r="PC17" s="9">
        <f t="shared" ca="1" si="6"/>
        <v>45502</v>
      </c>
      <c r="PD17" s="9">
        <f t="shared" ca="1" si="6"/>
        <v>45503</v>
      </c>
      <c r="PE17" s="9">
        <f t="shared" ca="1" si="6"/>
        <v>45504</v>
      </c>
      <c r="PF17" s="9">
        <f t="shared" ca="1" si="6"/>
        <v>45505</v>
      </c>
      <c r="PG17" s="9">
        <f t="shared" ca="1" si="6"/>
        <v>45506</v>
      </c>
      <c r="PH17" s="9">
        <f t="shared" ca="1" si="6"/>
        <v>45507</v>
      </c>
      <c r="PI17" s="9">
        <f t="shared" ca="1" si="6"/>
        <v>45508</v>
      </c>
      <c r="PJ17" s="9">
        <f t="shared" ca="1" si="6"/>
        <v>45509</v>
      </c>
      <c r="PK17" s="9">
        <f t="shared" ca="1" si="6"/>
        <v>45510</v>
      </c>
      <c r="PL17" s="9">
        <f t="shared" ca="1" si="6"/>
        <v>45511</v>
      </c>
      <c r="PM17" s="9">
        <f t="shared" ca="1" si="6"/>
        <v>45512</v>
      </c>
      <c r="PN17" s="9">
        <f t="shared" ca="1" si="6"/>
        <v>45513</v>
      </c>
      <c r="PO17" s="9">
        <f t="shared" ca="1" si="6"/>
        <v>45514</v>
      </c>
      <c r="PP17" s="9">
        <f t="shared" ca="1" si="6"/>
        <v>45515</v>
      </c>
      <c r="PQ17" s="9">
        <f t="shared" ca="1" si="6"/>
        <v>45516</v>
      </c>
      <c r="PR17" s="9">
        <f t="shared" ca="1" si="6"/>
        <v>45517</v>
      </c>
      <c r="PS17" s="9">
        <f t="shared" ca="1" si="6"/>
        <v>45518</v>
      </c>
      <c r="PT17" s="9">
        <f t="shared" ca="1" si="6"/>
        <v>45519</v>
      </c>
      <c r="PU17" s="9">
        <f t="shared" ca="1" si="6"/>
        <v>45520</v>
      </c>
      <c r="PV17" s="9">
        <f t="shared" ca="1" si="6"/>
        <v>45521</v>
      </c>
      <c r="PW17" s="9">
        <f t="shared" ca="1" si="6"/>
        <v>45522</v>
      </c>
      <c r="PX17" s="9">
        <f t="shared" ca="1" si="6"/>
        <v>45523</v>
      </c>
      <c r="PY17" s="9">
        <f t="shared" ca="1" si="6"/>
        <v>45524</v>
      </c>
      <c r="PZ17" s="9">
        <f t="shared" ca="1" si="6"/>
        <v>45525</v>
      </c>
      <c r="QA17" s="9">
        <f t="shared" ca="1" si="6"/>
        <v>45526</v>
      </c>
      <c r="QB17" s="9">
        <f t="shared" ca="1" si="6"/>
        <v>45527</v>
      </c>
      <c r="QC17" s="9">
        <f t="shared" ca="1" si="6"/>
        <v>45528</v>
      </c>
      <c r="QD17" s="9">
        <f t="shared" ca="1" si="6"/>
        <v>45529</v>
      </c>
      <c r="QE17" s="9">
        <f t="shared" ca="1" si="6"/>
        <v>45530</v>
      </c>
      <c r="QF17" s="9">
        <f t="shared" ca="1" si="6"/>
        <v>45531</v>
      </c>
      <c r="QG17" s="9">
        <f t="shared" ca="1" si="6"/>
        <v>45532</v>
      </c>
      <c r="QH17" s="9">
        <f t="shared" ca="1" si="6"/>
        <v>45533</v>
      </c>
      <c r="QI17" s="9">
        <f t="shared" ca="1" si="6"/>
        <v>45534</v>
      </c>
      <c r="QJ17" s="9">
        <f t="shared" ca="1" si="6"/>
        <v>45535</v>
      </c>
      <c r="QK17" s="9">
        <f t="shared" ca="1" si="6"/>
        <v>45536</v>
      </c>
      <c r="QL17" s="9">
        <f t="shared" ca="1" si="6"/>
        <v>45537</v>
      </c>
      <c r="QM17" s="9">
        <f t="shared" ca="1" si="6"/>
        <v>45538</v>
      </c>
      <c r="QN17" s="9">
        <f t="shared" ca="1" si="6"/>
        <v>45539</v>
      </c>
      <c r="QO17" s="9">
        <f t="shared" ca="1" si="6"/>
        <v>45540</v>
      </c>
      <c r="QP17" s="9">
        <f t="shared" ca="1" si="6"/>
        <v>45541</v>
      </c>
      <c r="QQ17" s="9">
        <f t="shared" ca="1" si="6"/>
        <v>45542</v>
      </c>
      <c r="QR17" s="9">
        <f t="shared" ca="1" si="6"/>
        <v>45543</v>
      </c>
      <c r="QS17" s="9">
        <f t="shared" ca="1" si="6"/>
        <v>45544</v>
      </c>
      <c r="QT17" s="9">
        <f t="shared" ca="1" si="6"/>
        <v>45545</v>
      </c>
      <c r="QU17" s="9">
        <f t="shared" ca="1" si="6"/>
        <v>45546</v>
      </c>
      <c r="QV17" s="9">
        <f t="shared" ca="1" si="6"/>
        <v>45547</v>
      </c>
      <c r="QW17" s="9">
        <f t="shared" ca="1" si="6"/>
        <v>45548</v>
      </c>
      <c r="QX17" s="9">
        <f t="shared" ca="1" si="6"/>
        <v>45549</v>
      </c>
      <c r="QY17" s="9">
        <f t="shared" ca="1" si="6"/>
        <v>45550</v>
      </c>
      <c r="QZ17" s="9">
        <f t="shared" ca="1" si="6"/>
        <v>45551</v>
      </c>
      <c r="RA17" s="9">
        <f t="shared" ca="1" si="6"/>
        <v>45552</v>
      </c>
      <c r="RB17" s="9">
        <f t="shared" ca="1" si="6"/>
        <v>45553</v>
      </c>
      <c r="RC17" s="9">
        <f t="shared" ca="1" si="6"/>
        <v>45554</v>
      </c>
      <c r="RD17" s="9">
        <f t="shared" ca="1" si="6"/>
        <v>45555</v>
      </c>
      <c r="RE17" s="9">
        <f t="shared" ref="RE17:TP17" ca="1" si="7">RD17+1</f>
        <v>45556</v>
      </c>
      <c r="RF17" s="9">
        <f t="shared" ca="1" si="7"/>
        <v>45557</v>
      </c>
      <c r="RG17" s="9">
        <f t="shared" ca="1" si="7"/>
        <v>45558</v>
      </c>
      <c r="RH17" s="9">
        <f t="shared" ca="1" si="7"/>
        <v>45559</v>
      </c>
      <c r="RI17" s="9">
        <f t="shared" ca="1" si="7"/>
        <v>45560</v>
      </c>
      <c r="RJ17" s="9">
        <f t="shared" ca="1" si="7"/>
        <v>45561</v>
      </c>
      <c r="RK17" s="9">
        <f t="shared" ca="1" si="7"/>
        <v>45562</v>
      </c>
      <c r="RL17" s="9">
        <f t="shared" ca="1" si="7"/>
        <v>45563</v>
      </c>
      <c r="RM17" s="9">
        <f t="shared" ca="1" si="7"/>
        <v>45564</v>
      </c>
      <c r="RN17" s="9">
        <f t="shared" ca="1" si="7"/>
        <v>45565</v>
      </c>
      <c r="RO17" s="9">
        <f t="shared" ca="1" si="7"/>
        <v>45566</v>
      </c>
      <c r="RP17" s="9">
        <f t="shared" ca="1" si="7"/>
        <v>45567</v>
      </c>
      <c r="RQ17" s="9">
        <f t="shared" ca="1" si="7"/>
        <v>45568</v>
      </c>
      <c r="RR17" s="9">
        <f t="shared" ca="1" si="7"/>
        <v>45569</v>
      </c>
      <c r="RS17" s="9">
        <f t="shared" ca="1" si="7"/>
        <v>45570</v>
      </c>
      <c r="RT17" s="9">
        <f t="shared" ca="1" si="7"/>
        <v>45571</v>
      </c>
      <c r="RU17" s="9">
        <f t="shared" ca="1" si="7"/>
        <v>45572</v>
      </c>
      <c r="RV17" s="9">
        <f t="shared" ca="1" si="7"/>
        <v>45573</v>
      </c>
      <c r="RW17" s="9">
        <f t="shared" ca="1" si="7"/>
        <v>45574</v>
      </c>
      <c r="RX17" s="9">
        <f t="shared" ca="1" si="7"/>
        <v>45575</v>
      </c>
      <c r="RY17" s="9">
        <f t="shared" ca="1" si="7"/>
        <v>45576</v>
      </c>
      <c r="RZ17" s="9">
        <f t="shared" ca="1" si="7"/>
        <v>45577</v>
      </c>
      <c r="SA17" s="9">
        <f t="shared" ca="1" si="7"/>
        <v>45578</v>
      </c>
      <c r="SB17" s="9">
        <f t="shared" ca="1" si="7"/>
        <v>45579</v>
      </c>
      <c r="SC17" s="9">
        <f t="shared" ca="1" si="7"/>
        <v>45580</v>
      </c>
      <c r="SD17" s="9">
        <f t="shared" ca="1" si="7"/>
        <v>45581</v>
      </c>
      <c r="SE17" s="9">
        <f t="shared" ca="1" si="7"/>
        <v>45582</v>
      </c>
      <c r="SF17" s="9">
        <f t="shared" ca="1" si="7"/>
        <v>45583</v>
      </c>
      <c r="SG17" s="9">
        <f t="shared" ca="1" si="7"/>
        <v>45584</v>
      </c>
      <c r="SH17" s="9">
        <f t="shared" ca="1" si="7"/>
        <v>45585</v>
      </c>
      <c r="SI17" s="9">
        <f t="shared" ca="1" si="7"/>
        <v>45586</v>
      </c>
      <c r="SJ17" s="9">
        <f t="shared" ca="1" si="7"/>
        <v>45587</v>
      </c>
      <c r="SK17" s="9">
        <f t="shared" ca="1" si="7"/>
        <v>45588</v>
      </c>
      <c r="SL17" s="9">
        <f t="shared" ca="1" si="7"/>
        <v>45589</v>
      </c>
      <c r="SM17" s="9">
        <f t="shared" ca="1" si="7"/>
        <v>45590</v>
      </c>
      <c r="SN17" s="9">
        <f t="shared" ca="1" si="7"/>
        <v>45591</v>
      </c>
      <c r="SO17" s="9">
        <f t="shared" ca="1" si="7"/>
        <v>45592</v>
      </c>
      <c r="SP17" s="9">
        <f t="shared" ca="1" si="7"/>
        <v>45593</v>
      </c>
      <c r="SQ17" s="9">
        <f t="shared" ca="1" si="7"/>
        <v>45594</v>
      </c>
      <c r="SR17" s="9">
        <f t="shared" ca="1" si="7"/>
        <v>45595</v>
      </c>
      <c r="SS17" s="9">
        <f t="shared" ca="1" si="7"/>
        <v>45596</v>
      </c>
      <c r="ST17" s="9">
        <f t="shared" ca="1" si="7"/>
        <v>45597</v>
      </c>
      <c r="SU17" s="9">
        <f t="shared" ca="1" si="7"/>
        <v>45598</v>
      </c>
      <c r="SV17" s="9">
        <f t="shared" ca="1" si="7"/>
        <v>45599</v>
      </c>
      <c r="SW17" s="9">
        <f t="shared" ca="1" si="7"/>
        <v>45600</v>
      </c>
      <c r="SX17" s="9">
        <f t="shared" ca="1" si="7"/>
        <v>45601</v>
      </c>
      <c r="SY17" s="9">
        <f t="shared" ca="1" si="7"/>
        <v>45602</v>
      </c>
      <c r="SZ17" s="9">
        <f t="shared" ca="1" si="7"/>
        <v>45603</v>
      </c>
      <c r="TA17" s="9">
        <f t="shared" ca="1" si="7"/>
        <v>45604</v>
      </c>
      <c r="TB17" s="9">
        <f t="shared" ca="1" si="7"/>
        <v>45605</v>
      </c>
      <c r="TC17" s="9">
        <f t="shared" ca="1" si="7"/>
        <v>45606</v>
      </c>
      <c r="TD17" s="9">
        <f t="shared" ca="1" si="7"/>
        <v>45607</v>
      </c>
      <c r="TE17" s="9">
        <f t="shared" ca="1" si="7"/>
        <v>45608</v>
      </c>
      <c r="TF17" s="9">
        <f t="shared" ca="1" si="7"/>
        <v>45609</v>
      </c>
      <c r="TG17" s="9">
        <f t="shared" ca="1" si="7"/>
        <v>45610</v>
      </c>
      <c r="TH17" s="9">
        <f t="shared" ca="1" si="7"/>
        <v>45611</v>
      </c>
      <c r="TI17" s="9">
        <f t="shared" ca="1" si="7"/>
        <v>45612</v>
      </c>
      <c r="TJ17" s="9">
        <f t="shared" ca="1" si="7"/>
        <v>45613</v>
      </c>
      <c r="TK17" s="9">
        <f t="shared" ca="1" si="7"/>
        <v>45614</v>
      </c>
      <c r="TL17" s="9">
        <f t="shared" ca="1" si="7"/>
        <v>45615</v>
      </c>
      <c r="TM17" s="9">
        <f t="shared" ca="1" si="7"/>
        <v>45616</v>
      </c>
      <c r="TN17" s="9">
        <f t="shared" ca="1" si="7"/>
        <v>45617</v>
      </c>
      <c r="TO17" s="9">
        <f t="shared" ca="1" si="7"/>
        <v>45618</v>
      </c>
      <c r="TP17" s="9">
        <f t="shared" ca="1" si="7"/>
        <v>45619</v>
      </c>
      <c r="TQ17" s="9">
        <f t="shared" ref="TQ17:WB17" ca="1" si="8">TP17+1</f>
        <v>45620</v>
      </c>
      <c r="TR17" s="9">
        <f t="shared" ca="1" si="8"/>
        <v>45621</v>
      </c>
      <c r="TS17" s="9">
        <f t="shared" ca="1" si="8"/>
        <v>45622</v>
      </c>
      <c r="TT17" s="9">
        <f t="shared" ca="1" si="8"/>
        <v>45623</v>
      </c>
      <c r="TU17" s="9">
        <f t="shared" ca="1" si="8"/>
        <v>45624</v>
      </c>
      <c r="TV17" s="9">
        <f t="shared" ca="1" si="8"/>
        <v>45625</v>
      </c>
      <c r="TW17" s="9">
        <f t="shared" ca="1" si="8"/>
        <v>45626</v>
      </c>
      <c r="TX17" s="9">
        <f t="shared" ca="1" si="8"/>
        <v>45627</v>
      </c>
      <c r="TY17" s="9">
        <f t="shared" ca="1" si="8"/>
        <v>45628</v>
      </c>
      <c r="TZ17" s="9">
        <f t="shared" ca="1" si="8"/>
        <v>45629</v>
      </c>
      <c r="UA17" s="9">
        <f t="shared" ca="1" si="8"/>
        <v>45630</v>
      </c>
      <c r="UB17" s="9">
        <f t="shared" ca="1" si="8"/>
        <v>45631</v>
      </c>
      <c r="UC17" s="9">
        <f t="shared" ca="1" si="8"/>
        <v>45632</v>
      </c>
      <c r="UD17" s="9">
        <f t="shared" ca="1" si="8"/>
        <v>45633</v>
      </c>
      <c r="UE17" s="9">
        <f t="shared" ca="1" si="8"/>
        <v>45634</v>
      </c>
      <c r="UF17" s="9">
        <f t="shared" ca="1" si="8"/>
        <v>45635</v>
      </c>
      <c r="UG17" s="9">
        <f t="shared" ca="1" si="8"/>
        <v>45636</v>
      </c>
      <c r="UH17" s="9">
        <f t="shared" ca="1" si="8"/>
        <v>45637</v>
      </c>
      <c r="UI17" s="9">
        <f t="shared" ca="1" si="8"/>
        <v>45638</v>
      </c>
      <c r="UJ17" s="9">
        <f t="shared" ca="1" si="8"/>
        <v>45639</v>
      </c>
      <c r="UK17" s="9">
        <f t="shared" ca="1" si="8"/>
        <v>45640</v>
      </c>
      <c r="UL17" s="9">
        <f t="shared" ca="1" si="8"/>
        <v>45641</v>
      </c>
      <c r="UM17" s="9">
        <f t="shared" ca="1" si="8"/>
        <v>45642</v>
      </c>
      <c r="UN17" s="9">
        <f t="shared" ca="1" si="8"/>
        <v>45643</v>
      </c>
      <c r="UO17" s="9">
        <f t="shared" ca="1" si="8"/>
        <v>45644</v>
      </c>
      <c r="UP17" s="9">
        <f t="shared" ca="1" si="8"/>
        <v>45645</v>
      </c>
      <c r="UQ17" s="9">
        <f t="shared" ca="1" si="8"/>
        <v>45646</v>
      </c>
      <c r="UR17" s="9">
        <f t="shared" ca="1" si="8"/>
        <v>45647</v>
      </c>
      <c r="US17" s="9">
        <f t="shared" ca="1" si="8"/>
        <v>45648</v>
      </c>
      <c r="UT17" s="9">
        <f t="shared" ca="1" si="8"/>
        <v>45649</v>
      </c>
      <c r="UU17" s="9">
        <f t="shared" ca="1" si="8"/>
        <v>45650</v>
      </c>
      <c r="UV17" s="9">
        <f t="shared" ca="1" si="8"/>
        <v>45651</v>
      </c>
      <c r="UW17" s="9">
        <f t="shared" ca="1" si="8"/>
        <v>45652</v>
      </c>
      <c r="UX17" s="9">
        <f t="shared" ca="1" si="8"/>
        <v>45653</v>
      </c>
      <c r="UY17" s="9">
        <f t="shared" ca="1" si="8"/>
        <v>45654</v>
      </c>
      <c r="UZ17" s="9">
        <f t="shared" ca="1" si="8"/>
        <v>45655</v>
      </c>
      <c r="VA17" s="9">
        <f t="shared" ca="1" si="8"/>
        <v>45656</v>
      </c>
      <c r="VB17" s="9">
        <f t="shared" ca="1" si="8"/>
        <v>45657</v>
      </c>
      <c r="VC17" s="9">
        <f t="shared" ca="1" si="8"/>
        <v>45658</v>
      </c>
      <c r="VD17" s="9">
        <f t="shared" ca="1" si="8"/>
        <v>45659</v>
      </c>
      <c r="VE17" s="9">
        <f t="shared" ca="1" si="8"/>
        <v>45660</v>
      </c>
      <c r="VF17" s="9">
        <f t="shared" ca="1" si="8"/>
        <v>45661</v>
      </c>
      <c r="VG17" s="9">
        <f t="shared" ca="1" si="8"/>
        <v>45662</v>
      </c>
      <c r="VH17" s="9">
        <f t="shared" ca="1" si="8"/>
        <v>45663</v>
      </c>
      <c r="VI17" s="9">
        <f t="shared" ca="1" si="8"/>
        <v>45664</v>
      </c>
      <c r="VJ17" s="9">
        <f t="shared" ca="1" si="8"/>
        <v>45665</v>
      </c>
      <c r="VK17" s="9">
        <f t="shared" ca="1" si="8"/>
        <v>45666</v>
      </c>
      <c r="VL17" s="9">
        <f t="shared" ca="1" si="8"/>
        <v>45667</v>
      </c>
      <c r="VM17" s="9">
        <f t="shared" ca="1" si="8"/>
        <v>45668</v>
      </c>
      <c r="VN17" s="9">
        <f t="shared" ca="1" si="8"/>
        <v>45669</v>
      </c>
      <c r="VO17" s="9">
        <f t="shared" ca="1" si="8"/>
        <v>45670</v>
      </c>
      <c r="VP17" s="9">
        <f t="shared" ca="1" si="8"/>
        <v>45671</v>
      </c>
      <c r="VQ17" s="9">
        <f t="shared" ca="1" si="8"/>
        <v>45672</v>
      </c>
      <c r="VR17" s="9">
        <f t="shared" ca="1" si="8"/>
        <v>45673</v>
      </c>
      <c r="VS17" s="9">
        <f t="shared" ca="1" si="8"/>
        <v>45674</v>
      </c>
      <c r="VT17" s="9">
        <f t="shared" ca="1" si="8"/>
        <v>45675</v>
      </c>
      <c r="VU17" s="9">
        <f t="shared" ca="1" si="8"/>
        <v>45676</v>
      </c>
      <c r="VV17" s="9">
        <f t="shared" ca="1" si="8"/>
        <v>45677</v>
      </c>
      <c r="VW17" s="9">
        <f t="shared" ca="1" si="8"/>
        <v>45678</v>
      </c>
      <c r="VX17" s="9">
        <f t="shared" ca="1" si="8"/>
        <v>45679</v>
      </c>
      <c r="VY17" s="9">
        <f t="shared" ca="1" si="8"/>
        <v>45680</v>
      </c>
      <c r="VZ17" s="9">
        <f t="shared" ca="1" si="8"/>
        <v>45681</v>
      </c>
      <c r="WA17" s="9">
        <f t="shared" ca="1" si="8"/>
        <v>45682</v>
      </c>
      <c r="WB17" s="9">
        <f t="shared" ca="1" si="8"/>
        <v>45683</v>
      </c>
      <c r="WC17" s="9">
        <f t="shared" ref="WC17:YN17" ca="1" si="9">WB17+1</f>
        <v>45684</v>
      </c>
      <c r="WD17" s="9">
        <f t="shared" ca="1" si="9"/>
        <v>45685</v>
      </c>
      <c r="WE17" s="9">
        <f t="shared" ca="1" si="9"/>
        <v>45686</v>
      </c>
      <c r="WF17" s="9">
        <f t="shared" ca="1" si="9"/>
        <v>45687</v>
      </c>
      <c r="WG17" s="9">
        <f t="shared" ca="1" si="9"/>
        <v>45688</v>
      </c>
      <c r="WH17" s="9">
        <f t="shared" ca="1" si="9"/>
        <v>45689</v>
      </c>
      <c r="WI17" s="9">
        <f t="shared" ca="1" si="9"/>
        <v>45690</v>
      </c>
      <c r="WJ17" s="9">
        <f t="shared" ca="1" si="9"/>
        <v>45691</v>
      </c>
      <c r="WK17" s="9">
        <f t="shared" ca="1" si="9"/>
        <v>45692</v>
      </c>
      <c r="WL17" s="9">
        <f t="shared" ca="1" si="9"/>
        <v>45693</v>
      </c>
      <c r="WM17" s="9">
        <f t="shared" ca="1" si="9"/>
        <v>45694</v>
      </c>
      <c r="WN17" s="9">
        <f t="shared" ca="1" si="9"/>
        <v>45695</v>
      </c>
      <c r="WO17" s="9">
        <f t="shared" ca="1" si="9"/>
        <v>45696</v>
      </c>
      <c r="WP17" s="9">
        <f t="shared" ca="1" si="9"/>
        <v>45697</v>
      </c>
      <c r="WQ17" s="9">
        <f t="shared" ca="1" si="9"/>
        <v>45698</v>
      </c>
      <c r="WR17" s="9">
        <f t="shared" ca="1" si="9"/>
        <v>45699</v>
      </c>
      <c r="WS17" s="9">
        <f t="shared" ca="1" si="9"/>
        <v>45700</v>
      </c>
      <c r="WT17" s="9">
        <f t="shared" ca="1" si="9"/>
        <v>45701</v>
      </c>
      <c r="WU17" s="9">
        <f t="shared" ca="1" si="9"/>
        <v>45702</v>
      </c>
      <c r="WV17" s="9">
        <f t="shared" ca="1" si="9"/>
        <v>45703</v>
      </c>
      <c r="WW17" s="9">
        <f t="shared" ca="1" si="9"/>
        <v>45704</v>
      </c>
      <c r="WX17" s="9">
        <f t="shared" ca="1" si="9"/>
        <v>45705</v>
      </c>
      <c r="WY17" s="9">
        <f t="shared" ca="1" si="9"/>
        <v>45706</v>
      </c>
      <c r="WZ17" s="9">
        <f t="shared" ca="1" si="9"/>
        <v>45707</v>
      </c>
      <c r="XA17" s="9">
        <f t="shared" ca="1" si="9"/>
        <v>45708</v>
      </c>
      <c r="XB17" s="9">
        <f t="shared" ca="1" si="9"/>
        <v>45709</v>
      </c>
      <c r="XC17" s="9">
        <f t="shared" ca="1" si="9"/>
        <v>45710</v>
      </c>
      <c r="XD17" s="9">
        <f t="shared" ca="1" si="9"/>
        <v>45711</v>
      </c>
      <c r="XE17" s="9">
        <f t="shared" ca="1" si="9"/>
        <v>45712</v>
      </c>
      <c r="XF17" s="9">
        <f t="shared" ca="1" si="9"/>
        <v>45713</v>
      </c>
      <c r="XG17" s="9">
        <f t="shared" ca="1" si="9"/>
        <v>45714</v>
      </c>
      <c r="XH17" s="9">
        <f t="shared" ca="1" si="9"/>
        <v>45715</v>
      </c>
      <c r="XI17" s="9">
        <f t="shared" ca="1" si="9"/>
        <v>45716</v>
      </c>
      <c r="XJ17" s="9">
        <f t="shared" ca="1" si="9"/>
        <v>45717</v>
      </c>
      <c r="XK17" s="9">
        <f t="shared" ca="1" si="9"/>
        <v>45718</v>
      </c>
      <c r="XL17" s="9">
        <f t="shared" ca="1" si="9"/>
        <v>45719</v>
      </c>
      <c r="XM17" s="9">
        <f t="shared" ca="1" si="9"/>
        <v>45720</v>
      </c>
      <c r="XN17" s="9">
        <f t="shared" ca="1" si="9"/>
        <v>45721</v>
      </c>
      <c r="XO17" s="9">
        <f t="shared" ca="1" si="9"/>
        <v>45722</v>
      </c>
      <c r="XP17" s="9">
        <f t="shared" ca="1" si="9"/>
        <v>45723</v>
      </c>
      <c r="XQ17" s="9">
        <f t="shared" ca="1" si="9"/>
        <v>45724</v>
      </c>
      <c r="XR17" s="9">
        <f t="shared" ca="1" si="9"/>
        <v>45725</v>
      </c>
      <c r="XS17" s="9">
        <f t="shared" ca="1" si="9"/>
        <v>45726</v>
      </c>
      <c r="XT17" s="9">
        <f t="shared" ca="1" si="9"/>
        <v>45727</v>
      </c>
      <c r="XU17" s="9">
        <f t="shared" ca="1" si="9"/>
        <v>45728</v>
      </c>
      <c r="XV17" s="9">
        <f t="shared" ca="1" si="9"/>
        <v>45729</v>
      </c>
      <c r="XW17" s="9">
        <f t="shared" ca="1" si="9"/>
        <v>45730</v>
      </c>
      <c r="XX17" s="9">
        <f t="shared" ca="1" si="9"/>
        <v>45731</v>
      </c>
      <c r="XY17" s="9">
        <f t="shared" ca="1" si="9"/>
        <v>45732</v>
      </c>
      <c r="XZ17" s="9">
        <f t="shared" ca="1" si="9"/>
        <v>45733</v>
      </c>
      <c r="YA17" s="9">
        <f t="shared" ca="1" si="9"/>
        <v>45734</v>
      </c>
      <c r="YB17" s="9">
        <f t="shared" ca="1" si="9"/>
        <v>45735</v>
      </c>
      <c r="YC17" s="9">
        <f t="shared" ca="1" si="9"/>
        <v>45736</v>
      </c>
      <c r="YD17" s="9">
        <f t="shared" ca="1" si="9"/>
        <v>45737</v>
      </c>
      <c r="YE17" s="9">
        <f t="shared" ca="1" si="9"/>
        <v>45738</v>
      </c>
      <c r="YF17" s="9">
        <f t="shared" ca="1" si="9"/>
        <v>45739</v>
      </c>
      <c r="YG17" s="9">
        <f t="shared" ca="1" si="9"/>
        <v>45740</v>
      </c>
      <c r="YH17" s="9">
        <f t="shared" ca="1" si="9"/>
        <v>45741</v>
      </c>
      <c r="YI17" s="9">
        <f t="shared" ca="1" si="9"/>
        <v>45742</v>
      </c>
      <c r="YJ17" s="9">
        <f t="shared" ca="1" si="9"/>
        <v>45743</v>
      </c>
      <c r="YK17" s="9">
        <f t="shared" ca="1" si="9"/>
        <v>45744</v>
      </c>
      <c r="YL17" s="9">
        <f t="shared" ca="1" si="9"/>
        <v>45745</v>
      </c>
      <c r="YM17" s="9">
        <f t="shared" ca="1" si="9"/>
        <v>45746</v>
      </c>
      <c r="YN17" s="9">
        <f t="shared" ca="1" si="9"/>
        <v>45747</v>
      </c>
      <c r="YO17" s="9">
        <f t="shared" ref="YO17:AAZ17" ca="1" si="10">YN17+1</f>
        <v>45748</v>
      </c>
      <c r="YP17" s="9">
        <f t="shared" ca="1" si="10"/>
        <v>45749</v>
      </c>
      <c r="YQ17" s="9">
        <f t="shared" ca="1" si="10"/>
        <v>45750</v>
      </c>
      <c r="YR17" s="9">
        <f t="shared" ca="1" si="10"/>
        <v>45751</v>
      </c>
      <c r="YS17" s="9">
        <f t="shared" ca="1" si="10"/>
        <v>45752</v>
      </c>
      <c r="YT17" s="9">
        <f t="shared" ca="1" si="10"/>
        <v>45753</v>
      </c>
      <c r="YU17" s="9">
        <f t="shared" ca="1" si="10"/>
        <v>45754</v>
      </c>
      <c r="YV17" s="9">
        <f t="shared" ca="1" si="10"/>
        <v>45755</v>
      </c>
      <c r="YW17" s="9">
        <f t="shared" ca="1" si="10"/>
        <v>45756</v>
      </c>
      <c r="YX17" s="9">
        <f t="shared" ca="1" si="10"/>
        <v>45757</v>
      </c>
      <c r="YY17" s="9">
        <f t="shared" ca="1" si="10"/>
        <v>45758</v>
      </c>
      <c r="YZ17" s="9">
        <f t="shared" ca="1" si="10"/>
        <v>45759</v>
      </c>
      <c r="ZA17" s="9">
        <f t="shared" ca="1" si="10"/>
        <v>45760</v>
      </c>
      <c r="ZB17" s="9">
        <f t="shared" ca="1" si="10"/>
        <v>45761</v>
      </c>
      <c r="ZC17" s="9">
        <f t="shared" ca="1" si="10"/>
        <v>45762</v>
      </c>
      <c r="ZD17" s="9">
        <f t="shared" ca="1" si="10"/>
        <v>45763</v>
      </c>
      <c r="ZE17" s="9">
        <f t="shared" ca="1" si="10"/>
        <v>45764</v>
      </c>
      <c r="ZF17" s="9">
        <f t="shared" ca="1" si="10"/>
        <v>45765</v>
      </c>
      <c r="ZG17" s="9">
        <f t="shared" ca="1" si="10"/>
        <v>45766</v>
      </c>
      <c r="ZH17" s="9">
        <f t="shared" ca="1" si="10"/>
        <v>45767</v>
      </c>
      <c r="ZI17" s="9">
        <f t="shared" ca="1" si="10"/>
        <v>45768</v>
      </c>
      <c r="ZJ17" s="9">
        <f t="shared" ca="1" si="10"/>
        <v>45769</v>
      </c>
      <c r="ZK17" s="9">
        <f t="shared" ca="1" si="10"/>
        <v>45770</v>
      </c>
      <c r="ZL17" s="9">
        <f t="shared" ca="1" si="10"/>
        <v>45771</v>
      </c>
      <c r="ZM17" s="9">
        <f t="shared" ca="1" si="10"/>
        <v>45772</v>
      </c>
      <c r="ZN17" s="9">
        <f t="shared" ca="1" si="10"/>
        <v>45773</v>
      </c>
      <c r="ZO17" s="9">
        <f t="shared" ca="1" si="10"/>
        <v>45774</v>
      </c>
      <c r="ZP17" s="9">
        <f t="shared" ca="1" si="10"/>
        <v>45775</v>
      </c>
      <c r="ZQ17" s="9">
        <f t="shared" ca="1" si="10"/>
        <v>45776</v>
      </c>
      <c r="ZR17" s="9">
        <f t="shared" ca="1" si="10"/>
        <v>45777</v>
      </c>
      <c r="ZS17" s="9">
        <f t="shared" ca="1" si="10"/>
        <v>45778</v>
      </c>
      <c r="ZT17" s="9">
        <f t="shared" ca="1" si="10"/>
        <v>45779</v>
      </c>
      <c r="ZU17" s="9">
        <f t="shared" ca="1" si="10"/>
        <v>45780</v>
      </c>
      <c r="ZV17" s="9">
        <f t="shared" ca="1" si="10"/>
        <v>45781</v>
      </c>
      <c r="ZW17" s="9">
        <f t="shared" ca="1" si="10"/>
        <v>45782</v>
      </c>
      <c r="ZX17" s="9">
        <f t="shared" ca="1" si="10"/>
        <v>45783</v>
      </c>
      <c r="ZY17" s="9">
        <f t="shared" ca="1" si="10"/>
        <v>45784</v>
      </c>
      <c r="ZZ17" s="9">
        <f t="shared" ca="1" si="10"/>
        <v>45785</v>
      </c>
      <c r="AAA17" s="9">
        <f t="shared" ca="1" si="10"/>
        <v>45786</v>
      </c>
      <c r="AAB17" s="9">
        <f t="shared" ca="1" si="10"/>
        <v>45787</v>
      </c>
      <c r="AAC17" s="9">
        <f t="shared" ca="1" si="10"/>
        <v>45788</v>
      </c>
      <c r="AAD17" s="9">
        <f t="shared" ca="1" si="10"/>
        <v>45789</v>
      </c>
      <c r="AAE17" s="9">
        <f t="shared" ca="1" si="10"/>
        <v>45790</v>
      </c>
      <c r="AAF17" s="9">
        <f t="shared" ca="1" si="10"/>
        <v>45791</v>
      </c>
      <c r="AAG17" s="9">
        <f t="shared" ca="1" si="10"/>
        <v>45792</v>
      </c>
      <c r="AAH17" s="9">
        <f t="shared" ca="1" si="10"/>
        <v>45793</v>
      </c>
      <c r="AAI17" s="9">
        <f t="shared" ca="1" si="10"/>
        <v>45794</v>
      </c>
      <c r="AAJ17" s="9">
        <f t="shared" ca="1" si="10"/>
        <v>45795</v>
      </c>
      <c r="AAK17" s="9">
        <f t="shared" ca="1" si="10"/>
        <v>45796</v>
      </c>
      <c r="AAL17" s="9">
        <f t="shared" ca="1" si="10"/>
        <v>45797</v>
      </c>
      <c r="AAM17" s="9">
        <f t="shared" ca="1" si="10"/>
        <v>45798</v>
      </c>
      <c r="AAN17" s="9">
        <f t="shared" ca="1" si="10"/>
        <v>45799</v>
      </c>
      <c r="AAO17" s="9">
        <f t="shared" ca="1" si="10"/>
        <v>45800</v>
      </c>
      <c r="AAP17" s="9">
        <f t="shared" ca="1" si="10"/>
        <v>45801</v>
      </c>
      <c r="AAQ17" s="9">
        <f t="shared" ca="1" si="10"/>
        <v>45802</v>
      </c>
      <c r="AAR17" s="9">
        <f t="shared" ca="1" si="10"/>
        <v>45803</v>
      </c>
      <c r="AAS17" s="9">
        <f t="shared" ca="1" si="10"/>
        <v>45804</v>
      </c>
      <c r="AAT17" s="9">
        <f t="shared" ca="1" si="10"/>
        <v>45805</v>
      </c>
      <c r="AAU17" s="9">
        <f t="shared" ca="1" si="10"/>
        <v>45806</v>
      </c>
      <c r="AAV17" s="9">
        <f t="shared" ca="1" si="10"/>
        <v>45807</v>
      </c>
      <c r="AAW17" s="9">
        <f t="shared" ca="1" si="10"/>
        <v>45808</v>
      </c>
      <c r="AAX17" s="9">
        <f t="shared" ca="1" si="10"/>
        <v>45809</v>
      </c>
      <c r="AAY17" s="9">
        <f t="shared" ca="1" si="10"/>
        <v>45810</v>
      </c>
      <c r="AAZ17" s="9">
        <f t="shared" ca="1" si="10"/>
        <v>45811</v>
      </c>
      <c r="ABA17" s="9">
        <f t="shared" ref="ABA17:ABY17" ca="1" si="11">AAZ17+1</f>
        <v>45812</v>
      </c>
      <c r="ABB17" s="9">
        <f t="shared" ca="1" si="11"/>
        <v>45813</v>
      </c>
      <c r="ABC17" s="9">
        <f t="shared" ca="1" si="11"/>
        <v>45814</v>
      </c>
      <c r="ABD17" s="9">
        <f t="shared" ca="1" si="11"/>
        <v>45815</v>
      </c>
      <c r="ABE17" s="9">
        <f t="shared" ca="1" si="11"/>
        <v>45816</v>
      </c>
      <c r="ABF17" s="9">
        <f t="shared" ca="1" si="11"/>
        <v>45817</v>
      </c>
      <c r="ABG17" s="9">
        <f t="shared" ca="1" si="11"/>
        <v>45818</v>
      </c>
      <c r="ABH17" s="9">
        <f t="shared" ca="1" si="11"/>
        <v>45819</v>
      </c>
      <c r="ABI17" s="9">
        <f t="shared" ca="1" si="11"/>
        <v>45820</v>
      </c>
      <c r="ABJ17" s="9">
        <f t="shared" ca="1" si="11"/>
        <v>45821</v>
      </c>
      <c r="ABK17" s="9">
        <f t="shared" ca="1" si="11"/>
        <v>45822</v>
      </c>
      <c r="ABL17" s="9">
        <f t="shared" ca="1" si="11"/>
        <v>45823</v>
      </c>
      <c r="ABM17" s="9">
        <f t="shared" ca="1" si="11"/>
        <v>45824</v>
      </c>
      <c r="ABN17" s="9">
        <f t="shared" ca="1" si="11"/>
        <v>45825</v>
      </c>
      <c r="ABO17" s="9">
        <f t="shared" ca="1" si="11"/>
        <v>45826</v>
      </c>
      <c r="ABP17" s="9">
        <f t="shared" ca="1" si="11"/>
        <v>45827</v>
      </c>
      <c r="ABQ17" s="9">
        <f t="shared" ca="1" si="11"/>
        <v>45828</v>
      </c>
      <c r="ABR17" s="9">
        <f t="shared" ca="1" si="11"/>
        <v>45829</v>
      </c>
      <c r="ABS17" s="9">
        <f t="shared" ca="1" si="11"/>
        <v>45830</v>
      </c>
      <c r="ABT17" s="9">
        <f t="shared" ca="1" si="11"/>
        <v>45831</v>
      </c>
      <c r="ABU17" s="9">
        <f t="shared" ca="1" si="11"/>
        <v>45832</v>
      </c>
      <c r="ABV17" s="9">
        <f t="shared" ca="1" si="11"/>
        <v>45833</v>
      </c>
      <c r="ABW17" s="9">
        <f t="shared" ca="1" si="11"/>
        <v>45834</v>
      </c>
      <c r="ABX17" s="9">
        <f t="shared" ca="1" si="11"/>
        <v>45835</v>
      </c>
      <c r="ABY17" s="9">
        <f t="shared" ca="1" si="11"/>
        <v>45836</v>
      </c>
    </row>
    <row r="19" spans="2:753" ht="28" customHeight="1" x14ac:dyDescent="0.35">
      <c r="B19" s="12" t="s">
        <v>34</v>
      </c>
      <c r="C19" s="12" t="s">
        <v>35</v>
      </c>
      <c r="D19" s="12" t="s">
        <v>36</v>
      </c>
      <c r="E19" s="12" t="s">
        <v>37</v>
      </c>
      <c r="F19" s="12" t="s">
        <v>2</v>
      </c>
      <c r="G19" s="12" t="s">
        <v>38</v>
      </c>
      <c r="H19" s="12" t="s">
        <v>1</v>
      </c>
      <c r="I19" s="12" t="s">
        <v>39</v>
      </c>
      <c r="J19" s="12" t="s">
        <v>40</v>
      </c>
      <c r="K19" s="12" t="s">
        <v>41</v>
      </c>
      <c r="L19" s="12" t="s">
        <v>42</v>
      </c>
      <c r="M19" s="12" t="s">
        <v>43</v>
      </c>
      <c r="N19" s="12" t="s">
        <v>44</v>
      </c>
      <c r="O19" s="12" t="s">
        <v>45</v>
      </c>
      <c r="P19" s="12" t="s">
        <v>46</v>
      </c>
      <c r="Q19" s="12" t="s">
        <v>47</v>
      </c>
      <c r="R19" s="12" t="s">
        <v>48</v>
      </c>
      <c r="S19" s="12" t="s">
        <v>49</v>
      </c>
      <c r="T19" s="12" t="s">
        <v>50</v>
      </c>
      <c r="U19" s="12" t="s">
        <v>51</v>
      </c>
      <c r="V19" s="4"/>
      <c r="W19" s="10" t="str">
        <f ca="1">LEFT(TEXT(W17,"ddd"),1)</f>
        <v>T</v>
      </c>
      <c r="X19" s="10" t="str">
        <f t="shared" ref="X19:CI19" ca="1" si="12">LEFT(TEXT(X17,"ddd"),1)</f>
        <v>F</v>
      </c>
      <c r="Y19" s="10" t="str">
        <f t="shared" ca="1" si="12"/>
        <v>S</v>
      </c>
      <c r="Z19" s="10" t="str">
        <f t="shared" ca="1" si="12"/>
        <v>S</v>
      </c>
      <c r="AA19" s="10" t="str">
        <f t="shared" ca="1" si="12"/>
        <v>M</v>
      </c>
      <c r="AB19" s="10" t="str">
        <f t="shared" ca="1" si="12"/>
        <v>T</v>
      </c>
      <c r="AC19" s="10" t="str">
        <f t="shared" ca="1" si="12"/>
        <v>W</v>
      </c>
      <c r="AD19" s="10" t="str">
        <f t="shared" ca="1" si="12"/>
        <v>T</v>
      </c>
      <c r="AE19" s="10" t="str">
        <f t="shared" ca="1" si="12"/>
        <v>F</v>
      </c>
      <c r="AF19" s="10" t="str">
        <f t="shared" ca="1" si="12"/>
        <v>S</v>
      </c>
      <c r="AG19" s="10" t="str">
        <f t="shared" ca="1" si="12"/>
        <v>S</v>
      </c>
      <c r="AH19" s="10" t="str">
        <f t="shared" ca="1" si="12"/>
        <v>M</v>
      </c>
      <c r="AI19" s="10" t="str">
        <f t="shared" ca="1" si="12"/>
        <v>T</v>
      </c>
      <c r="AJ19" s="10" t="str">
        <f t="shared" ca="1" si="12"/>
        <v>W</v>
      </c>
      <c r="AK19" s="10" t="str">
        <f t="shared" ca="1" si="12"/>
        <v>T</v>
      </c>
      <c r="AL19" s="10" t="str">
        <f t="shared" ca="1" si="12"/>
        <v>F</v>
      </c>
      <c r="AM19" s="10" t="str">
        <f t="shared" ca="1" si="12"/>
        <v>S</v>
      </c>
      <c r="AN19" s="10" t="str">
        <f t="shared" ca="1" si="12"/>
        <v>S</v>
      </c>
      <c r="AO19" s="10" t="str">
        <f t="shared" ca="1" si="12"/>
        <v>M</v>
      </c>
      <c r="AP19" s="10" t="str">
        <f t="shared" ca="1" si="12"/>
        <v>T</v>
      </c>
      <c r="AQ19" s="10" t="str">
        <f t="shared" ca="1" si="12"/>
        <v>W</v>
      </c>
      <c r="AR19" s="10" t="str">
        <f t="shared" ca="1" si="12"/>
        <v>T</v>
      </c>
      <c r="AS19" s="10" t="str">
        <f t="shared" ca="1" si="12"/>
        <v>F</v>
      </c>
      <c r="AT19" s="10" t="str">
        <f t="shared" ca="1" si="12"/>
        <v>S</v>
      </c>
      <c r="AU19" s="10" t="str">
        <f t="shared" ca="1" si="12"/>
        <v>S</v>
      </c>
      <c r="AV19" s="10" t="str">
        <f t="shared" ca="1" si="12"/>
        <v>M</v>
      </c>
      <c r="AW19" s="10" t="str">
        <f t="shared" ca="1" si="12"/>
        <v>T</v>
      </c>
      <c r="AX19" s="10" t="str">
        <f t="shared" ca="1" si="12"/>
        <v>W</v>
      </c>
      <c r="AY19" s="10" t="str">
        <f t="shared" ca="1" si="12"/>
        <v>T</v>
      </c>
      <c r="AZ19" s="10" t="str">
        <f t="shared" ca="1" si="12"/>
        <v>F</v>
      </c>
      <c r="BA19" s="10" t="str">
        <f t="shared" ca="1" si="12"/>
        <v>S</v>
      </c>
      <c r="BB19" s="10" t="str">
        <f t="shared" ca="1" si="12"/>
        <v>S</v>
      </c>
      <c r="BC19" s="10" t="str">
        <f t="shared" ca="1" si="12"/>
        <v>M</v>
      </c>
      <c r="BD19" s="10" t="str">
        <f t="shared" ca="1" si="12"/>
        <v>T</v>
      </c>
      <c r="BE19" s="10" t="str">
        <f t="shared" ca="1" si="12"/>
        <v>W</v>
      </c>
      <c r="BF19" s="10" t="str">
        <f t="shared" ca="1" si="12"/>
        <v>T</v>
      </c>
      <c r="BG19" s="10" t="str">
        <f t="shared" ca="1" si="12"/>
        <v>F</v>
      </c>
      <c r="BH19" s="10" t="str">
        <f t="shared" ca="1" si="12"/>
        <v>S</v>
      </c>
      <c r="BI19" s="10" t="str">
        <f t="shared" ca="1" si="12"/>
        <v>S</v>
      </c>
      <c r="BJ19" s="10" t="str">
        <f t="shared" ca="1" si="12"/>
        <v>M</v>
      </c>
      <c r="BK19" s="10" t="str">
        <f t="shared" ca="1" si="12"/>
        <v>T</v>
      </c>
      <c r="BL19" s="10" t="str">
        <f t="shared" ca="1" si="12"/>
        <v>W</v>
      </c>
      <c r="BM19" s="10" t="str">
        <f t="shared" ca="1" si="12"/>
        <v>T</v>
      </c>
      <c r="BN19" s="10" t="str">
        <f t="shared" ca="1" si="12"/>
        <v>F</v>
      </c>
      <c r="BO19" s="10" t="str">
        <f t="shared" ca="1" si="12"/>
        <v>S</v>
      </c>
      <c r="BP19" s="10" t="str">
        <f t="shared" ca="1" si="12"/>
        <v>S</v>
      </c>
      <c r="BQ19" s="10" t="str">
        <f t="shared" ca="1" si="12"/>
        <v>M</v>
      </c>
      <c r="BR19" s="10" t="str">
        <f t="shared" ca="1" si="12"/>
        <v>T</v>
      </c>
      <c r="BS19" s="10" t="str">
        <f t="shared" ca="1" si="12"/>
        <v>W</v>
      </c>
      <c r="BT19" s="10" t="str">
        <f t="shared" ca="1" si="12"/>
        <v>T</v>
      </c>
      <c r="BU19" s="10" t="str">
        <f t="shared" ca="1" si="12"/>
        <v>F</v>
      </c>
      <c r="BV19" s="10" t="str">
        <f t="shared" ca="1" si="12"/>
        <v>S</v>
      </c>
      <c r="BW19" s="10" t="str">
        <f t="shared" ca="1" si="12"/>
        <v>S</v>
      </c>
      <c r="BX19" s="10" t="str">
        <f t="shared" ca="1" si="12"/>
        <v>M</v>
      </c>
      <c r="BY19" s="10" t="str">
        <f t="shared" ca="1" si="12"/>
        <v>T</v>
      </c>
      <c r="BZ19" s="10" t="str">
        <f t="shared" ca="1" si="12"/>
        <v>W</v>
      </c>
      <c r="CA19" s="10" t="str">
        <f t="shared" ca="1" si="12"/>
        <v>T</v>
      </c>
      <c r="CB19" s="10" t="str">
        <f t="shared" ca="1" si="12"/>
        <v>F</v>
      </c>
      <c r="CC19" s="10" t="str">
        <f t="shared" ca="1" si="12"/>
        <v>S</v>
      </c>
      <c r="CD19" s="10" t="str">
        <f t="shared" ca="1" si="12"/>
        <v>S</v>
      </c>
      <c r="CE19" s="10" t="str">
        <f t="shared" ca="1" si="12"/>
        <v>M</v>
      </c>
      <c r="CF19" s="10" t="str">
        <f t="shared" ca="1" si="12"/>
        <v>T</v>
      </c>
      <c r="CG19" s="10" t="str">
        <f t="shared" ca="1" si="12"/>
        <v>W</v>
      </c>
      <c r="CH19" s="10" t="str">
        <f t="shared" ca="1" si="12"/>
        <v>T</v>
      </c>
      <c r="CI19" s="10" t="str">
        <f t="shared" ca="1" si="12"/>
        <v>F</v>
      </c>
      <c r="CJ19" s="10" t="str">
        <f t="shared" ref="CJ19:EU19" ca="1" si="13">LEFT(TEXT(CJ17,"ddd"),1)</f>
        <v>S</v>
      </c>
      <c r="CK19" s="10" t="str">
        <f t="shared" ca="1" si="13"/>
        <v>S</v>
      </c>
      <c r="CL19" s="10" t="str">
        <f t="shared" ca="1" si="13"/>
        <v>M</v>
      </c>
      <c r="CM19" s="10" t="str">
        <f t="shared" ca="1" si="13"/>
        <v>T</v>
      </c>
      <c r="CN19" s="10" t="str">
        <f t="shared" ca="1" si="13"/>
        <v>W</v>
      </c>
      <c r="CO19" s="10" t="str">
        <f t="shared" ca="1" si="13"/>
        <v>T</v>
      </c>
      <c r="CP19" s="10" t="str">
        <f t="shared" ca="1" si="13"/>
        <v>F</v>
      </c>
      <c r="CQ19" s="10" t="str">
        <f t="shared" ca="1" si="13"/>
        <v>S</v>
      </c>
      <c r="CR19" s="10" t="str">
        <f t="shared" ca="1" si="13"/>
        <v>S</v>
      </c>
      <c r="CS19" s="10" t="str">
        <f t="shared" ca="1" si="13"/>
        <v>M</v>
      </c>
      <c r="CT19" s="10" t="str">
        <f t="shared" ca="1" si="13"/>
        <v>T</v>
      </c>
      <c r="CU19" s="10" t="str">
        <f t="shared" ca="1" si="13"/>
        <v>W</v>
      </c>
      <c r="CV19" s="10" t="str">
        <f t="shared" ca="1" si="13"/>
        <v>T</v>
      </c>
      <c r="CW19" s="10" t="str">
        <f t="shared" ca="1" si="13"/>
        <v>F</v>
      </c>
      <c r="CX19" s="10" t="str">
        <f t="shared" ca="1" si="13"/>
        <v>S</v>
      </c>
      <c r="CY19" s="10" t="str">
        <f t="shared" ca="1" si="13"/>
        <v>S</v>
      </c>
      <c r="CZ19" s="10" t="str">
        <f t="shared" ca="1" si="13"/>
        <v>M</v>
      </c>
      <c r="DA19" s="10" t="str">
        <f t="shared" ca="1" si="13"/>
        <v>T</v>
      </c>
      <c r="DB19" s="10" t="str">
        <f t="shared" ca="1" si="13"/>
        <v>W</v>
      </c>
      <c r="DC19" s="10" t="str">
        <f t="shared" ca="1" si="13"/>
        <v>T</v>
      </c>
      <c r="DD19" s="10" t="str">
        <f t="shared" ca="1" si="13"/>
        <v>F</v>
      </c>
      <c r="DE19" s="10" t="str">
        <f t="shared" ca="1" si="13"/>
        <v>S</v>
      </c>
      <c r="DF19" s="10" t="str">
        <f t="shared" ca="1" si="13"/>
        <v>S</v>
      </c>
      <c r="DG19" s="10" t="str">
        <f t="shared" ca="1" si="13"/>
        <v>M</v>
      </c>
      <c r="DH19" s="10" t="str">
        <f t="shared" ca="1" si="13"/>
        <v>T</v>
      </c>
      <c r="DI19" s="10" t="str">
        <f t="shared" ca="1" si="13"/>
        <v>W</v>
      </c>
      <c r="DJ19" s="10" t="str">
        <f t="shared" ca="1" si="13"/>
        <v>T</v>
      </c>
      <c r="DK19" s="10" t="str">
        <f t="shared" ca="1" si="13"/>
        <v>F</v>
      </c>
      <c r="DL19" s="10" t="str">
        <f t="shared" ca="1" si="13"/>
        <v>S</v>
      </c>
      <c r="DM19" s="10" t="str">
        <f t="shared" ca="1" si="13"/>
        <v>S</v>
      </c>
      <c r="DN19" s="10" t="str">
        <f t="shared" ca="1" si="13"/>
        <v>M</v>
      </c>
      <c r="DO19" s="10" t="str">
        <f t="shared" ca="1" si="13"/>
        <v>T</v>
      </c>
      <c r="DP19" s="10" t="str">
        <f t="shared" ca="1" si="13"/>
        <v>W</v>
      </c>
      <c r="DQ19" s="10" t="str">
        <f t="shared" ca="1" si="13"/>
        <v>T</v>
      </c>
      <c r="DR19" s="10" t="str">
        <f t="shared" ca="1" si="13"/>
        <v>F</v>
      </c>
      <c r="DS19" s="10" t="str">
        <f t="shared" ca="1" si="13"/>
        <v>S</v>
      </c>
      <c r="DT19" s="10" t="str">
        <f t="shared" ca="1" si="13"/>
        <v>S</v>
      </c>
      <c r="DU19" s="10" t="str">
        <f t="shared" ca="1" si="13"/>
        <v>M</v>
      </c>
      <c r="DV19" s="10" t="str">
        <f t="shared" ca="1" si="13"/>
        <v>T</v>
      </c>
      <c r="DW19" s="10" t="str">
        <f t="shared" ca="1" si="13"/>
        <v>W</v>
      </c>
      <c r="DX19" s="10" t="str">
        <f t="shared" ca="1" si="13"/>
        <v>T</v>
      </c>
      <c r="DY19" s="10" t="str">
        <f t="shared" ca="1" si="13"/>
        <v>F</v>
      </c>
      <c r="DZ19" s="10" t="str">
        <f t="shared" ca="1" si="13"/>
        <v>S</v>
      </c>
      <c r="EA19" s="10" t="str">
        <f t="shared" ca="1" si="13"/>
        <v>S</v>
      </c>
      <c r="EB19" s="10" t="str">
        <f t="shared" ca="1" si="13"/>
        <v>M</v>
      </c>
      <c r="EC19" s="10" t="str">
        <f t="shared" ca="1" si="13"/>
        <v>T</v>
      </c>
      <c r="ED19" s="10" t="str">
        <f t="shared" ca="1" si="13"/>
        <v>W</v>
      </c>
      <c r="EE19" s="10" t="str">
        <f t="shared" ca="1" si="13"/>
        <v>T</v>
      </c>
      <c r="EF19" s="10" t="str">
        <f t="shared" ca="1" si="13"/>
        <v>F</v>
      </c>
      <c r="EG19" s="10" t="str">
        <f t="shared" ca="1" si="13"/>
        <v>S</v>
      </c>
      <c r="EH19" s="10" t="str">
        <f t="shared" ca="1" si="13"/>
        <v>S</v>
      </c>
      <c r="EI19" s="10" t="str">
        <f t="shared" ca="1" si="13"/>
        <v>M</v>
      </c>
      <c r="EJ19" s="10" t="str">
        <f t="shared" ca="1" si="13"/>
        <v>T</v>
      </c>
      <c r="EK19" s="10" t="str">
        <f t="shared" ca="1" si="13"/>
        <v>W</v>
      </c>
      <c r="EL19" s="10" t="str">
        <f t="shared" ca="1" si="13"/>
        <v>T</v>
      </c>
      <c r="EM19" s="10" t="str">
        <f t="shared" ca="1" si="13"/>
        <v>F</v>
      </c>
      <c r="EN19" s="10" t="str">
        <f t="shared" ca="1" si="13"/>
        <v>S</v>
      </c>
      <c r="EO19" s="10" t="str">
        <f t="shared" ca="1" si="13"/>
        <v>S</v>
      </c>
      <c r="EP19" s="10" t="str">
        <f t="shared" ca="1" si="13"/>
        <v>M</v>
      </c>
      <c r="EQ19" s="10" t="str">
        <f t="shared" ca="1" si="13"/>
        <v>T</v>
      </c>
      <c r="ER19" s="10" t="str">
        <f t="shared" ca="1" si="13"/>
        <v>W</v>
      </c>
      <c r="ES19" s="10" t="str">
        <f t="shared" ca="1" si="13"/>
        <v>T</v>
      </c>
      <c r="ET19" s="10" t="str">
        <f t="shared" ca="1" si="13"/>
        <v>F</v>
      </c>
      <c r="EU19" s="10" t="str">
        <f t="shared" ca="1" si="13"/>
        <v>S</v>
      </c>
      <c r="EV19" s="10" t="str">
        <f t="shared" ref="EV19:HG19" ca="1" si="14">LEFT(TEXT(EV17,"ddd"),1)</f>
        <v>S</v>
      </c>
      <c r="EW19" s="10" t="str">
        <f t="shared" ca="1" si="14"/>
        <v>M</v>
      </c>
      <c r="EX19" s="10" t="str">
        <f t="shared" ca="1" si="14"/>
        <v>T</v>
      </c>
      <c r="EY19" s="10" t="str">
        <f t="shared" ca="1" si="14"/>
        <v>W</v>
      </c>
      <c r="EZ19" s="10" t="str">
        <f t="shared" ca="1" si="14"/>
        <v>T</v>
      </c>
      <c r="FA19" s="10" t="str">
        <f t="shared" ca="1" si="14"/>
        <v>F</v>
      </c>
      <c r="FB19" s="10" t="str">
        <f t="shared" ca="1" si="14"/>
        <v>S</v>
      </c>
      <c r="FC19" s="10" t="str">
        <f t="shared" ca="1" si="14"/>
        <v>S</v>
      </c>
      <c r="FD19" s="10" t="str">
        <f t="shared" ca="1" si="14"/>
        <v>M</v>
      </c>
      <c r="FE19" s="10" t="str">
        <f t="shared" ca="1" si="14"/>
        <v>T</v>
      </c>
      <c r="FF19" s="10" t="str">
        <f t="shared" ca="1" si="14"/>
        <v>W</v>
      </c>
      <c r="FG19" s="10" t="str">
        <f t="shared" ca="1" si="14"/>
        <v>T</v>
      </c>
      <c r="FH19" s="10" t="str">
        <f t="shared" ca="1" si="14"/>
        <v>F</v>
      </c>
      <c r="FI19" s="10" t="str">
        <f t="shared" ca="1" si="14"/>
        <v>S</v>
      </c>
      <c r="FJ19" s="10" t="str">
        <f t="shared" ca="1" si="14"/>
        <v>S</v>
      </c>
      <c r="FK19" s="10" t="str">
        <f t="shared" ca="1" si="14"/>
        <v>M</v>
      </c>
      <c r="FL19" s="10" t="str">
        <f t="shared" ca="1" si="14"/>
        <v>T</v>
      </c>
      <c r="FM19" s="10" t="str">
        <f t="shared" ca="1" si="14"/>
        <v>W</v>
      </c>
      <c r="FN19" s="10" t="str">
        <f t="shared" ca="1" si="14"/>
        <v>T</v>
      </c>
      <c r="FO19" s="10" t="str">
        <f t="shared" ca="1" si="14"/>
        <v>F</v>
      </c>
      <c r="FP19" s="10" t="str">
        <f t="shared" ca="1" si="14"/>
        <v>S</v>
      </c>
      <c r="FQ19" s="10" t="str">
        <f t="shared" ca="1" si="14"/>
        <v>S</v>
      </c>
      <c r="FR19" s="10" t="str">
        <f t="shared" ca="1" si="14"/>
        <v>M</v>
      </c>
      <c r="FS19" s="10" t="str">
        <f t="shared" ca="1" si="14"/>
        <v>T</v>
      </c>
      <c r="FT19" s="10" t="str">
        <f t="shared" ca="1" si="14"/>
        <v>W</v>
      </c>
      <c r="FU19" s="10" t="str">
        <f t="shared" ca="1" si="14"/>
        <v>T</v>
      </c>
      <c r="FV19" s="10" t="str">
        <f t="shared" ca="1" si="14"/>
        <v>F</v>
      </c>
      <c r="FW19" s="10" t="str">
        <f t="shared" ca="1" si="14"/>
        <v>S</v>
      </c>
      <c r="FX19" s="10" t="str">
        <f t="shared" ca="1" si="14"/>
        <v>S</v>
      </c>
      <c r="FY19" s="10" t="str">
        <f t="shared" ca="1" si="14"/>
        <v>M</v>
      </c>
      <c r="FZ19" s="10" t="str">
        <f t="shared" ca="1" si="14"/>
        <v>T</v>
      </c>
      <c r="GA19" s="10" t="str">
        <f t="shared" ca="1" si="14"/>
        <v>W</v>
      </c>
      <c r="GB19" s="10" t="str">
        <f t="shared" ca="1" si="14"/>
        <v>T</v>
      </c>
      <c r="GC19" s="10" t="str">
        <f t="shared" ca="1" si="14"/>
        <v>F</v>
      </c>
      <c r="GD19" s="10" t="str">
        <f t="shared" ca="1" si="14"/>
        <v>S</v>
      </c>
      <c r="GE19" s="10" t="str">
        <f t="shared" ca="1" si="14"/>
        <v>S</v>
      </c>
      <c r="GF19" s="10" t="str">
        <f t="shared" ca="1" si="14"/>
        <v>M</v>
      </c>
      <c r="GG19" s="10" t="str">
        <f t="shared" ca="1" si="14"/>
        <v>T</v>
      </c>
      <c r="GH19" s="10" t="str">
        <f t="shared" ca="1" si="14"/>
        <v>W</v>
      </c>
      <c r="GI19" s="10" t="str">
        <f t="shared" ca="1" si="14"/>
        <v>T</v>
      </c>
      <c r="GJ19" s="10" t="str">
        <f t="shared" ca="1" si="14"/>
        <v>F</v>
      </c>
      <c r="GK19" s="10" t="str">
        <f t="shared" ca="1" si="14"/>
        <v>S</v>
      </c>
      <c r="GL19" s="10" t="str">
        <f t="shared" ca="1" si="14"/>
        <v>S</v>
      </c>
      <c r="GM19" s="10" t="str">
        <f t="shared" ca="1" si="14"/>
        <v>M</v>
      </c>
      <c r="GN19" s="10" t="str">
        <f t="shared" ca="1" si="14"/>
        <v>T</v>
      </c>
      <c r="GO19" s="10" t="str">
        <f t="shared" ca="1" si="14"/>
        <v>W</v>
      </c>
      <c r="GP19" s="10" t="str">
        <f t="shared" ca="1" si="14"/>
        <v>T</v>
      </c>
      <c r="GQ19" s="10" t="str">
        <f t="shared" ca="1" si="14"/>
        <v>F</v>
      </c>
      <c r="GR19" s="10" t="str">
        <f t="shared" ca="1" si="14"/>
        <v>S</v>
      </c>
      <c r="GS19" s="10" t="str">
        <f t="shared" ca="1" si="14"/>
        <v>S</v>
      </c>
      <c r="GT19" s="10" t="str">
        <f t="shared" ca="1" si="14"/>
        <v>M</v>
      </c>
      <c r="GU19" s="10" t="str">
        <f t="shared" ca="1" si="14"/>
        <v>T</v>
      </c>
      <c r="GV19" s="10" t="str">
        <f t="shared" ca="1" si="14"/>
        <v>W</v>
      </c>
      <c r="GW19" s="10" t="str">
        <f t="shared" ca="1" si="14"/>
        <v>T</v>
      </c>
      <c r="GX19" s="10" t="str">
        <f t="shared" ca="1" si="14"/>
        <v>F</v>
      </c>
      <c r="GY19" s="10" t="str">
        <f t="shared" ca="1" si="14"/>
        <v>S</v>
      </c>
      <c r="GZ19" s="10" t="str">
        <f t="shared" ca="1" si="14"/>
        <v>S</v>
      </c>
      <c r="HA19" s="10" t="str">
        <f t="shared" ca="1" si="14"/>
        <v>M</v>
      </c>
      <c r="HB19" s="10" t="str">
        <f t="shared" ca="1" si="14"/>
        <v>T</v>
      </c>
      <c r="HC19" s="10" t="str">
        <f t="shared" ca="1" si="14"/>
        <v>W</v>
      </c>
      <c r="HD19" s="10" t="str">
        <f t="shared" ca="1" si="14"/>
        <v>T</v>
      </c>
      <c r="HE19" s="10" t="str">
        <f t="shared" ca="1" si="14"/>
        <v>F</v>
      </c>
      <c r="HF19" s="10" t="str">
        <f t="shared" ca="1" si="14"/>
        <v>S</v>
      </c>
      <c r="HG19" s="10" t="str">
        <f t="shared" ca="1" si="14"/>
        <v>S</v>
      </c>
      <c r="HH19" s="10" t="str">
        <f t="shared" ref="HH19:JS19" ca="1" si="15">LEFT(TEXT(HH17,"ddd"),1)</f>
        <v>M</v>
      </c>
      <c r="HI19" s="10" t="str">
        <f t="shared" ca="1" si="15"/>
        <v>T</v>
      </c>
      <c r="HJ19" s="10" t="str">
        <f t="shared" ca="1" si="15"/>
        <v>W</v>
      </c>
      <c r="HK19" s="10" t="str">
        <f t="shared" ca="1" si="15"/>
        <v>T</v>
      </c>
      <c r="HL19" s="10" t="str">
        <f t="shared" ca="1" si="15"/>
        <v>F</v>
      </c>
      <c r="HM19" s="10" t="str">
        <f t="shared" ca="1" si="15"/>
        <v>S</v>
      </c>
      <c r="HN19" s="10" t="str">
        <f t="shared" ca="1" si="15"/>
        <v>S</v>
      </c>
      <c r="HO19" s="10" t="str">
        <f t="shared" ca="1" si="15"/>
        <v>M</v>
      </c>
      <c r="HP19" s="10" t="str">
        <f t="shared" ca="1" si="15"/>
        <v>T</v>
      </c>
      <c r="HQ19" s="10" t="str">
        <f t="shared" ca="1" si="15"/>
        <v>W</v>
      </c>
      <c r="HR19" s="10" t="str">
        <f t="shared" ca="1" si="15"/>
        <v>T</v>
      </c>
      <c r="HS19" s="10" t="str">
        <f t="shared" ca="1" si="15"/>
        <v>F</v>
      </c>
      <c r="HT19" s="10" t="str">
        <f t="shared" ca="1" si="15"/>
        <v>S</v>
      </c>
      <c r="HU19" s="10" t="str">
        <f t="shared" ca="1" si="15"/>
        <v>S</v>
      </c>
      <c r="HV19" s="10" t="str">
        <f t="shared" ca="1" si="15"/>
        <v>M</v>
      </c>
      <c r="HW19" s="10" t="str">
        <f t="shared" ca="1" si="15"/>
        <v>T</v>
      </c>
      <c r="HX19" s="10" t="str">
        <f t="shared" ca="1" si="15"/>
        <v>W</v>
      </c>
      <c r="HY19" s="10" t="str">
        <f t="shared" ca="1" si="15"/>
        <v>T</v>
      </c>
      <c r="HZ19" s="10" t="str">
        <f t="shared" ca="1" si="15"/>
        <v>F</v>
      </c>
      <c r="IA19" s="10" t="str">
        <f t="shared" ca="1" si="15"/>
        <v>S</v>
      </c>
      <c r="IB19" s="10" t="str">
        <f t="shared" ca="1" si="15"/>
        <v>S</v>
      </c>
      <c r="IC19" s="10" t="str">
        <f t="shared" ca="1" si="15"/>
        <v>M</v>
      </c>
      <c r="ID19" s="10" t="str">
        <f t="shared" ca="1" si="15"/>
        <v>T</v>
      </c>
      <c r="IE19" s="10" t="str">
        <f t="shared" ca="1" si="15"/>
        <v>W</v>
      </c>
      <c r="IF19" s="10" t="str">
        <f t="shared" ca="1" si="15"/>
        <v>T</v>
      </c>
      <c r="IG19" s="10" t="str">
        <f t="shared" ca="1" si="15"/>
        <v>F</v>
      </c>
      <c r="IH19" s="10" t="str">
        <f t="shared" ca="1" si="15"/>
        <v>S</v>
      </c>
      <c r="II19" s="10" t="str">
        <f t="shared" ca="1" si="15"/>
        <v>S</v>
      </c>
      <c r="IJ19" s="10" t="str">
        <f t="shared" ca="1" si="15"/>
        <v>M</v>
      </c>
      <c r="IK19" s="10" t="str">
        <f t="shared" ca="1" si="15"/>
        <v>T</v>
      </c>
      <c r="IL19" s="10" t="str">
        <f t="shared" ca="1" si="15"/>
        <v>W</v>
      </c>
      <c r="IM19" s="10" t="str">
        <f t="shared" ca="1" si="15"/>
        <v>T</v>
      </c>
      <c r="IN19" s="10" t="str">
        <f t="shared" ca="1" si="15"/>
        <v>F</v>
      </c>
      <c r="IO19" s="10" t="str">
        <f t="shared" ca="1" si="15"/>
        <v>S</v>
      </c>
      <c r="IP19" s="10" t="str">
        <f t="shared" ca="1" si="15"/>
        <v>S</v>
      </c>
      <c r="IQ19" s="10" t="str">
        <f t="shared" ca="1" si="15"/>
        <v>M</v>
      </c>
      <c r="IR19" s="10" t="str">
        <f t="shared" ca="1" si="15"/>
        <v>T</v>
      </c>
      <c r="IS19" s="10" t="str">
        <f t="shared" ca="1" si="15"/>
        <v>W</v>
      </c>
      <c r="IT19" s="10" t="str">
        <f t="shared" ca="1" si="15"/>
        <v>T</v>
      </c>
      <c r="IU19" s="10" t="str">
        <f t="shared" ca="1" si="15"/>
        <v>F</v>
      </c>
      <c r="IV19" s="10" t="str">
        <f t="shared" ca="1" si="15"/>
        <v>S</v>
      </c>
      <c r="IW19" s="10" t="str">
        <f t="shared" ca="1" si="15"/>
        <v>S</v>
      </c>
      <c r="IX19" s="10" t="str">
        <f t="shared" ca="1" si="15"/>
        <v>M</v>
      </c>
      <c r="IY19" s="10" t="str">
        <f t="shared" ca="1" si="15"/>
        <v>T</v>
      </c>
      <c r="IZ19" s="10" t="str">
        <f t="shared" ca="1" si="15"/>
        <v>W</v>
      </c>
      <c r="JA19" s="10" t="str">
        <f t="shared" ca="1" si="15"/>
        <v>T</v>
      </c>
      <c r="JB19" s="10" t="str">
        <f t="shared" ca="1" si="15"/>
        <v>F</v>
      </c>
      <c r="JC19" s="10" t="str">
        <f t="shared" ca="1" si="15"/>
        <v>S</v>
      </c>
      <c r="JD19" s="10" t="str">
        <f t="shared" ca="1" si="15"/>
        <v>S</v>
      </c>
      <c r="JE19" s="10" t="str">
        <f t="shared" ca="1" si="15"/>
        <v>M</v>
      </c>
      <c r="JF19" s="10" t="str">
        <f t="shared" ca="1" si="15"/>
        <v>T</v>
      </c>
      <c r="JG19" s="10" t="str">
        <f t="shared" ca="1" si="15"/>
        <v>W</v>
      </c>
      <c r="JH19" s="10" t="str">
        <f t="shared" ca="1" si="15"/>
        <v>T</v>
      </c>
      <c r="JI19" s="10" t="str">
        <f t="shared" ca="1" si="15"/>
        <v>F</v>
      </c>
      <c r="JJ19" s="10" t="str">
        <f t="shared" ca="1" si="15"/>
        <v>S</v>
      </c>
      <c r="JK19" s="10" t="str">
        <f t="shared" ca="1" si="15"/>
        <v>S</v>
      </c>
      <c r="JL19" s="10" t="str">
        <f t="shared" ca="1" si="15"/>
        <v>M</v>
      </c>
      <c r="JM19" s="10" t="str">
        <f t="shared" ca="1" si="15"/>
        <v>T</v>
      </c>
      <c r="JN19" s="10" t="str">
        <f t="shared" ca="1" si="15"/>
        <v>W</v>
      </c>
      <c r="JO19" s="10" t="str">
        <f t="shared" ca="1" si="15"/>
        <v>T</v>
      </c>
      <c r="JP19" s="10" t="str">
        <f t="shared" ca="1" si="15"/>
        <v>F</v>
      </c>
      <c r="JQ19" s="10" t="str">
        <f t="shared" ca="1" si="15"/>
        <v>S</v>
      </c>
      <c r="JR19" s="10" t="str">
        <f t="shared" ca="1" si="15"/>
        <v>S</v>
      </c>
      <c r="JS19" s="10" t="str">
        <f t="shared" ca="1" si="15"/>
        <v>M</v>
      </c>
      <c r="JT19" s="10" t="str">
        <f t="shared" ref="JT19:ME19" ca="1" si="16">LEFT(TEXT(JT17,"ddd"),1)</f>
        <v>T</v>
      </c>
      <c r="JU19" s="10" t="str">
        <f t="shared" ca="1" si="16"/>
        <v>W</v>
      </c>
      <c r="JV19" s="10" t="str">
        <f t="shared" ca="1" si="16"/>
        <v>T</v>
      </c>
      <c r="JW19" s="10" t="str">
        <f t="shared" ca="1" si="16"/>
        <v>F</v>
      </c>
      <c r="JX19" s="10" t="str">
        <f t="shared" ca="1" si="16"/>
        <v>S</v>
      </c>
      <c r="JY19" s="10" t="str">
        <f t="shared" ca="1" si="16"/>
        <v>S</v>
      </c>
      <c r="JZ19" s="10" t="str">
        <f t="shared" ca="1" si="16"/>
        <v>M</v>
      </c>
      <c r="KA19" s="10" t="str">
        <f t="shared" ca="1" si="16"/>
        <v>T</v>
      </c>
      <c r="KB19" s="10" t="str">
        <f t="shared" ca="1" si="16"/>
        <v>W</v>
      </c>
      <c r="KC19" s="10" t="str">
        <f t="shared" ca="1" si="16"/>
        <v>T</v>
      </c>
      <c r="KD19" s="10" t="str">
        <f t="shared" ca="1" si="16"/>
        <v>F</v>
      </c>
      <c r="KE19" s="10" t="str">
        <f t="shared" ca="1" si="16"/>
        <v>S</v>
      </c>
      <c r="KF19" s="10" t="str">
        <f t="shared" ca="1" si="16"/>
        <v>S</v>
      </c>
      <c r="KG19" s="10" t="str">
        <f t="shared" ca="1" si="16"/>
        <v>M</v>
      </c>
      <c r="KH19" s="10" t="str">
        <f t="shared" ca="1" si="16"/>
        <v>T</v>
      </c>
      <c r="KI19" s="10" t="str">
        <f t="shared" ca="1" si="16"/>
        <v>W</v>
      </c>
      <c r="KJ19" s="10" t="str">
        <f t="shared" ca="1" si="16"/>
        <v>T</v>
      </c>
      <c r="KK19" s="10" t="str">
        <f t="shared" ca="1" si="16"/>
        <v>F</v>
      </c>
      <c r="KL19" s="10" t="str">
        <f t="shared" ca="1" si="16"/>
        <v>S</v>
      </c>
      <c r="KM19" s="10" t="str">
        <f t="shared" ca="1" si="16"/>
        <v>S</v>
      </c>
      <c r="KN19" s="10" t="str">
        <f t="shared" ca="1" si="16"/>
        <v>M</v>
      </c>
      <c r="KO19" s="10" t="str">
        <f t="shared" ca="1" si="16"/>
        <v>T</v>
      </c>
      <c r="KP19" s="10" t="str">
        <f t="shared" ca="1" si="16"/>
        <v>W</v>
      </c>
      <c r="KQ19" s="10" t="str">
        <f t="shared" ca="1" si="16"/>
        <v>T</v>
      </c>
      <c r="KR19" s="10" t="str">
        <f t="shared" ca="1" si="16"/>
        <v>F</v>
      </c>
      <c r="KS19" s="10" t="str">
        <f t="shared" ca="1" si="16"/>
        <v>S</v>
      </c>
      <c r="KT19" s="10" t="str">
        <f t="shared" ca="1" si="16"/>
        <v>S</v>
      </c>
      <c r="KU19" s="10" t="str">
        <f t="shared" ca="1" si="16"/>
        <v>M</v>
      </c>
      <c r="KV19" s="10" t="str">
        <f t="shared" ca="1" si="16"/>
        <v>T</v>
      </c>
      <c r="KW19" s="10" t="str">
        <f t="shared" ca="1" si="16"/>
        <v>W</v>
      </c>
      <c r="KX19" s="10" t="str">
        <f t="shared" ca="1" si="16"/>
        <v>T</v>
      </c>
      <c r="KY19" s="10" t="str">
        <f t="shared" ca="1" si="16"/>
        <v>F</v>
      </c>
      <c r="KZ19" s="10" t="str">
        <f t="shared" ca="1" si="16"/>
        <v>S</v>
      </c>
      <c r="LA19" s="10" t="str">
        <f t="shared" ca="1" si="16"/>
        <v>S</v>
      </c>
      <c r="LB19" s="10" t="str">
        <f t="shared" ca="1" si="16"/>
        <v>M</v>
      </c>
      <c r="LC19" s="10" t="str">
        <f t="shared" ca="1" si="16"/>
        <v>T</v>
      </c>
      <c r="LD19" s="10" t="str">
        <f t="shared" ca="1" si="16"/>
        <v>W</v>
      </c>
      <c r="LE19" s="10" t="str">
        <f t="shared" ca="1" si="16"/>
        <v>T</v>
      </c>
      <c r="LF19" s="10" t="str">
        <f t="shared" ca="1" si="16"/>
        <v>F</v>
      </c>
      <c r="LG19" s="10" t="str">
        <f t="shared" ca="1" si="16"/>
        <v>S</v>
      </c>
      <c r="LH19" s="10" t="str">
        <f t="shared" ca="1" si="16"/>
        <v>S</v>
      </c>
      <c r="LI19" s="10" t="str">
        <f t="shared" ca="1" si="16"/>
        <v>M</v>
      </c>
      <c r="LJ19" s="10" t="str">
        <f t="shared" ca="1" si="16"/>
        <v>T</v>
      </c>
      <c r="LK19" s="10" t="str">
        <f t="shared" ca="1" si="16"/>
        <v>W</v>
      </c>
      <c r="LL19" s="10" t="str">
        <f t="shared" ca="1" si="16"/>
        <v>T</v>
      </c>
      <c r="LM19" s="10" t="str">
        <f t="shared" ca="1" si="16"/>
        <v>F</v>
      </c>
      <c r="LN19" s="10" t="str">
        <f t="shared" ca="1" si="16"/>
        <v>S</v>
      </c>
      <c r="LO19" s="10" t="str">
        <f t="shared" ca="1" si="16"/>
        <v>S</v>
      </c>
      <c r="LP19" s="10" t="str">
        <f t="shared" ca="1" si="16"/>
        <v>M</v>
      </c>
      <c r="LQ19" s="10" t="str">
        <f t="shared" ca="1" si="16"/>
        <v>T</v>
      </c>
      <c r="LR19" s="10" t="str">
        <f t="shared" ca="1" si="16"/>
        <v>W</v>
      </c>
      <c r="LS19" s="10" t="str">
        <f t="shared" ca="1" si="16"/>
        <v>T</v>
      </c>
      <c r="LT19" s="10" t="str">
        <f t="shared" ca="1" si="16"/>
        <v>F</v>
      </c>
      <c r="LU19" s="10" t="str">
        <f t="shared" ca="1" si="16"/>
        <v>S</v>
      </c>
      <c r="LV19" s="10" t="str">
        <f t="shared" ca="1" si="16"/>
        <v>S</v>
      </c>
      <c r="LW19" s="10" t="str">
        <f t="shared" ca="1" si="16"/>
        <v>M</v>
      </c>
      <c r="LX19" s="10" t="str">
        <f t="shared" ca="1" si="16"/>
        <v>T</v>
      </c>
      <c r="LY19" s="10" t="str">
        <f t="shared" ca="1" si="16"/>
        <v>W</v>
      </c>
      <c r="LZ19" s="10" t="str">
        <f t="shared" ca="1" si="16"/>
        <v>T</v>
      </c>
      <c r="MA19" s="10" t="str">
        <f t="shared" ca="1" si="16"/>
        <v>F</v>
      </c>
      <c r="MB19" s="10" t="str">
        <f t="shared" ca="1" si="16"/>
        <v>S</v>
      </c>
      <c r="MC19" s="10" t="str">
        <f t="shared" ca="1" si="16"/>
        <v>S</v>
      </c>
      <c r="MD19" s="10" t="str">
        <f t="shared" ca="1" si="16"/>
        <v>M</v>
      </c>
      <c r="ME19" s="10" t="str">
        <f t="shared" ca="1" si="16"/>
        <v>T</v>
      </c>
      <c r="MF19" s="10" t="str">
        <f t="shared" ref="MF19:OQ19" ca="1" si="17">LEFT(TEXT(MF17,"ddd"),1)</f>
        <v>W</v>
      </c>
      <c r="MG19" s="10" t="str">
        <f t="shared" ca="1" si="17"/>
        <v>T</v>
      </c>
      <c r="MH19" s="10" t="str">
        <f t="shared" ca="1" si="17"/>
        <v>F</v>
      </c>
      <c r="MI19" s="10" t="str">
        <f t="shared" ca="1" si="17"/>
        <v>S</v>
      </c>
      <c r="MJ19" s="10" t="str">
        <f t="shared" ca="1" si="17"/>
        <v>S</v>
      </c>
      <c r="MK19" s="10" t="str">
        <f t="shared" ca="1" si="17"/>
        <v>M</v>
      </c>
      <c r="ML19" s="10" t="str">
        <f t="shared" ca="1" si="17"/>
        <v>T</v>
      </c>
      <c r="MM19" s="10" t="str">
        <f t="shared" ca="1" si="17"/>
        <v>W</v>
      </c>
      <c r="MN19" s="10" t="str">
        <f t="shared" ca="1" si="17"/>
        <v>T</v>
      </c>
      <c r="MO19" s="10" t="str">
        <f t="shared" ca="1" si="17"/>
        <v>F</v>
      </c>
      <c r="MP19" s="10" t="str">
        <f t="shared" ca="1" si="17"/>
        <v>S</v>
      </c>
      <c r="MQ19" s="10" t="str">
        <f t="shared" ca="1" si="17"/>
        <v>S</v>
      </c>
      <c r="MR19" s="10" t="str">
        <f t="shared" ca="1" si="17"/>
        <v>M</v>
      </c>
      <c r="MS19" s="10" t="str">
        <f t="shared" ca="1" si="17"/>
        <v>T</v>
      </c>
      <c r="MT19" s="10" t="str">
        <f t="shared" ca="1" si="17"/>
        <v>W</v>
      </c>
      <c r="MU19" s="10" t="str">
        <f t="shared" ca="1" si="17"/>
        <v>T</v>
      </c>
      <c r="MV19" s="10" t="str">
        <f t="shared" ca="1" si="17"/>
        <v>F</v>
      </c>
      <c r="MW19" s="10" t="str">
        <f t="shared" ca="1" si="17"/>
        <v>S</v>
      </c>
      <c r="MX19" s="10" t="str">
        <f t="shared" ca="1" si="17"/>
        <v>S</v>
      </c>
      <c r="MY19" s="10" t="str">
        <f t="shared" ca="1" si="17"/>
        <v>M</v>
      </c>
      <c r="MZ19" s="10" t="str">
        <f t="shared" ca="1" si="17"/>
        <v>T</v>
      </c>
      <c r="NA19" s="10" t="str">
        <f t="shared" ca="1" si="17"/>
        <v>W</v>
      </c>
      <c r="NB19" s="10" t="str">
        <f t="shared" ca="1" si="17"/>
        <v>T</v>
      </c>
      <c r="NC19" s="10" t="str">
        <f t="shared" ca="1" si="17"/>
        <v>F</v>
      </c>
      <c r="ND19" s="10" t="str">
        <f t="shared" ca="1" si="17"/>
        <v>S</v>
      </c>
      <c r="NE19" s="10" t="str">
        <f t="shared" ca="1" si="17"/>
        <v>S</v>
      </c>
      <c r="NF19" s="10" t="str">
        <f t="shared" ca="1" si="17"/>
        <v>M</v>
      </c>
      <c r="NG19" s="10" t="str">
        <f t="shared" ca="1" si="17"/>
        <v>T</v>
      </c>
      <c r="NH19" s="10" t="str">
        <f t="shared" ca="1" si="17"/>
        <v>W</v>
      </c>
      <c r="NI19" s="10" t="str">
        <f t="shared" ca="1" si="17"/>
        <v>T</v>
      </c>
      <c r="NJ19" s="10" t="str">
        <f t="shared" ca="1" si="17"/>
        <v>F</v>
      </c>
      <c r="NK19" s="10" t="str">
        <f t="shared" ca="1" si="17"/>
        <v>S</v>
      </c>
      <c r="NL19" s="10" t="str">
        <f t="shared" ca="1" si="17"/>
        <v>S</v>
      </c>
      <c r="NM19" s="10" t="str">
        <f t="shared" ca="1" si="17"/>
        <v>M</v>
      </c>
      <c r="NN19" s="10" t="str">
        <f t="shared" ca="1" si="17"/>
        <v>T</v>
      </c>
      <c r="NO19" s="10" t="str">
        <f t="shared" ca="1" si="17"/>
        <v>W</v>
      </c>
      <c r="NP19" s="10" t="str">
        <f t="shared" ca="1" si="17"/>
        <v>T</v>
      </c>
      <c r="NQ19" s="10" t="str">
        <f t="shared" ca="1" si="17"/>
        <v>F</v>
      </c>
      <c r="NR19" s="10" t="str">
        <f t="shared" ca="1" si="17"/>
        <v>S</v>
      </c>
      <c r="NS19" s="10" t="str">
        <f t="shared" ca="1" si="17"/>
        <v>S</v>
      </c>
      <c r="NT19" s="10" t="str">
        <f t="shared" ca="1" si="17"/>
        <v>M</v>
      </c>
      <c r="NU19" s="10" t="str">
        <f t="shared" ca="1" si="17"/>
        <v>T</v>
      </c>
      <c r="NV19" s="10" t="str">
        <f t="shared" ca="1" si="17"/>
        <v>W</v>
      </c>
      <c r="NW19" s="10" t="str">
        <f t="shared" ca="1" si="17"/>
        <v>T</v>
      </c>
      <c r="NX19" s="10" t="str">
        <f t="shared" ca="1" si="17"/>
        <v>F</v>
      </c>
      <c r="NY19" s="10" t="str">
        <f t="shared" ca="1" si="17"/>
        <v>S</v>
      </c>
      <c r="NZ19" s="10" t="str">
        <f t="shared" ca="1" si="17"/>
        <v>S</v>
      </c>
      <c r="OA19" s="10" t="str">
        <f t="shared" ca="1" si="17"/>
        <v>M</v>
      </c>
      <c r="OB19" s="10" t="str">
        <f t="shared" ca="1" si="17"/>
        <v>T</v>
      </c>
      <c r="OC19" s="10" t="str">
        <f t="shared" ca="1" si="17"/>
        <v>W</v>
      </c>
      <c r="OD19" s="10" t="str">
        <f t="shared" ca="1" si="17"/>
        <v>T</v>
      </c>
      <c r="OE19" s="10" t="str">
        <f t="shared" ca="1" si="17"/>
        <v>F</v>
      </c>
      <c r="OF19" s="10" t="str">
        <f t="shared" ca="1" si="17"/>
        <v>S</v>
      </c>
      <c r="OG19" s="10" t="str">
        <f t="shared" ca="1" si="17"/>
        <v>S</v>
      </c>
      <c r="OH19" s="10" t="str">
        <f t="shared" ca="1" si="17"/>
        <v>M</v>
      </c>
      <c r="OI19" s="10" t="str">
        <f t="shared" ca="1" si="17"/>
        <v>T</v>
      </c>
      <c r="OJ19" s="10" t="str">
        <f t="shared" ca="1" si="17"/>
        <v>W</v>
      </c>
      <c r="OK19" s="10" t="str">
        <f t="shared" ca="1" si="17"/>
        <v>T</v>
      </c>
      <c r="OL19" s="10" t="str">
        <f t="shared" ca="1" si="17"/>
        <v>F</v>
      </c>
      <c r="OM19" s="10" t="str">
        <f t="shared" ca="1" si="17"/>
        <v>S</v>
      </c>
      <c r="ON19" s="10" t="str">
        <f t="shared" ca="1" si="17"/>
        <v>S</v>
      </c>
      <c r="OO19" s="10" t="str">
        <f t="shared" ca="1" si="17"/>
        <v>M</v>
      </c>
      <c r="OP19" s="10" t="str">
        <f t="shared" ca="1" si="17"/>
        <v>T</v>
      </c>
      <c r="OQ19" s="10" t="str">
        <f t="shared" ca="1" si="17"/>
        <v>W</v>
      </c>
      <c r="OR19" s="10" t="str">
        <f t="shared" ref="OR19:RC19" ca="1" si="18">LEFT(TEXT(OR17,"ddd"),1)</f>
        <v>T</v>
      </c>
      <c r="OS19" s="10" t="str">
        <f t="shared" ca="1" si="18"/>
        <v>F</v>
      </c>
      <c r="OT19" s="10" t="str">
        <f t="shared" ca="1" si="18"/>
        <v>S</v>
      </c>
      <c r="OU19" s="10" t="str">
        <f t="shared" ca="1" si="18"/>
        <v>S</v>
      </c>
      <c r="OV19" s="10" t="str">
        <f t="shared" ca="1" si="18"/>
        <v>M</v>
      </c>
      <c r="OW19" s="10" t="str">
        <f t="shared" ca="1" si="18"/>
        <v>T</v>
      </c>
      <c r="OX19" s="10" t="str">
        <f t="shared" ca="1" si="18"/>
        <v>W</v>
      </c>
      <c r="OY19" s="10" t="str">
        <f t="shared" ca="1" si="18"/>
        <v>T</v>
      </c>
      <c r="OZ19" s="10" t="str">
        <f t="shared" ca="1" si="18"/>
        <v>F</v>
      </c>
      <c r="PA19" s="10" t="str">
        <f t="shared" ca="1" si="18"/>
        <v>S</v>
      </c>
      <c r="PB19" s="10" t="str">
        <f t="shared" ca="1" si="18"/>
        <v>S</v>
      </c>
      <c r="PC19" s="10" t="str">
        <f t="shared" ca="1" si="18"/>
        <v>M</v>
      </c>
      <c r="PD19" s="10" t="str">
        <f t="shared" ca="1" si="18"/>
        <v>T</v>
      </c>
      <c r="PE19" s="10" t="str">
        <f t="shared" ca="1" si="18"/>
        <v>W</v>
      </c>
      <c r="PF19" s="10" t="str">
        <f t="shared" ca="1" si="18"/>
        <v>T</v>
      </c>
      <c r="PG19" s="10" t="str">
        <f t="shared" ca="1" si="18"/>
        <v>F</v>
      </c>
      <c r="PH19" s="10" t="str">
        <f t="shared" ca="1" si="18"/>
        <v>S</v>
      </c>
      <c r="PI19" s="10" t="str">
        <f t="shared" ca="1" si="18"/>
        <v>S</v>
      </c>
      <c r="PJ19" s="10" t="str">
        <f t="shared" ca="1" si="18"/>
        <v>M</v>
      </c>
      <c r="PK19" s="10" t="str">
        <f t="shared" ca="1" si="18"/>
        <v>T</v>
      </c>
      <c r="PL19" s="10" t="str">
        <f t="shared" ca="1" si="18"/>
        <v>W</v>
      </c>
      <c r="PM19" s="10" t="str">
        <f t="shared" ca="1" si="18"/>
        <v>T</v>
      </c>
      <c r="PN19" s="10" t="str">
        <f t="shared" ca="1" si="18"/>
        <v>F</v>
      </c>
      <c r="PO19" s="10" t="str">
        <f t="shared" ca="1" si="18"/>
        <v>S</v>
      </c>
      <c r="PP19" s="10" t="str">
        <f t="shared" ca="1" si="18"/>
        <v>S</v>
      </c>
      <c r="PQ19" s="10" t="str">
        <f t="shared" ca="1" si="18"/>
        <v>M</v>
      </c>
      <c r="PR19" s="10" t="str">
        <f t="shared" ca="1" si="18"/>
        <v>T</v>
      </c>
      <c r="PS19" s="10" t="str">
        <f t="shared" ca="1" si="18"/>
        <v>W</v>
      </c>
      <c r="PT19" s="10" t="str">
        <f t="shared" ca="1" si="18"/>
        <v>T</v>
      </c>
      <c r="PU19" s="10" t="str">
        <f t="shared" ca="1" si="18"/>
        <v>F</v>
      </c>
      <c r="PV19" s="10" t="str">
        <f t="shared" ca="1" si="18"/>
        <v>S</v>
      </c>
      <c r="PW19" s="10" t="str">
        <f t="shared" ca="1" si="18"/>
        <v>S</v>
      </c>
      <c r="PX19" s="10" t="str">
        <f t="shared" ca="1" si="18"/>
        <v>M</v>
      </c>
      <c r="PY19" s="10" t="str">
        <f t="shared" ca="1" si="18"/>
        <v>T</v>
      </c>
      <c r="PZ19" s="10" t="str">
        <f t="shared" ca="1" si="18"/>
        <v>W</v>
      </c>
      <c r="QA19" s="10" t="str">
        <f t="shared" ca="1" si="18"/>
        <v>T</v>
      </c>
      <c r="QB19" s="10" t="str">
        <f t="shared" ca="1" si="18"/>
        <v>F</v>
      </c>
      <c r="QC19" s="10" t="str">
        <f t="shared" ca="1" si="18"/>
        <v>S</v>
      </c>
      <c r="QD19" s="10" t="str">
        <f t="shared" ca="1" si="18"/>
        <v>S</v>
      </c>
      <c r="QE19" s="10" t="str">
        <f t="shared" ca="1" si="18"/>
        <v>M</v>
      </c>
      <c r="QF19" s="10" t="str">
        <f t="shared" ca="1" si="18"/>
        <v>T</v>
      </c>
      <c r="QG19" s="10" t="str">
        <f t="shared" ca="1" si="18"/>
        <v>W</v>
      </c>
      <c r="QH19" s="10" t="str">
        <f t="shared" ca="1" si="18"/>
        <v>T</v>
      </c>
      <c r="QI19" s="10" t="str">
        <f t="shared" ca="1" si="18"/>
        <v>F</v>
      </c>
      <c r="QJ19" s="10" t="str">
        <f t="shared" ca="1" si="18"/>
        <v>S</v>
      </c>
      <c r="QK19" s="10" t="str">
        <f t="shared" ca="1" si="18"/>
        <v>S</v>
      </c>
      <c r="QL19" s="10" t="str">
        <f t="shared" ca="1" si="18"/>
        <v>M</v>
      </c>
      <c r="QM19" s="10" t="str">
        <f t="shared" ca="1" si="18"/>
        <v>T</v>
      </c>
      <c r="QN19" s="10" t="str">
        <f t="shared" ca="1" si="18"/>
        <v>W</v>
      </c>
      <c r="QO19" s="10" t="str">
        <f t="shared" ca="1" si="18"/>
        <v>T</v>
      </c>
      <c r="QP19" s="10" t="str">
        <f t="shared" ca="1" si="18"/>
        <v>F</v>
      </c>
      <c r="QQ19" s="10" t="str">
        <f t="shared" ca="1" si="18"/>
        <v>S</v>
      </c>
      <c r="QR19" s="10" t="str">
        <f t="shared" ca="1" si="18"/>
        <v>S</v>
      </c>
      <c r="QS19" s="10" t="str">
        <f t="shared" ca="1" si="18"/>
        <v>M</v>
      </c>
      <c r="QT19" s="10" t="str">
        <f t="shared" ca="1" si="18"/>
        <v>T</v>
      </c>
      <c r="QU19" s="10" t="str">
        <f t="shared" ca="1" si="18"/>
        <v>W</v>
      </c>
      <c r="QV19" s="10" t="str">
        <f t="shared" ca="1" si="18"/>
        <v>T</v>
      </c>
      <c r="QW19" s="10" t="str">
        <f t="shared" ca="1" si="18"/>
        <v>F</v>
      </c>
      <c r="QX19" s="10" t="str">
        <f t="shared" ca="1" si="18"/>
        <v>S</v>
      </c>
      <c r="QY19" s="10" t="str">
        <f t="shared" ca="1" si="18"/>
        <v>S</v>
      </c>
      <c r="QZ19" s="10" t="str">
        <f t="shared" ca="1" si="18"/>
        <v>M</v>
      </c>
      <c r="RA19" s="10" t="str">
        <f t="shared" ca="1" si="18"/>
        <v>T</v>
      </c>
      <c r="RB19" s="10" t="str">
        <f t="shared" ca="1" si="18"/>
        <v>W</v>
      </c>
      <c r="RC19" s="10" t="str">
        <f t="shared" ca="1" si="18"/>
        <v>T</v>
      </c>
      <c r="RD19" s="10" t="str">
        <f t="shared" ref="RD19:TO19" ca="1" si="19">LEFT(TEXT(RD17,"ddd"),1)</f>
        <v>F</v>
      </c>
      <c r="RE19" s="10" t="str">
        <f t="shared" ca="1" si="19"/>
        <v>S</v>
      </c>
      <c r="RF19" s="10" t="str">
        <f t="shared" ca="1" si="19"/>
        <v>S</v>
      </c>
      <c r="RG19" s="10" t="str">
        <f t="shared" ca="1" si="19"/>
        <v>M</v>
      </c>
      <c r="RH19" s="10" t="str">
        <f t="shared" ca="1" si="19"/>
        <v>T</v>
      </c>
      <c r="RI19" s="10" t="str">
        <f t="shared" ca="1" si="19"/>
        <v>W</v>
      </c>
      <c r="RJ19" s="10" t="str">
        <f t="shared" ca="1" si="19"/>
        <v>T</v>
      </c>
      <c r="RK19" s="10" t="str">
        <f t="shared" ca="1" si="19"/>
        <v>F</v>
      </c>
      <c r="RL19" s="10" t="str">
        <f t="shared" ca="1" si="19"/>
        <v>S</v>
      </c>
      <c r="RM19" s="10" t="str">
        <f t="shared" ca="1" si="19"/>
        <v>S</v>
      </c>
      <c r="RN19" s="10" t="str">
        <f t="shared" ca="1" si="19"/>
        <v>M</v>
      </c>
      <c r="RO19" s="10" t="str">
        <f t="shared" ca="1" si="19"/>
        <v>T</v>
      </c>
      <c r="RP19" s="10" t="str">
        <f t="shared" ca="1" si="19"/>
        <v>W</v>
      </c>
      <c r="RQ19" s="10" t="str">
        <f t="shared" ca="1" si="19"/>
        <v>T</v>
      </c>
      <c r="RR19" s="10" t="str">
        <f t="shared" ca="1" si="19"/>
        <v>F</v>
      </c>
      <c r="RS19" s="10" t="str">
        <f t="shared" ca="1" si="19"/>
        <v>S</v>
      </c>
      <c r="RT19" s="10" t="str">
        <f t="shared" ca="1" si="19"/>
        <v>S</v>
      </c>
      <c r="RU19" s="10" t="str">
        <f t="shared" ca="1" si="19"/>
        <v>M</v>
      </c>
      <c r="RV19" s="10" t="str">
        <f t="shared" ca="1" si="19"/>
        <v>T</v>
      </c>
      <c r="RW19" s="10" t="str">
        <f t="shared" ca="1" si="19"/>
        <v>W</v>
      </c>
      <c r="RX19" s="10" t="str">
        <f t="shared" ca="1" si="19"/>
        <v>T</v>
      </c>
      <c r="RY19" s="10" t="str">
        <f t="shared" ca="1" si="19"/>
        <v>F</v>
      </c>
      <c r="RZ19" s="10" t="str">
        <f t="shared" ca="1" si="19"/>
        <v>S</v>
      </c>
      <c r="SA19" s="10" t="str">
        <f t="shared" ca="1" si="19"/>
        <v>S</v>
      </c>
      <c r="SB19" s="10" t="str">
        <f t="shared" ca="1" si="19"/>
        <v>M</v>
      </c>
      <c r="SC19" s="10" t="str">
        <f t="shared" ca="1" si="19"/>
        <v>T</v>
      </c>
      <c r="SD19" s="10" t="str">
        <f t="shared" ca="1" si="19"/>
        <v>W</v>
      </c>
      <c r="SE19" s="10" t="str">
        <f t="shared" ca="1" si="19"/>
        <v>T</v>
      </c>
      <c r="SF19" s="10" t="str">
        <f t="shared" ca="1" si="19"/>
        <v>F</v>
      </c>
      <c r="SG19" s="10" t="str">
        <f t="shared" ca="1" si="19"/>
        <v>S</v>
      </c>
      <c r="SH19" s="10" t="str">
        <f t="shared" ca="1" si="19"/>
        <v>S</v>
      </c>
      <c r="SI19" s="10" t="str">
        <f t="shared" ca="1" si="19"/>
        <v>M</v>
      </c>
      <c r="SJ19" s="10" t="str">
        <f t="shared" ca="1" si="19"/>
        <v>T</v>
      </c>
      <c r="SK19" s="10" t="str">
        <f t="shared" ca="1" si="19"/>
        <v>W</v>
      </c>
      <c r="SL19" s="10" t="str">
        <f t="shared" ca="1" si="19"/>
        <v>T</v>
      </c>
      <c r="SM19" s="10" t="str">
        <f t="shared" ca="1" si="19"/>
        <v>F</v>
      </c>
      <c r="SN19" s="10" t="str">
        <f t="shared" ca="1" si="19"/>
        <v>S</v>
      </c>
      <c r="SO19" s="10" t="str">
        <f t="shared" ca="1" si="19"/>
        <v>S</v>
      </c>
      <c r="SP19" s="10" t="str">
        <f t="shared" ca="1" si="19"/>
        <v>M</v>
      </c>
      <c r="SQ19" s="10" t="str">
        <f t="shared" ca="1" si="19"/>
        <v>T</v>
      </c>
      <c r="SR19" s="10" t="str">
        <f t="shared" ca="1" si="19"/>
        <v>W</v>
      </c>
      <c r="SS19" s="10" t="str">
        <f t="shared" ca="1" si="19"/>
        <v>T</v>
      </c>
      <c r="ST19" s="10" t="str">
        <f t="shared" ca="1" si="19"/>
        <v>F</v>
      </c>
      <c r="SU19" s="10" t="str">
        <f t="shared" ca="1" si="19"/>
        <v>S</v>
      </c>
      <c r="SV19" s="10" t="str">
        <f t="shared" ca="1" si="19"/>
        <v>S</v>
      </c>
      <c r="SW19" s="10" t="str">
        <f t="shared" ca="1" si="19"/>
        <v>M</v>
      </c>
      <c r="SX19" s="10" t="str">
        <f t="shared" ca="1" si="19"/>
        <v>T</v>
      </c>
      <c r="SY19" s="10" t="str">
        <f t="shared" ca="1" si="19"/>
        <v>W</v>
      </c>
      <c r="SZ19" s="10" t="str">
        <f t="shared" ca="1" si="19"/>
        <v>T</v>
      </c>
      <c r="TA19" s="10" t="str">
        <f t="shared" ca="1" si="19"/>
        <v>F</v>
      </c>
      <c r="TB19" s="10" t="str">
        <f t="shared" ca="1" si="19"/>
        <v>S</v>
      </c>
      <c r="TC19" s="10" t="str">
        <f t="shared" ca="1" si="19"/>
        <v>S</v>
      </c>
      <c r="TD19" s="10" t="str">
        <f t="shared" ca="1" si="19"/>
        <v>M</v>
      </c>
      <c r="TE19" s="10" t="str">
        <f t="shared" ca="1" si="19"/>
        <v>T</v>
      </c>
      <c r="TF19" s="10" t="str">
        <f t="shared" ca="1" si="19"/>
        <v>W</v>
      </c>
      <c r="TG19" s="10" t="str">
        <f t="shared" ca="1" si="19"/>
        <v>T</v>
      </c>
      <c r="TH19" s="10" t="str">
        <f t="shared" ca="1" si="19"/>
        <v>F</v>
      </c>
      <c r="TI19" s="10" t="str">
        <f t="shared" ca="1" si="19"/>
        <v>S</v>
      </c>
      <c r="TJ19" s="10" t="str">
        <f t="shared" ca="1" si="19"/>
        <v>S</v>
      </c>
      <c r="TK19" s="10" t="str">
        <f t="shared" ca="1" si="19"/>
        <v>M</v>
      </c>
      <c r="TL19" s="10" t="str">
        <f t="shared" ca="1" si="19"/>
        <v>T</v>
      </c>
      <c r="TM19" s="10" t="str">
        <f t="shared" ca="1" si="19"/>
        <v>W</v>
      </c>
      <c r="TN19" s="10" t="str">
        <f t="shared" ca="1" si="19"/>
        <v>T</v>
      </c>
      <c r="TO19" s="10" t="str">
        <f t="shared" ca="1" si="19"/>
        <v>F</v>
      </c>
      <c r="TP19" s="10" t="str">
        <f t="shared" ref="TP19:WA19" ca="1" si="20">LEFT(TEXT(TP17,"ddd"),1)</f>
        <v>S</v>
      </c>
      <c r="TQ19" s="10" t="str">
        <f t="shared" ca="1" si="20"/>
        <v>S</v>
      </c>
      <c r="TR19" s="10" t="str">
        <f t="shared" ca="1" si="20"/>
        <v>M</v>
      </c>
      <c r="TS19" s="10" t="str">
        <f t="shared" ca="1" si="20"/>
        <v>T</v>
      </c>
      <c r="TT19" s="10" t="str">
        <f t="shared" ca="1" si="20"/>
        <v>W</v>
      </c>
      <c r="TU19" s="10" t="str">
        <f t="shared" ca="1" si="20"/>
        <v>T</v>
      </c>
      <c r="TV19" s="10" t="str">
        <f t="shared" ca="1" si="20"/>
        <v>F</v>
      </c>
      <c r="TW19" s="10" t="str">
        <f t="shared" ca="1" si="20"/>
        <v>S</v>
      </c>
      <c r="TX19" s="10" t="str">
        <f t="shared" ca="1" si="20"/>
        <v>S</v>
      </c>
      <c r="TY19" s="10" t="str">
        <f t="shared" ca="1" si="20"/>
        <v>M</v>
      </c>
      <c r="TZ19" s="10" t="str">
        <f t="shared" ca="1" si="20"/>
        <v>T</v>
      </c>
      <c r="UA19" s="10" t="str">
        <f t="shared" ca="1" si="20"/>
        <v>W</v>
      </c>
      <c r="UB19" s="10" t="str">
        <f t="shared" ca="1" si="20"/>
        <v>T</v>
      </c>
      <c r="UC19" s="10" t="str">
        <f t="shared" ca="1" si="20"/>
        <v>F</v>
      </c>
      <c r="UD19" s="10" t="str">
        <f t="shared" ca="1" si="20"/>
        <v>S</v>
      </c>
      <c r="UE19" s="10" t="str">
        <f t="shared" ca="1" si="20"/>
        <v>S</v>
      </c>
      <c r="UF19" s="10" t="str">
        <f t="shared" ca="1" si="20"/>
        <v>M</v>
      </c>
      <c r="UG19" s="10" t="str">
        <f t="shared" ca="1" si="20"/>
        <v>T</v>
      </c>
      <c r="UH19" s="10" t="str">
        <f t="shared" ca="1" si="20"/>
        <v>W</v>
      </c>
      <c r="UI19" s="10" t="str">
        <f t="shared" ca="1" si="20"/>
        <v>T</v>
      </c>
      <c r="UJ19" s="10" t="str">
        <f t="shared" ca="1" si="20"/>
        <v>F</v>
      </c>
      <c r="UK19" s="10" t="str">
        <f t="shared" ca="1" si="20"/>
        <v>S</v>
      </c>
      <c r="UL19" s="10" t="str">
        <f t="shared" ca="1" si="20"/>
        <v>S</v>
      </c>
      <c r="UM19" s="10" t="str">
        <f t="shared" ca="1" si="20"/>
        <v>M</v>
      </c>
      <c r="UN19" s="10" t="str">
        <f t="shared" ca="1" si="20"/>
        <v>T</v>
      </c>
      <c r="UO19" s="10" t="str">
        <f t="shared" ca="1" si="20"/>
        <v>W</v>
      </c>
      <c r="UP19" s="10" t="str">
        <f t="shared" ca="1" si="20"/>
        <v>T</v>
      </c>
      <c r="UQ19" s="10" t="str">
        <f t="shared" ca="1" si="20"/>
        <v>F</v>
      </c>
      <c r="UR19" s="10" t="str">
        <f t="shared" ca="1" si="20"/>
        <v>S</v>
      </c>
      <c r="US19" s="10" t="str">
        <f t="shared" ca="1" si="20"/>
        <v>S</v>
      </c>
      <c r="UT19" s="10" t="str">
        <f t="shared" ca="1" si="20"/>
        <v>M</v>
      </c>
      <c r="UU19" s="10" t="str">
        <f t="shared" ca="1" si="20"/>
        <v>T</v>
      </c>
      <c r="UV19" s="10" t="str">
        <f t="shared" ca="1" si="20"/>
        <v>W</v>
      </c>
      <c r="UW19" s="10" t="str">
        <f t="shared" ca="1" si="20"/>
        <v>T</v>
      </c>
      <c r="UX19" s="10" t="str">
        <f t="shared" ca="1" si="20"/>
        <v>F</v>
      </c>
      <c r="UY19" s="10" t="str">
        <f t="shared" ca="1" si="20"/>
        <v>S</v>
      </c>
      <c r="UZ19" s="10" t="str">
        <f t="shared" ca="1" si="20"/>
        <v>S</v>
      </c>
      <c r="VA19" s="10" t="str">
        <f t="shared" ca="1" si="20"/>
        <v>M</v>
      </c>
      <c r="VB19" s="10" t="str">
        <f t="shared" ca="1" si="20"/>
        <v>T</v>
      </c>
      <c r="VC19" s="10" t="str">
        <f t="shared" ca="1" si="20"/>
        <v>W</v>
      </c>
      <c r="VD19" s="10" t="str">
        <f t="shared" ca="1" si="20"/>
        <v>T</v>
      </c>
      <c r="VE19" s="10" t="str">
        <f t="shared" ca="1" si="20"/>
        <v>F</v>
      </c>
      <c r="VF19" s="10" t="str">
        <f t="shared" ca="1" si="20"/>
        <v>S</v>
      </c>
      <c r="VG19" s="10" t="str">
        <f t="shared" ca="1" si="20"/>
        <v>S</v>
      </c>
      <c r="VH19" s="10" t="str">
        <f t="shared" ca="1" si="20"/>
        <v>M</v>
      </c>
      <c r="VI19" s="10" t="str">
        <f t="shared" ca="1" si="20"/>
        <v>T</v>
      </c>
      <c r="VJ19" s="10" t="str">
        <f t="shared" ca="1" si="20"/>
        <v>W</v>
      </c>
      <c r="VK19" s="10" t="str">
        <f t="shared" ca="1" si="20"/>
        <v>T</v>
      </c>
      <c r="VL19" s="10" t="str">
        <f t="shared" ca="1" si="20"/>
        <v>F</v>
      </c>
      <c r="VM19" s="10" t="str">
        <f t="shared" ca="1" si="20"/>
        <v>S</v>
      </c>
      <c r="VN19" s="10" t="str">
        <f t="shared" ca="1" si="20"/>
        <v>S</v>
      </c>
      <c r="VO19" s="10" t="str">
        <f t="shared" ca="1" si="20"/>
        <v>M</v>
      </c>
      <c r="VP19" s="10" t="str">
        <f t="shared" ca="1" si="20"/>
        <v>T</v>
      </c>
      <c r="VQ19" s="10" t="str">
        <f t="shared" ca="1" si="20"/>
        <v>W</v>
      </c>
      <c r="VR19" s="10" t="str">
        <f t="shared" ca="1" si="20"/>
        <v>T</v>
      </c>
      <c r="VS19" s="10" t="str">
        <f t="shared" ca="1" si="20"/>
        <v>F</v>
      </c>
      <c r="VT19" s="10" t="str">
        <f t="shared" ca="1" si="20"/>
        <v>S</v>
      </c>
      <c r="VU19" s="10" t="str">
        <f t="shared" ca="1" si="20"/>
        <v>S</v>
      </c>
      <c r="VV19" s="10" t="str">
        <f t="shared" ca="1" si="20"/>
        <v>M</v>
      </c>
      <c r="VW19" s="10" t="str">
        <f t="shared" ca="1" si="20"/>
        <v>T</v>
      </c>
      <c r="VX19" s="10" t="str">
        <f t="shared" ca="1" si="20"/>
        <v>W</v>
      </c>
      <c r="VY19" s="10" t="str">
        <f t="shared" ca="1" si="20"/>
        <v>T</v>
      </c>
      <c r="VZ19" s="10" t="str">
        <f t="shared" ca="1" si="20"/>
        <v>F</v>
      </c>
      <c r="WA19" s="10" t="str">
        <f t="shared" ca="1" si="20"/>
        <v>S</v>
      </c>
      <c r="WB19" s="10" t="str">
        <f t="shared" ref="WB19:YM19" ca="1" si="21">LEFT(TEXT(WB17,"ddd"),1)</f>
        <v>S</v>
      </c>
      <c r="WC19" s="10" t="str">
        <f t="shared" ca="1" si="21"/>
        <v>M</v>
      </c>
      <c r="WD19" s="10" t="str">
        <f t="shared" ca="1" si="21"/>
        <v>T</v>
      </c>
      <c r="WE19" s="10" t="str">
        <f t="shared" ca="1" si="21"/>
        <v>W</v>
      </c>
      <c r="WF19" s="10" t="str">
        <f t="shared" ca="1" si="21"/>
        <v>T</v>
      </c>
      <c r="WG19" s="10" t="str">
        <f t="shared" ca="1" si="21"/>
        <v>F</v>
      </c>
      <c r="WH19" s="10" t="str">
        <f t="shared" ca="1" si="21"/>
        <v>S</v>
      </c>
      <c r="WI19" s="10" t="str">
        <f t="shared" ca="1" si="21"/>
        <v>S</v>
      </c>
      <c r="WJ19" s="10" t="str">
        <f t="shared" ca="1" si="21"/>
        <v>M</v>
      </c>
      <c r="WK19" s="10" t="str">
        <f t="shared" ca="1" si="21"/>
        <v>T</v>
      </c>
      <c r="WL19" s="10" t="str">
        <f t="shared" ca="1" si="21"/>
        <v>W</v>
      </c>
      <c r="WM19" s="10" t="str">
        <f t="shared" ca="1" si="21"/>
        <v>T</v>
      </c>
      <c r="WN19" s="10" t="str">
        <f t="shared" ca="1" si="21"/>
        <v>F</v>
      </c>
      <c r="WO19" s="10" t="str">
        <f t="shared" ca="1" si="21"/>
        <v>S</v>
      </c>
      <c r="WP19" s="10" t="str">
        <f t="shared" ca="1" si="21"/>
        <v>S</v>
      </c>
      <c r="WQ19" s="10" t="str">
        <f t="shared" ca="1" si="21"/>
        <v>M</v>
      </c>
      <c r="WR19" s="10" t="str">
        <f t="shared" ca="1" si="21"/>
        <v>T</v>
      </c>
      <c r="WS19" s="10" t="str">
        <f t="shared" ca="1" si="21"/>
        <v>W</v>
      </c>
      <c r="WT19" s="10" t="str">
        <f t="shared" ca="1" si="21"/>
        <v>T</v>
      </c>
      <c r="WU19" s="10" t="str">
        <f t="shared" ca="1" si="21"/>
        <v>F</v>
      </c>
      <c r="WV19" s="10" t="str">
        <f t="shared" ca="1" si="21"/>
        <v>S</v>
      </c>
      <c r="WW19" s="10" t="str">
        <f t="shared" ca="1" si="21"/>
        <v>S</v>
      </c>
      <c r="WX19" s="10" t="str">
        <f t="shared" ca="1" si="21"/>
        <v>M</v>
      </c>
      <c r="WY19" s="10" t="str">
        <f t="shared" ca="1" si="21"/>
        <v>T</v>
      </c>
      <c r="WZ19" s="10" t="str">
        <f t="shared" ca="1" si="21"/>
        <v>W</v>
      </c>
      <c r="XA19" s="10" t="str">
        <f t="shared" ca="1" si="21"/>
        <v>T</v>
      </c>
      <c r="XB19" s="10" t="str">
        <f t="shared" ca="1" si="21"/>
        <v>F</v>
      </c>
      <c r="XC19" s="10" t="str">
        <f t="shared" ca="1" si="21"/>
        <v>S</v>
      </c>
      <c r="XD19" s="10" t="str">
        <f t="shared" ca="1" si="21"/>
        <v>S</v>
      </c>
      <c r="XE19" s="10" t="str">
        <f t="shared" ca="1" si="21"/>
        <v>M</v>
      </c>
      <c r="XF19" s="10" t="str">
        <f t="shared" ca="1" si="21"/>
        <v>T</v>
      </c>
      <c r="XG19" s="10" t="str">
        <f t="shared" ca="1" si="21"/>
        <v>W</v>
      </c>
      <c r="XH19" s="10" t="str">
        <f t="shared" ca="1" si="21"/>
        <v>T</v>
      </c>
      <c r="XI19" s="10" t="str">
        <f t="shared" ca="1" si="21"/>
        <v>F</v>
      </c>
      <c r="XJ19" s="10" t="str">
        <f t="shared" ca="1" si="21"/>
        <v>S</v>
      </c>
      <c r="XK19" s="10" t="str">
        <f t="shared" ca="1" si="21"/>
        <v>S</v>
      </c>
      <c r="XL19" s="10" t="str">
        <f t="shared" ca="1" si="21"/>
        <v>M</v>
      </c>
      <c r="XM19" s="10" t="str">
        <f t="shared" ca="1" si="21"/>
        <v>T</v>
      </c>
      <c r="XN19" s="10" t="str">
        <f t="shared" ca="1" si="21"/>
        <v>W</v>
      </c>
      <c r="XO19" s="10" t="str">
        <f t="shared" ca="1" si="21"/>
        <v>T</v>
      </c>
      <c r="XP19" s="10" t="str">
        <f t="shared" ca="1" si="21"/>
        <v>F</v>
      </c>
      <c r="XQ19" s="10" t="str">
        <f t="shared" ca="1" si="21"/>
        <v>S</v>
      </c>
      <c r="XR19" s="10" t="str">
        <f t="shared" ca="1" si="21"/>
        <v>S</v>
      </c>
      <c r="XS19" s="10" t="str">
        <f t="shared" ca="1" si="21"/>
        <v>M</v>
      </c>
      <c r="XT19" s="10" t="str">
        <f t="shared" ca="1" si="21"/>
        <v>T</v>
      </c>
      <c r="XU19" s="10" t="str">
        <f t="shared" ca="1" si="21"/>
        <v>W</v>
      </c>
      <c r="XV19" s="10" t="str">
        <f t="shared" ca="1" si="21"/>
        <v>T</v>
      </c>
      <c r="XW19" s="10" t="str">
        <f t="shared" ca="1" si="21"/>
        <v>F</v>
      </c>
      <c r="XX19" s="10" t="str">
        <f t="shared" ca="1" si="21"/>
        <v>S</v>
      </c>
      <c r="XY19" s="10" t="str">
        <f t="shared" ca="1" si="21"/>
        <v>S</v>
      </c>
      <c r="XZ19" s="10" t="str">
        <f t="shared" ca="1" si="21"/>
        <v>M</v>
      </c>
      <c r="YA19" s="10" t="str">
        <f t="shared" ca="1" si="21"/>
        <v>T</v>
      </c>
      <c r="YB19" s="10" t="str">
        <f t="shared" ca="1" si="21"/>
        <v>W</v>
      </c>
      <c r="YC19" s="10" t="str">
        <f t="shared" ca="1" si="21"/>
        <v>T</v>
      </c>
      <c r="YD19" s="10" t="str">
        <f t="shared" ca="1" si="21"/>
        <v>F</v>
      </c>
      <c r="YE19" s="10" t="str">
        <f t="shared" ca="1" si="21"/>
        <v>S</v>
      </c>
      <c r="YF19" s="10" t="str">
        <f t="shared" ca="1" si="21"/>
        <v>S</v>
      </c>
      <c r="YG19" s="10" t="str">
        <f t="shared" ca="1" si="21"/>
        <v>M</v>
      </c>
      <c r="YH19" s="10" t="str">
        <f t="shared" ca="1" si="21"/>
        <v>T</v>
      </c>
      <c r="YI19" s="10" t="str">
        <f t="shared" ca="1" si="21"/>
        <v>W</v>
      </c>
      <c r="YJ19" s="10" t="str">
        <f t="shared" ca="1" si="21"/>
        <v>T</v>
      </c>
      <c r="YK19" s="10" t="str">
        <f t="shared" ca="1" si="21"/>
        <v>F</v>
      </c>
      <c r="YL19" s="10" t="str">
        <f t="shared" ca="1" si="21"/>
        <v>S</v>
      </c>
      <c r="YM19" s="10" t="str">
        <f t="shared" ca="1" si="21"/>
        <v>S</v>
      </c>
      <c r="YN19" s="10" t="str">
        <f t="shared" ref="YN19:AAY19" ca="1" si="22">LEFT(TEXT(YN17,"ddd"),1)</f>
        <v>M</v>
      </c>
      <c r="YO19" s="10" t="str">
        <f t="shared" ca="1" si="22"/>
        <v>T</v>
      </c>
      <c r="YP19" s="10" t="str">
        <f t="shared" ca="1" si="22"/>
        <v>W</v>
      </c>
      <c r="YQ19" s="10" t="str">
        <f t="shared" ca="1" si="22"/>
        <v>T</v>
      </c>
      <c r="YR19" s="10" t="str">
        <f t="shared" ca="1" si="22"/>
        <v>F</v>
      </c>
      <c r="YS19" s="10" t="str">
        <f t="shared" ca="1" si="22"/>
        <v>S</v>
      </c>
      <c r="YT19" s="10" t="str">
        <f t="shared" ca="1" si="22"/>
        <v>S</v>
      </c>
      <c r="YU19" s="10" t="str">
        <f t="shared" ca="1" si="22"/>
        <v>M</v>
      </c>
      <c r="YV19" s="10" t="str">
        <f t="shared" ca="1" si="22"/>
        <v>T</v>
      </c>
      <c r="YW19" s="10" t="str">
        <f t="shared" ca="1" si="22"/>
        <v>W</v>
      </c>
      <c r="YX19" s="10" t="str">
        <f t="shared" ca="1" si="22"/>
        <v>T</v>
      </c>
      <c r="YY19" s="10" t="str">
        <f t="shared" ca="1" si="22"/>
        <v>F</v>
      </c>
      <c r="YZ19" s="10" t="str">
        <f t="shared" ca="1" si="22"/>
        <v>S</v>
      </c>
      <c r="ZA19" s="10" t="str">
        <f t="shared" ca="1" si="22"/>
        <v>S</v>
      </c>
      <c r="ZB19" s="10" t="str">
        <f t="shared" ca="1" si="22"/>
        <v>M</v>
      </c>
      <c r="ZC19" s="10" t="str">
        <f t="shared" ca="1" si="22"/>
        <v>T</v>
      </c>
      <c r="ZD19" s="10" t="str">
        <f t="shared" ca="1" si="22"/>
        <v>W</v>
      </c>
      <c r="ZE19" s="10" t="str">
        <f t="shared" ca="1" si="22"/>
        <v>T</v>
      </c>
      <c r="ZF19" s="10" t="str">
        <f t="shared" ca="1" si="22"/>
        <v>F</v>
      </c>
      <c r="ZG19" s="10" t="str">
        <f t="shared" ca="1" si="22"/>
        <v>S</v>
      </c>
      <c r="ZH19" s="10" t="str">
        <f t="shared" ca="1" si="22"/>
        <v>S</v>
      </c>
      <c r="ZI19" s="10" t="str">
        <f t="shared" ca="1" si="22"/>
        <v>M</v>
      </c>
      <c r="ZJ19" s="10" t="str">
        <f t="shared" ca="1" si="22"/>
        <v>T</v>
      </c>
      <c r="ZK19" s="10" t="str">
        <f t="shared" ca="1" si="22"/>
        <v>W</v>
      </c>
      <c r="ZL19" s="10" t="str">
        <f t="shared" ca="1" si="22"/>
        <v>T</v>
      </c>
      <c r="ZM19" s="10" t="str">
        <f t="shared" ca="1" si="22"/>
        <v>F</v>
      </c>
      <c r="ZN19" s="10" t="str">
        <f t="shared" ca="1" si="22"/>
        <v>S</v>
      </c>
      <c r="ZO19" s="10" t="str">
        <f t="shared" ca="1" si="22"/>
        <v>S</v>
      </c>
      <c r="ZP19" s="10" t="str">
        <f t="shared" ca="1" si="22"/>
        <v>M</v>
      </c>
      <c r="ZQ19" s="10" t="str">
        <f t="shared" ca="1" si="22"/>
        <v>T</v>
      </c>
      <c r="ZR19" s="10" t="str">
        <f t="shared" ca="1" si="22"/>
        <v>W</v>
      </c>
      <c r="ZS19" s="10" t="str">
        <f t="shared" ca="1" si="22"/>
        <v>T</v>
      </c>
      <c r="ZT19" s="10" t="str">
        <f t="shared" ca="1" si="22"/>
        <v>F</v>
      </c>
      <c r="ZU19" s="10" t="str">
        <f t="shared" ca="1" si="22"/>
        <v>S</v>
      </c>
      <c r="ZV19" s="10" t="str">
        <f t="shared" ca="1" si="22"/>
        <v>S</v>
      </c>
      <c r="ZW19" s="10" t="str">
        <f t="shared" ca="1" si="22"/>
        <v>M</v>
      </c>
      <c r="ZX19" s="10" t="str">
        <f t="shared" ca="1" si="22"/>
        <v>T</v>
      </c>
      <c r="ZY19" s="10" t="str">
        <f t="shared" ca="1" si="22"/>
        <v>W</v>
      </c>
      <c r="ZZ19" s="10" t="str">
        <f t="shared" ca="1" si="22"/>
        <v>T</v>
      </c>
      <c r="AAA19" s="10" t="str">
        <f t="shared" ca="1" si="22"/>
        <v>F</v>
      </c>
      <c r="AAB19" s="10" t="str">
        <f t="shared" ca="1" si="22"/>
        <v>S</v>
      </c>
      <c r="AAC19" s="10" t="str">
        <f t="shared" ca="1" si="22"/>
        <v>S</v>
      </c>
      <c r="AAD19" s="10" t="str">
        <f t="shared" ca="1" si="22"/>
        <v>M</v>
      </c>
      <c r="AAE19" s="10" t="str">
        <f t="shared" ca="1" si="22"/>
        <v>T</v>
      </c>
      <c r="AAF19" s="10" t="str">
        <f t="shared" ca="1" si="22"/>
        <v>W</v>
      </c>
      <c r="AAG19" s="10" t="str">
        <f t="shared" ca="1" si="22"/>
        <v>T</v>
      </c>
      <c r="AAH19" s="10" t="str">
        <f t="shared" ca="1" si="22"/>
        <v>F</v>
      </c>
      <c r="AAI19" s="10" t="str">
        <f t="shared" ca="1" si="22"/>
        <v>S</v>
      </c>
      <c r="AAJ19" s="10" t="str">
        <f t="shared" ca="1" si="22"/>
        <v>S</v>
      </c>
      <c r="AAK19" s="10" t="str">
        <f t="shared" ca="1" si="22"/>
        <v>M</v>
      </c>
      <c r="AAL19" s="10" t="str">
        <f t="shared" ca="1" si="22"/>
        <v>T</v>
      </c>
      <c r="AAM19" s="10" t="str">
        <f t="shared" ca="1" si="22"/>
        <v>W</v>
      </c>
      <c r="AAN19" s="10" t="str">
        <f t="shared" ca="1" si="22"/>
        <v>T</v>
      </c>
      <c r="AAO19" s="10" t="str">
        <f t="shared" ca="1" si="22"/>
        <v>F</v>
      </c>
      <c r="AAP19" s="10" t="str">
        <f t="shared" ca="1" si="22"/>
        <v>S</v>
      </c>
      <c r="AAQ19" s="10" t="str">
        <f t="shared" ca="1" si="22"/>
        <v>S</v>
      </c>
      <c r="AAR19" s="10" t="str">
        <f t="shared" ca="1" si="22"/>
        <v>M</v>
      </c>
      <c r="AAS19" s="10" t="str">
        <f t="shared" ca="1" si="22"/>
        <v>T</v>
      </c>
      <c r="AAT19" s="10" t="str">
        <f t="shared" ca="1" si="22"/>
        <v>W</v>
      </c>
      <c r="AAU19" s="10" t="str">
        <f t="shared" ca="1" si="22"/>
        <v>T</v>
      </c>
      <c r="AAV19" s="10" t="str">
        <f t="shared" ca="1" si="22"/>
        <v>F</v>
      </c>
      <c r="AAW19" s="10" t="str">
        <f t="shared" ca="1" si="22"/>
        <v>S</v>
      </c>
      <c r="AAX19" s="10" t="str">
        <f t="shared" ca="1" si="22"/>
        <v>S</v>
      </c>
      <c r="AAY19" s="10" t="str">
        <f t="shared" ca="1" si="22"/>
        <v>M</v>
      </c>
      <c r="AAZ19" s="10" t="str">
        <f t="shared" ref="AAZ19:ABY19" ca="1" si="23">LEFT(TEXT(AAZ17,"ddd"),1)</f>
        <v>T</v>
      </c>
      <c r="ABA19" s="10" t="str">
        <f t="shared" ca="1" si="23"/>
        <v>W</v>
      </c>
      <c r="ABB19" s="10" t="str">
        <f t="shared" ca="1" si="23"/>
        <v>T</v>
      </c>
      <c r="ABC19" s="10" t="str">
        <f t="shared" ca="1" si="23"/>
        <v>F</v>
      </c>
      <c r="ABD19" s="10" t="str">
        <f t="shared" ca="1" si="23"/>
        <v>S</v>
      </c>
      <c r="ABE19" s="10" t="str">
        <f t="shared" ca="1" si="23"/>
        <v>S</v>
      </c>
      <c r="ABF19" s="10" t="str">
        <f t="shared" ca="1" si="23"/>
        <v>M</v>
      </c>
      <c r="ABG19" s="10" t="str">
        <f t="shared" ca="1" si="23"/>
        <v>T</v>
      </c>
      <c r="ABH19" s="10" t="str">
        <f t="shared" ca="1" si="23"/>
        <v>W</v>
      </c>
      <c r="ABI19" s="10" t="str">
        <f t="shared" ca="1" si="23"/>
        <v>T</v>
      </c>
      <c r="ABJ19" s="10" t="str">
        <f t="shared" ca="1" si="23"/>
        <v>F</v>
      </c>
      <c r="ABK19" s="10" t="str">
        <f t="shared" ca="1" si="23"/>
        <v>S</v>
      </c>
      <c r="ABL19" s="10" t="str">
        <f t="shared" ca="1" si="23"/>
        <v>S</v>
      </c>
      <c r="ABM19" s="10" t="str">
        <f t="shared" ca="1" si="23"/>
        <v>M</v>
      </c>
      <c r="ABN19" s="10" t="str">
        <f t="shared" ca="1" si="23"/>
        <v>T</v>
      </c>
      <c r="ABO19" s="10" t="str">
        <f t="shared" ca="1" si="23"/>
        <v>W</v>
      </c>
      <c r="ABP19" s="10" t="str">
        <f t="shared" ca="1" si="23"/>
        <v>T</v>
      </c>
      <c r="ABQ19" s="10" t="str">
        <f t="shared" ca="1" si="23"/>
        <v>F</v>
      </c>
      <c r="ABR19" s="10" t="str">
        <f t="shared" ca="1" si="23"/>
        <v>S</v>
      </c>
      <c r="ABS19" s="10" t="str">
        <f t="shared" ca="1" si="23"/>
        <v>S</v>
      </c>
      <c r="ABT19" s="10" t="str">
        <f t="shared" ca="1" si="23"/>
        <v>M</v>
      </c>
      <c r="ABU19" s="10" t="str">
        <f t="shared" ca="1" si="23"/>
        <v>T</v>
      </c>
      <c r="ABV19" s="10" t="str">
        <f t="shared" ca="1" si="23"/>
        <v>W</v>
      </c>
      <c r="ABW19" s="10" t="str">
        <f t="shared" ca="1" si="23"/>
        <v>T</v>
      </c>
      <c r="ABX19" s="10" t="str">
        <f t="shared" ca="1" si="23"/>
        <v>F</v>
      </c>
      <c r="ABY19" s="10" t="str">
        <f t="shared" ca="1" si="23"/>
        <v>S</v>
      </c>
    </row>
    <row r="20" spans="2:753" x14ac:dyDescent="0.35">
      <c r="B20" s="5">
        <v>1</v>
      </c>
      <c r="C20" s="8" t="s">
        <v>52</v>
      </c>
      <c r="D20" s="8" t="s">
        <v>53</v>
      </c>
      <c r="E20" s="5" t="s">
        <v>54</v>
      </c>
      <c r="F20" s="5" t="s">
        <v>10</v>
      </c>
      <c r="G20" s="7"/>
      <c r="H20" s="5" t="s">
        <v>6</v>
      </c>
      <c r="I20" s="6">
        <v>0.25</v>
      </c>
      <c r="J20" s="7">
        <v>45119</v>
      </c>
      <c r="K20" s="7"/>
      <c r="L20" s="5"/>
      <c r="M20" s="5"/>
      <c r="N20" s="5"/>
      <c r="O20" s="5">
        <v>2</v>
      </c>
      <c r="P20" s="11" cm="1">
        <f t="array" ref="P20">IF(AND(PercentRow&lt;&gt;""),PlanDaysRow-PlanDaysRow*PercentRow,PlanDaysRow)</f>
        <v>1.5</v>
      </c>
      <c r="Q20" s="13" cm="1">
        <f t="array" ref="Q20">IFERROR(IF(IndStartRow&lt;&gt;"",IndStartRow,IF(IndEndRow&lt;&gt;"",plan_start_calculation,IF(DepIDRow&lt;&gt;"",IF(OR(DepTypeRow="FS",DepTypeRow=""),fs_calculation,IF(DepTypeRow="SS",ss_calculation,plan_start_calculation)),""))),"")</f>
        <v>45119</v>
      </c>
      <c r="R20" s="13" cm="1">
        <f t="array" ref="R20">IFERROR(IF(IndStartRow&lt;&gt;"",plan_end_calculation,IF(IndEndRow&lt;&gt;"", IndEndRow,IF(DepIDRow&lt;&gt;"", IF(DepTypeRow="SF",sf_calculation, IF(DepTypeRow="FF",ff_calculation, plan_end_calculation)),""))),"")</f>
        <v>45120</v>
      </c>
      <c r="S20" s="7"/>
      <c r="T20" s="7"/>
      <c r="U20" s="11" t="str">
        <f t="shared" ref="U20:U26" si="24">IF(AND(ActualStartRow&lt;&gt;"",ActualEndRow&lt;&gt;""), NETWORKDAYS(ActualStartRow, ActualEndRow,HolidaysList),"")</f>
        <v/>
      </c>
    </row>
    <row r="21" spans="2:753" x14ac:dyDescent="0.35">
      <c r="B21" s="5">
        <v>2</v>
      </c>
      <c r="C21" s="8" t="s">
        <v>56</v>
      </c>
      <c r="D21" s="8"/>
      <c r="E21" s="5" t="s">
        <v>54</v>
      </c>
      <c r="F21" s="5"/>
      <c r="G21" s="7"/>
      <c r="H21" s="5" t="s">
        <v>5</v>
      </c>
      <c r="I21" s="6"/>
      <c r="J21" s="7"/>
      <c r="K21" s="7"/>
      <c r="L21" s="5">
        <v>1</v>
      </c>
      <c r="M21" s="5" t="s">
        <v>59</v>
      </c>
      <c r="N21" s="5"/>
      <c r="O21" s="5">
        <v>2</v>
      </c>
      <c r="P21" s="11" cm="1">
        <f t="array" ref="P21">IF(AND(PercentRow&lt;&gt;""),PlanDaysRow-PlanDaysRow*PercentRow,PlanDaysRow)</f>
        <v>2</v>
      </c>
      <c r="Q21" s="13" cm="1">
        <f t="array" ref="Q21">IFERROR(IF(IndStartRow&lt;&gt;"",IndStartRow,IF(IndEndRow&lt;&gt;"",plan_start_calculation,IF(DepIDRow&lt;&gt;"",IF(OR(DepTypeRow="FS",DepTypeRow=""),fs_calculation,IF(DepTypeRow="SS",ss_calculation,plan_start_calculation)),""))),"")</f>
        <v>45121</v>
      </c>
      <c r="R21" s="13" cm="1">
        <f t="array" ref="R21">IFERROR(IF(IndStartRow&lt;&gt;"",plan_end_calculation,IF(IndEndRow&lt;&gt;"", IndEndRow,IF(DepIDRow&lt;&gt;"", IF(DepTypeRow="SF",sf_calculation, IF(DepTypeRow="FF",ff_calculation, plan_end_calculation)),""))),"")</f>
        <v>45124</v>
      </c>
      <c r="S21" s="7"/>
      <c r="T21" s="7"/>
      <c r="U21" s="11" t="str">
        <f t="shared" si="24"/>
        <v/>
      </c>
    </row>
    <row r="22" spans="2:753" x14ac:dyDescent="0.35">
      <c r="B22" s="5">
        <v>3</v>
      </c>
      <c r="C22" s="8" t="s">
        <v>60</v>
      </c>
      <c r="D22" s="8"/>
      <c r="E22" s="5" t="s">
        <v>54</v>
      </c>
      <c r="F22" s="5"/>
      <c r="G22" s="5"/>
      <c r="H22" s="5" t="s">
        <v>5</v>
      </c>
      <c r="I22" s="6"/>
      <c r="J22" s="7"/>
      <c r="K22" s="7"/>
      <c r="L22" s="5">
        <v>2</v>
      </c>
      <c r="M22" s="5"/>
      <c r="N22" s="5"/>
      <c r="O22" s="5">
        <v>3</v>
      </c>
      <c r="P22" s="11" cm="1">
        <f t="array" ref="P22">IF(AND(PercentRow&lt;&gt;""),PlanDaysRow-PlanDaysRow*PercentRow,PlanDaysRow)</f>
        <v>3</v>
      </c>
      <c r="Q22" s="13" cm="1">
        <f t="array" ref="Q22">IFERROR(IF(IndStartRow&lt;&gt;"",IndStartRow,IF(IndEndRow&lt;&gt;"",plan_start_calculation,IF(DepIDRow&lt;&gt;"",IF(OR(DepTypeRow="FS",DepTypeRow=""),fs_calculation,IF(DepTypeRow="SS",ss_calculation,plan_start_calculation)),""))),"")</f>
        <v>45125</v>
      </c>
      <c r="R22" s="13" cm="1">
        <f t="array" ref="R22">IFERROR(IF(IndStartRow&lt;&gt;"",plan_end_calculation,IF(IndEndRow&lt;&gt;"", IndEndRow,IF(DepIDRow&lt;&gt;"", IF(DepTypeRow="SF",sf_calculation, IF(DepTypeRow="FF",ff_calculation, plan_end_calculation)),""))),"")</f>
        <v>45127</v>
      </c>
      <c r="S22" s="7"/>
      <c r="T22" s="7"/>
      <c r="U22" s="11" t="str">
        <f t="shared" si="24"/>
        <v/>
      </c>
    </row>
    <row r="23" spans="2:753" x14ac:dyDescent="0.35">
      <c r="B23" s="5">
        <v>4</v>
      </c>
      <c r="C23" s="8" t="s">
        <v>61</v>
      </c>
      <c r="D23" s="8"/>
      <c r="E23" s="5" t="s">
        <v>54</v>
      </c>
      <c r="F23" s="5"/>
      <c r="G23" s="5"/>
      <c r="H23" s="5" t="s">
        <v>5</v>
      </c>
      <c r="I23" s="6"/>
      <c r="J23" s="7"/>
      <c r="K23" s="7"/>
      <c r="L23" s="5">
        <v>2</v>
      </c>
      <c r="M23" s="5"/>
      <c r="N23" s="5"/>
      <c r="O23" s="5">
        <v>4</v>
      </c>
      <c r="P23" s="11" cm="1">
        <f t="array" ref="P23">IF(AND(PercentRow&lt;&gt;""),PlanDaysRow-PlanDaysRow*PercentRow,PlanDaysRow)</f>
        <v>4</v>
      </c>
      <c r="Q23" s="13" cm="1">
        <f t="array" ref="Q23">IFERROR(IF(IndStartRow&lt;&gt;"",IndStartRow,IF(IndEndRow&lt;&gt;"",plan_start_calculation,IF(DepIDRow&lt;&gt;"",IF(OR(DepTypeRow="FS",DepTypeRow=""),fs_calculation,IF(DepTypeRow="SS",ss_calculation,plan_start_calculation)),""))),"")</f>
        <v>45125</v>
      </c>
      <c r="R23" s="13" cm="1">
        <f t="array" ref="R23">IFERROR(IF(IndStartRow&lt;&gt;"",plan_end_calculation,IF(IndEndRow&lt;&gt;"", IndEndRow,IF(DepIDRow&lt;&gt;"", IF(DepTypeRow="SF",sf_calculation, IF(DepTypeRow="FF",ff_calculation, plan_end_calculation)),""))),"")</f>
        <v>45128</v>
      </c>
      <c r="S23" s="7"/>
      <c r="T23" s="7"/>
      <c r="U23" s="11" t="str">
        <f t="shared" si="24"/>
        <v/>
      </c>
    </row>
    <row r="24" spans="2:753" x14ac:dyDescent="0.35">
      <c r="B24" s="5">
        <v>5</v>
      </c>
      <c r="C24" s="8" t="s">
        <v>57</v>
      </c>
      <c r="D24" s="8"/>
      <c r="E24" s="5" t="s">
        <v>55</v>
      </c>
      <c r="F24" s="5"/>
      <c r="G24" s="5"/>
      <c r="H24" s="5" t="s">
        <v>8</v>
      </c>
      <c r="I24" s="6">
        <v>0.5</v>
      </c>
      <c r="J24" s="7"/>
      <c r="K24" s="7">
        <v>45119</v>
      </c>
      <c r="L24" s="5"/>
      <c r="M24" s="5"/>
      <c r="N24" s="5"/>
      <c r="O24" s="5">
        <v>2</v>
      </c>
      <c r="P24" s="11" cm="1">
        <f t="array" ref="P24">IF(AND(PercentRow&lt;&gt;""),PlanDaysRow-PlanDaysRow*PercentRow,PlanDaysRow)</f>
        <v>1</v>
      </c>
      <c r="Q24" s="13" cm="1">
        <f t="array" ref="Q24">IFERROR(IF(IndStartRow&lt;&gt;"",IndStartRow,IF(IndEndRow&lt;&gt;"",plan_start_calculation,IF(DepIDRow&lt;&gt;"",IF(OR(DepTypeRow="FS",DepTypeRow=""),fs_calculation,IF(DepTypeRow="SS",ss_calculation,plan_start_calculation)),""))),"")</f>
        <v>45118</v>
      </c>
      <c r="R24" s="13" cm="1">
        <f t="array" ref="R24">IFERROR(IF(IndStartRow&lt;&gt;"",plan_end_calculation,IF(IndEndRow&lt;&gt;"", IndEndRow,IF(DepIDRow&lt;&gt;"", IF(DepTypeRow="SF",sf_calculation, IF(DepTypeRow="FF",ff_calculation, plan_end_calculation)),""))),"")</f>
        <v>45119</v>
      </c>
      <c r="S24" s="7"/>
      <c r="T24" s="7"/>
      <c r="U24" s="11" t="str">
        <f t="shared" si="24"/>
        <v/>
      </c>
    </row>
    <row r="25" spans="2:753" x14ac:dyDescent="0.35">
      <c r="B25" s="5">
        <v>6</v>
      </c>
      <c r="C25" s="8" t="s">
        <v>58</v>
      </c>
      <c r="D25" s="8"/>
      <c r="E25" s="5" t="s">
        <v>55</v>
      </c>
      <c r="F25" s="5"/>
      <c r="G25" s="5"/>
      <c r="H25" s="5" t="s">
        <v>9</v>
      </c>
      <c r="I25" s="6">
        <v>1</v>
      </c>
      <c r="J25" s="7"/>
      <c r="K25" s="7"/>
      <c r="L25" s="5">
        <v>5</v>
      </c>
      <c r="M25" s="5" t="s">
        <v>63</v>
      </c>
      <c r="N25" s="5"/>
      <c r="O25" s="5">
        <v>3</v>
      </c>
      <c r="P25" s="16" cm="1">
        <f t="array" ref="P25">IF(AND(PercentRow&lt;&gt;""),PlanDaysRow-PlanDaysRow*PercentRow,PlanDaysRow)</f>
        <v>0</v>
      </c>
      <c r="Q25" s="13" cm="1">
        <f t="array" ref="Q25">IFERROR(IF(IndStartRow&lt;&gt;"",IndStartRow,IF(IndEndRow&lt;&gt;"",plan_start_calculation,IF(DepIDRow&lt;&gt;"",IF(OR(DepTypeRow="FS",DepTypeRow=""),fs_calculation,IF(DepTypeRow="SS",ss_calculation,plan_start_calculation)),""))),"")</f>
        <v>45113</v>
      </c>
      <c r="R25" s="13" cm="1">
        <f t="array" ref="R25">IFERROR(IF(IndStartRow&lt;&gt;"",plan_end_calculation,IF(IndEndRow&lt;&gt;"", IndEndRow,IF(DepIDRow&lt;&gt;"", IF(DepTypeRow="SF",sf_calculation, IF(DepTypeRow="FF",ff_calculation, plan_end_calculation)),""))),"")</f>
        <v>45117</v>
      </c>
      <c r="S25" s="7"/>
      <c r="T25" s="7"/>
      <c r="U25" s="16" t="str">
        <f t="shared" si="24"/>
        <v/>
      </c>
    </row>
    <row r="26" spans="2:753" x14ac:dyDescent="0.35">
      <c r="B26" s="5">
        <v>7</v>
      </c>
      <c r="C26" s="8" t="s">
        <v>62</v>
      </c>
      <c r="D26" s="8"/>
      <c r="E26" s="5" t="s">
        <v>55</v>
      </c>
      <c r="F26" s="5"/>
      <c r="G26" s="5"/>
      <c r="H26" s="5" t="s">
        <v>9</v>
      </c>
      <c r="I26" s="6">
        <v>1</v>
      </c>
      <c r="J26" s="7"/>
      <c r="K26" s="7"/>
      <c r="L26" s="5">
        <v>6</v>
      </c>
      <c r="M26" s="5" t="s">
        <v>63</v>
      </c>
      <c r="N26" s="5"/>
      <c r="O26" s="5">
        <v>4</v>
      </c>
      <c r="P26" s="16" cm="1">
        <f t="array" ref="P26">IF(AND(PercentRow&lt;&gt;""),PlanDaysRow-PlanDaysRow*PercentRow,PlanDaysRow)</f>
        <v>0</v>
      </c>
      <c r="Q26" s="13" cm="1">
        <f t="array" ref="Q26">IFERROR(IF(IndStartRow&lt;&gt;"",IndStartRow,IF(IndEndRow&lt;&gt;"",plan_start_calculation,IF(DepIDRow&lt;&gt;"",IF(OR(DepTypeRow="FS",DepTypeRow=""),fs_calculation,IF(DepTypeRow="SS",ss_calculation,plan_start_calculation)),""))),"")</f>
        <v>45106</v>
      </c>
      <c r="R26" s="13" cm="1">
        <f t="array" ref="R26">IFERROR(IF(IndStartRow&lt;&gt;"",plan_end_calculation,IF(IndEndRow&lt;&gt;"", IndEndRow,IF(DepIDRow&lt;&gt;"", IF(DepTypeRow="SF",sf_calculation, IF(DepTypeRow="FF",ff_calculation, plan_end_calculation)),""))),"")</f>
        <v>45112</v>
      </c>
      <c r="S26" s="7"/>
      <c r="T26" s="7"/>
      <c r="U26" s="16" t="str">
        <f t="shared" si="24"/>
        <v/>
      </c>
    </row>
    <row r="27" spans="2:753" x14ac:dyDescent="0.35">
      <c r="B27" s="5">
        <v>8</v>
      </c>
      <c r="C27" s="8" t="s">
        <v>64</v>
      </c>
      <c r="D27" s="8"/>
      <c r="E27" s="5" t="s">
        <v>55</v>
      </c>
      <c r="F27" s="5"/>
      <c r="G27" s="5"/>
      <c r="H27" s="5" t="s">
        <v>9</v>
      </c>
      <c r="I27" s="6">
        <v>1</v>
      </c>
      <c r="J27" s="7"/>
      <c r="K27" s="7"/>
      <c r="L27" s="5">
        <v>6</v>
      </c>
      <c r="M27" s="5" t="s">
        <v>63</v>
      </c>
      <c r="N27" s="5"/>
      <c r="O27" s="5">
        <v>1</v>
      </c>
      <c r="P27" s="16" cm="1">
        <f t="array" ref="P27">IF(AND(PercentRow&lt;&gt;""),PlanDaysRow-PlanDaysRow*PercentRow,PlanDaysRow)</f>
        <v>0</v>
      </c>
      <c r="Q27" s="13" cm="1">
        <f t="array" ref="Q27">IFERROR(IF(IndStartRow&lt;&gt;"",IndStartRow,IF(IndEndRow&lt;&gt;"",plan_start_calculation,IF(DepIDRow&lt;&gt;"",IF(OR(DepTypeRow="FS",DepTypeRow=""),fs_calculation,IF(DepTypeRow="SS",ss_calculation,plan_start_calculation)),""))),"")</f>
        <v>45112</v>
      </c>
      <c r="R27" s="13" cm="1">
        <f t="array" ref="R27">IFERROR(IF(IndStartRow&lt;&gt;"",plan_end_calculation,IF(IndEndRow&lt;&gt;"", IndEndRow,IF(DepIDRow&lt;&gt;"", IF(DepTypeRow="SF",sf_calculation, IF(DepTypeRow="FF",ff_calculation, plan_end_calculation)),""))),"")</f>
        <v>45112</v>
      </c>
      <c r="S27" s="7"/>
      <c r="T27" s="7"/>
      <c r="U27" s="16" t="str">
        <f>IF(AND(ActualStartRow&lt;&gt;"",ActualEndRow&lt;&gt;""), NETWORKDAYS(ActualStartRow, ActualEndRow,HolidaysList),"")</f>
        <v/>
      </c>
    </row>
    <row r="28" spans="2:753" x14ac:dyDescent="0.35">
      <c r="B28" s="5">
        <v>9</v>
      </c>
      <c r="C28" s="8" t="s">
        <v>129</v>
      </c>
      <c r="D28" s="8"/>
      <c r="E28" s="5" t="s">
        <v>55</v>
      </c>
      <c r="F28" s="5"/>
      <c r="G28" s="5"/>
      <c r="H28" s="5" t="s">
        <v>9</v>
      </c>
      <c r="I28" s="6">
        <v>1</v>
      </c>
      <c r="J28" s="7"/>
      <c r="K28" s="7"/>
      <c r="L28" s="5">
        <v>8</v>
      </c>
      <c r="M28" s="5" t="s">
        <v>63</v>
      </c>
      <c r="N28" s="5"/>
      <c r="O28" s="5">
        <v>3</v>
      </c>
      <c r="P28" s="16" cm="1">
        <f t="array" ref="P28">IF(AND(PercentRow&lt;&gt;""),PlanDaysRow-PlanDaysRow*PercentRow,PlanDaysRow)</f>
        <v>0</v>
      </c>
      <c r="Q28" s="13" cm="1">
        <f t="array" ref="Q28">IFERROR(IF(IndStartRow&lt;&gt;"",IndStartRow,IF(IndEndRow&lt;&gt;"",plan_start_calculation,IF(DepIDRow&lt;&gt;"",IF(OR(DepTypeRow="FS",DepTypeRow=""),fs_calculation,IF(DepTypeRow="SS",ss_calculation,plan_start_calculation)),""))),"")</f>
        <v>45106</v>
      </c>
      <c r="R28" s="13" cm="1">
        <f t="array" ref="R28">IFERROR(IF(IndStartRow&lt;&gt;"",plan_end_calculation,IF(IndEndRow&lt;&gt;"", IndEndRow,IF(DepIDRow&lt;&gt;"", IF(DepTypeRow="SF",sf_calculation, IF(DepTypeRow="FF",ff_calculation, plan_end_calculation)),""))),"")</f>
        <v>45110</v>
      </c>
      <c r="S28" s="7"/>
      <c r="T28" s="7"/>
      <c r="U28" s="16" t="str">
        <f>IF(AND(ActualStartRow&lt;&gt;"",ActualEndRow&lt;&gt;""), NETWORKDAYS(ActualStartRow, ActualEndRow,HolidaysList),"")</f>
        <v/>
      </c>
    </row>
  </sheetData>
  <conditionalFormatting sqref="I20:I28">
    <cfRule type="dataBar" priority="19">
      <dataBar>
        <cfvo type="num" val="0"/>
        <cfvo type="num" val="1"/>
        <color rgb="FF92D050"/>
      </dataBar>
      <extLst>
        <ext xmlns:x14="http://schemas.microsoft.com/office/spreadsheetml/2009/9/main" uri="{B025F937-C7B1-47D3-B67F-A62EFF666E3E}">
          <x14:id>{046C0FB2-A26B-461C-BA51-D1F20D3D5A12}</x14:id>
        </ext>
      </extLst>
    </cfRule>
  </conditionalFormatting>
  <conditionalFormatting sqref="W17:ABY17">
    <cfRule type="expression" dxfId="14" priority="16">
      <formula>W$17=TODAY()</formula>
    </cfRule>
    <cfRule type="expression" dxfId="13" priority="17">
      <formula>NETWORKDAYS(W17,W17,HolidaysList)=0</formula>
    </cfRule>
  </conditionalFormatting>
  <conditionalFormatting sqref="W19:ABY19">
    <cfRule type="expression" dxfId="12" priority="14">
      <formula>W$17=TODAY()</formula>
    </cfRule>
  </conditionalFormatting>
  <conditionalFormatting sqref="H20:H28">
    <cfRule type="expression" dxfId="11" priority="10">
      <formula>$H20 = "Blocked"</formula>
    </cfRule>
    <cfRule type="expression" dxfId="10" priority="11">
      <formula>$H20 = "In Progress - At Risk"</formula>
    </cfRule>
    <cfRule type="expression" dxfId="9" priority="12">
      <formula>$H20 = "In Progress - On Track"</formula>
    </cfRule>
    <cfRule type="expression" dxfId="8" priority="13">
      <formula>$H20 = "Completed"</formula>
    </cfRule>
  </conditionalFormatting>
  <conditionalFormatting sqref="W20:ABY2000">
    <cfRule type="expression" dxfId="7" priority="2">
      <formula>AND(date&gt;=ActualStartRow, date&lt;=ActualEndRow)</formula>
    </cfRule>
    <cfRule type="expression" dxfId="6" priority="3">
      <formula>AND(W$17=TODAY(), $B20&lt;&gt;"")</formula>
    </cfRule>
    <cfRule type="expression" dxfId="5" priority="4">
      <formula>AND(StatusRow="Blocked", date &gt;= PlanStartRow, percent_calculation)</formula>
    </cfRule>
    <cfRule type="expression" dxfId="4" priority="5">
      <formula>AND(StatusRow="Completed", date &gt;= PlanStartRow, percent_calculation)</formula>
    </cfRule>
    <cfRule type="expression" dxfId="3" priority="6">
      <formula>AND(StatusRow="In Progress - At Risk", date &gt;= PlanStartRow, percent_calculation)</formula>
    </cfRule>
    <cfRule type="expression" dxfId="2" priority="7">
      <formula>AND(StatusRow="In Progress - On Track", date &gt;= PlanStartRow, percent_calculation)</formula>
    </cfRule>
    <cfRule type="expression" dxfId="1" priority="9">
      <formula>item_in_plan</formula>
    </cfRule>
  </conditionalFormatting>
  <conditionalFormatting sqref="G20:G28">
    <cfRule type="expression" dxfId="0" priority="1">
      <formula>AND($R20&gt;$G20,$R20&lt;&gt;"",$G20&lt;&gt;"")</formula>
    </cfRule>
  </conditionalFormatting>
  <dataValidations count="5">
    <dataValidation type="list" allowBlank="1" showInputMessage="1" showErrorMessage="1" sqref="E20:E28" xr:uid="{EE886B09-9394-4C96-BBF6-A784D431C140}">
      <formula1>TaskGroupList</formula1>
    </dataValidation>
    <dataValidation type="list" allowBlank="1" showInputMessage="1" showErrorMessage="1" sqref="F20:F28" xr:uid="{49B53E8A-6EEF-4230-909B-DD0D408E5D08}">
      <formula1>AssigneeList</formula1>
    </dataValidation>
    <dataValidation type="list" allowBlank="1" showInputMessage="1" showErrorMessage="1" sqref="H20:H28" xr:uid="{76F699F5-1CC5-43B1-A766-97D954680FF6}">
      <formula1>StatusList</formula1>
    </dataValidation>
    <dataValidation type="list" allowBlank="1" showInputMessage="1" showErrorMessage="1" sqref="M20:M28" xr:uid="{2B27EF34-6BC9-479E-81B3-AE743FD6D98D}">
      <formula1>"FS, SS, SF, FF"</formula1>
    </dataValidation>
    <dataValidation type="custom" allowBlank="1" showInputMessage="1" showErrorMessage="1" sqref="B20:B28" xr:uid="{AE430CB5-7D8C-41FB-96E0-017C64C492C2}">
      <formula1>COUNTIF(IDCol,B20)&lt;2</formula1>
    </dataValidation>
  </dataValidations>
  <pageMargins left="0.7" right="0.7" top="0.75" bottom="0.75" header="0.3" footer="0.3"/>
  <legacy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046C0FB2-A26B-461C-BA51-D1F20D3D5A12}">
            <x14:dataBar minLength="0" maxLength="100" gradient="0">
              <x14:cfvo type="num">
                <xm:f>0</xm:f>
              </x14:cfvo>
              <x14:cfvo type="num">
                <xm:f>1</xm:f>
              </x14:cfvo>
              <x14:negativeFillColor rgb="FFFF0000"/>
              <x14:axisColor rgb="FF000000"/>
            </x14:dataBar>
          </x14:cfRule>
          <xm:sqref>I20:I28</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37779-1EC2-4EF2-806F-66913380BFD6}">
  <dimension ref="B2:J44"/>
  <sheetViews>
    <sheetView workbookViewId="0">
      <selection activeCell="M3" sqref="M3"/>
    </sheetView>
  </sheetViews>
  <sheetFormatPr defaultRowHeight="14.5" x14ac:dyDescent="0.35"/>
  <cols>
    <col min="4" max="4" width="19.1796875" bestFit="1" customWidth="1"/>
    <col min="6" max="6" width="10.54296875" customWidth="1"/>
    <col min="8" max="8" width="16.90625" bestFit="1" customWidth="1"/>
    <col min="10" max="10" width="10.453125" bestFit="1" customWidth="1"/>
  </cols>
  <sheetData>
    <row r="2" spans="2:10" x14ac:dyDescent="0.35">
      <c r="B2" t="s">
        <v>0</v>
      </c>
      <c r="D2" t="s">
        <v>1</v>
      </c>
      <c r="F2" t="s">
        <v>2</v>
      </c>
      <c r="H2" t="s">
        <v>3</v>
      </c>
      <c r="J2" t="s">
        <v>4</v>
      </c>
    </row>
    <row r="3" spans="2:10" x14ac:dyDescent="0.35">
      <c r="D3" t="s">
        <v>5</v>
      </c>
      <c r="F3" t="s">
        <v>10</v>
      </c>
      <c r="H3" t="s">
        <v>54</v>
      </c>
      <c r="J3" s="1">
        <v>44990</v>
      </c>
    </row>
    <row r="4" spans="2:10" x14ac:dyDescent="0.35">
      <c r="D4" t="s">
        <v>6</v>
      </c>
      <c r="H4" t="s">
        <v>55</v>
      </c>
      <c r="J4" s="1">
        <v>44991</v>
      </c>
    </row>
    <row r="5" spans="2:10" x14ac:dyDescent="0.35">
      <c r="D5" t="s">
        <v>7</v>
      </c>
      <c r="J5" s="1">
        <v>44992</v>
      </c>
    </row>
    <row r="6" spans="2:10" x14ac:dyDescent="0.35">
      <c r="D6" t="s">
        <v>8</v>
      </c>
      <c r="J6" s="1">
        <v>44993</v>
      </c>
    </row>
    <row r="7" spans="2:10" x14ac:dyDescent="0.35">
      <c r="D7" t="s">
        <v>9</v>
      </c>
      <c r="J7" s="1">
        <v>44994</v>
      </c>
    </row>
    <row r="8" spans="2:10" x14ac:dyDescent="0.35">
      <c r="J8" s="1">
        <v>44995</v>
      </c>
    </row>
    <row r="9" spans="2:10" x14ac:dyDescent="0.35">
      <c r="J9" s="1">
        <v>44996</v>
      </c>
    </row>
    <row r="10" spans="2:10" x14ac:dyDescent="0.35">
      <c r="J10" s="1">
        <v>44997</v>
      </c>
    </row>
    <row r="11" spans="2:10" x14ac:dyDescent="0.35">
      <c r="J11" s="1">
        <v>45075</v>
      </c>
    </row>
    <row r="12" spans="2:10" x14ac:dyDescent="0.35">
      <c r="J12" s="1">
        <v>45096</v>
      </c>
    </row>
    <row r="13" spans="2:10" x14ac:dyDescent="0.35">
      <c r="J13" s="1">
        <v>45111</v>
      </c>
    </row>
    <row r="14" spans="2:10" x14ac:dyDescent="0.35">
      <c r="J14" s="1">
        <v>45131</v>
      </c>
    </row>
    <row r="15" spans="2:10" x14ac:dyDescent="0.35">
      <c r="J15" s="1">
        <v>45173</v>
      </c>
    </row>
    <row r="16" spans="2:10" x14ac:dyDescent="0.35">
      <c r="J16" s="1">
        <v>45207</v>
      </c>
    </row>
    <row r="17" spans="10:10" x14ac:dyDescent="0.35">
      <c r="J17" s="1">
        <v>45208</v>
      </c>
    </row>
    <row r="18" spans="10:10" x14ac:dyDescent="0.35">
      <c r="J18" s="1">
        <v>45209</v>
      </c>
    </row>
    <row r="19" spans="10:10" x14ac:dyDescent="0.35">
      <c r="J19" s="1">
        <v>45210</v>
      </c>
    </row>
    <row r="20" spans="10:10" x14ac:dyDescent="0.35">
      <c r="J20" s="1">
        <v>45211</v>
      </c>
    </row>
    <row r="21" spans="10:10" x14ac:dyDescent="0.35">
      <c r="J21" s="1">
        <v>45212</v>
      </c>
    </row>
    <row r="22" spans="10:10" x14ac:dyDescent="0.35">
      <c r="J22" s="1">
        <v>45213</v>
      </c>
    </row>
    <row r="23" spans="10:10" x14ac:dyDescent="0.35">
      <c r="J23" s="1">
        <v>45214</v>
      </c>
    </row>
    <row r="24" spans="10:10" x14ac:dyDescent="0.35">
      <c r="J24" s="1">
        <v>45253</v>
      </c>
    </row>
    <row r="25" spans="10:10" x14ac:dyDescent="0.35">
      <c r="J25" s="1">
        <v>45254</v>
      </c>
    </row>
    <row r="26" spans="10:10" x14ac:dyDescent="0.35">
      <c r="J26" s="1">
        <v>45255</v>
      </c>
    </row>
    <row r="27" spans="10:10" x14ac:dyDescent="0.35">
      <c r="J27" s="1">
        <v>45256</v>
      </c>
    </row>
    <row r="28" spans="10:10" x14ac:dyDescent="0.35">
      <c r="J28" s="1">
        <v>45284</v>
      </c>
    </row>
    <row r="29" spans="10:10" x14ac:dyDescent="0.35">
      <c r="J29" s="1">
        <v>45285</v>
      </c>
    </row>
    <row r="30" spans="10:10" x14ac:dyDescent="0.35">
      <c r="J30" s="1">
        <v>45292</v>
      </c>
    </row>
    <row r="31" spans="10:10" x14ac:dyDescent="0.35">
      <c r="J31" s="1">
        <v>45306</v>
      </c>
    </row>
    <row r="32" spans="10:10" x14ac:dyDescent="0.35">
      <c r="J32" s="1">
        <v>45341</v>
      </c>
    </row>
    <row r="33" spans="10:10" x14ac:dyDescent="0.35">
      <c r="J33" s="1">
        <v>45354</v>
      </c>
    </row>
    <row r="34" spans="10:10" x14ac:dyDescent="0.35">
      <c r="J34" s="1">
        <v>45355</v>
      </c>
    </row>
    <row r="35" spans="10:10" x14ac:dyDescent="0.35">
      <c r="J35" s="1">
        <v>45356</v>
      </c>
    </row>
    <row r="36" spans="10:10" x14ac:dyDescent="0.35">
      <c r="J36" s="1">
        <v>45357</v>
      </c>
    </row>
    <row r="37" spans="10:10" x14ac:dyDescent="0.35">
      <c r="J37" s="1">
        <v>45358</v>
      </c>
    </row>
    <row r="38" spans="10:10" x14ac:dyDescent="0.35">
      <c r="J38" s="1">
        <v>45359</v>
      </c>
    </row>
    <row r="39" spans="10:10" x14ac:dyDescent="0.35">
      <c r="J39" s="1">
        <v>45360</v>
      </c>
    </row>
    <row r="40" spans="10:10" x14ac:dyDescent="0.35">
      <c r="J40" s="1">
        <v>45361</v>
      </c>
    </row>
    <row r="41" spans="10:10" x14ac:dyDescent="0.35">
      <c r="J41" s="1">
        <v>45439</v>
      </c>
    </row>
    <row r="42" spans="10:10" x14ac:dyDescent="0.35">
      <c r="J42" s="1">
        <v>45462</v>
      </c>
    </row>
    <row r="43" spans="10:10" x14ac:dyDescent="0.35">
      <c r="J43" s="1">
        <v>45477</v>
      </c>
    </row>
    <row r="44" spans="10:10" x14ac:dyDescent="0.35">
      <c r="J44" s="1">
        <v>45497</v>
      </c>
    </row>
  </sheetData>
  <pageMargins left="0.7" right="0.7" top="0.75" bottom="0.75" header="0.3" footer="0.3"/>
  <pageSetup orientation="portrait" r:id="rId1"/>
  <tableParts count="4">
    <tablePart r:id="rId2"/>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19</vt:i4>
      </vt:variant>
    </vt:vector>
  </HeadingPairs>
  <TitlesOfParts>
    <vt:vector size="23" baseType="lpstr">
      <vt:lpstr>WBS_List</vt:lpstr>
      <vt:lpstr>WBS_Diagram</vt:lpstr>
      <vt:lpstr>TaskList_GanttChart</vt:lpstr>
      <vt:lpstr>Settings</vt:lpstr>
      <vt:lpstr>TaskList_GanttChart!ActualEndRow</vt:lpstr>
      <vt:lpstr>TaskList_GanttChart!ActualStartRow</vt:lpstr>
      <vt:lpstr>AssigneeList</vt:lpstr>
      <vt:lpstr>TaskList_GanttChart!date</vt:lpstr>
      <vt:lpstr>DepIDRow</vt:lpstr>
      <vt:lpstr>TaskList_GanttChart!DepTypeRow</vt:lpstr>
      <vt:lpstr>HolidaysList</vt:lpstr>
      <vt:lpstr>TaskList_GanttChart!IDCol</vt:lpstr>
      <vt:lpstr>TaskList_GanttChart!IndEndRow</vt:lpstr>
      <vt:lpstr>TaskList_GanttChart!IndStartRow</vt:lpstr>
      <vt:lpstr>TaskList_GanttChart!LagDaysRow</vt:lpstr>
      <vt:lpstr>TaskList_GanttChart!PercentRow</vt:lpstr>
      <vt:lpstr>TaskList_GanttChart!PlanEndCol</vt:lpstr>
      <vt:lpstr>TaskList_GanttChart!PlanEndRow</vt:lpstr>
      <vt:lpstr>TaskList_GanttChart!PlanStartCol</vt:lpstr>
      <vt:lpstr>TaskList_GanttChart!PlanStartRow</vt:lpstr>
      <vt:lpstr>StatusList</vt:lpstr>
      <vt:lpstr>TaskList_GanttChart!StatusRow</vt:lpstr>
      <vt:lpstr>TaskGroupList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Macintosh</dc:creator>
  <cp:lastModifiedBy>Christopher Macintosh</cp:lastModifiedBy>
  <dcterms:created xsi:type="dcterms:W3CDTF">2023-07-12T16:38:06Z</dcterms:created>
  <dcterms:modified xsi:type="dcterms:W3CDTF">2023-07-13T15:25:23Z</dcterms:modified>
</cp:coreProperties>
</file>