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6060" activeTab="2"/>
  </bookViews>
  <sheets>
    <sheet name="Outline" sheetId="2" r:id="rId1"/>
    <sheet name="Calculations" sheetId="5" r:id="rId2"/>
    <sheet name="Data" sheetId="4" r:id="rId3"/>
  </sheets>
  <definedNames>
    <definedName name="_xlnm.extract" localSheetId="1">Calculations!$I$16</definedName>
    <definedName name="_xlnm.extract">Outline!$I$16</definedName>
    <definedName name="MM_sum" localSheetId="1">SUM(Calculations!$D$12:$D$17)</definedName>
    <definedName name="MM_sum" localSheetId="0">SUM(Outline!$D$12:$D$17)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20" i="4" l="1"/>
  <c r="E120" i="4"/>
  <c r="F120" i="4"/>
  <c r="G120" i="4"/>
  <c r="H120" i="4"/>
  <c r="I120" i="4"/>
  <c r="J120" i="4"/>
  <c r="K120" i="4"/>
  <c r="L120" i="4"/>
  <c r="M120" i="4"/>
  <c r="N120" i="4"/>
  <c r="O120" i="4"/>
  <c r="D121" i="4"/>
  <c r="E121" i="4"/>
  <c r="F121" i="4"/>
  <c r="G121" i="4"/>
  <c r="H121" i="4"/>
  <c r="I121" i="4"/>
  <c r="J121" i="4"/>
  <c r="K121" i="4"/>
  <c r="L121" i="4"/>
  <c r="M121" i="4"/>
  <c r="N121" i="4"/>
  <c r="O121" i="4"/>
  <c r="D122" i="4"/>
  <c r="E122" i="4"/>
  <c r="F122" i="4"/>
  <c r="G122" i="4"/>
  <c r="H122" i="4"/>
  <c r="I122" i="4"/>
  <c r="J122" i="4"/>
  <c r="K122" i="4"/>
  <c r="L122" i="4"/>
  <c r="M122" i="4"/>
  <c r="N122" i="4"/>
  <c r="O122" i="4"/>
  <c r="D123" i="4"/>
  <c r="E123" i="4"/>
  <c r="F123" i="4"/>
  <c r="G123" i="4"/>
  <c r="H123" i="4"/>
  <c r="I123" i="4"/>
  <c r="J123" i="4"/>
  <c r="K123" i="4"/>
  <c r="L123" i="4"/>
  <c r="M123" i="4"/>
  <c r="N123" i="4"/>
  <c r="O123" i="4"/>
  <c r="D124" i="4"/>
  <c r="E124" i="4"/>
  <c r="F124" i="4"/>
  <c r="G124" i="4"/>
  <c r="H124" i="4"/>
  <c r="I124" i="4"/>
  <c r="J124" i="4"/>
  <c r="K124" i="4"/>
  <c r="L124" i="4"/>
  <c r="M124" i="4"/>
  <c r="N124" i="4"/>
  <c r="O124" i="4"/>
  <c r="D125" i="4"/>
  <c r="E125" i="4"/>
  <c r="F125" i="4"/>
  <c r="G125" i="4"/>
  <c r="H125" i="4"/>
  <c r="I125" i="4"/>
  <c r="J125" i="4"/>
  <c r="K125" i="4"/>
  <c r="L125" i="4"/>
  <c r="M125" i="4"/>
  <c r="N125" i="4"/>
  <c r="O125" i="4"/>
  <c r="D126" i="4"/>
  <c r="E126" i="4"/>
  <c r="F126" i="4"/>
  <c r="G126" i="4"/>
  <c r="H126" i="4"/>
  <c r="I126" i="4"/>
  <c r="J126" i="4"/>
  <c r="K126" i="4"/>
  <c r="L126" i="4"/>
  <c r="M126" i="4"/>
  <c r="N126" i="4"/>
  <c r="O126" i="4"/>
  <c r="D127" i="4"/>
  <c r="E127" i="4"/>
  <c r="F127" i="4"/>
  <c r="G127" i="4"/>
  <c r="H127" i="4"/>
  <c r="I127" i="4"/>
  <c r="J127" i="4"/>
  <c r="K127" i="4"/>
  <c r="L127" i="4"/>
  <c r="M127" i="4"/>
  <c r="N127" i="4"/>
  <c r="O127" i="4"/>
  <c r="D128" i="4"/>
  <c r="E128" i="4"/>
  <c r="F128" i="4"/>
  <c r="G128" i="4"/>
  <c r="H128" i="4"/>
  <c r="I128" i="4"/>
  <c r="J128" i="4"/>
  <c r="K128" i="4"/>
  <c r="L128" i="4"/>
  <c r="M128" i="4"/>
  <c r="N128" i="4"/>
  <c r="O128" i="4"/>
  <c r="D129" i="4"/>
  <c r="E129" i="4"/>
  <c r="F129" i="4"/>
  <c r="G129" i="4"/>
  <c r="H129" i="4"/>
  <c r="I129" i="4"/>
  <c r="J129" i="4"/>
  <c r="K129" i="4"/>
  <c r="L129" i="4"/>
  <c r="M129" i="4"/>
  <c r="N129" i="4"/>
  <c r="O129" i="4"/>
  <c r="D130" i="4"/>
  <c r="E130" i="4"/>
  <c r="F130" i="4"/>
  <c r="G130" i="4"/>
  <c r="H130" i="4"/>
  <c r="I130" i="4"/>
  <c r="J130" i="4"/>
  <c r="K130" i="4"/>
  <c r="L130" i="4"/>
  <c r="M130" i="4"/>
  <c r="N130" i="4"/>
  <c r="O130" i="4"/>
  <c r="D131" i="4"/>
  <c r="E131" i="4"/>
  <c r="F131" i="4"/>
  <c r="G131" i="4"/>
  <c r="H131" i="4"/>
  <c r="I131" i="4"/>
  <c r="J131" i="4"/>
  <c r="K131" i="4"/>
  <c r="L131" i="4"/>
  <c r="M131" i="4"/>
  <c r="N131" i="4"/>
  <c r="O131" i="4"/>
  <c r="D132" i="4"/>
  <c r="E132" i="4"/>
  <c r="F132" i="4"/>
  <c r="G132" i="4"/>
  <c r="H132" i="4"/>
  <c r="I132" i="4"/>
  <c r="J132" i="4"/>
  <c r="K132" i="4"/>
  <c r="L132" i="4"/>
  <c r="M132" i="4"/>
  <c r="N132" i="4"/>
  <c r="O132" i="4"/>
  <c r="D133" i="4"/>
  <c r="E133" i="4"/>
  <c r="F133" i="4"/>
  <c r="G133" i="4"/>
  <c r="H133" i="4"/>
  <c r="I133" i="4"/>
  <c r="J133" i="4"/>
  <c r="K133" i="4"/>
  <c r="L133" i="4"/>
  <c r="M133" i="4"/>
  <c r="N133" i="4"/>
  <c r="O133" i="4"/>
  <c r="D134" i="4"/>
  <c r="E134" i="4"/>
  <c r="F134" i="4"/>
  <c r="G134" i="4"/>
  <c r="H134" i="4"/>
  <c r="I134" i="4"/>
  <c r="J134" i="4"/>
  <c r="K134" i="4"/>
  <c r="L134" i="4"/>
  <c r="M134" i="4"/>
  <c r="N134" i="4"/>
  <c r="O134" i="4"/>
  <c r="D135" i="4"/>
  <c r="E135" i="4"/>
  <c r="F135" i="4"/>
  <c r="G135" i="4"/>
  <c r="H135" i="4"/>
  <c r="I135" i="4"/>
  <c r="J135" i="4"/>
  <c r="K135" i="4"/>
  <c r="L135" i="4"/>
  <c r="M135" i="4"/>
  <c r="N135" i="4"/>
  <c r="O135" i="4"/>
  <c r="D136" i="4"/>
  <c r="E136" i="4"/>
  <c r="F136" i="4"/>
  <c r="G136" i="4"/>
  <c r="H136" i="4"/>
  <c r="I136" i="4"/>
  <c r="J136" i="4"/>
  <c r="K136" i="4"/>
  <c r="L136" i="4"/>
  <c r="M136" i="4"/>
  <c r="N136" i="4"/>
  <c r="O136" i="4"/>
  <c r="D137" i="4"/>
  <c r="E137" i="4"/>
  <c r="F137" i="4"/>
  <c r="G137" i="4"/>
  <c r="H137" i="4"/>
  <c r="I137" i="4"/>
  <c r="J137" i="4"/>
  <c r="K137" i="4"/>
  <c r="L137" i="4"/>
  <c r="M137" i="4"/>
  <c r="N137" i="4"/>
  <c r="O137" i="4"/>
  <c r="D138" i="4"/>
  <c r="E138" i="4"/>
  <c r="F138" i="4"/>
  <c r="G138" i="4"/>
  <c r="H138" i="4"/>
  <c r="I138" i="4"/>
  <c r="J138" i="4"/>
  <c r="K138" i="4"/>
  <c r="L138" i="4"/>
  <c r="M138" i="4"/>
  <c r="N138" i="4"/>
  <c r="O138" i="4"/>
  <c r="D139" i="4"/>
  <c r="E139" i="4"/>
  <c r="F139" i="4"/>
  <c r="G139" i="4"/>
  <c r="H139" i="4"/>
  <c r="I139" i="4"/>
  <c r="J139" i="4"/>
  <c r="K139" i="4"/>
  <c r="L139" i="4"/>
  <c r="M139" i="4"/>
  <c r="N139" i="4"/>
  <c r="O139" i="4"/>
  <c r="D140" i="4"/>
  <c r="E140" i="4"/>
  <c r="F140" i="4"/>
  <c r="G140" i="4"/>
  <c r="H140" i="4"/>
  <c r="I140" i="4"/>
  <c r="J140" i="4"/>
  <c r="K140" i="4"/>
  <c r="L140" i="4"/>
  <c r="M140" i="4"/>
  <c r="N140" i="4"/>
  <c r="O140" i="4"/>
  <c r="D141" i="4"/>
  <c r="E141" i="4"/>
  <c r="F141" i="4"/>
  <c r="G141" i="4"/>
  <c r="H141" i="4"/>
  <c r="I141" i="4"/>
  <c r="J141" i="4"/>
  <c r="K141" i="4"/>
  <c r="L141" i="4"/>
  <c r="M141" i="4"/>
  <c r="N141" i="4"/>
  <c r="O141" i="4"/>
  <c r="D142" i="4"/>
  <c r="E142" i="4"/>
  <c r="F142" i="4"/>
  <c r="G142" i="4"/>
  <c r="H142" i="4"/>
  <c r="I142" i="4"/>
  <c r="J142" i="4"/>
  <c r="K142" i="4"/>
  <c r="L142" i="4"/>
  <c r="M142" i="4"/>
  <c r="N142" i="4"/>
  <c r="O142" i="4"/>
  <c r="D143" i="4"/>
  <c r="E143" i="4"/>
  <c r="F143" i="4"/>
  <c r="G143" i="4"/>
  <c r="H143" i="4"/>
  <c r="I143" i="4"/>
  <c r="J143" i="4"/>
  <c r="K143" i="4"/>
  <c r="L143" i="4"/>
  <c r="M143" i="4"/>
  <c r="N143" i="4"/>
  <c r="O143" i="4"/>
  <c r="D144" i="4"/>
  <c r="E144" i="4"/>
  <c r="F144" i="4"/>
  <c r="G144" i="4"/>
  <c r="H144" i="4"/>
  <c r="I144" i="4"/>
  <c r="J144" i="4"/>
  <c r="K144" i="4"/>
  <c r="L144" i="4"/>
  <c r="M144" i="4"/>
  <c r="N144" i="4"/>
  <c r="O144" i="4"/>
  <c r="D145" i="4"/>
  <c r="E145" i="4"/>
  <c r="F145" i="4"/>
  <c r="G145" i="4"/>
  <c r="H145" i="4"/>
  <c r="I145" i="4"/>
  <c r="J145" i="4"/>
  <c r="K145" i="4"/>
  <c r="L145" i="4"/>
  <c r="M145" i="4"/>
  <c r="N145" i="4"/>
  <c r="O145" i="4"/>
  <c r="D146" i="4"/>
  <c r="E146" i="4"/>
  <c r="F146" i="4"/>
  <c r="G146" i="4"/>
  <c r="H146" i="4"/>
  <c r="I146" i="4"/>
  <c r="J146" i="4"/>
  <c r="K146" i="4"/>
  <c r="L146" i="4"/>
  <c r="M146" i="4"/>
  <c r="N146" i="4"/>
  <c r="O146" i="4"/>
  <c r="D147" i="4"/>
  <c r="E147" i="4"/>
  <c r="F147" i="4"/>
  <c r="G147" i="4"/>
  <c r="H147" i="4"/>
  <c r="I147" i="4"/>
  <c r="J147" i="4"/>
  <c r="K147" i="4"/>
  <c r="L147" i="4"/>
  <c r="M147" i="4"/>
  <c r="N147" i="4"/>
  <c r="O147" i="4"/>
  <c r="D148" i="4"/>
  <c r="E148" i="4"/>
  <c r="F148" i="4"/>
  <c r="G148" i="4"/>
  <c r="H148" i="4"/>
  <c r="I148" i="4"/>
  <c r="J148" i="4"/>
  <c r="K148" i="4"/>
  <c r="L148" i="4"/>
  <c r="M148" i="4"/>
  <c r="N148" i="4"/>
  <c r="O148" i="4"/>
  <c r="D149" i="4"/>
  <c r="E149" i="4"/>
  <c r="F149" i="4"/>
  <c r="G149" i="4"/>
  <c r="H149" i="4"/>
  <c r="I149" i="4"/>
  <c r="J149" i="4"/>
  <c r="K149" i="4"/>
  <c r="L149" i="4"/>
  <c r="M149" i="4"/>
  <c r="N149" i="4"/>
  <c r="O149" i="4"/>
  <c r="D150" i="4"/>
  <c r="E150" i="4"/>
  <c r="F150" i="4"/>
  <c r="G150" i="4"/>
  <c r="H150" i="4"/>
  <c r="I150" i="4"/>
  <c r="J150" i="4"/>
  <c r="K150" i="4"/>
  <c r="L150" i="4"/>
  <c r="M150" i="4"/>
  <c r="N150" i="4"/>
  <c r="O150" i="4"/>
  <c r="D151" i="4"/>
  <c r="E151" i="4"/>
  <c r="F151" i="4"/>
  <c r="G151" i="4"/>
  <c r="H151" i="4"/>
  <c r="I151" i="4"/>
  <c r="J151" i="4"/>
  <c r="K151" i="4"/>
  <c r="L151" i="4"/>
  <c r="M151" i="4"/>
  <c r="N151" i="4"/>
  <c r="O151" i="4"/>
  <c r="D152" i="4"/>
  <c r="E152" i="4"/>
  <c r="F152" i="4"/>
  <c r="G152" i="4"/>
  <c r="H152" i="4"/>
  <c r="I152" i="4"/>
  <c r="J152" i="4"/>
  <c r="K152" i="4"/>
  <c r="L152" i="4"/>
  <c r="M152" i="4"/>
  <c r="N152" i="4"/>
  <c r="O152" i="4"/>
  <c r="D153" i="4"/>
  <c r="E153" i="4"/>
  <c r="F153" i="4"/>
  <c r="G153" i="4"/>
  <c r="H153" i="4"/>
  <c r="I153" i="4"/>
  <c r="J153" i="4"/>
  <c r="K153" i="4"/>
  <c r="L153" i="4"/>
  <c r="M153" i="4"/>
  <c r="N153" i="4"/>
  <c r="O153" i="4"/>
  <c r="D154" i="4"/>
  <c r="E154" i="4"/>
  <c r="F154" i="4"/>
  <c r="G154" i="4"/>
  <c r="H154" i="4"/>
  <c r="I154" i="4"/>
  <c r="J154" i="4"/>
  <c r="K154" i="4"/>
  <c r="L154" i="4"/>
  <c r="M154" i="4"/>
  <c r="N154" i="4"/>
  <c r="O154" i="4"/>
  <c r="D155" i="4"/>
  <c r="E155" i="4"/>
  <c r="F155" i="4"/>
  <c r="G155" i="4"/>
  <c r="H155" i="4"/>
  <c r="I155" i="4"/>
  <c r="J155" i="4"/>
  <c r="K155" i="4"/>
  <c r="L155" i="4"/>
  <c r="M155" i="4"/>
  <c r="N155" i="4"/>
  <c r="O155" i="4"/>
  <c r="D156" i="4"/>
  <c r="E156" i="4"/>
  <c r="F156" i="4"/>
  <c r="G156" i="4"/>
  <c r="H156" i="4"/>
  <c r="I156" i="4"/>
  <c r="J156" i="4"/>
  <c r="K156" i="4"/>
  <c r="L156" i="4"/>
  <c r="M156" i="4"/>
  <c r="N156" i="4"/>
  <c r="O156" i="4"/>
  <c r="D157" i="4"/>
  <c r="E157" i="4"/>
  <c r="F157" i="4"/>
  <c r="G157" i="4"/>
  <c r="H157" i="4"/>
  <c r="I157" i="4"/>
  <c r="J157" i="4"/>
  <c r="K157" i="4"/>
  <c r="L157" i="4"/>
  <c r="M157" i="4"/>
  <c r="N157" i="4"/>
  <c r="O157" i="4"/>
  <c r="D158" i="4"/>
  <c r="E158" i="4"/>
  <c r="F158" i="4"/>
  <c r="G158" i="4"/>
  <c r="H158" i="4"/>
  <c r="I158" i="4"/>
  <c r="J158" i="4"/>
  <c r="K158" i="4"/>
  <c r="L158" i="4"/>
  <c r="M158" i="4"/>
  <c r="N158" i="4"/>
  <c r="O158" i="4"/>
  <c r="D159" i="4"/>
  <c r="E159" i="4"/>
  <c r="F159" i="4"/>
  <c r="G159" i="4"/>
  <c r="H159" i="4"/>
  <c r="I159" i="4"/>
  <c r="J159" i="4"/>
  <c r="K159" i="4"/>
  <c r="L159" i="4"/>
  <c r="M159" i="4"/>
  <c r="N159" i="4"/>
  <c r="O159" i="4"/>
  <c r="D160" i="4"/>
  <c r="E160" i="4"/>
  <c r="F160" i="4"/>
  <c r="G160" i="4"/>
  <c r="H160" i="4"/>
  <c r="I160" i="4"/>
  <c r="J160" i="4"/>
  <c r="K160" i="4"/>
  <c r="L160" i="4"/>
  <c r="M160" i="4"/>
  <c r="N160" i="4"/>
  <c r="O160" i="4"/>
  <c r="D161" i="4"/>
  <c r="E161" i="4"/>
  <c r="F161" i="4"/>
  <c r="G161" i="4"/>
  <c r="H161" i="4"/>
  <c r="I161" i="4"/>
  <c r="J161" i="4"/>
  <c r="K161" i="4"/>
  <c r="L161" i="4"/>
  <c r="M161" i="4"/>
  <c r="N161" i="4"/>
  <c r="O161" i="4"/>
  <c r="D162" i="4"/>
  <c r="E162" i="4"/>
  <c r="F162" i="4"/>
  <c r="G162" i="4"/>
  <c r="H162" i="4"/>
  <c r="I162" i="4"/>
  <c r="J162" i="4"/>
  <c r="K162" i="4"/>
  <c r="L162" i="4"/>
  <c r="M162" i="4"/>
  <c r="N162" i="4"/>
  <c r="O162" i="4"/>
  <c r="D163" i="4"/>
  <c r="E163" i="4"/>
  <c r="F163" i="4"/>
  <c r="G163" i="4"/>
  <c r="H163" i="4"/>
  <c r="I163" i="4"/>
  <c r="J163" i="4"/>
  <c r="K163" i="4"/>
  <c r="L163" i="4"/>
  <c r="M163" i="4"/>
  <c r="N163" i="4"/>
  <c r="O163" i="4"/>
  <c r="D164" i="4"/>
  <c r="E164" i="4"/>
  <c r="F164" i="4"/>
  <c r="G164" i="4"/>
  <c r="H164" i="4"/>
  <c r="I164" i="4"/>
  <c r="J164" i="4"/>
  <c r="K164" i="4"/>
  <c r="L164" i="4"/>
  <c r="M164" i="4"/>
  <c r="N164" i="4"/>
  <c r="O164" i="4"/>
  <c r="D165" i="4"/>
  <c r="E165" i="4"/>
  <c r="F165" i="4"/>
  <c r="G165" i="4"/>
  <c r="H165" i="4"/>
  <c r="I165" i="4"/>
  <c r="J165" i="4"/>
  <c r="K165" i="4"/>
  <c r="L165" i="4"/>
  <c r="M165" i="4"/>
  <c r="N165" i="4"/>
  <c r="O165" i="4"/>
  <c r="D166" i="4"/>
  <c r="E166" i="4"/>
  <c r="F166" i="4"/>
  <c r="G166" i="4"/>
  <c r="H166" i="4"/>
  <c r="I166" i="4"/>
  <c r="J166" i="4"/>
  <c r="K166" i="4"/>
  <c r="L166" i="4"/>
  <c r="M166" i="4"/>
  <c r="N166" i="4"/>
  <c r="O166" i="4"/>
  <c r="D167" i="4"/>
  <c r="E167" i="4"/>
  <c r="F167" i="4"/>
  <c r="G167" i="4"/>
  <c r="H167" i="4"/>
  <c r="I167" i="4"/>
  <c r="J167" i="4"/>
  <c r="K167" i="4"/>
  <c r="L167" i="4"/>
  <c r="M167" i="4"/>
  <c r="N167" i="4"/>
  <c r="O167" i="4"/>
  <c r="D168" i="4"/>
  <c r="E168" i="4"/>
  <c r="F168" i="4"/>
  <c r="G168" i="4"/>
  <c r="H168" i="4"/>
  <c r="I168" i="4"/>
  <c r="J168" i="4"/>
  <c r="K168" i="4"/>
  <c r="L168" i="4"/>
  <c r="M168" i="4"/>
  <c r="N168" i="4"/>
  <c r="O168" i="4"/>
  <c r="D169" i="4"/>
  <c r="E169" i="4"/>
  <c r="F169" i="4"/>
  <c r="G169" i="4"/>
  <c r="H169" i="4"/>
  <c r="I169" i="4"/>
  <c r="J169" i="4"/>
  <c r="K169" i="4"/>
  <c r="L169" i="4"/>
  <c r="M169" i="4"/>
  <c r="N169" i="4"/>
  <c r="O169" i="4"/>
  <c r="D170" i="4"/>
  <c r="E170" i="4"/>
  <c r="F170" i="4"/>
  <c r="G170" i="4"/>
  <c r="H170" i="4"/>
  <c r="I170" i="4"/>
  <c r="J170" i="4"/>
  <c r="K170" i="4"/>
  <c r="L170" i="4"/>
  <c r="M170" i="4"/>
  <c r="N170" i="4"/>
  <c r="O170" i="4"/>
  <c r="D171" i="4"/>
  <c r="E171" i="4"/>
  <c r="F171" i="4"/>
  <c r="G171" i="4"/>
  <c r="H171" i="4"/>
  <c r="I171" i="4"/>
  <c r="J171" i="4"/>
  <c r="K171" i="4"/>
  <c r="L171" i="4"/>
  <c r="M171" i="4"/>
  <c r="N171" i="4"/>
  <c r="O171" i="4"/>
  <c r="D172" i="4"/>
  <c r="E172" i="4"/>
  <c r="F172" i="4"/>
  <c r="G172" i="4"/>
  <c r="H172" i="4"/>
  <c r="I172" i="4"/>
  <c r="J172" i="4"/>
  <c r="K172" i="4"/>
  <c r="L172" i="4"/>
  <c r="M172" i="4"/>
  <c r="N172" i="4"/>
  <c r="O172" i="4"/>
  <c r="D173" i="4"/>
  <c r="E173" i="4"/>
  <c r="F173" i="4"/>
  <c r="G173" i="4"/>
  <c r="H173" i="4"/>
  <c r="I173" i="4"/>
  <c r="J173" i="4"/>
  <c r="K173" i="4"/>
  <c r="L173" i="4"/>
  <c r="M173" i="4"/>
  <c r="N173" i="4"/>
  <c r="O173" i="4"/>
  <c r="D174" i="4"/>
  <c r="E174" i="4"/>
  <c r="F174" i="4"/>
  <c r="G174" i="4"/>
  <c r="H174" i="4"/>
  <c r="I174" i="4"/>
  <c r="J174" i="4"/>
  <c r="K174" i="4"/>
  <c r="L174" i="4"/>
  <c r="M174" i="4"/>
  <c r="N174" i="4"/>
  <c r="O174" i="4"/>
  <c r="D175" i="4"/>
  <c r="E175" i="4"/>
  <c r="F175" i="4"/>
  <c r="G175" i="4"/>
  <c r="H175" i="4"/>
  <c r="I175" i="4"/>
  <c r="J175" i="4"/>
  <c r="K175" i="4"/>
  <c r="L175" i="4"/>
  <c r="M175" i="4"/>
  <c r="N175" i="4"/>
  <c r="O175" i="4"/>
  <c r="D176" i="4"/>
  <c r="E176" i="4"/>
  <c r="F176" i="4"/>
  <c r="G176" i="4"/>
  <c r="H176" i="4"/>
  <c r="I176" i="4"/>
  <c r="J176" i="4"/>
  <c r="K176" i="4"/>
  <c r="L176" i="4"/>
  <c r="M176" i="4"/>
  <c r="N176" i="4"/>
  <c r="O176" i="4"/>
  <c r="D177" i="4"/>
  <c r="E177" i="4"/>
  <c r="F177" i="4"/>
  <c r="G177" i="4"/>
  <c r="H177" i="4"/>
  <c r="I177" i="4"/>
  <c r="J177" i="4"/>
  <c r="K177" i="4"/>
  <c r="L177" i="4"/>
  <c r="M177" i="4"/>
  <c r="N177" i="4"/>
  <c r="O177" i="4"/>
  <c r="D178" i="4"/>
  <c r="E178" i="4"/>
  <c r="F178" i="4"/>
  <c r="G178" i="4"/>
  <c r="H178" i="4"/>
  <c r="I178" i="4"/>
  <c r="J178" i="4"/>
  <c r="K178" i="4"/>
  <c r="L178" i="4"/>
  <c r="M178" i="4"/>
  <c r="N178" i="4"/>
  <c r="O178" i="4"/>
  <c r="D179" i="4"/>
  <c r="E179" i="4"/>
  <c r="F179" i="4"/>
  <c r="G179" i="4"/>
  <c r="H179" i="4"/>
  <c r="I179" i="4"/>
  <c r="J179" i="4"/>
  <c r="K179" i="4"/>
  <c r="L179" i="4"/>
  <c r="M179" i="4"/>
  <c r="N179" i="4"/>
  <c r="O179" i="4"/>
  <c r="D180" i="4"/>
  <c r="E180" i="4"/>
  <c r="F180" i="4"/>
  <c r="G180" i="4"/>
  <c r="H180" i="4"/>
  <c r="I180" i="4"/>
  <c r="J180" i="4"/>
  <c r="K180" i="4"/>
  <c r="L180" i="4"/>
  <c r="M180" i="4"/>
  <c r="N180" i="4"/>
  <c r="O180" i="4"/>
  <c r="D181" i="4"/>
  <c r="E181" i="4"/>
  <c r="F181" i="4"/>
  <c r="G181" i="4"/>
  <c r="H181" i="4"/>
  <c r="I181" i="4"/>
  <c r="J181" i="4"/>
  <c r="K181" i="4"/>
  <c r="L181" i="4"/>
  <c r="M181" i="4"/>
  <c r="N181" i="4"/>
  <c r="O181" i="4"/>
  <c r="D182" i="4"/>
  <c r="E182" i="4"/>
  <c r="F182" i="4"/>
  <c r="G182" i="4"/>
  <c r="H182" i="4"/>
  <c r="I182" i="4"/>
  <c r="J182" i="4"/>
  <c r="K182" i="4"/>
  <c r="L182" i="4"/>
  <c r="M182" i="4"/>
  <c r="N182" i="4"/>
  <c r="O182" i="4"/>
  <c r="D183" i="4"/>
  <c r="E183" i="4"/>
  <c r="F183" i="4"/>
  <c r="G183" i="4"/>
  <c r="H183" i="4"/>
  <c r="I183" i="4"/>
  <c r="J183" i="4"/>
  <c r="K183" i="4"/>
  <c r="L183" i="4"/>
  <c r="M183" i="4"/>
  <c r="N183" i="4"/>
  <c r="O183" i="4"/>
  <c r="D184" i="4"/>
  <c r="E184" i="4"/>
  <c r="F184" i="4"/>
  <c r="G184" i="4"/>
  <c r="H184" i="4"/>
  <c r="I184" i="4"/>
  <c r="J184" i="4"/>
  <c r="K184" i="4"/>
  <c r="L184" i="4"/>
  <c r="M184" i="4"/>
  <c r="N184" i="4"/>
  <c r="O184" i="4"/>
  <c r="D185" i="4"/>
  <c r="E185" i="4"/>
  <c r="F185" i="4"/>
  <c r="G185" i="4"/>
  <c r="H185" i="4"/>
  <c r="I185" i="4"/>
  <c r="J185" i="4"/>
  <c r="K185" i="4"/>
  <c r="L185" i="4"/>
  <c r="M185" i="4"/>
  <c r="N185" i="4"/>
  <c r="O185" i="4"/>
  <c r="D186" i="4"/>
  <c r="E186" i="4"/>
  <c r="F186" i="4"/>
  <c r="G186" i="4"/>
  <c r="H186" i="4"/>
  <c r="I186" i="4"/>
  <c r="J186" i="4"/>
  <c r="K186" i="4"/>
  <c r="L186" i="4"/>
  <c r="M186" i="4"/>
  <c r="N186" i="4"/>
  <c r="O186" i="4"/>
  <c r="D187" i="4"/>
  <c r="E187" i="4"/>
  <c r="F187" i="4"/>
  <c r="G187" i="4"/>
  <c r="H187" i="4"/>
  <c r="I187" i="4"/>
  <c r="J187" i="4"/>
  <c r="K187" i="4"/>
  <c r="L187" i="4"/>
  <c r="M187" i="4"/>
  <c r="N187" i="4"/>
  <c r="O187" i="4"/>
  <c r="D188" i="4"/>
  <c r="E188" i="4"/>
  <c r="F188" i="4"/>
  <c r="G188" i="4"/>
  <c r="H188" i="4"/>
  <c r="I188" i="4"/>
  <c r="J188" i="4"/>
  <c r="K188" i="4"/>
  <c r="L188" i="4"/>
  <c r="M188" i="4"/>
  <c r="N188" i="4"/>
  <c r="O188" i="4"/>
  <c r="D189" i="4"/>
  <c r="E189" i="4"/>
  <c r="F189" i="4"/>
  <c r="G189" i="4"/>
  <c r="H189" i="4"/>
  <c r="I189" i="4"/>
  <c r="J189" i="4"/>
  <c r="K189" i="4"/>
  <c r="L189" i="4"/>
  <c r="M189" i="4"/>
  <c r="N189" i="4"/>
  <c r="O189" i="4"/>
  <c r="D190" i="4"/>
  <c r="E190" i="4"/>
  <c r="F190" i="4"/>
  <c r="G190" i="4"/>
  <c r="H190" i="4"/>
  <c r="I190" i="4"/>
  <c r="J190" i="4"/>
  <c r="K190" i="4"/>
  <c r="L190" i="4"/>
  <c r="M190" i="4"/>
  <c r="N190" i="4"/>
  <c r="O190" i="4"/>
  <c r="D191" i="4"/>
  <c r="E191" i="4"/>
  <c r="F191" i="4"/>
  <c r="G191" i="4"/>
  <c r="H191" i="4"/>
  <c r="I191" i="4"/>
  <c r="J191" i="4"/>
  <c r="K191" i="4"/>
  <c r="L191" i="4"/>
  <c r="M191" i="4"/>
  <c r="N191" i="4"/>
  <c r="O191" i="4"/>
  <c r="D192" i="4"/>
  <c r="E192" i="4"/>
  <c r="F192" i="4"/>
  <c r="G192" i="4"/>
  <c r="H192" i="4"/>
  <c r="I192" i="4"/>
  <c r="J192" i="4"/>
  <c r="K192" i="4"/>
  <c r="L192" i="4"/>
  <c r="M192" i="4"/>
  <c r="N192" i="4"/>
  <c r="O192" i="4"/>
  <c r="D193" i="4"/>
  <c r="E193" i="4"/>
  <c r="F193" i="4"/>
  <c r="G193" i="4"/>
  <c r="H193" i="4"/>
  <c r="I193" i="4"/>
  <c r="J193" i="4"/>
  <c r="K193" i="4"/>
  <c r="L193" i="4"/>
  <c r="M193" i="4"/>
  <c r="N193" i="4"/>
  <c r="O193" i="4"/>
  <c r="D194" i="4"/>
  <c r="E194" i="4"/>
  <c r="F194" i="4"/>
  <c r="G194" i="4"/>
  <c r="H194" i="4"/>
  <c r="I194" i="4"/>
  <c r="J194" i="4"/>
  <c r="K194" i="4"/>
  <c r="L194" i="4"/>
  <c r="M194" i="4"/>
  <c r="N194" i="4"/>
  <c r="O194" i="4"/>
  <c r="D195" i="4"/>
  <c r="E195" i="4"/>
  <c r="F195" i="4"/>
  <c r="G195" i="4"/>
  <c r="H195" i="4"/>
  <c r="I195" i="4"/>
  <c r="J195" i="4"/>
  <c r="K195" i="4"/>
  <c r="L195" i="4"/>
  <c r="M195" i="4"/>
  <c r="N195" i="4"/>
  <c r="O195" i="4"/>
  <c r="D196" i="4"/>
  <c r="E196" i="4"/>
  <c r="F196" i="4"/>
  <c r="G196" i="4"/>
  <c r="H196" i="4"/>
  <c r="I196" i="4"/>
  <c r="J196" i="4"/>
  <c r="K196" i="4"/>
  <c r="L196" i="4"/>
  <c r="M196" i="4"/>
  <c r="N196" i="4"/>
  <c r="O196" i="4"/>
  <c r="D197" i="4"/>
  <c r="E197" i="4"/>
  <c r="F197" i="4"/>
  <c r="G197" i="4"/>
  <c r="H197" i="4"/>
  <c r="I197" i="4"/>
  <c r="J197" i="4"/>
  <c r="K197" i="4"/>
  <c r="L197" i="4"/>
  <c r="M197" i="4"/>
  <c r="N197" i="4"/>
  <c r="O197" i="4"/>
  <c r="D198" i="4"/>
  <c r="E198" i="4"/>
  <c r="F198" i="4"/>
  <c r="G198" i="4"/>
  <c r="H198" i="4"/>
  <c r="I198" i="4"/>
  <c r="J198" i="4"/>
  <c r="K198" i="4"/>
  <c r="L198" i="4"/>
  <c r="M198" i="4"/>
  <c r="N198" i="4"/>
  <c r="O198" i="4"/>
  <c r="D199" i="4"/>
  <c r="E199" i="4"/>
  <c r="F199" i="4"/>
  <c r="G199" i="4"/>
  <c r="H199" i="4"/>
  <c r="I199" i="4"/>
  <c r="J199" i="4"/>
  <c r="K199" i="4"/>
  <c r="L199" i="4"/>
  <c r="M199" i="4"/>
  <c r="N199" i="4"/>
  <c r="O199" i="4"/>
  <c r="D200" i="4"/>
  <c r="E200" i="4"/>
  <c r="F200" i="4"/>
  <c r="G200" i="4"/>
  <c r="H200" i="4"/>
  <c r="I200" i="4"/>
  <c r="J200" i="4"/>
  <c r="K200" i="4"/>
  <c r="L200" i="4"/>
  <c r="M200" i="4"/>
  <c r="N200" i="4"/>
  <c r="O200" i="4"/>
  <c r="D201" i="4"/>
  <c r="E201" i="4"/>
  <c r="F201" i="4"/>
  <c r="G201" i="4"/>
  <c r="H201" i="4"/>
  <c r="I201" i="4"/>
  <c r="J201" i="4"/>
  <c r="K201" i="4"/>
  <c r="L201" i="4"/>
  <c r="M201" i="4"/>
  <c r="N201" i="4"/>
  <c r="O201" i="4"/>
  <c r="D202" i="4"/>
  <c r="E202" i="4"/>
  <c r="F202" i="4"/>
  <c r="G202" i="4"/>
  <c r="H202" i="4"/>
  <c r="I202" i="4"/>
  <c r="J202" i="4"/>
  <c r="K202" i="4"/>
  <c r="L202" i="4"/>
  <c r="M202" i="4"/>
  <c r="N202" i="4"/>
  <c r="O202" i="4"/>
  <c r="D203" i="4"/>
  <c r="E203" i="4"/>
  <c r="F203" i="4"/>
  <c r="G203" i="4"/>
  <c r="H203" i="4"/>
  <c r="I203" i="4"/>
  <c r="J203" i="4"/>
  <c r="K203" i="4"/>
  <c r="L203" i="4"/>
  <c r="M203" i="4"/>
  <c r="N203" i="4"/>
  <c r="O203" i="4"/>
  <c r="D204" i="4"/>
  <c r="E204" i="4"/>
  <c r="F204" i="4"/>
  <c r="G204" i="4"/>
  <c r="H204" i="4"/>
  <c r="I204" i="4"/>
  <c r="J204" i="4"/>
  <c r="K204" i="4"/>
  <c r="L204" i="4"/>
  <c r="M204" i="4"/>
  <c r="N204" i="4"/>
  <c r="O204" i="4"/>
  <c r="D205" i="4"/>
  <c r="E205" i="4"/>
  <c r="F205" i="4"/>
  <c r="G205" i="4"/>
  <c r="H205" i="4"/>
  <c r="I205" i="4"/>
  <c r="J205" i="4"/>
  <c r="K205" i="4"/>
  <c r="L205" i="4"/>
  <c r="M205" i="4"/>
  <c r="N205" i="4"/>
  <c r="O205" i="4"/>
  <c r="D206" i="4"/>
  <c r="E206" i="4"/>
  <c r="F206" i="4"/>
  <c r="G206" i="4"/>
  <c r="H206" i="4"/>
  <c r="I206" i="4"/>
  <c r="J206" i="4"/>
  <c r="K206" i="4"/>
  <c r="L206" i="4"/>
  <c r="M206" i="4"/>
  <c r="N206" i="4"/>
  <c r="O206" i="4"/>
  <c r="D207" i="4"/>
  <c r="E207" i="4"/>
  <c r="F207" i="4"/>
  <c r="G207" i="4"/>
  <c r="H207" i="4"/>
  <c r="I207" i="4"/>
  <c r="J207" i="4"/>
  <c r="K207" i="4"/>
  <c r="L207" i="4"/>
  <c r="M207" i="4"/>
  <c r="N207" i="4"/>
  <c r="O207" i="4"/>
  <c r="D208" i="4"/>
  <c r="E208" i="4"/>
  <c r="F208" i="4"/>
  <c r="G208" i="4"/>
  <c r="H208" i="4"/>
  <c r="I208" i="4"/>
  <c r="J208" i="4"/>
  <c r="K208" i="4"/>
  <c r="L208" i="4"/>
  <c r="M208" i="4"/>
  <c r="N208" i="4"/>
  <c r="O208" i="4"/>
  <c r="D209" i="4"/>
  <c r="E209" i="4"/>
  <c r="F209" i="4"/>
  <c r="G209" i="4"/>
  <c r="H209" i="4"/>
  <c r="I209" i="4"/>
  <c r="J209" i="4"/>
  <c r="K209" i="4"/>
  <c r="L209" i="4"/>
  <c r="M209" i="4"/>
  <c r="N209" i="4"/>
  <c r="O209" i="4"/>
  <c r="E119" i="4"/>
  <c r="F119" i="4"/>
  <c r="G119" i="4"/>
  <c r="H119" i="4"/>
  <c r="I119" i="4"/>
  <c r="J119" i="4"/>
  <c r="K119" i="4"/>
  <c r="L119" i="4"/>
  <c r="M119" i="4"/>
  <c r="N119" i="4"/>
  <c r="O119" i="4"/>
  <c r="D119" i="4"/>
  <c r="S25" i="5"/>
  <c r="S24" i="5"/>
  <c r="S23" i="5"/>
  <c r="M23" i="5"/>
  <c r="P23" i="5"/>
  <c r="T25" i="5"/>
  <c r="T24" i="5"/>
  <c r="T23" i="5"/>
  <c r="M24" i="5"/>
  <c r="P24" i="5"/>
  <c r="M25" i="5"/>
  <c r="P25" i="5"/>
  <c r="P24" i="2"/>
  <c r="Q24" i="2"/>
  <c r="P25" i="2"/>
  <c r="Q25" i="2"/>
  <c r="P26" i="2"/>
  <c r="Q26" i="2"/>
  <c r="P23" i="2"/>
  <c r="Q23" i="2"/>
  <c r="C13" i="5"/>
  <c r="C12" i="5"/>
  <c r="I12" i="5"/>
  <c r="I16" i="5"/>
  <c r="D12" i="5"/>
  <c r="D13" i="5"/>
  <c r="D14" i="5"/>
  <c r="D15" i="5"/>
  <c r="D16" i="5"/>
  <c r="D17" i="5"/>
  <c r="O50" i="5"/>
  <c r="M50" i="5"/>
  <c r="N50" i="5"/>
  <c r="F50" i="5"/>
  <c r="O49" i="5"/>
  <c r="M49" i="5"/>
  <c r="N49" i="5"/>
  <c r="F49" i="5"/>
  <c r="O48" i="5"/>
  <c r="M48" i="5"/>
  <c r="N48" i="5"/>
  <c r="F48" i="5"/>
  <c r="O47" i="5"/>
  <c r="M47" i="5"/>
  <c r="N47" i="5"/>
  <c r="F47" i="5"/>
  <c r="O46" i="5"/>
  <c r="M46" i="5"/>
  <c r="N46" i="5"/>
  <c r="F46" i="5"/>
  <c r="O45" i="5"/>
  <c r="M45" i="5"/>
  <c r="N45" i="5"/>
  <c r="F45" i="5"/>
  <c r="O44" i="5"/>
  <c r="M44" i="5"/>
  <c r="N44" i="5"/>
  <c r="F44" i="5"/>
  <c r="O43" i="5"/>
  <c r="M43" i="5"/>
  <c r="N43" i="5"/>
  <c r="F43" i="5"/>
  <c r="O42" i="5"/>
  <c r="M42" i="5"/>
  <c r="N42" i="5"/>
  <c r="F42" i="5"/>
  <c r="O41" i="5"/>
  <c r="M41" i="5"/>
  <c r="N41" i="5"/>
  <c r="F41" i="5"/>
  <c r="O40" i="5"/>
  <c r="M40" i="5"/>
  <c r="N40" i="5"/>
  <c r="F40" i="5"/>
  <c r="O39" i="5"/>
  <c r="M39" i="5"/>
  <c r="N39" i="5"/>
  <c r="F39" i="5"/>
  <c r="O38" i="5"/>
  <c r="M38" i="5"/>
  <c r="N38" i="5"/>
  <c r="F38" i="5"/>
  <c r="O37" i="5"/>
  <c r="M37" i="5"/>
  <c r="N37" i="5"/>
  <c r="F37" i="5"/>
  <c r="O36" i="5"/>
  <c r="M36" i="5"/>
  <c r="N36" i="5"/>
  <c r="F36" i="5"/>
  <c r="O35" i="5"/>
  <c r="M35" i="5"/>
  <c r="N35" i="5"/>
  <c r="F35" i="5"/>
  <c r="O34" i="5"/>
  <c r="M34" i="5"/>
  <c r="N34" i="5"/>
  <c r="F34" i="5"/>
  <c r="O33" i="5"/>
  <c r="M33" i="5"/>
  <c r="N33" i="5"/>
  <c r="F33" i="5"/>
  <c r="O32" i="5"/>
  <c r="M32" i="5"/>
  <c r="N32" i="5"/>
  <c r="F32" i="5"/>
  <c r="O31" i="5"/>
  <c r="M31" i="5"/>
  <c r="N31" i="5"/>
  <c r="F31" i="5"/>
  <c r="O30" i="5"/>
  <c r="M30" i="5"/>
  <c r="N30" i="5"/>
  <c r="F30" i="5"/>
  <c r="O29" i="5"/>
  <c r="M29" i="5"/>
  <c r="N29" i="5"/>
  <c r="F29" i="5"/>
  <c r="O28" i="5"/>
  <c r="M28" i="5"/>
  <c r="N28" i="5"/>
  <c r="F28" i="5"/>
  <c r="O27" i="5"/>
  <c r="M27" i="5"/>
  <c r="N27" i="5"/>
  <c r="F27" i="5"/>
  <c r="O26" i="5"/>
  <c r="M26" i="5"/>
  <c r="N26" i="5"/>
  <c r="F26" i="5"/>
  <c r="O25" i="5"/>
  <c r="N25" i="5"/>
  <c r="F25" i="5"/>
  <c r="O24" i="5"/>
  <c r="N24" i="5"/>
  <c r="F24" i="5"/>
  <c r="O23" i="5"/>
  <c r="N23" i="5"/>
  <c r="F23" i="5"/>
  <c r="O22" i="5"/>
  <c r="M22" i="5"/>
  <c r="N22" i="5"/>
  <c r="F22" i="5"/>
  <c r="O21" i="5"/>
  <c r="M21" i="5"/>
  <c r="N21" i="5"/>
  <c r="I15" i="5"/>
  <c r="D26" i="2"/>
  <c r="D25" i="2"/>
  <c r="D24" i="2"/>
  <c r="D23" i="2"/>
  <c r="C13" i="2"/>
  <c r="C12" i="2"/>
  <c r="F23" i="2"/>
  <c r="M23" i="2"/>
  <c r="M22" i="2"/>
  <c r="M21" i="2"/>
  <c r="F22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I12" i="2"/>
  <c r="I15" i="2"/>
  <c r="I16" i="2"/>
  <c r="D13" i="2"/>
  <c r="D12" i="2"/>
  <c r="D14" i="2"/>
  <c r="D17" i="2"/>
  <c r="D16" i="2"/>
  <c r="D15" i="2"/>
  <c r="O21" i="2"/>
  <c r="O23" i="2"/>
  <c r="N23" i="2"/>
  <c r="O22" i="2"/>
  <c r="N22" i="2"/>
  <c r="O49" i="2"/>
  <c r="N49" i="2"/>
  <c r="O47" i="2"/>
  <c r="N47" i="2"/>
  <c r="O45" i="2"/>
  <c r="N45" i="2"/>
  <c r="O43" i="2"/>
  <c r="N43" i="2"/>
  <c r="O41" i="2"/>
  <c r="N41" i="2"/>
  <c r="O39" i="2"/>
  <c r="N39" i="2"/>
  <c r="O37" i="2"/>
  <c r="N37" i="2"/>
  <c r="O35" i="2"/>
  <c r="N35" i="2"/>
  <c r="O33" i="2"/>
  <c r="N33" i="2"/>
  <c r="O31" i="2"/>
  <c r="N31" i="2"/>
  <c r="O29" i="2"/>
  <c r="N29" i="2"/>
  <c r="O27" i="2"/>
  <c r="N27" i="2"/>
  <c r="O25" i="2"/>
  <c r="N25" i="2"/>
  <c r="N21" i="2"/>
  <c r="O50" i="2"/>
  <c r="N50" i="2"/>
  <c r="O48" i="2"/>
  <c r="N48" i="2"/>
  <c r="O46" i="2"/>
  <c r="N46" i="2"/>
  <c r="O44" i="2"/>
  <c r="N44" i="2"/>
  <c r="O42" i="2"/>
  <c r="N42" i="2"/>
  <c r="O40" i="2"/>
  <c r="N40" i="2"/>
  <c r="O38" i="2"/>
  <c r="N38" i="2"/>
  <c r="O36" i="2"/>
  <c r="N36" i="2"/>
  <c r="O34" i="2"/>
  <c r="N34" i="2"/>
  <c r="O32" i="2"/>
  <c r="N32" i="2"/>
  <c r="O30" i="2"/>
  <c r="N30" i="2"/>
  <c r="O28" i="2"/>
  <c r="N28" i="2"/>
  <c r="O26" i="2"/>
  <c r="N26" i="2"/>
  <c r="O24" i="2"/>
  <c r="N24" i="2"/>
</calcChain>
</file>

<file path=xl/sharedStrings.xml><?xml version="1.0" encoding="utf-8"?>
<sst xmlns="http://schemas.openxmlformats.org/spreadsheetml/2006/main" count="141" uniqueCount="61">
  <si>
    <t>Ingredient</t>
  </si>
  <si>
    <t>Name</t>
  </si>
  <si>
    <t>Length (bp)</t>
  </si>
  <si>
    <t>ID</t>
  </si>
  <si>
    <t>Water (uL)</t>
  </si>
  <si>
    <t>DNA (uL)</t>
  </si>
  <si>
    <t>General Data</t>
  </si>
  <si>
    <t>Instructions</t>
  </si>
  <si>
    <t>DNA Preparation</t>
  </si>
  <si>
    <t>MM to add (uL)</t>
  </si>
  <si>
    <t>() (uL)</t>
  </si>
  <si>
    <t>()</t>
  </si>
  <si>
    <t>Purpose (&lt;10 words)</t>
  </si>
  <si>
    <t>Circuit Information</t>
  </si>
  <si>
    <t>Plate Loc.</t>
  </si>
  <si>
    <t>Master Mix (uL)</t>
  </si>
  <si>
    <t>Notes</t>
  </si>
  <si>
    <t>Date and Time of Run</t>
  </si>
  <si>
    <t>Master Mix Preparation</t>
  </si>
  <si>
    <t># Rxns</t>
  </si>
  <si>
    <t>Tubes to Thaw</t>
  </si>
  <si>
    <t>Int. Neg. Control</t>
  </si>
  <si>
    <t>[Final]/rxn (nM)</t>
  </si>
  <si>
    <t>[Stock] (ng/uL)</t>
  </si>
  <si>
    <t>[Stock] (nM)</t>
  </si>
  <si>
    <t>Repeats</t>
  </si>
  <si>
    <t>Final*</t>
  </si>
  <si>
    <t>Stock*</t>
  </si>
  <si>
    <t>*Input as ratio</t>
  </si>
  <si>
    <t>BX.X (buffer)</t>
  </si>
  <si>
    <t>EX (extract)</t>
  </si>
  <si>
    <t>BX.X</t>
  </si>
  <si>
    <t>EX</t>
  </si>
  <si>
    <r>
      <t>See Accompanying JoVE Video Protocol and PDF  (Sun Z.</t>
    </r>
    <r>
      <rPr>
        <b/>
        <i/>
        <sz val="11"/>
        <color theme="1"/>
        <rFont val="Calibri"/>
        <family val="2"/>
        <scheme val="minor"/>
      </rPr>
      <t xml:space="preserve"> et al. J. Vis. Exp.</t>
    </r>
    <r>
      <rPr>
        <b/>
        <sz val="11"/>
        <color theme="1"/>
        <rFont val="Calibri"/>
        <family val="2"/>
        <scheme val="minor"/>
      </rPr>
      <t xml:space="preserve"> 2013)</t>
    </r>
  </si>
  <si>
    <t>JBL006</t>
  </si>
  <si>
    <t>JBL007</t>
  </si>
  <si>
    <t>JBL002 (uL)</t>
  </si>
  <si>
    <t>JBL004</t>
  </si>
  <si>
    <t>pT181 antisense</t>
  </si>
  <si>
    <t>pT181 attenuator</t>
  </si>
  <si>
    <t>pT181 mut attenuator</t>
  </si>
  <si>
    <t xml:space="preserve">JBL008 </t>
  </si>
  <si>
    <t>pT181 mut antisense</t>
  </si>
  <si>
    <t>JBL004 (uL)</t>
  </si>
  <si>
    <t>JBL008 (uL)</t>
  </si>
  <si>
    <t>JBL006 (1/5)</t>
  </si>
  <si>
    <t>JBL007 (1/5)</t>
  </si>
  <si>
    <t>JBL002</t>
  </si>
  <si>
    <t>JBL008</t>
  </si>
  <si>
    <t>spike vol</t>
  </si>
  <si>
    <t>plate vol</t>
  </si>
  <si>
    <t>Stock</t>
  </si>
  <si>
    <t>Water</t>
  </si>
  <si>
    <t>Stock conc</t>
  </si>
  <si>
    <t>Dilutions for Spike</t>
  </si>
  <si>
    <t>Time</t>
  </si>
  <si>
    <t>JBL006/JBL002</t>
  </si>
  <si>
    <t>JBL006/JBL004</t>
  </si>
  <si>
    <t>JBL007/002</t>
  </si>
  <si>
    <t>JBL007/008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</si>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</sst>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5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89">
    <xf numFmtId="0" fontId="0" fillId="0" borderId="0" xfId="0"/>
    <xf numFmtId="0" fontId="2" fillId="0" borderId="0" xfId="0" applyFont="1" applyProtection="1"/>
    <xf numFmtId="0" fontId="0" fillId="0" borderId="0" xfId="0" applyNumberFormat="1" applyProtection="1"/>
    <xf numFmtId="0" fontId="0" fillId="0" borderId="0" xfId="0" applyProtection="1"/>
    <xf numFmtId="0" fontId="0" fillId="0" borderId="0" xfId="0" applyAlignment="1" applyProtection="1">
      <alignment horizontal="right"/>
    </xf>
    <xf numFmtId="2" fontId="0" fillId="4" borderId="0" xfId="0" applyNumberFormat="1" applyFill="1" applyProtection="1"/>
    <xf numFmtId="0" fontId="0" fillId="6" borderId="0" xfId="0" applyFill="1" applyAlignment="1" applyProtection="1">
      <alignment wrapText="1"/>
    </xf>
    <xf numFmtId="0" fontId="1" fillId="0" borderId="0" xfId="0" applyFont="1" applyAlignment="1" applyProtection="1">
      <alignment horizontal="right"/>
    </xf>
    <xf numFmtId="0" fontId="1" fillId="0" borderId="0" xfId="0" applyFont="1" applyAlignment="1" applyProtection="1">
      <alignment horizontal="right" wrapText="1"/>
    </xf>
    <xf numFmtId="0" fontId="1" fillId="0" borderId="0" xfId="0" applyFont="1" applyAlignment="1" applyProtection="1">
      <alignment horizontal="center" wrapText="1"/>
    </xf>
    <xf numFmtId="0" fontId="1" fillId="0" borderId="0" xfId="0" applyNumberFormat="1" applyFont="1" applyAlignment="1" applyProtection="1">
      <alignment horizontal="center" wrapText="1"/>
    </xf>
    <xf numFmtId="0" fontId="0" fillId="6" borderId="6" xfId="0" applyFont="1" applyFill="1" applyBorder="1" applyAlignment="1" applyProtection="1">
      <alignment horizontal="right"/>
    </xf>
    <xf numFmtId="0" fontId="0" fillId="6" borderId="6" xfId="0" applyFill="1" applyBorder="1" applyAlignment="1" applyProtection="1">
      <alignment horizontal="right"/>
    </xf>
    <xf numFmtId="2" fontId="0" fillId="6" borderId="6" xfId="0" applyNumberFormat="1" applyFill="1" applyBorder="1" applyAlignment="1" applyProtection="1">
      <alignment horizontal="right"/>
    </xf>
    <xf numFmtId="2" fontId="0" fillId="6" borderId="7" xfId="0" applyNumberFormat="1" applyFill="1" applyBorder="1" applyAlignment="1" applyProtection="1">
      <alignment horizontal="right"/>
    </xf>
    <xf numFmtId="2" fontId="0" fillId="4" borderId="8" xfId="0" applyNumberFormat="1" applyFill="1" applyBorder="1" applyAlignment="1" applyProtection="1">
      <alignment horizontal="right"/>
    </xf>
    <xf numFmtId="0" fontId="0" fillId="6" borderId="3" xfId="0" applyFill="1" applyBorder="1" applyAlignment="1" applyProtection="1">
      <alignment horizontal="right"/>
    </xf>
    <xf numFmtId="0" fontId="0" fillId="6" borderId="3" xfId="0" applyFont="1" applyFill="1" applyBorder="1" applyAlignment="1" applyProtection="1">
      <alignment horizontal="right"/>
    </xf>
    <xf numFmtId="2" fontId="0" fillId="6" borderId="4" xfId="0" applyNumberFormat="1" applyFill="1" applyBorder="1" applyAlignment="1" applyProtection="1">
      <alignment horizontal="right"/>
    </xf>
    <xf numFmtId="2" fontId="0" fillId="6" borderId="3" xfId="0" applyNumberFormat="1" applyFill="1" applyBorder="1" applyAlignment="1" applyProtection="1">
      <alignment horizontal="right"/>
    </xf>
    <xf numFmtId="2" fontId="0" fillId="6" borderId="5" xfId="0" applyNumberFormat="1" applyFill="1" applyBorder="1" applyAlignment="1" applyProtection="1">
      <alignment horizontal="right"/>
    </xf>
    <xf numFmtId="2" fontId="0" fillId="4" borderId="9" xfId="0" applyNumberFormat="1" applyFill="1" applyBorder="1" applyAlignment="1" applyProtection="1">
      <alignment horizontal="right"/>
    </xf>
    <xf numFmtId="2" fontId="0" fillId="6" borderId="0" xfId="0" applyNumberFormat="1" applyFill="1" applyBorder="1" applyAlignment="1" applyProtection="1">
      <alignment horizontal="right"/>
    </xf>
    <xf numFmtId="2" fontId="0" fillId="6" borderId="2" xfId="0" applyNumberFormat="1" applyFill="1" applyBorder="1" applyAlignment="1" applyProtection="1">
      <alignment horizontal="right"/>
    </xf>
    <xf numFmtId="2" fontId="0" fillId="4" borderId="10" xfId="0" applyNumberFormat="1" applyFill="1" applyBorder="1" applyAlignment="1" applyProtection="1">
      <alignment horizontal="right"/>
    </xf>
    <xf numFmtId="0" fontId="0" fillId="6" borderId="6" xfId="0" applyFont="1" applyFill="1" applyBorder="1" applyAlignment="1" applyProtection="1"/>
    <xf numFmtId="0" fontId="0" fillId="6" borderId="3" xfId="0" applyFill="1" applyBorder="1" applyAlignment="1" applyProtection="1"/>
    <xf numFmtId="2" fontId="0" fillId="6" borderId="14" xfId="0" applyNumberFormat="1" applyFill="1" applyBorder="1" applyAlignment="1" applyProtection="1">
      <alignment horizontal="right"/>
    </xf>
    <xf numFmtId="2" fontId="0" fillId="6" borderId="15" xfId="0" applyNumberFormat="1" applyFill="1" applyBorder="1" applyAlignment="1" applyProtection="1">
      <alignment horizontal="right"/>
    </xf>
    <xf numFmtId="2" fontId="0" fillId="6" borderId="16" xfId="0" applyNumberFormat="1" applyFill="1" applyBorder="1" applyAlignment="1" applyProtection="1">
      <alignment horizontal="right"/>
    </xf>
    <xf numFmtId="2" fontId="0" fillId="6" borderId="18" xfId="0" applyNumberFormat="1" applyFill="1" applyBorder="1" applyAlignment="1" applyProtection="1">
      <alignment horizontal="right"/>
    </xf>
    <xf numFmtId="2" fontId="0" fillId="6" borderId="19" xfId="0" applyNumberFormat="1" applyFill="1" applyBorder="1" applyAlignment="1" applyProtection="1">
      <alignment horizontal="right"/>
    </xf>
    <xf numFmtId="0" fontId="0" fillId="6" borderId="0" xfId="0" applyFill="1" applyProtection="1"/>
    <xf numFmtId="0" fontId="1" fillId="0" borderId="0" xfId="0" applyFont="1" applyProtection="1"/>
    <xf numFmtId="0" fontId="1" fillId="0" borderId="0" xfId="0" applyFont="1" applyAlignment="1" applyProtection="1"/>
    <xf numFmtId="0" fontId="0" fillId="0" borderId="0" xfId="0" applyAlignment="1" applyProtection="1">
      <alignment wrapText="1"/>
    </xf>
    <xf numFmtId="0" fontId="1" fillId="0" borderId="0" xfId="0" applyFont="1" applyAlignment="1" applyProtection="1">
      <alignment wrapText="1"/>
    </xf>
    <xf numFmtId="0" fontId="1" fillId="0" borderId="0" xfId="0" applyNumberFormat="1" applyFont="1" applyProtection="1"/>
    <xf numFmtId="0" fontId="0" fillId="3" borderId="0" xfId="0" applyFill="1" applyProtection="1"/>
    <xf numFmtId="0" fontId="0" fillId="3" borderId="0" xfId="0" applyNumberFormat="1" applyFill="1" applyProtection="1"/>
    <xf numFmtId="0" fontId="0" fillId="0" borderId="0" xfId="0" applyNumberFormat="1" applyFill="1" applyProtection="1"/>
    <xf numFmtId="0" fontId="0" fillId="0" borderId="0" xfId="0" applyFill="1" applyProtection="1"/>
    <xf numFmtId="0" fontId="1" fillId="3" borderId="0" xfId="0" applyFont="1" applyFill="1" applyBorder="1" applyAlignment="1" applyProtection="1">
      <alignment horizontal="center" wrapText="1"/>
    </xf>
    <xf numFmtId="0" fontId="1" fillId="0" borderId="0" xfId="0" applyFont="1" applyBorder="1" applyAlignment="1" applyProtection="1">
      <alignment horizontal="center" wrapText="1"/>
    </xf>
    <xf numFmtId="0" fontId="0" fillId="2" borderId="11" xfId="0" applyFill="1" applyBorder="1" applyAlignment="1" applyProtection="1">
      <alignment horizontal="center"/>
    </xf>
    <xf numFmtId="0" fontId="0" fillId="2" borderId="6" xfId="0" applyFont="1" applyFill="1" applyBorder="1" applyAlignment="1" applyProtection="1">
      <alignment horizontal="center"/>
    </xf>
    <xf numFmtId="0" fontId="0" fillId="2" borderId="12" xfId="0" applyFill="1" applyBorder="1" applyAlignment="1" applyProtection="1">
      <alignment horizontal="center"/>
    </xf>
    <xf numFmtId="0" fontId="0" fillId="2" borderId="3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0" xfId="0" applyNumberFormat="1" applyFill="1" applyAlignment="1" applyProtection="1">
      <alignment horizontal="center"/>
    </xf>
    <xf numFmtId="0" fontId="0" fillId="2" borderId="0" xfId="0" applyFill="1" applyAlignment="1" applyProtection="1"/>
    <xf numFmtId="0" fontId="0" fillId="2" borderId="0" xfId="0" applyFont="1" applyFill="1" applyAlignment="1" applyProtection="1">
      <alignment horizontal="right"/>
    </xf>
    <xf numFmtId="0" fontId="0" fillId="2" borderId="0" xfId="0" applyFill="1" applyAlignment="1" applyProtection="1">
      <alignment horizontal="right"/>
    </xf>
    <xf numFmtId="2" fontId="0" fillId="6" borderId="0" xfId="0" applyNumberFormat="1" applyFill="1" applyAlignment="1" applyProtection="1">
      <alignment horizontal="right"/>
    </xf>
    <xf numFmtId="2" fontId="0" fillId="3" borderId="1" xfId="0" applyNumberFormat="1" applyFill="1" applyBorder="1" applyAlignment="1" applyProtection="1">
      <alignment horizontal="right"/>
    </xf>
    <xf numFmtId="2" fontId="0" fillId="3" borderId="0" xfId="0" applyNumberFormat="1" applyFill="1" applyBorder="1" applyAlignment="1" applyProtection="1">
      <alignment horizontal="right"/>
    </xf>
    <xf numFmtId="0" fontId="0" fillId="2" borderId="3" xfId="0" applyNumberFormat="1" applyFill="1" applyBorder="1" applyAlignment="1" applyProtection="1">
      <alignment horizontal="center"/>
    </xf>
    <xf numFmtId="0" fontId="0" fillId="2" borderId="3" xfId="0" applyFill="1" applyBorder="1" applyAlignment="1" applyProtection="1"/>
    <xf numFmtId="0" fontId="0" fillId="2" borderId="3" xfId="0" applyFont="1" applyFill="1" applyBorder="1" applyAlignment="1" applyProtection="1">
      <alignment horizontal="right"/>
    </xf>
    <xf numFmtId="0" fontId="0" fillId="2" borderId="3" xfId="0" applyFill="1" applyBorder="1" applyAlignment="1" applyProtection="1">
      <alignment horizontal="right"/>
    </xf>
    <xf numFmtId="2" fontId="0" fillId="3" borderId="4" xfId="0" applyNumberFormat="1" applyFill="1" applyBorder="1" applyAlignment="1" applyProtection="1">
      <alignment horizontal="right"/>
    </xf>
    <xf numFmtId="2" fontId="0" fillId="3" borderId="3" xfId="0" applyNumberFormat="1" applyFill="1" applyBorder="1" applyAlignment="1" applyProtection="1">
      <alignment horizontal="right"/>
    </xf>
    <xf numFmtId="0" fontId="0" fillId="2" borderId="0" xfId="0" applyNumberFormat="1" applyFill="1" applyBorder="1" applyAlignment="1" applyProtection="1">
      <alignment horizontal="center"/>
    </xf>
    <xf numFmtId="0" fontId="0" fillId="2" borderId="0" xfId="0" applyFill="1" applyBorder="1" applyAlignment="1" applyProtection="1"/>
    <xf numFmtId="0" fontId="0" fillId="2" borderId="0" xfId="0" applyFont="1" applyFill="1" applyBorder="1" applyAlignment="1" applyProtection="1">
      <alignment horizontal="right"/>
    </xf>
    <xf numFmtId="0" fontId="0" fillId="2" borderId="0" xfId="0" applyFill="1" applyBorder="1" applyAlignment="1" applyProtection="1">
      <alignment horizontal="right"/>
    </xf>
    <xf numFmtId="0" fontId="0" fillId="0" borderId="0" xfId="0" applyBorder="1" applyProtection="1"/>
    <xf numFmtId="0" fontId="0" fillId="2" borderId="0" xfId="0" applyFill="1" applyAlignment="1" applyProtection="1">
      <alignment horizontal="center"/>
    </xf>
    <xf numFmtId="2" fontId="0" fillId="3" borderId="17" xfId="0" applyNumberFormat="1" applyFill="1" applyBorder="1" applyAlignment="1" applyProtection="1">
      <alignment horizontal="right"/>
    </xf>
    <xf numFmtId="2" fontId="0" fillId="3" borderId="18" xfId="0" applyNumberFormat="1" applyFill="1" applyBorder="1" applyAlignment="1" applyProtection="1">
      <alignment horizontal="right"/>
    </xf>
    <xf numFmtId="0" fontId="0" fillId="2" borderId="0" xfId="0" applyNumberFormat="1" applyFill="1" applyAlignment="1" applyProtection="1">
      <alignment horizontal="left"/>
    </xf>
    <xf numFmtId="0" fontId="1" fillId="2" borderId="0" xfId="0" applyFont="1" applyFill="1" applyAlignment="1" applyProtection="1">
      <alignment horizontal="left"/>
    </xf>
    <xf numFmtId="14" fontId="0" fillId="2" borderId="0" xfId="0" applyNumberFormat="1" applyFill="1" applyAlignment="1" applyProtection="1">
      <alignment horizontal="left"/>
    </xf>
    <xf numFmtId="2" fontId="3" fillId="5" borderId="15" xfId="0" applyNumberFormat="1" applyFont="1" applyFill="1" applyBorder="1" applyAlignment="1" applyProtection="1">
      <alignment horizontal="right"/>
    </xf>
    <xf numFmtId="0" fontId="4" fillId="0" borderId="0" xfId="0" applyFont="1" applyFill="1" applyProtection="1"/>
    <xf numFmtId="0" fontId="5" fillId="0" borderId="0" xfId="0" applyNumberFormat="1" applyFont="1" applyProtection="1"/>
    <xf numFmtId="0" fontId="6" fillId="8" borderId="0" xfId="0" applyNumberFormat="1" applyFont="1" applyFill="1" applyProtection="1"/>
    <xf numFmtId="0" fontId="6" fillId="8" borderId="0" xfId="0" applyFont="1" applyFill="1" applyProtection="1"/>
    <xf numFmtId="0" fontId="7" fillId="7" borderId="0" xfId="0" applyFont="1" applyFill="1" applyProtection="1"/>
    <xf numFmtId="0" fontId="7" fillId="7" borderId="0" xfId="0" applyNumberFormat="1" applyFont="1" applyFill="1" applyProtection="1"/>
    <xf numFmtId="0" fontId="0" fillId="2" borderId="0" xfId="0" applyNumberFormat="1" applyFill="1" applyProtection="1"/>
    <xf numFmtId="0" fontId="0" fillId="0" borderId="0" xfId="0" applyFill="1" applyAlignment="1" applyProtection="1">
      <alignment horizontal="right"/>
    </xf>
    <xf numFmtId="0" fontId="3" fillId="0" borderId="0" xfId="0" applyNumberFormat="1" applyFont="1" applyFill="1" applyProtection="1"/>
    <xf numFmtId="2" fontId="0" fillId="8" borderId="1" xfId="0" applyNumberFormat="1" applyFill="1" applyBorder="1" applyAlignment="1" applyProtection="1">
      <alignment horizontal="right"/>
    </xf>
    <xf numFmtId="2" fontId="0" fillId="8" borderId="3" xfId="0" applyNumberFormat="1" applyFill="1" applyBorder="1" applyAlignment="1" applyProtection="1">
      <alignment horizontal="right"/>
    </xf>
    <xf numFmtId="2" fontId="0" fillId="0" borderId="0" xfId="0" applyNumberFormat="1" applyProtection="1"/>
    <xf numFmtId="0" fontId="0" fillId="2" borderId="0" xfId="0" applyNumberFormat="1" applyFill="1" applyAlignment="1" applyProtection="1">
      <alignment horizontal="right"/>
    </xf>
    <xf numFmtId="0" fontId="0" fillId="2" borderId="3" xfId="0" applyNumberFormat="1" applyFill="1" applyBorder="1" applyAlignment="1" applyProtection="1">
      <alignment horizontal="right"/>
    </xf>
    <xf numFmtId="0" fontId="12" fillId="0" borderId="20" xfId="0" applyFont="1" applyBorder="1" applyAlignment="1">
      <alignment horizontal="center" vertical="center" wrapText="1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22">
    <dxf>
      <font>
        <color rgb="FFFF0000"/>
      </font>
    </dxf>
    <dxf>
      <font>
        <color rgb="FFFF0000"/>
      </font>
    </dxf>
    <dxf>
      <font>
        <color theme="1"/>
      </font>
    </dxf>
    <dxf>
      <font>
        <color rgb="FFFF0000"/>
      </font>
    </dxf>
    <dxf>
      <font>
        <color rgb="FFFF0000"/>
      </font>
    </dxf>
    <dxf>
      <font>
        <color theme="1"/>
      </font>
    </dxf>
    <dxf>
      <font>
        <color rgb="FFFF0000"/>
      </font>
    </dxf>
    <dxf>
      <font>
        <color rgb="FFFF0000"/>
      </font>
    </dxf>
    <dxf>
      <font>
        <color theme="1"/>
      </font>
    </dxf>
    <dxf>
      <font>
        <color rgb="FFFF0000"/>
      </font>
    </dxf>
    <dxf>
      <font>
        <color theme="1"/>
      </font>
    </dxf>
    <dxf>
      <font>
        <color rgb="FFFF0000"/>
      </font>
    </dxf>
    <dxf>
      <font>
        <color rgb="FFFF0000"/>
      </font>
    </dxf>
    <dxf>
      <font>
        <color theme="1"/>
      </font>
    </dxf>
    <dxf>
      <font>
        <color rgb="FFFF0000"/>
      </font>
    </dxf>
    <dxf>
      <font>
        <color rgb="FFFF0000"/>
      </font>
    </dxf>
    <dxf>
      <font>
        <color theme="1"/>
      </font>
    </dxf>
    <dxf>
      <font>
        <color rgb="FFFF0000"/>
      </font>
    </dxf>
    <dxf>
      <font>
        <color rgb="FFFF0000"/>
      </font>
    </dxf>
    <dxf>
      <font>
        <color theme="1"/>
      </font>
    </dxf>
    <dxf>
      <font>
        <color rgb="FFFF0000"/>
      </font>
    </dxf>
    <dxf>
      <font>
        <color theme="1"/>
      </font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9.001 Antisense_Spike Run1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Data!$D$118</c:f>
              <c:strCache>
                <c:ptCount val="1"/>
                <c:pt idx="0">
                  <c:v>JBL006/JBL002</c:v>
                </c:pt>
              </c:strCache>
            </c:strRef>
          </c:tx>
          <c:marker>
            <c:symbol val="none"/>
          </c:marker>
          <c:xVal>
            <c:numRef>
              <c:f>Data!$C$119:$C$209</c:f>
              <c:numCache>
                <c:formatCode>General</c:formatCode>
                <c:ptCount val="91"/>
                <c:pt idx="0">
                  <c:v>30.0</c:v>
                </c:pt>
                <c:pt idx="1">
                  <c:v>31.0</c:v>
                </c:pt>
                <c:pt idx="2">
                  <c:v>32.0</c:v>
                </c:pt>
                <c:pt idx="3">
                  <c:v>33.0</c:v>
                </c:pt>
                <c:pt idx="4">
                  <c:v>34.0</c:v>
                </c:pt>
                <c:pt idx="5">
                  <c:v>35.0</c:v>
                </c:pt>
                <c:pt idx="6">
                  <c:v>36.0</c:v>
                </c:pt>
                <c:pt idx="7">
                  <c:v>37.0</c:v>
                </c:pt>
                <c:pt idx="8">
                  <c:v>38.0</c:v>
                </c:pt>
                <c:pt idx="9">
                  <c:v>39.0</c:v>
                </c:pt>
                <c:pt idx="10">
                  <c:v>40.0</c:v>
                </c:pt>
                <c:pt idx="11">
                  <c:v>41.0</c:v>
                </c:pt>
                <c:pt idx="12">
                  <c:v>42.0</c:v>
                </c:pt>
                <c:pt idx="13">
                  <c:v>43.0</c:v>
                </c:pt>
                <c:pt idx="14">
                  <c:v>44.0</c:v>
                </c:pt>
                <c:pt idx="15">
                  <c:v>45.0</c:v>
                </c:pt>
                <c:pt idx="16">
                  <c:v>46.0</c:v>
                </c:pt>
                <c:pt idx="17">
                  <c:v>47.0</c:v>
                </c:pt>
                <c:pt idx="18">
                  <c:v>48.0</c:v>
                </c:pt>
                <c:pt idx="19">
                  <c:v>49.0</c:v>
                </c:pt>
                <c:pt idx="20">
                  <c:v>50.0</c:v>
                </c:pt>
                <c:pt idx="21">
                  <c:v>51.0</c:v>
                </c:pt>
                <c:pt idx="22">
                  <c:v>52.0</c:v>
                </c:pt>
                <c:pt idx="23">
                  <c:v>53.0</c:v>
                </c:pt>
                <c:pt idx="24">
                  <c:v>54.0</c:v>
                </c:pt>
                <c:pt idx="25">
                  <c:v>55.0</c:v>
                </c:pt>
                <c:pt idx="26">
                  <c:v>56.0</c:v>
                </c:pt>
                <c:pt idx="27">
                  <c:v>57.0</c:v>
                </c:pt>
                <c:pt idx="28">
                  <c:v>58.0</c:v>
                </c:pt>
                <c:pt idx="29">
                  <c:v>59.0</c:v>
                </c:pt>
                <c:pt idx="30">
                  <c:v>60.0</c:v>
                </c:pt>
                <c:pt idx="31">
                  <c:v>61.0</c:v>
                </c:pt>
                <c:pt idx="32">
                  <c:v>62.0</c:v>
                </c:pt>
                <c:pt idx="33">
                  <c:v>63.0</c:v>
                </c:pt>
                <c:pt idx="34">
                  <c:v>64.0</c:v>
                </c:pt>
                <c:pt idx="35">
                  <c:v>65.0</c:v>
                </c:pt>
                <c:pt idx="36">
                  <c:v>66.0</c:v>
                </c:pt>
                <c:pt idx="37">
                  <c:v>67.0</c:v>
                </c:pt>
                <c:pt idx="38">
                  <c:v>68.0</c:v>
                </c:pt>
                <c:pt idx="39">
                  <c:v>69.0</c:v>
                </c:pt>
                <c:pt idx="40">
                  <c:v>70.0</c:v>
                </c:pt>
                <c:pt idx="41">
                  <c:v>71.0</c:v>
                </c:pt>
                <c:pt idx="42">
                  <c:v>72.0</c:v>
                </c:pt>
                <c:pt idx="43">
                  <c:v>73.0</c:v>
                </c:pt>
                <c:pt idx="44">
                  <c:v>74.0</c:v>
                </c:pt>
                <c:pt idx="45">
                  <c:v>75.0</c:v>
                </c:pt>
                <c:pt idx="46">
                  <c:v>76.0</c:v>
                </c:pt>
                <c:pt idx="47">
                  <c:v>77.0</c:v>
                </c:pt>
                <c:pt idx="48">
                  <c:v>78.0</c:v>
                </c:pt>
                <c:pt idx="49">
                  <c:v>79.0</c:v>
                </c:pt>
                <c:pt idx="50">
                  <c:v>80.0</c:v>
                </c:pt>
                <c:pt idx="51">
                  <c:v>81.0</c:v>
                </c:pt>
                <c:pt idx="52">
                  <c:v>82.0</c:v>
                </c:pt>
                <c:pt idx="53">
                  <c:v>83.0</c:v>
                </c:pt>
                <c:pt idx="54">
                  <c:v>84.0</c:v>
                </c:pt>
                <c:pt idx="55">
                  <c:v>85.0</c:v>
                </c:pt>
                <c:pt idx="56">
                  <c:v>86.0</c:v>
                </c:pt>
                <c:pt idx="57">
                  <c:v>87.0</c:v>
                </c:pt>
                <c:pt idx="58">
                  <c:v>88.0</c:v>
                </c:pt>
                <c:pt idx="59">
                  <c:v>89.0</c:v>
                </c:pt>
                <c:pt idx="60">
                  <c:v>90.0</c:v>
                </c:pt>
                <c:pt idx="61">
                  <c:v>91.0</c:v>
                </c:pt>
                <c:pt idx="62">
                  <c:v>92.0</c:v>
                </c:pt>
                <c:pt idx="63">
                  <c:v>93.0</c:v>
                </c:pt>
                <c:pt idx="64">
                  <c:v>94.0</c:v>
                </c:pt>
                <c:pt idx="65">
                  <c:v>95.0</c:v>
                </c:pt>
                <c:pt idx="66">
                  <c:v>96.0</c:v>
                </c:pt>
                <c:pt idx="67">
                  <c:v>97.0</c:v>
                </c:pt>
                <c:pt idx="68">
                  <c:v>98.0</c:v>
                </c:pt>
                <c:pt idx="69">
                  <c:v>99.0</c:v>
                </c:pt>
                <c:pt idx="70">
                  <c:v>100.0</c:v>
                </c:pt>
                <c:pt idx="71">
                  <c:v>101.0</c:v>
                </c:pt>
                <c:pt idx="72">
                  <c:v>102.0</c:v>
                </c:pt>
                <c:pt idx="73">
                  <c:v>103.0</c:v>
                </c:pt>
                <c:pt idx="74">
                  <c:v>104.0</c:v>
                </c:pt>
                <c:pt idx="75">
                  <c:v>105.0</c:v>
                </c:pt>
                <c:pt idx="76">
                  <c:v>106.0</c:v>
                </c:pt>
                <c:pt idx="77">
                  <c:v>107.0</c:v>
                </c:pt>
                <c:pt idx="78">
                  <c:v>108.0</c:v>
                </c:pt>
                <c:pt idx="79">
                  <c:v>109.0</c:v>
                </c:pt>
                <c:pt idx="80">
                  <c:v>110.0</c:v>
                </c:pt>
                <c:pt idx="81">
                  <c:v>111.0</c:v>
                </c:pt>
                <c:pt idx="82">
                  <c:v>112.0</c:v>
                </c:pt>
                <c:pt idx="83">
                  <c:v>113.0</c:v>
                </c:pt>
                <c:pt idx="84">
                  <c:v>114.0</c:v>
                </c:pt>
                <c:pt idx="85">
                  <c:v>115.0</c:v>
                </c:pt>
                <c:pt idx="86">
                  <c:v>116.0</c:v>
                </c:pt>
                <c:pt idx="87">
                  <c:v>117.0</c:v>
                </c:pt>
                <c:pt idx="88">
                  <c:v>118.0</c:v>
                </c:pt>
                <c:pt idx="89">
                  <c:v>119.0</c:v>
                </c:pt>
                <c:pt idx="90">
                  <c:v>120.0</c:v>
                </c:pt>
              </c:numCache>
            </c:numRef>
          </c:xVal>
          <c:yVal>
            <c:numRef>
              <c:f>Data!$D$119:$D$209</c:f>
              <c:numCache>
                <c:formatCode>General</c:formatCode>
                <c:ptCount val="91"/>
                <c:pt idx="0">
                  <c:v>1169.0</c:v>
                </c:pt>
                <c:pt idx="1">
                  <c:v>1355.0</c:v>
                </c:pt>
                <c:pt idx="2">
                  <c:v>1392.0</c:v>
                </c:pt>
                <c:pt idx="3">
                  <c:v>1577.0</c:v>
                </c:pt>
                <c:pt idx="4">
                  <c:v>1681.0</c:v>
                </c:pt>
                <c:pt idx="5">
                  <c:v>1783.0</c:v>
                </c:pt>
                <c:pt idx="6">
                  <c:v>1818.0</c:v>
                </c:pt>
                <c:pt idx="7">
                  <c:v>1913.0</c:v>
                </c:pt>
                <c:pt idx="8">
                  <c:v>2083.0</c:v>
                </c:pt>
                <c:pt idx="9">
                  <c:v>2113.0</c:v>
                </c:pt>
                <c:pt idx="10">
                  <c:v>2124.0</c:v>
                </c:pt>
                <c:pt idx="11">
                  <c:v>2199.0</c:v>
                </c:pt>
                <c:pt idx="12">
                  <c:v>2365.0</c:v>
                </c:pt>
                <c:pt idx="13">
                  <c:v>2392.0</c:v>
                </c:pt>
                <c:pt idx="14">
                  <c:v>2491.0</c:v>
                </c:pt>
                <c:pt idx="15">
                  <c:v>2575.0</c:v>
                </c:pt>
                <c:pt idx="16">
                  <c:v>2677.0</c:v>
                </c:pt>
                <c:pt idx="17">
                  <c:v>2799.0</c:v>
                </c:pt>
                <c:pt idx="18">
                  <c:v>2812.0</c:v>
                </c:pt>
                <c:pt idx="19">
                  <c:v>2887.0</c:v>
                </c:pt>
                <c:pt idx="20">
                  <c:v>2880.0</c:v>
                </c:pt>
                <c:pt idx="21">
                  <c:v>3017.0</c:v>
                </c:pt>
                <c:pt idx="22">
                  <c:v>3085.0</c:v>
                </c:pt>
                <c:pt idx="23">
                  <c:v>3184.0</c:v>
                </c:pt>
                <c:pt idx="24">
                  <c:v>3142.0</c:v>
                </c:pt>
                <c:pt idx="25">
                  <c:v>3289.0</c:v>
                </c:pt>
                <c:pt idx="26">
                  <c:v>3269.0</c:v>
                </c:pt>
                <c:pt idx="27">
                  <c:v>3342.0</c:v>
                </c:pt>
                <c:pt idx="28">
                  <c:v>3476.0</c:v>
                </c:pt>
                <c:pt idx="29">
                  <c:v>3509.0</c:v>
                </c:pt>
                <c:pt idx="30">
                  <c:v>3570.0</c:v>
                </c:pt>
                <c:pt idx="31">
                  <c:v>3736.0</c:v>
                </c:pt>
                <c:pt idx="32">
                  <c:v>3702.0</c:v>
                </c:pt>
                <c:pt idx="33">
                  <c:v>3732.0</c:v>
                </c:pt>
                <c:pt idx="34">
                  <c:v>3719.0</c:v>
                </c:pt>
                <c:pt idx="35">
                  <c:v>3832.0</c:v>
                </c:pt>
                <c:pt idx="36">
                  <c:v>3930.0</c:v>
                </c:pt>
                <c:pt idx="37">
                  <c:v>3928.0</c:v>
                </c:pt>
                <c:pt idx="38">
                  <c:v>3995.0</c:v>
                </c:pt>
                <c:pt idx="39">
                  <c:v>4051.0</c:v>
                </c:pt>
                <c:pt idx="40">
                  <c:v>4061.0</c:v>
                </c:pt>
                <c:pt idx="41">
                  <c:v>4086.0</c:v>
                </c:pt>
                <c:pt idx="42">
                  <c:v>4127.0</c:v>
                </c:pt>
                <c:pt idx="43">
                  <c:v>4197.0</c:v>
                </c:pt>
                <c:pt idx="44">
                  <c:v>4254.0</c:v>
                </c:pt>
                <c:pt idx="45">
                  <c:v>4319.0</c:v>
                </c:pt>
                <c:pt idx="46">
                  <c:v>4374.0</c:v>
                </c:pt>
                <c:pt idx="47">
                  <c:v>4492.0</c:v>
                </c:pt>
                <c:pt idx="48">
                  <c:v>4468.0</c:v>
                </c:pt>
                <c:pt idx="49">
                  <c:v>4551.0</c:v>
                </c:pt>
                <c:pt idx="50">
                  <c:v>4605.0</c:v>
                </c:pt>
                <c:pt idx="51">
                  <c:v>4650.0</c:v>
                </c:pt>
                <c:pt idx="52">
                  <c:v>4718.0</c:v>
                </c:pt>
                <c:pt idx="53">
                  <c:v>4747.0</c:v>
                </c:pt>
                <c:pt idx="54">
                  <c:v>4852.0</c:v>
                </c:pt>
                <c:pt idx="55">
                  <c:v>4838.0</c:v>
                </c:pt>
                <c:pt idx="56">
                  <c:v>4832.0</c:v>
                </c:pt>
                <c:pt idx="57">
                  <c:v>4913.0</c:v>
                </c:pt>
                <c:pt idx="58">
                  <c:v>4964.0</c:v>
                </c:pt>
                <c:pt idx="59">
                  <c:v>4965.0</c:v>
                </c:pt>
                <c:pt idx="60">
                  <c:v>5092.0</c:v>
                </c:pt>
                <c:pt idx="61">
                  <c:v>5072.0</c:v>
                </c:pt>
                <c:pt idx="62">
                  <c:v>5225.0</c:v>
                </c:pt>
                <c:pt idx="63">
                  <c:v>5206.0</c:v>
                </c:pt>
                <c:pt idx="64">
                  <c:v>5388.0</c:v>
                </c:pt>
                <c:pt idx="65">
                  <c:v>5323.0</c:v>
                </c:pt>
                <c:pt idx="66">
                  <c:v>5279.0</c:v>
                </c:pt>
                <c:pt idx="67">
                  <c:v>5394.0</c:v>
                </c:pt>
                <c:pt idx="68">
                  <c:v>5437.0</c:v>
                </c:pt>
                <c:pt idx="69">
                  <c:v>5501.0</c:v>
                </c:pt>
                <c:pt idx="70">
                  <c:v>5513.0</c:v>
                </c:pt>
                <c:pt idx="71">
                  <c:v>5629.0</c:v>
                </c:pt>
                <c:pt idx="72">
                  <c:v>5651.0</c:v>
                </c:pt>
                <c:pt idx="73">
                  <c:v>5644.0</c:v>
                </c:pt>
                <c:pt idx="74">
                  <c:v>5774.0</c:v>
                </c:pt>
                <c:pt idx="75">
                  <c:v>5728.0</c:v>
                </c:pt>
                <c:pt idx="76">
                  <c:v>5883.0</c:v>
                </c:pt>
                <c:pt idx="77">
                  <c:v>5800.0</c:v>
                </c:pt>
                <c:pt idx="78">
                  <c:v>5937.0</c:v>
                </c:pt>
                <c:pt idx="79">
                  <c:v>5869.0</c:v>
                </c:pt>
                <c:pt idx="80">
                  <c:v>5803.0</c:v>
                </c:pt>
                <c:pt idx="81">
                  <c:v>5954.0</c:v>
                </c:pt>
                <c:pt idx="82">
                  <c:v>6117.0</c:v>
                </c:pt>
                <c:pt idx="83">
                  <c:v>6046.0</c:v>
                </c:pt>
                <c:pt idx="84">
                  <c:v>6112.0</c:v>
                </c:pt>
                <c:pt idx="85">
                  <c:v>6170.0</c:v>
                </c:pt>
                <c:pt idx="86">
                  <c:v>6115.0</c:v>
                </c:pt>
                <c:pt idx="87">
                  <c:v>6290.0</c:v>
                </c:pt>
                <c:pt idx="88">
                  <c:v>6178.0</c:v>
                </c:pt>
                <c:pt idx="89">
                  <c:v>6260.0</c:v>
                </c:pt>
                <c:pt idx="90">
                  <c:v>6349.0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Data!$E$118</c:f>
              <c:strCache>
                <c:ptCount val="1"/>
                <c:pt idx="0">
                  <c:v>JBL006/JBL002</c:v>
                </c:pt>
              </c:strCache>
            </c:strRef>
          </c:tx>
          <c:marker>
            <c:symbol val="none"/>
          </c:marker>
          <c:xVal>
            <c:numRef>
              <c:f>Data!$C$119:$C$209</c:f>
              <c:numCache>
                <c:formatCode>General</c:formatCode>
                <c:ptCount val="91"/>
                <c:pt idx="0">
                  <c:v>30.0</c:v>
                </c:pt>
                <c:pt idx="1">
                  <c:v>31.0</c:v>
                </c:pt>
                <c:pt idx="2">
                  <c:v>32.0</c:v>
                </c:pt>
                <c:pt idx="3">
                  <c:v>33.0</c:v>
                </c:pt>
                <c:pt idx="4">
                  <c:v>34.0</c:v>
                </c:pt>
                <c:pt idx="5">
                  <c:v>35.0</c:v>
                </c:pt>
                <c:pt idx="6">
                  <c:v>36.0</c:v>
                </c:pt>
                <c:pt idx="7">
                  <c:v>37.0</c:v>
                </c:pt>
                <c:pt idx="8">
                  <c:v>38.0</c:v>
                </c:pt>
                <c:pt idx="9">
                  <c:v>39.0</c:v>
                </c:pt>
                <c:pt idx="10">
                  <c:v>40.0</c:v>
                </c:pt>
                <c:pt idx="11">
                  <c:v>41.0</c:v>
                </c:pt>
                <c:pt idx="12">
                  <c:v>42.0</c:v>
                </c:pt>
                <c:pt idx="13">
                  <c:v>43.0</c:v>
                </c:pt>
                <c:pt idx="14">
                  <c:v>44.0</c:v>
                </c:pt>
                <c:pt idx="15">
                  <c:v>45.0</c:v>
                </c:pt>
                <c:pt idx="16">
                  <c:v>46.0</c:v>
                </c:pt>
                <c:pt idx="17">
                  <c:v>47.0</c:v>
                </c:pt>
                <c:pt idx="18">
                  <c:v>48.0</c:v>
                </c:pt>
                <c:pt idx="19">
                  <c:v>49.0</c:v>
                </c:pt>
                <c:pt idx="20">
                  <c:v>50.0</c:v>
                </c:pt>
                <c:pt idx="21">
                  <c:v>51.0</c:v>
                </c:pt>
                <c:pt idx="22">
                  <c:v>52.0</c:v>
                </c:pt>
                <c:pt idx="23">
                  <c:v>53.0</c:v>
                </c:pt>
                <c:pt idx="24">
                  <c:v>54.0</c:v>
                </c:pt>
                <c:pt idx="25">
                  <c:v>55.0</c:v>
                </c:pt>
                <c:pt idx="26">
                  <c:v>56.0</c:v>
                </c:pt>
                <c:pt idx="27">
                  <c:v>57.0</c:v>
                </c:pt>
                <c:pt idx="28">
                  <c:v>58.0</c:v>
                </c:pt>
                <c:pt idx="29">
                  <c:v>59.0</c:v>
                </c:pt>
                <c:pt idx="30">
                  <c:v>60.0</c:v>
                </c:pt>
                <c:pt idx="31">
                  <c:v>61.0</c:v>
                </c:pt>
                <c:pt idx="32">
                  <c:v>62.0</c:v>
                </c:pt>
                <c:pt idx="33">
                  <c:v>63.0</c:v>
                </c:pt>
                <c:pt idx="34">
                  <c:v>64.0</c:v>
                </c:pt>
                <c:pt idx="35">
                  <c:v>65.0</c:v>
                </c:pt>
                <c:pt idx="36">
                  <c:v>66.0</c:v>
                </c:pt>
                <c:pt idx="37">
                  <c:v>67.0</c:v>
                </c:pt>
                <c:pt idx="38">
                  <c:v>68.0</c:v>
                </c:pt>
                <c:pt idx="39">
                  <c:v>69.0</c:v>
                </c:pt>
                <c:pt idx="40">
                  <c:v>70.0</c:v>
                </c:pt>
                <c:pt idx="41">
                  <c:v>71.0</c:v>
                </c:pt>
                <c:pt idx="42">
                  <c:v>72.0</c:v>
                </c:pt>
                <c:pt idx="43">
                  <c:v>73.0</c:v>
                </c:pt>
                <c:pt idx="44">
                  <c:v>74.0</c:v>
                </c:pt>
                <c:pt idx="45">
                  <c:v>75.0</c:v>
                </c:pt>
                <c:pt idx="46">
                  <c:v>76.0</c:v>
                </c:pt>
                <c:pt idx="47">
                  <c:v>77.0</c:v>
                </c:pt>
                <c:pt idx="48">
                  <c:v>78.0</c:v>
                </c:pt>
                <c:pt idx="49">
                  <c:v>79.0</c:v>
                </c:pt>
                <c:pt idx="50">
                  <c:v>80.0</c:v>
                </c:pt>
                <c:pt idx="51">
                  <c:v>81.0</c:v>
                </c:pt>
                <c:pt idx="52">
                  <c:v>82.0</c:v>
                </c:pt>
                <c:pt idx="53">
                  <c:v>83.0</c:v>
                </c:pt>
                <c:pt idx="54">
                  <c:v>84.0</c:v>
                </c:pt>
                <c:pt idx="55">
                  <c:v>85.0</c:v>
                </c:pt>
                <c:pt idx="56">
                  <c:v>86.0</c:v>
                </c:pt>
                <c:pt idx="57">
                  <c:v>87.0</c:v>
                </c:pt>
                <c:pt idx="58">
                  <c:v>88.0</c:v>
                </c:pt>
                <c:pt idx="59">
                  <c:v>89.0</c:v>
                </c:pt>
                <c:pt idx="60">
                  <c:v>90.0</c:v>
                </c:pt>
                <c:pt idx="61">
                  <c:v>91.0</c:v>
                </c:pt>
                <c:pt idx="62">
                  <c:v>92.0</c:v>
                </c:pt>
                <c:pt idx="63">
                  <c:v>93.0</c:v>
                </c:pt>
                <c:pt idx="64">
                  <c:v>94.0</c:v>
                </c:pt>
                <c:pt idx="65">
                  <c:v>95.0</c:v>
                </c:pt>
                <c:pt idx="66">
                  <c:v>96.0</c:v>
                </c:pt>
                <c:pt idx="67">
                  <c:v>97.0</c:v>
                </c:pt>
                <c:pt idx="68">
                  <c:v>98.0</c:v>
                </c:pt>
                <c:pt idx="69">
                  <c:v>99.0</c:v>
                </c:pt>
                <c:pt idx="70">
                  <c:v>100.0</c:v>
                </c:pt>
                <c:pt idx="71">
                  <c:v>101.0</c:v>
                </c:pt>
                <c:pt idx="72">
                  <c:v>102.0</c:v>
                </c:pt>
                <c:pt idx="73">
                  <c:v>103.0</c:v>
                </c:pt>
                <c:pt idx="74">
                  <c:v>104.0</c:v>
                </c:pt>
                <c:pt idx="75">
                  <c:v>105.0</c:v>
                </c:pt>
                <c:pt idx="76">
                  <c:v>106.0</c:v>
                </c:pt>
                <c:pt idx="77">
                  <c:v>107.0</c:v>
                </c:pt>
                <c:pt idx="78">
                  <c:v>108.0</c:v>
                </c:pt>
                <c:pt idx="79">
                  <c:v>109.0</c:v>
                </c:pt>
                <c:pt idx="80">
                  <c:v>110.0</c:v>
                </c:pt>
                <c:pt idx="81">
                  <c:v>111.0</c:v>
                </c:pt>
                <c:pt idx="82">
                  <c:v>112.0</c:v>
                </c:pt>
                <c:pt idx="83">
                  <c:v>113.0</c:v>
                </c:pt>
                <c:pt idx="84">
                  <c:v>114.0</c:v>
                </c:pt>
                <c:pt idx="85">
                  <c:v>115.0</c:v>
                </c:pt>
                <c:pt idx="86">
                  <c:v>116.0</c:v>
                </c:pt>
                <c:pt idx="87">
                  <c:v>117.0</c:v>
                </c:pt>
                <c:pt idx="88">
                  <c:v>118.0</c:v>
                </c:pt>
                <c:pt idx="89">
                  <c:v>119.0</c:v>
                </c:pt>
                <c:pt idx="90">
                  <c:v>120.0</c:v>
                </c:pt>
              </c:numCache>
            </c:numRef>
          </c:xVal>
          <c:yVal>
            <c:numRef>
              <c:f>Data!$E$119:$E$209</c:f>
              <c:numCache>
                <c:formatCode>General</c:formatCode>
                <c:ptCount val="91"/>
                <c:pt idx="0">
                  <c:v>446.0</c:v>
                </c:pt>
                <c:pt idx="1">
                  <c:v>618.0</c:v>
                </c:pt>
                <c:pt idx="2">
                  <c:v>750.0</c:v>
                </c:pt>
                <c:pt idx="3">
                  <c:v>790.0</c:v>
                </c:pt>
                <c:pt idx="4">
                  <c:v>835.0</c:v>
                </c:pt>
                <c:pt idx="5">
                  <c:v>1000.0</c:v>
                </c:pt>
                <c:pt idx="6">
                  <c:v>1039.0</c:v>
                </c:pt>
                <c:pt idx="7">
                  <c:v>1134.0</c:v>
                </c:pt>
                <c:pt idx="8">
                  <c:v>1212.0</c:v>
                </c:pt>
                <c:pt idx="9">
                  <c:v>1317.0</c:v>
                </c:pt>
                <c:pt idx="10">
                  <c:v>1380.0</c:v>
                </c:pt>
                <c:pt idx="11">
                  <c:v>1472.0</c:v>
                </c:pt>
                <c:pt idx="12">
                  <c:v>1468.0</c:v>
                </c:pt>
                <c:pt idx="13">
                  <c:v>1569.0</c:v>
                </c:pt>
                <c:pt idx="14">
                  <c:v>1645.0</c:v>
                </c:pt>
                <c:pt idx="15">
                  <c:v>1718.0</c:v>
                </c:pt>
                <c:pt idx="16">
                  <c:v>1829.0</c:v>
                </c:pt>
                <c:pt idx="17">
                  <c:v>1889.0</c:v>
                </c:pt>
                <c:pt idx="18">
                  <c:v>2011.0</c:v>
                </c:pt>
                <c:pt idx="19">
                  <c:v>1969.0</c:v>
                </c:pt>
                <c:pt idx="20">
                  <c:v>2148.0</c:v>
                </c:pt>
                <c:pt idx="21">
                  <c:v>2262.0</c:v>
                </c:pt>
                <c:pt idx="22">
                  <c:v>2240.0</c:v>
                </c:pt>
                <c:pt idx="23">
                  <c:v>2370.0</c:v>
                </c:pt>
                <c:pt idx="24">
                  <c:v>2423.0</c:v>
                </c:pt>
                <c:pt idx="25">
                  <c:v>2506.0</c:v>
                </c:pt>
                <c:pt idx="26">
                  <c:v>2603.0</c:v>
                </c:pt>
                <c:pt idx="27">
                  <c:v>2624.0</c:v>
                </c:pt>
                <c:pt idx="28">
                  <c:v>2701.0</c:v>
                </c:pt>
                <c:pt idx="29">
                  <c:v>2714.0</c:v>
                </c:pt>
                <c:pt idx="30">
                  <c:v>2828.0</c:v>
                </c:pt>
                <c:pt idx="31">
                  <c:v>2931.0</c:v>
                </c:pt>
                <c:pt idx="32">
                  <c:v>3032.0</c:v>
                </c:pt>
                <c:pt idx="33">
                  <c:v>2962.0</c:v>
                </c:pt>
                <c:pt idx="34">
                  <c:v>3119.0</c:v>
                </c:pt>
                <c:pt idx="35">
                  <c:v>3245.0</c:v>
                </c:pt>
                <c:pt idx="36">
                  <c:v>3273.0</c:v>
                </c:pt>
                <c:pt idx="37">
                  <c:v>3332.0</c:v>
                </c:pt>
                <c:pt idx="38">
                  <c:v>3433.0</c:v>
                </c:pt>
                <c:pt idx="39">
                  <c:v>3426.0</c:v>
                </c:pt>
                <c:pt idx="40">
                  <c:v>3564.0</c:v>
                </c:pt>
                <c:pt idx="41">
                  <c:v>3619.0</c:v>
                </c:pt>
                <c:pt idx="42">
                  <c:v>3695.0</c:v>
                </c:pt>
                <c:pt idx="43">
                  <c:v>3768.0</c:v>
                </c:pt>
                <c:pt idx="44">
                  <c:v>3801.0</c:v>
                </c:pt>
                <c:pt idx="45">
                  <c:v>3878.0</c:v>
                </c:pt>
                <c:pt idx="46">
                  <c:v>3960.0</c:v>
                </c:pt>
                <c:pt idx="47">
                  <c:v>3963.0</c:v>
                </c:pt>
                <c:pt idx="48">
                  <c:v>4137.0</c:v>
                </c:pt>
                <c:pt idx="49">
                  <c:v>4103.0</c:v>
                </c:pt>
                <c:pt idx="50">
                  <c:v>4165.0</c:v>
                </c:pt>
                <c:pt idx="51">
                  <c:v>4364.0</c:v>
                </c:pt>
                <c:pt idx="52">
                  <c:v>4317.0</c:v>
                </c:pt>
                <c:pt idx="53">
                  <c:v>4325.0</c:v>
                </c:pt>
                <c:pt idx="54">
                  <c:v>4455.0</c:v>
                </c:pt>
                <c:pt idx="55">
                  <c:v>4485.0</c:v>
                </c:pt>
                <c:pt idx="56">
                  <c:v>4499.0</c:v>
                </c:pt>
                <c:pt idx="57">
                  <c:v>4647.0</c:v>
                </c:pt>
                <c:pt idx="58">
                  <c:v>4765.0</c:v>
                </c:pt>
                <c:pt idx="59">
                  <c:v>4741.0</c:v>
                </c:pt>
                <c:pt idx="60">
                  <c:v>4764.0</c:v>
                </c:pt>
                <c:pt idx="61">
                  <c:v>4877.0</c:v>
                </c:pt>
                <c:pt idx="62">
                  <c:v>4927.0</c:v>
                </c:pt>
                <c:pt idx="63">
                  <c:v>5000.0</c:v>
                </c:pt>
                <c:pt idx="64">
                  <c:v>5140.0</c:v>
                </c:pt>
                <c:pt idx="65">
                  <c:v>5111.0</c:v>
                </c:pt>
                <c:pt idx="66">
                  <c:v>5086.0</c:v>
                </c:pt>
                <c:pt idx="67">
                  <c:v>5140.0</c:v>
                </c:pt>
                <c:pt idx="68">
                  <c:v>5327.0</c:v>
                </c:pt>
                <c:pt idx="69">
                  <c:v>5339.0</c:v>
                </c:pt>
                <c:pt idx="70">
                  <c:v>5305.0</c:v>
                </c:pt>
                <c:pt idx="71">
                  <c:v>5351.0</c:v>
                </c:pt>
                <c:pt idx="72">
                  <c:v>5459.0</c:v>
                </c:pt>
                <c:pt idx="73">
                  <c:v>5582.0</c:v>
                </c:pt>
                <c:pt idx="74">
                  <c:v>5530.0</c:v>
                </c:pt>
                <c:pt idx="75">
                  <c:v>5704.0</c:v>
                </c:pt>
                <c:pt idx="76">
                  <c:v>5700.0</c:v>
                </c:pt>
                <c:pt idx="77">
                  <c:v>5752.0</c:v>
                </c:pt>
                <c:pt idx="78">
                  <c:v>5774.0</c:v>
                </c:pt>
                <c:pt idx="79">
                  <c:v>5824.0</c:v>
                </c:pt>
                <c:pt idx="80">
                  <c:v>5958.0</c:v>
                </c:pt>
                <c:pt idx="81">
                  <c:v>5906.0</c:v>
                </c:pt>
                <c:pt idx="82">
                  <c:v>5988.0</c:v>
                </c:pt>
                <c:pt idx="83">
                  <c:v>5990.0</c:v>
                </c:pt>
                <c:pt idx="84">
                  <c:v>6060.0</c:v>
                </c:pt>
                <c:pt idx="85">
                  <c:v>6134.0</c:v>
                </c:pt>
                <c:pt idx="86">
                  <c:v>6160.0</c:v>
                </c:pt>
                <c:pt idx="87">
                  <c:v>6161.0</c:v>
                </c:pt>
                <c:pt idx="88">
                  <c:v>6188.0</c:v>
                </c:pt>
                <c:pt idx="89">
                  <c:v>6383.0</c:v>
                </c:pt>
                <c:pt idx="90">
                  <c:v>6288.0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Data!$F$118</c:f>
              <c:strCache>
                <c:ptCount val="1"/>
                <c:pt idx="0">
                  <c:v>JBL006/JBL002</c:v>
                </c:pt>
              </c:strCache>
            </c:strRef>
          </c:tx>
          <c:marker>
            <c:symbol val="none"/>
          </c:marker>
          <c:xVal>
            <c:numRef>
              <c:f>Data!$C$119:$C$209</c:f>
              <c:numCache>
                <c:formatCode>General</c:formatCode>
                <c:ptCount val="91"/>
                <c:pt idx="0">
                  <c:v>30.0</c:v>
                </c:pt>
                <c:pt idx="1">
                  <c:v>31.0</c:v>
                </c:pt>
                <c:pt idx="2">
                  <c:v>32.0</c:v>
                </c:pt>
                <c:pt idx="3">
                  <c:v>33.0</c:v>
                </c:pt>
                <c:pt idx="4">
                  <c:v>34.0</c:v>
                </c:pt>
                <c:pt idx="5">
                  <c:v>35.0</c:v>
                </c:pt>
                <c:pt idx="6">
                  <c:v>36.0</c:v>
                </c:pt>
                <c:pt idx="7">
                  <c:v>37.0</c:v>
                </c:pt>
                <c:pt idx="8">
                  <c:v>38.0</c:v>
                </c:pt>
                <c:pt idx="9">
                  <c:v>39.0</c:v>
                </c:pt>
                <c:pt idx="10">
                  <c:v>40.0</c:v>
                </c:pt>
                <c:pt idx="11">
                  <c:v>41.0</c:v>
                </c:pt>
                <c:pt idx="12">
                  <c:v>42.0</c:v>
                </c:pt>
                <c:pt idx="13">
                  <c:v>43.0</c:v>
                </c:pt>
                <c:pt idx="14">
                  <c:v>44.0</c:v>
                </c:pt>
                <c:pt idx="15">
                  <c:v>45.0</c:v>
                </c:pt>
                <c:pt idx="16">
                  <c:v>46.0</c:v>
                </c:pt>
                <c:pt idx="17">
                  <c:v>47.0</c:v>
                </c:pt>
                <c:pt idx="18">
                  <c:v>48.0</c:v>
                </c:pt>
                <c:pt idx="19">
                  <c:v>49.0</c:v>
                </c:pt>
                <c:pt idx="20">
                  <c:v>50.0</c:v>
                </c:pt>
                <c:pt idx="21">
                  <c:v>51.0</c:v>
                </c:pt>
                <c:pt idx="22">
                  <c:v>52.0</c:v>
                </c:pt>
                <c:pt idx="23">
                  <c:v>53.0</c:v>
                </c:pt>
                <c:pt idx="24">
                  <c:v>54.0</c:v>
                </c:pt>
                <c:pt idx="25">
                  <c:v>55.0</c:v>
                </c:pt>
                <c:pt idx="26">
                  <c:v>56.0</c:v>
                </c:pt>
                <c:pt idx="27">
                  <c:v>57.0</c:v>
                </c:pt>
                <c:pt idx="28">
                  <c:v>58.0</c:v>
                </c:pt>
                <c:pt idx="29">
                  <c:v>59.0</c:v>
                </c:pt>
                <c:pt idx="30">
                  <c:v>60.0</c:v>
                </c:pt>
                <c:pt idx="31">
                  <c:v>61.0</c:v>
                </c:pt>
                <c:pt idx="32">
                  <c:v>62.0</c:v>
                </c:pt>
                <c:pt idx="33">
                  <c:v>63.0</c:v>
                </c:pt>
                <c:pt idx="34">
                  <c:v>64.0</c:v>
                </c:pt>
                <c:pt idx="35">
                  <c:v>65.0</c:v>
                </c:pt>
                <c:pt idx="36">
                  <c:v>66.0</c:v>
                </c:pt>
                <c:pt idx="37">
                  <c:v>67.0</c:v>
                </c:pt>
                <c:pt idx="38">
                  <c:v>68.0</c:v>
                </c:pt>
                <c:pt idx="39">
                  <c:v>69.0</c:v>
                </c:pt>
                <c:pt idx="40">
                  <c:v>70.0</c:v>
                </c:pt>
                <c:pt idx="41">
                  <c:v>71.0</c:v>
                </c:pt>
                <c:pt idx="42">
                  <c:v>72.0</c:v>
                </c:pt>
                <c:pt idx="43">
                  <c:v>73.0</c:v>
                </c:pt>
                <c:pt idx="44">
                  <c:v>74.0</c:v>
                </c:pt>
                <c:pt idx="45">
                  <c:v>75.0</c:v>
                </c:pt>
                <c:pt idx="46">
                  <c:v>76.0</c:v>
                </c:pt>
                <c:pt idx="47">
                  <c:v>77.0</c:v>
                </c:pt>
                <c:pt idx="48">
                  <c:v>78.0</c:v>
                </c:pt>
                <c:pt idx="49">
                  <c:v>79.0</c:v>
                </c:pt>
                <c:pt idx="50">
                  <c:v>80.0</c:v>
                </c:pt>
                <c:pt idx="51">
                  <c:v>81.0</c:v>
                </c:pt>
                <c:pt idx="52">
                  <c:v>82.0</c:v>
                </c:pt>
                <c:pt idx="53">
                  <c:v>83.0</c:v>
                </c:pt>
                <c:pt idx="54">
                  <c:v>84.0</c:v>
                </c:pt>
                <c:pt idx="55">
                  <c:v>85.0</c:v>
                </c:pt>
                <c:pt idx="56">
                  <c:v>86.0</c:v>
                </c:pt>
                <c:pt idx="57">
                  <c:v>87.0</c:v>
                </c:pt>
                <c:pt idx="58">
                  <c:v>88.0</c:v>
                </c:pt>
                <c:pt idx="59">
                  <c:v>89.0</c:v>
                </c:pt>
                <c:pt idx="60">
                  <c:v>90.0</c:v>
                </c:pt>
                <c:pt idx="61">
                  <c:v>91.0</c:v>
                </c:pt>
                <c:pt idx="62">
                  <c:v>92.0</c:v>
                </c:pt>
                <c:pt idx="63">
                  <c:v>93.0</c:v>
                </c:pt>
                <c:pt idx="64">
                  <c:v>94.0</c:v>
                </c:pt>
                <c:pt idx="65">
                  <c:v>95.0</c:v>
                </c:pt>
                <c:pt idx="66">
                  <c:v>96.0</c:v>
                </c:pt>
                <c:pt idx="67">
                  <c:v>97.0</c:v>
                </c:pt>
                <c:pt idx="68">
                  <c:v>98.0</c:v>
                </c:pt>
                <c:pt idx="69">
                  <c:v>99.0</c:v>
                </c:pt>
                <c:pt idx="70">
                  <c:v>100.0</c:v>
                </c:pt>
                <c:pt idx="71">
                  <c:v>101.0</c:v>
                </c:pt>
                <c:pt idx="72">
                  <c:v>102.0</c:v>
                </c:pt>
                <c:pt idx="73">
                  <c:v>103.0</c:v>
                </c:pt>
                <c:pt idx="74">
                  <c:v>104.0</c:v>
                </c:pt>
                <c:pt idx="75">
                  <c:v>105.0</c:v>
                </c:pt>
                <c:pt idx="76">
                  <c:v>106.0</c:v>
                </c:pt>
                <c:pt idx="77">
                  <c:v>107.0</c:v>
                </c:pt>
                <c:pt idx="78">
                  <c:v>108.0</c:v>
                </c:pt>
                <c:pt idx="79">
                  <c:v>109.0</c:v>
                </c:pt>
                <c:pt idx="80">
                  <c:v>110.0</c:v>
                </c:pt>
                <c:pt idx="81">
                  <c:v>111.0</c:v>
                </c:pt>
                <c:pt idx="82">
                  <c:v>112.0</c:v>
                </c:pt>
                <c:pt idx="83">
                  <c:v>113.0</c:v>
                </c:pt>
                <c:pt idx="84">
                  <c:v>114.0</c:v>
                </c:pt>
                <c:pt idx="85">
                  <c:v>115.0</c:v>
                </c:pt>
                <c:pt idx="86">
                  <c:v>116.0</c:v>
                </c:pt>
                <c:pt idx="87">
                  <c:v>117.0</c:v>
                </c:pt>
                <c:pt idx="88">
                  <c:v>118.0</c:v>
                </c:pt>
                <c:pt idx="89">
                  <c:v>119.0</c:v>
                </c:pt>
                <c:pt idx="90">
                  <c:v>120.0</c:v>
                </c:pt>
              </c:numCache>
            </c:numRef>
          </c:xVal>
          <c:yVal>
            <c:numRef>
              <c:f>Data!$F$119:$F$209</c:f>
              <c:numCache>
                <c:formatCode>General</c:formatCode>
                <c:ptCount val="91"/>
                <c:pt idx="0">
                  <c:v>959.0</c:v>
                </c:pt>
                <c:pt idx="1">
                  <c:v>1157.0</c:v>
                </c:pt>
                <c:pt idx="2">
                  <c:v>860.0</c:v>
                </c:pt>
                <c:pt idx="3">
                  <c:v>998.0</c:v>
                </c:pt>
                <c:pt idx="4">
                  <c:v>1096.0</c:v>
                </c:pt>
                <c:pt idx="5">
                  <c:v>1202.0</c:v>
                </c:pt>
                <c:pt idx="6">
                  <c:v>1263.0</c:v>
                </c:pt>
                <c:pt idx="7">
                  <c:v>1318.0</c:v>
                </c:pt>
                <c:pt idx="8">
                  <c:v>1384.0</c:v>
                </c:pt>
                <c:pt idx="9">
                  <c:v>1417.0</c:v>
                </c:pt>
                <c:pt idx="10">
                  <c:v>1517.0</c:v>
                </c:pt>
                <c:pt idx="11">
                  <c:v>1548.0</c:v>
                </c:pt>
                <c:pt idx="12">
                  <c:v>1542.0</c:v>
                </c:pt>
                <c:pt idx="13">
                  <c:v>1642.0</c:v>
                </c:pt>
                <c:pt idx="14">
                  <c:v>1706.0</c:v>
                </c:pt>
                <c:pt idx="15">
                  <c:v>1784.0</c:v>
                </c:pt>
                <c:pt idx="16">
                  <c:v>1900.0</c:v>
                </c:pt>
                <c:pt idx="17">
                  <c:v>1884.0</c:v>
                </c:pt>
                <c:pt idx="18">
                  <c:v>1930.0</c:v>
                </c:pt>
                <c:pt idx="19">
                  <c:v>1918.0</c:v>
                </c:pt>
                <c:pt idx="20">
                  <c:v>1997.0</c:v>
                </c:pt>
                <c:pt idx="21">
                  <c:v>2058.0</c:v>
                </c:pt>
                <c:pt idx="22">
                  <c:v>2095.0</c:v>
                </c:pt>
                <c:pt idx="23">
                  <c:v>2223.0</c:v>
                </c:pt>
                <c:pt idx="24">
                  <c:v>2145.0</c:v>
                </c:pt>
                <c:pt idx="25">
                  <c:v>2207.0</c:v>
                </c:pt>
                <c:pt idx="26">
                  <c:v>2336.0</c:v>
                </c:pt>
                <c:pt idx="27">
                  <c:v>2298.0</c:v>
                </c:pt>
                <c:pt idx="28">
                  <c:v>2381.0</c:v>
                </c:pt>
                <c:pt idx="29">
                  <c:v>2394.0</c:v>
                </c:pt>
                <c:pt idx="30">
                  <c:v>2392.0</c:v>
                </c:pt>
                <c:pt idx="31">
                  <c:v>2527.0</c:v>
                </c:pt>
                <c:pt idx="32">
                  <c:v>2534.0</c:v>
                </c:pt>
                <c:pt idx="33">
                  <c:v>2471.0</c:v>
                </c:pt>
                <c:pt idx="34">
                  <c:v>2466.0</c:v>
                </c:pt>
                <c:pt idx="35">
                  <c:v>2638.0</c:v>
                </c:pt>
                <c:pt idx="36">
                  <c:v>2204.0</c:v>
                </c:pt>
                <c:pt idx="37">
                  <c:v>2210.0</c:v>
                </c:pt>
                <c:pt idx="38">
                  <c:v>2292.0</c:v>
                </c:pt>
                <c:pt idx="39">
                  <c:v>2350.0</c:v>
                </c:pt>
                <c:pt idx="40">
                  <c:v>2413.0</c:v>
                </c:pt>
                <c:pt idx="41">
                  <c:v>2380.0</c:v>
                </c:pt>
                <c:pt idx="42">
                  <c:v>2425.0</c:v>
                </c:pt>
                <c:pt idx="43">
                  <c:v>2418.0</c:v>
                </c:pt>
                <c:pt idx="44">
                  <c:v>2417.0</c:v>
                </c:pt>
                <c:pt idx="45">
                  <c:v>2512.0</c:v>
                </c:pt>
                <c:pt idx="46">
                  <c:v>2559.0</c:v>
                </c:pt>
                <c:pt idx="47">
                  <c:v>2523.0</c:v>
                </c:pt>
                <c:pt idx="48">
                  <c:v>2543.0</c:v>
                </c:pt>
                <c:pt idx="49">
                  <c:v>2509.0</c:v>
                </c:pt>
                <c:pt idx="50">
                  <c:v>2582.0</c:v>
                </c:pt>
                <c:pt idx="51">
                  <c:v>2626.0</c:v>
                </c:pt>
                <c:pt idx="52">
                  <c:v>2592.0</c:v>
                </c:pt>
                <c:pt idx="53">
                  <c:v>2702.0</c:v>
                </c:pt>
                <c:pt idx="54">
                  <c:v>2659.0</c:v>
                </c:pt>
                <c:pt idx="55">
                  <c:v>2765.0</c:v>
                </c:pt>
                <c:pt idx="56">
                  <c:v>2690.0</c:v>
                </c:pt>
                <c:pt idx="57">
                  <c:v>2834.0</c:v>
                </c:pt>
                <c:pt idx="58">
                  <c:v>2819.0</c:v>
                </c:pt>
                <c:pt idx="59">
                  <c:v>2861.0</c:v>
                </c:pt>
                <c:pt idx="60">
                  <c:v>2917.0</c:v>
                </c:pt>
                <c:pt idx="61">
                  <c:v>2870.0</c:v>
                </c:pt>
                <c:pt idx="62">
                  <c:v>2914.0</c:v>
                </c:pt>
                <c:pt idx="63">
                  <c:v>2926.0</c:v>
                </c:pt>
                <c:pt idx="64">
                  <c:v>2895.0</c:v>
                </c:pt>
                <c:pt idx="65">
                  <c:v>3036.0</c:v>
                </c:pt>
                <c:pt idx="66">
                  <c:v>2969.0</c:v>
                </c:pt>
                <c:pt idx="67">
                  <c:v>3108.0</c:v>
                </c:pt>
                <c:pt idx="68">
                  <c:v>3092.0</c:v>
                </c:pt>
                <c:pt idx="69">
                  <c:v>3064.0</c:v>
                </c:pt>
                <c:pt idx="70">
                  <c:v>3179.0</c:v>
                </c:pt>
                <c:pt idx="71">
                  <c:v>3198.0</c:v>
                </c:pt>
                <c:pt idx="72">
                  <c:v>3167.0</c:v>
                </c:pt>
                <c:pt idx="73">
                  <c:v>3256.0</c:v>
                </c:pt>
                <c:pt idx="74">
                  <c:v>3288.0</c:v>
                </c:pt>
                <c:pt idx="75">
                  <c:v>3322.0</c:v>
                </c:pt>
                <c:pt idx="76">
                  <c:v>3335.0</c:v>
                </c:pt>
                <c:pt idx="77">
                  <c:v>3298.0</c:v>
                </c:pt>
                <c:pt idx="78">
                  <c:v>3396.0</c:v>
                </c:pt>
                <c:pt idx="79">
                  <c:v>3397.0</c:v>
                </c:pt>
                <c:pt idx="80">
                  <c:v>3405.0</c:v>
                </c:pt>
                <c:pt idx="81">
                  <c:v>3486.0</c:v>
                </c:pt>
                <c:pt idx="82">
                  <c:v>3496.0</c:v>
                </c:pt>
                <c:pt idx="83">
                  <c:v>3538.0</c:v>
                </c:pt>
                <c:pt idx="84">
                  <c:v>3569.0</c:v>
                </c:pt>
                <c:pt idx="85">
                  <c:v>3494.0</c:v>
                </c:pt>
                <c:pt idx="86">
                  <c:v>3495.0</c:v>
                </c:pt>
                <c:pt idx="87">
                  <c:v>3530.0</c:v>
                </c:pt>
                <c:pt idx="88">
                  <c:v>3621.0</c:v>
                </c:pt>
                <c:pt idx="89">
                  <c:v>3584.0</c:v>
                </c:pt>
                <c:pt idx="90">
                  <c:v>3623.0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Data!$G$118</c:f>
              <c:strCache>
                <c:ptCount val="1"/>
                <c:pt idx="0">
                  <c:v>JBL006/JBL004</c:v>
                </c:pt>
              </c:strCache>
            </c:strRef>
          </c:tx>
          <c:marker>
            <c:symbol val="none"/>
          </c:marker>
          <c:xVal>
            <c:numRef>
              <c:f>Data!$C$119:$C$209</c:f>
              <c:numCache>
                <c:formatCode>General</c:formatCode>
                <c:ptCount val="91"/>
                <c:pt idx="0">
                  <c:v>30.0</c:v>
                </c:pt>
                <c:pt idx="1">
                  <c:v>31.0</c:v>
                </c:pt>
                <c:pt idx="2">
                  <c:v>32.0</c:v>
                </c:pt>
                <c:pt idx="3">
                  <c:v>33.0</c:v>
                </c:pt>
                <c:pt idx="4">
                  <c:v>34.0</c:v>
                </c:pt>
                <c:pt idx="5">
                  <c:v>35.0</c:v>
                </c:pt>
                <c:pt idx="6">
                  <c:v>36.0</c:v>
                </c:pt>
                <c:pt idx="7">
                  <c:v>37.0</c:v>
                </c:pt>
                <c:pt idx="8">
                  <c:v>38.0</c:v>
                </c:pt>
                <c:pt idx="9">
                  <c:v>39.0</c:v>
                </c:pt>
                <c:pt idx="10">
                  <c:v>40.0</c:v>
                </c:pt>
                <c:pt idx="11">
                  <c:v>41.0</c:v>
                </c:pt>
                <c:pt idx="12">
                  <c:v>42.0</c:v>
                </c:pt>
                <c:pt idx="13">
                  <c:v>43.0</c:v>
                </c:pt>
                <c:pt idx="14">
                  <c:v>44.0</c:v>
                </c:pt>
                <c:pt idx="15">
                  <c:v>45.0</c:v>
                </c:pt>
                <c:pt idx="16">
                  <c:v>46.0</c:v>
                </c:pt>
                <c:pt idx="17">
                  <c:v>47.0</c:v>
                </c:pt>
                <c:pt idx="18">
                  <c:v>48.0</c:v>
                </c:pt>
                <c:pt idx="19">
                  <c:v>49.0</c:v>
                </c:pt>
                <c:pt idx="20">
                  <c:v>50.0</c:v>
                </c:pt>
                <c:pt idx="21">
                  <c:v>51.0</c:v>
                </c:pt>
                <c:pt idx="22">
                  <c:v>52.0</c:v>
                </c:pt>
                <c:pt idx="23">
                  <c:v>53.0</c:v>
                </c:pt>
                <c:pt idx="24">
                  <c:v>54.0</c:v>
                </c:pt>
                <c:pt idx="25">
                  <c:v>55.0</c:v>
                </c:pt>
                <c:pt idx="26">
                  <c:v>56.0</c:v>
                </c:pt>
                <c:pt idx="27">
                  <c:v>57.0</c:v>
                </c:pt>
                <c:pt idx="28">
                  <c:v>58.0</c:v>
                </c:pt>
                <c:pt idx="29">
                  <c:v>59.0</c:v>
                </c:pt>
                <c:pt idx="30">
                  <c:v>60.0</c:v>
                </c:pt>
                <c:pt idx="31">
                  <c:v>61.0</c:v>
                </c:pt>
                <c:pt idx="32">
                  <c:v>62.0</c:v>
                </c:pt>
                <c:pt idx="33">
                  <c:v>63.0</c:v>
                </c:pt>
                <c:pt idx="34">
                  <c:v>64.0</c:v>
                </c:pt>
                <c:pt idx="35">
                  <c:v>65.0</c:v>
                </c:pt>
                <c:pt idx="36">
                  <c:v>66.0</c:v>
                </c:pt>
                <c:pt idx="37">
                  <c:v>67.0</c:v>
                </c:pt>
                <c:pt idx="38">
                  <c:v>68.0</c:v>
                </c:pt>
                <c:pt idx="39">
                  <c:v>69.0</c:v>
                </c:pt>
                <c:pt idx="40">
                  <c:v>70.0</c:v>
                </c:pt>
                <c:pt idx="41">
                  <c:v>71.0</c:v>
                </c:pt>
                <c:pt idx="42">
                  <c:v>72.0</c:v>
                </c:pt>
                <c:pt idx="43">
                  <c:v>73.0</c:v>
                </c:pt>
                <c:pt idx="44">
                  <c:v>74.0</c:v>
                </c:pt>
                <c:pt idx="45">
                  <c:v>75.0</c:v>
                </c:pt>
                <c:pt idx="46">
                  <c:v>76.0</c:v>
                </c:pt>
                <c:pt idx="47">
                  <c:v>77.0</c:v>
                </c:pt>
                <c:pt idx="48">
                  <c:v>78.0</c:v>
                </c:pt>
                <c:pt idx="49">
                  <c:v>79.0</c:v>
                </c:pt>
                <c:pt idx="50">
                  <c:v>80.0</c:v>
                </c:pt>
                <c:pt idx="51">
                  <c:v>81.0</c:v>
                </c:pt>
                <c:pt idx="52">
                  <c:v>82.0</c:v>
                </c:pt>
                <c:pt idx="53">
                  <c:v>83.0</c:v>
                </c:pt>
                <c:pt idx="54">
                  <c:v>84.0</c:v>
                </c:pt>
                <c:pt idx="55">
                  <c:v>85.0</c:v>
                </c:pt>
                <c:pt idx="56">
                  <c:v>86.0</c:v>
                </c:pt>
                <c:pt idx="57">
                  <c:v>87.0</c:v>
                </c:pt>
                <c:pt idx="58">
                  <c:v>88.0</c:v>
                </c:pt>
                <c:pt idx="59">
                  <c:v>89.0</c:v>
                </c:pt>
                <c:pt idx="60">
                  <c:v>90.0</c:v>
                </c:pt>
                <c:pt idx="61">
                  <c:v>91.0</c:v>
                </c:pt>
                <c:pt idx="62">
                  <c:v>92.0</c:v>
                </c:pt>
                <c:pt idx="63">
                  <c:v>93.0</c:v>
                </c:pt>
                <c:pt idx="64">
                  <c:v>94.0</c:v>
                </c:pt>
                <c:pt idx="65">
                  <c:v>95.0</c:v>
                </c:pt>
                <c:pt idx="66">
                  <c:v>96.0</c:v>
                </c:pt>
                <c:pt idx="67">
                  <c:v>97.0</c:v>
                </c:pt>
                <c:pt idx="68">
                  <c:v>98.0</c:v>
                </c:pt>
                <c:pt idx="69">
                  <c:v>99.0</c:v>
                </c:pt>
                <c:pt idx="70">
                  <c:v>100.0</c:v>
                </c:pt>
                <c:pt idx="71">
                  <c:v>101.0</c:v>
                </c:pt>
                <c:pt idx="72">
                  <c:v>102.0</c:v>
                </c:pt>
                <c:pt idx="73">
                  <c:v>103.0</c:v>
                </c:pt>
                <c:pt idx="74">
                  <c:v>104.0</c:v>
                </c:pt>
                <c:pt idx="75">
                  <c:v>105.0</c:v>
                </c:pt>
                <c:pt idx="76">
                  <c:v>106.0</c:v>
                </c:pt>
                <c:pt idx="77">
                  <c:v>107.0</c:v>
                </c:pt>
                <c:pt idx="78">
                  <c:v>108.0</c:v>
                </c:pt>
                <c:pt idx="79">
                  <c:v>109.0</c:v>
                </c:pt>
                <c:pt idx="80">
                  <c:v>110.0</c:v>
                </c:pt>
                <c:pt idx="81">
                  <c:v>111.0</c:v>
                </c:pt>
                <c:pt idx="82">
                  <c:v>112.0</c:v>
                </c:pt>
                <c:pt idx="83">
                  <c:v>113.0</c:v>
                </c:pt>
                <c:pt idx="84">
                  <c:v>114.0</c:v>
                </c:pt>
                <c:pt idx="85">
                  <c:v>115.0</c:v>
                </c:pt>
                <c:pt idx="86">
                  <c:v>116.0</c:v>
                </c:pt>
                <c:pt idx="87">
                  <c:v>117.0</c:v>
                </c:pt>
                <c:pt idx="88">
                  <c:v>118.0</c:v>
                </c:pt>
                <c:pt idx="89">
                  <c:v>119.0</c:v>
                </c:pt>
                <c:pt idx="90">
                  <c:v>120.0</c:v>
                </c:pt>
              </c:numCache>
            </c:numRef>
          </c:xVal>
          <c:yVal>
            <c:numRef>
              <c:f>Data!$G$119:$G$209</c:f>
              <c:numCache>
                <c:formatCode>General</c:formatCode>
                <c:ptCount val="91"/>
                <c:pt idx="0">
                  <c:v>973.0</c:v>
                </c:pt>
                <c:pt idx="1">
                  <c:v>1187.0</c:v>
                </c:pt>
                <c:pt idx="2">
                  <c:v>1248.0</c:v>
                </c:pt>
                <c:pt idx="3">
                  <c:v>1453.0</c:v>
                </c:pt>
                <c:pt idx="4">
                  <c:v>1426.0</c:v>
                </c:pt>
                <c:pt idx="5">
                  <c:v>1501.0</c:v>
                </c:pt>
                <c:pt idx="6">
                  <c:v>1611.0</c:v>
                </c:pt>
                <c:pt idx="7">
                  <c:v>1667.0</c:v>
                </c:pt>
                <c:pt idx="8">
                  <c:v>1709.0</c:v>
                </c:pt>
                <c:pt idx="9">
                  <c:v>1812.0</c:v>
                </c:pt>
                <c:pt idx="10">
                  <c:v>1787.0</c:v>
                </c:pt>
                <c:pt idx="11">
                  <c:v>1872.0</c:v>
                </c:pt>
                <c:pt idx="12">
                  <c:v>1892.0</c:v>
                </c:pt>
                <c:pt idx="13">
                  <c:v>2018.0</c:v>
                </c:pt>
                <c:pt idx="14">
                  <c:v>2021.0</c:v>
                </c:pt>
                <c:pt idx="15">
                  <c:v>2123.0</c:v>
                </c:pt>
                <c:pt idx="16">
                  <c:v>2219.0</c:v>
                </c:pt>
                <c:pt idx="17">
                  <c:v>2121.0</c:v>
                </c:pt>
                <c:pt idx="18">
                  <c:v>2220.0</c:v>
                </c:pt>
                <c:pt idx="19">
                  <c:v>2367.0</c:v>
                </c:pt>
                <c:pt idx="20">
                  <c:v>2383.0</c:v>
                </c:pt>
                <c:pt idx="21">
                  <c:v>2385.0</c:v>
                </c:pt>
                <c:pt idx="22">
                  <c:v>2577.0</c:v>
                </c:pt>
                <c:pt idx="23">
                  <c:v>2597.0</c:v>
                </c:pt>
                <c:pt idx="24">
                  <c:v>2631.0</c:v>
                </c:pt>
                <c:pt idx="25">
                  <c:v>2621.0</c:v>
                </c:pt>
                <c:pt idx="26">
                  <c:v>2644.0</c:v>
                </c:pt>
                <c:pt idx="27">
                  <c:v>2729.0</c:v>
                </c:pt>
                <c:pt idx="28">
                  <c:v>2755.0</c:v>
                </c:pt>
                <c:pt idx="29">
                  <c:v>2805.0</c:v>
                </c:pt>
                <c:pt idx="30">
                  <c:v>2825.0</c:v>
                </c:pt>
                <c:pt idx="31">
                  <c:v>2909.0</c:v>
                </c:pt>
                <c:pt idx="32">
                  <c:v>2856.0</c:v>
                </c:pt>
                <c:pt idx="33">
                  <c:v>2908.0</c:v>
                </c:pt>
                <c:pt idx="34">
                  <c:v>2857.0</c:v>
                </c:pt>
                <c:pt idx="35">
                  <c:v>2967.0</c:v>
                </c:pt>
                <c:pt idx="36">
                  <c:v>2998.0</c:v>
                </c:pt>
                <c:pt idx="37">
                  <c:v>3024.0</c:v>
                </c:pt>
                <c:pt idx="38">
                  <c:v>3026.0</c:v>
                </c:pt>
                <c:pt idx="39">
                  <c:v>3058.0</c:v>
                </c:pt>
                <c:pt idx="40">
                  <c:v>3050.0</c:v>
                </c:pt>
                <c:pt idx="41">
                  <c:v>3064.0</c:v>
                </c:pt>
                <c:pt idx="42">
                  <c:v>3130.0</c:v>
                </c:pt>
                <c:pt idx="43">
                  <c:v>3121.0</c:v>
                </c:pt>
                <c:pt idx="44">
                  <c:v>3075.0</c:v>
                </c:pt>
                <c:pt idx="45">
                  <c:v>3196.0</c:v>
                </c:pt>
                <c:pt idx="46">
                  <c:v>3164.0</c:v>
                </c:pt>
                <c:pt idx="47">
                  <c:v>3157.0</c:v>
                </c:pt>
                <c:pt idx="48">
                  <c:v>3227.0</c:v>
                </c:pt>
                <c:pt idx="49">
                  <c:v>3189.0</c:v>
                </c:pt>
                <c:pt idx="50">
                  <c:v>3271.0</c:v>
                </c:pt>
                <c:pt idx="51">
                  <c:v>3222.0</c:v>
                </c:pt>
                <c:pt idx="52">
                  <c:v>3275.0</c:v>
                </c:pt>
                <c:pt idx="53">
                  <c:v>3275.0</c:v>
                </c:pt>
                <c:pt idx="54">
                  <c:v>3253.0</c:v>
                </c:pt>
                <c:pt idx="55">
                  <c:v>3252.0</c:v>
                </c:pt>
                <c:pt idx="56">
                  <c:v>3318.0</c:v>
                </c:pt>
                <c:pt idx="57">
                  <c:v>3277.0</c:v>
                </c:pt>
                <c:pt idx="58">
                  <c:v>3335.0</c:v>
                </c:pt>
                <c:pt idx="59">
                  <c:v>3307.0</c:v>
                </c:pt>
                <c:pt idx="60">
                  <c:v>3384.0</c:v>
                </c:pt>
                <c:pt idx="61">
                  <c:v>3411.0</c:v>
                </c:pt>
                <c:pt idx="62">
                  <c:v>3399.0</c:v>
                </c:pt>
                <c:pt idx="63">
                  <c:v>3440.0</c:v>
                </c:pt>
                <c:pt idx="64">
                  <c:v>3430.0</c:v>
                </c:pt>
                <c:pt idx="65">
                  <c:v>3430.0</c:v>
                </c:pt>
                <c:pt idx="66">
                  <c:v>3457.0</c:v>
                </c:pt>
                <c:pt idx="67">
                  <c:v>3408.0</c:v>
                </c:pt>
                <c:pt idx="68">
                  <c:v>3507.0</c:v>
                </c:pt>
                <c:pt idx="69">
                  <c:v>3456.0</c:v>
                </c:pt>
                <c:pt idx="70">
                  <c:v>3545.0</c:v>
                </c:pt>
                <c:pt idx="71">
                  <c:v>3529.0</c:v>
                </c:pt>
                <c:pt idx="72">
                  <c:v>3508.0</c:v>
                </c:pt>
                <c:pt idx="73">
                  <c:v>3503.0</c:v>
                </c:pt>
                <c:pt idx="74">
                  <c:v>3574.0</c:v>
                </c:pt>
                <c:pt idx="75">
                  <c:v>3596.0</c:v>
                </c:pt>
                <c:pt idx="76">
                  <c:v>3653.0</c:v>
                </c:pt>
                <c:pt idx="77">
                  <c:v>3678.0</c:v>
                </c:pt>
                <c:pt idx="78">
                  <c:v>3668.0</c:v>
                </c:pt>
                <c:pt idx="79">
                  <c:v>3639.0</c:v>
                </c:pt>
                <c:pt idx="80">
                  <c:v>3617.0</c:v>
                </c:pt>
                <c:pt idx="81">
                  <c:v>3683.0</c:v>
                </c:pt>
                <c:pt idx="82">
                  <c:v>3832.0</c:v>
                </c:pt>
                <c:pt idx="83">
                  <c:v>3791.0</c:v>
                </c:pt>
                <c:pt idx="84">
                  <c:v>3753.0</c:v>
                </c:pt>
                <c:pt idx="85">
                  <c:v>3795.0</c:v>
                </c:pt>
                <c:pt idx="86">
                  <c:v>3827.0</c:v>
                </c:pt>
                <c:pt idx="87">
                  <c:v>3905.0</c:v>
                </c:pt>
                <c:pt idx="88">
                  <c:v>3727.0</c:v>
                </c:pt>
                <c:pt idx="89">
                  <c:v>3844.0</c:v>
                </c:pt>
                <c:pt idx="90">
                  <c:v>3876.0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Data!$H$118</c:f>
              <c:strCache>
                <c:ptCount val="1"/>
                <c:pt idx="0">
                  <c:v>JBL006/JBL004</c:v>
                </c:pt>
              </c:strCache>
            </c:strRef>
          </c:tx>
          <c:marker>
            <c:symbol val="none"/>
          </c:marker>
          <c:xVal>
            <c:numRef>
              <c:f>Data!$C$119:$C$209</c:f>
              <c:numCache>
                <c:formatCode>General</c:formatCode>
                <c:ptCount val="91"/>
                <c:pt idx="0">
                  <c:v>30.0</c:v>
                </c:pt>
                <c:pt idx="1">
                  <c:v>31.0</c:v>
                </c:pt>
                <c:pt idx="2">
                  <c:v>32.0</c:v>
                </c:pt>
                <c:pt idx="3">
                  <c:v>33.0</c:v>
                </c:pt>
                <c:pt idx="4">
                  <c:v>34.0</c:v>
                </c:pt>
                <c:pt idx="5">
                  <c:v>35.0</c:v>
                </c:pt>
                <c:pt idx="6">
                  <c:v>36.0</c:v>
                </c:pt>
                <c:pt idx="7">
                  <c:v>37.0</c:v>
                </c:pt>
                <c:pt idx="8">
                  <c:v>38.0</c:v>
                </c:pt>
                <c:pt idx="9">
                  <c:v>39.0</c:v>
                </c:pt>
                <c:pt idx="10">
                  <c:v>40.0</c:v>
                </c:pt>
                <c:pt idx="11">
                  <c:v>41.0</c:v>
                </c:pt>
                <c:pt idx="12">
                  <c:v>42.0</c:v>
                </c:pt>
                <c:pt idx="13">
                  <c:v>43.0</c:v>
                </c:pt>
                <c:pt idx="14">
                  <c:v>44.0</c:v>
                </c:pt>
                <c:pt idx="15">
                  <c:v>45.0</c:v>
                </c:pt>
                <c:pt idx="16">
                  <c:v>46.0</c:v>
                </c:pt>
                <c:pt idx="17">
                  <c:v>47.0</c:v>
                </c:pt>
                <c:pt idx="18">
                  <c:v>48.0</c:v>
                </c:pt>
                <c:pt idx="19">
                  <c:v>49.0</c:v>
                </c:pt>
                <c:pt idx="20">
                  <c:v>50.0</c:v>
                </c:pt>
                <c:pt idx="21">
                  <c:v>51.0</c:v>
                </c:pt>
                <c:pt idx="22">
                  <c:v>52.0</c:v>
                </c:pt>
                <c:pt idx="23">
                  <c:v>53.0</c:v>
                </c:pt>
                <c:pt idx="24">
                  <c:v>54.0</c:v>
                </c:pt>
                <c:pt idx="25">
                  <c:v>55.0</c:v>
                </c:pt>
                <c:pt idx="26">
                  <c:v>56.0</c:v>
                </c:pt>
                <c:pt idx="27">
                  <c:v>57.0</c:v>
                </c:pt>
                <c:pt idx="28">
                  <c:v>58.0</c:v>
                </c:pt>
                <c:pt idx="29">
                  <c:v>59.0</c:v>
                </c:pt>
                <c:pt idx="30">
                  <c:v>60.0</c:v>
                </c:pt>
                <c:pt idx="31">
                  <c:v>61.0</c:v>
                </c:pt>
                <c:pt idx="32">
                  <c:v>62.0</c:v>
                </c:pt>
                <c:pt idx="33">
                  <c:v>63.0</c:v>
                </c:pt>
                <c:pt idx="34">
                  <c:v>64.0</c:v>
                </c:pt>
                <c:pt idx="35">
                  <c:v>65.0</c:v>
                </c:pt>
                <c:pt idx="36">
                  <c:v>66.0</c:v>
                </c:pt>
                <c:pt idx="37">
                  <c:v>67.0</c:v>
                </c:pt>
                <c:pt idx="38">
                  <c:v>68.0</c:v>
                </c:pt>
                <c:pt idx="39">
                  <c:v>69.0</c:v>
                </c:pt>
                <c:pt idx="40">
                  <c:v>70.0</c:v>
                </c:pt>
                <c:pt idx="41">
                  <c:v>71.0</c:v>
                </c:pt>
                <c:pt idx="42">
                  <c:v>72.0</c:v>
                </c:pt>
                <c:pt idx="43">
                  <c:v>73.0</c:v>
                </c:pt>
                <c:pt idx="44">
                  <c:v>74.0</c:v>
                </c:pt>
                <c:pt idx="45">
                  <c:v>75.0</c:v>
                </c:pt>
                <c:pt idx="46">
                  <c:v>76.0</c:v>
                </c:pt>
                <c:pt idx="47">
                  <c:v>77.0</c:v>
                </c:pt>
                <c:pt idx="48">
                  <c:v>78.0</c:v>
                </c:pt>
                <c:pt idx="49">
                  <c:v>79.0</c:v>
                </c:pt>
                <c:pt idx="50">
                  <c:v>80.0</c:v>
                </c:pt>
                <c:pt idx="51">
                  <c:v>81.0</c:v>
                </c:pt>
                <c:pt idx="52">
                  <c:v>82.0</c:v>
                </c:pt>
                <c:pt idx="53">
                  <c:v>83.0</c:v>
                </c:pt>
                <c:pt idx="54">
                  <c:v>84.0</c:v>
                </c:pt>
                <c:pt idx="55">
                  <c:v>85.0</c:v>
                </c:pt>
                <c:pt idx="56">
                  <c:v>86.0</c:v>
                </c:pt>
                <c:pt idx="57">
                  <c:v>87.0</c:v>
                </c:pt>
                <c:pt idx="58">
                  <c:v>88.0</c:v>
                </c:pt>
                <c:pt idx="59">
                  <c:v>89.0</c:v>
                </c:pt>
                <c:pt idx="60">
                  <c:v>90.0</c:v>
                </c:pt>
                <c:pt idx="61">
                  <c:v>91.0</c:v>
                </c:pt>
                <c:pt idx="62">
                  <c:v>92.0</c:v>
                </c:pt>
                <c:pt idx="63">
                  <c:v>93.0</c:v>
                </c:pt>
                <c:pt idx="64">
                  <c:v>94.0</c:v>
                </c:pt>
                <c:pt idx="65">
                  <c:v>95.0</c:v>
                </c:pt>
                <c:pt idx="66">
                  <c:v>96.0</c:v>
                </c:pt>
                <c:pt idx="67">
                  <c:v>97.0</c:v>
                </c:pt>
                <c:pt idx="68">
                  <c:v>98.0</c:v>
                </c:pt>
                <c:pt idx="69">
                  <c:v>99.0</c:v>
                </c:pt>
                <c:pt idx="70">
                  <c:v>100.0</c:v>
                </c:pt>
                <c:pt idx="71">
                  <c:v>101.0</c:v>
                </c:pt>
                <c:pt idx="72">
                  <c:v>102.0</c:v>
                </c:pt>
                <c:pt idx="73">
                  <c:v>103.0</c:v>
                </c:pt>
                <c:pt idx="74">
                  <c:v>104.0</c:v>
                </c:pt>
                <c:pt idx="75">
                  <c:v>105.0</c:v>
                </c:pt>
                <c:pt idx="76">
                  <c:v>106.0</c:v>
                </c:pt>
                <c:pt idx="77">
                  <c:v>107.0</c:v>
                </c:pt>
                <c:pt idx="78">
                  <c:v>108.0</c:v>
                </c:pt>
                <c:pt idx="79">
                  <c:v>109.0</c:v>
                </c:pt>
                <c:pt idx="80">
                  <c:v>110.0</c:v>
                </c:pt>
                <c:pt idx="81">
                  <c:v>111.0</c:v>
                </c:pt>
                <c:pt idx="82">
                  <c:v>112.0</c:v>
                </c:pt>
                <c:pt idx="83">
                  <c:v>113.0</c:v>
                </c:pt>
                <c:pt idx="84">
                  <c:v>114.0</c:v>
                </c:pt>
                <c:pt idx="85">
                  <c:v>115.0</c:v>
                </c:pt>
                <c:pt idx="86">
                  <c:v>116.0</c:v>
                </c:pt>
                <c:pt idx="87">
                  <c:v>117.0</c:v>
                </c:pt>
                <c:pt idx="88">
                  <c:v>118.0</c:v>
                </c:pt>
                <c:pt idx="89">
                  <c:v>119.0</c:v>
                </c:pt>
                <c:pt idx="90">
                  <c:v>120.0</c:v>
                </c:pt>
              </c:numCache>
            </c:numRef>
          </c:xVal>
          <c:yVal>
            <c:numRef>
              <c:f>Data!$H$119:$H$209</c:f>
              <c:numCache>
                <c:formatCode>General</c:formatCode>
                <c:ptCount val="91"/>
                <c:pt idx="0">
                  <c:v>294.0</c:v>
                </c:pt>
                <c:pt idx="1">
                  <c:v>480.0</c:v>
                </c:pt>
                <c:pt idx="2">
                  <c:v>562.0</c:v>
                </c:pt>
                <c:pt idx="3">
                  <c:v>713.0</c:v>
                </c:pt>
                <c:pt idx="4">
                  <c:v>704.0</c:v>
                </c:pt>
                <c:pt idx="5">
                  <c:v>837.0</c:v>
                </c:pt>
                <c:pt idx="6">
                  <c:v>864.0</c:v>
                </c:pt>
                <c:pt idx="7">
                  <c:v>949.0</c:v>
                </c:pt>
                <c:pt idx="8">
                  <c:v>941.0</c:v>
                </c:pt>
                <c:pt idx="9">
                  <c:v>1003.0</c:v>
                </c:pt>
                <c:pt idx="10">
                  <c:v>1046.0</c:v>
                </c:pt>
                <c:pt idx="11">
                  <c:v>1118.0</c:v>
                </c:pt>
                <c:pt idx="12">
                  <c:v>1118.0</c:v>
                </c:pt>
                <c:pt idx="13">
                  <c:v>1182.0</c:v>
                </c:pt>
                <c:pt idx="14">
                  <c:v>1275.0</c:v>
                </c:pt>
                <c:pt idx="15">
                  <c:v>1335.0</c:v>
                </c:pt>
                <c:pt idx="16">
                  <c:v>1372.0</c:v>
                </c:pt>
                <c:pt idx="17">
                  <c:v>1364.0</c:v>
                </c:pt>
                <c:pt idx="18">
                  <c:v>1463.0</c:v>
                </c:pt>
                <c:pt idx="19">
                  <c:v>1509.0</c:v>
                </c:pt>
                <c:pt idx="20">
                  <c:v>1480.0</c:v>
                </c:pt>
                <c:pt idx="21">
                  <c:v>1593.0</c:v>
                </c:pt>
                <c:pt idx="22">
                  <c:v>1622.0</c:v>
                </c:pt>
                <c:pt idx="23">
                  <c:v>1748.0</c:v>
                </c:pt>
                <c:pt idx="24">
                  <c:v>1705.0</c:v>
                </c:pt>
                <c:pt idx="25">
                  <c:v>1747.0</c:v>
                </c:pt>
                <c:pt idx="26">
                  <c:v>1783.0</c:v>
                </c:pt>
                <c:pt idx="27">
                  <c:v>1861.0</c:v>
                </c:pt>
                <c:pt idx="28">
                  <c:v>1921.0</c:v>
                </c:pt>
                <c:pt idx="29">
                  <c:v>1933.0</c:v>
                </c:pt>
                <c:pt idx="30">
                  <c:v>2037.0</c:v>
                </c:pt>
                <c:pt idx="31">
                  <c:v>2130.0</c:v>
                </c:pt>
                <c:pt idx="32">
                  <c:v>2076.0</c:v>
                </c:pt>
                <c:pt idx="33">
                  <c:v>2161.0</c:v>
                </c:pt>
                <c:pt idx="34">
                  <c:v>2159.0</c:v>
                </c:pt>
                <c:pt idx="35">
                  <c:v>2280.0</c:v>
                </c:pt>
                <c:pt idx="36">
                  <c:v>2279.0</c:v>
                </c:pt>
                <c:pt idx="37">
                  <c:v>2329.0</c:v>
                </c:pt>
                <c:pt idx="38">
                  <c:v>2410.0</c:v>
                </c:pt>
                <c:pt idx="39">
                  <c:v>2434.0</c:v>
                </c:pt>
                <c:pt idx="40">
                  <c:v>2411.0</c:v>
                </c:pt>
                <c:pt idx="41">
                  <c:v>2523.0</c:v>
                </c:pt>
                <c:pt idx="42">
                  <c:v>2596.0</c:v>
                </c:pt>
                <c:pt idx="43">
                  <c:v>2551.0</c:v>
                </c:pt>
                <c:pt idx="44">
                  <c:v>2530.0</c:v>
                </c:pt>
                <c:pt idx="45">
                  <c:v>2645.0</c:v>
                </c:pt>
                <c:pt idx="46">
                  <c:v>2594.0</c:v>
                </c:pt>
                <c:pt idx="47">
                  <c:v>2692.0</c:v>
                </c:pt>
                <c:pt idx="48">
                  <c:v>2678.0</c:v>
                </c:pt>
                <c:pt idx="49">
                  <c:v>2714.0</c:v>
                </c:pt>
                <c:pt idx="50">
                  <c:v>2759.0</c:v>
                </c:pt>
                <c:pt idx="51">
                  <c:v>2783.0</c:v>
                </c:pt>
                <c:pt idx="52">
                  <c:v>2826.0</c:v>
                </c:pt>
                <c:pt idx="53">
                  <c:v>2832.0</c:v>
                </c:pt>
                <c:pt idx="54">
                  <c:v>2858.0</c:v>
                </c:pt>
                <c:pt idx="55">
                  <c:v>2906.0</c:v>
                </c:pt>
                <c:pt idx="56">
                  <c:v>2912.0</c:v>
                </c:pt>
                <c:pt idx="57">
                  <c:v>2975.0</c:v>
                </c:pt>
                <c:pt idx="58">
                  <c:v>2974.0</c:v>
                </c:pt>
                <c:pt idx="59">
                  <c:v>2972.0</c:v>
                </c:pt>
                <c:pt idx="60">
                  <c:v>3100.0</c:v>
                </c:pt>
                <c:pt idx="61">
                  <c:v>3086.0</c:v>
                </c:pt>
                <c:pt idx="62">
                  <c:v>3154.0</c:v>
                </c:pt>
                <c:pt idx="63">
                  <c:v>3076.0</c:v>
                </c:pt>
                <c:pt idx="64">
                  <c:v>3119.0</c:v>
                </c:pt>
                <c:pt idx="65">
                  <c:v>3129.0</c:v>
                </c:pt>
                <c:pt idx="66">
                  <c:v>3140.0</c:v>
                </c:pt>
                <c:pt idx="67">
                  <c:v>3154.0</c:v>
                </c:pt>
                <c:pt idx="68">
                  <c:v>3176.0</c:v>
                </c:pt>
                <c:pt idx="69">
                  <c:v>3193.0</c:v>
                </c:pt>
                <c:pt idx="70">
                  <c:v>3307.0</c:v>
                </c:pt>
                <c:pt idx="71">
                  <c:v>3324.0</c:v>
                </c:pt>
                <c:pt idx="72">
                  <c:v>3301.0</c:v>
                </c:pt>
                <c:pt idx="73">
                  <c:v>3311.0</c:v>
                </c:pt>
                <c:pt idx="74">
                  <c:v>3273.0</c:v>
                </c:pt>
                <c:pt idx="75">
                  <c:v>3357.0</c:v>
                </c:pt>
                <c:pt idx="76">
                  <c:v>3439.0</c:v>
                </c:pt>
                <c:pt idx="77">
                  <c:v>3374.0</c:v>
                </c:pt>
                <c:pt idx="78">
                  <c:v>3441.0</c:v>
                </c:pt>
                <c:pt idx="79">
                  <c:v>3444.0</c:v>
                </c:pt>
                <c:pt idx="80">
                  <c:v>3463.0</c:v>
                </c:pt>
                <c:pt idx="81">
                  <c:v>3476.0</c:v>
                </c:pt>
                <c:pt idx="82">
                  <c:v>3505.0</c:v>
                </c:pt>
                <c:pt idx="83">
                  <c:v>3540.0</c:v>
                </c:pt>
                <c:pt idx="84">
                  <c:v>3518.0</c:v>
                </c:pt>
                <c:pt idx="85">
                  <c:v>3494.0</c:v>
                </c:pt>
                <c:pt idx="86">
                  <c:v>3598.0</c:v>
                </c:pt>
                <c:pt idx="87">
                  <c:v>3645.0</c:v>
                </c:pt>
                <c:pt idx="88">
                  <c:v>3566.0</c:v>
                </c:pt>
                <c:pt idx="89">
                  <c:v>3623.0</c:v>
                </c:pt>
                <c:pt idx="90">
                  <c:v>3607.0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Data!$I$118</c:f>
              <c:strCache>
                <c:ptCount val="1"/>
                <c:pt idx="0">
                  <c:v>JBL006/JBL004</c:v>
                </c:pt>
              </c:strCache>
            </c:strRef>
          </c:tx>
          <c:marker>
            <c:symbol val="none"/>
          </c:marker>
          <c:xVal>
            <c:numRef>
              <c:f>Data!$C$119:$C$209</c:f>
              <c:numCache>
                <c:formatCode>General</c:formatCode>
                <c:ptCount val="91"/>
                <c:pt idx="0">
                  <c:v>30.0</c:v>
                </c:pt>
                <c:pt idx="1">
                  <c:v>31.0</c:v>
                </c:pt>
                <c:pt idx="2">
                  <c:v>32.0</c:v>
                </c:pt>
                <c:pt idx="3">
                  <c:v>33.0</c:v>
                </c:pt>
                <c:pt idx="4">
                  <c:v>34.0</c:v>
                </c:pt>
                <c:pt idx="5">
                  <c:v>35.0</c:v>
                </c:pt>
                <c:pt idx="6">
                  <c:v>36.0</c:v>
                </c:pt>
                <c:pt idx="7">
                  <c:v>37.0</c:v>
                </c:pt>
                <c:pt idx="8">
                  <c:v>38.0</c:v>
                </c:pt>
                <c:pt idx="9">
                  <c:v>39.0</c:v>
                </c:pt>
                <c:pt idx="10">
                  <c:v>40.0</c:v>
                </c:pt>
                <c:pt idx="11">
                  <c:v>41.0</c:v>
                </c:pt>
                <c:pt idx="12">
                  <c:v>42.0</c:v>
                </c:pt>
                <c:pt idx="13">
                  <c:v>43.0</c:v>
                </c:pt>
                <c:pt idx="14">
                  <c:v>44.0</c:v>
                </c:pt>
                <c:pt idx="15">
                  <c:v>45.0</c:v>
                </c:pt>
                <c:pt idx="16">
                  <c:v>46.0</c:v>
                </c:pt>
                <c:pt idx="17">
                  <c:v>47.0</c:v>
                </c:pt>
                <c:pt idx="18">
                  <c:v>48.0</c:v>
                </c:pt>
                <c:pt idx="19">
                  <c:v>49.0</c:v>
                </c:pt>
                <c:pt idx="20">
                  <c:v>50.0</c:v>
                </c:pt>
                <c:pt idx="21">
                  <c:v>51.0</c:v>
                </c:pt>
                <c:pt idx="22">
                  <c:v>52.0</c:v>
                </c:pt>
                <c:pt idx="23">
                  <c:v>53.0</c:v>
                </c:pt>
                <c:pt idx="24">
                  <c:v>54.0</c:v>
                </c:pt>
                <c:pt idx="25">
                  <c:v>55.0</c:v>
                </c:pt>
                <c:pt idx="26">
                  <c:v>56.0</c:v>
                </c:pt>
                <c:pt idx="27">
                  <c:v>57.0</c:v>
                </c:pt>
                <c:pt idx="28">
                  <c:v>58.0</c:v>
                </c:pt>
                <c:pt idx="29">
                  <c:v>59.0</c:v>
                </c:pt>
                <c:pt idx="30">
                  <c:v>60.0</c:v>
                </c:pt>
                <c:pt idx="31">
                  <c:v>61.0</c:v>
                </c:pt>
                <c:pt idx="32">
                  <c:v>62.0</c:v>
                </c:pt>
                <c:pt idx="33">
                  <c:v>63.0</c:v>
                </c:pt>
                <c:pt idx="34">
                  <c:v>64.0</c:v>
                </c:pt>
                <c:pt idx="35">
                  <c:v>65.0</c:v>
                </c:pt>
                <c:pt idx="36">
                  <c:v>66.0</c:v>
                </c:pt>
                <c:pt idx="37">
                  <c:v>67.0</c:v>
                </c:pt>
                <c:pt idx="38">
                  <c:v>68.0</c:v>
                </c:pt>
                <c:pt idx="39">
                  <c:v>69.0</c:v>
                </c:pt>
                <c:pt idx="40">
                  <c:v>70.0</c:v>
                </c:pt>
                <c:pt idx="41">
                  <c:v>71.0</c:v>
                </c:pt>
                <c:pt idx="42">
                  <c:v>72.0</c:v>
                </c:pt>
                <c:pt idx="43">
                  <c:v>73.0</c:v>
                </c:pt>
                <c:pt idx="44">
                  <c:v>74.0</c:v>
                </c:pt>
                <c:pt idx="45">
                  <c:v>75.0</c:v>
                </c:pt>
                <c:pt idx="46">
                  <c:v>76.0</c:v>
                </c:pt>
                <c:pt idx="47">
                  <c:v>77.0</c:v>
                </c:pt>
                <c:pt idx="48">
                  <c:v>78.0</c:v>
                </c:pt>
                <c:pt idx="49">
                  <c:v>79.0</c:v>
                </c:pt>
                <c:pt idx="50">
                  <c:v>80.0</c:v>
                </c:pt>
                <c:pt idx="51">
                  <c:v>81.0</c:v>
                </c:pt>
                <c:pt idx="52">
                  <c:v>82.0</c:v>
                </c:pt>
                <c:pt idx="53">
                  <c:v>83.0</c:v>
                </c:pt>
                <c:pt idx="54">
                  <c:v>84.0</c:v>
                </c:pt>
                <c:pt idx="55">
                  <c:v>85.0</c:v>
                </c:pt>
                <c:pt idx="56">
                  <c:v>86.0</c:v>
                </c:pt>
                <c:pt idx="57">
                  <c:v>87.0</c:v>
                </c:pt>
                <c:pt idx="58">
                  <c:v>88.0</c:v>
                </c:pt>
                <c:pt idx="59">
                  <c:v>89.0</c:v>
                </c:pt>
                <c:pt idx="60">
                  <c:v>90.0</c:v>
                </c:pt>
                <c:pt idx="61">
                  <c:v>91.0</c:v>
                </c:pt>
                <c:pt idx="62">
                  <c:v>92.0</c:v>
                </c:pt>
                <c:pt idx="63">
                  <c:v>93.0</c:v>
                </c:pt>
                <c:pt idx="64">
                  <c:v>94.0</c:v>
                </c:pt>
                <c:pt idx="65">
                  <c:v>95.0</c:v>
                </c:pt>
                <c:pt idx="66">
                  <c:v>96.0</c:v>
                </c:pt>
                <c:pt idx="67">
                  <c:v>97.0</c:v>
                </c:pt>
                <c:pt idx="68">
                  <c:v>98.0</c:v>
                </c:pt>
                <c:pt idx="69">
                  <c:v>99.0</c:v>
                </c:pt>
                <c:pt idx="70">
                  <c:v>100.0</c:v>
                </c:pt>
                <c:pt idx="71">
                  <c:v>101.0</c:v>
                </c:pt>
                <c:pt idx="72">
                  <c:v>102.0</c:v>
                </c:pt>
                <c:pt idx="73">
                  <c:v>103.0</c:v>
                </c:pt>
                <c:pt idx="74">
                  <c:v>104.0</c:v>
                </c:pt>
                <c:pt idx="75">
                  <c:v>105.0</c:v>
                </c:pt>
                <c:pt idx="76">
                  <c:v>106.0</c:v>
                </c:pt>
                <c:pt idx="77">
                  <c:v>107.0</c:v>
                </c:pt>
                <c:pt idx="78">
                  <c:v>108.0</c:v>
                </c:pt>
                <c:pt idx="79">
                  <c:v>109.0</c:v>
                </c:pt>
                <c:pt idx="80">
                  <c:v>110.0</c:v>
                </c:pt>
                <c:pt idx="81">
                  <c:v>111.0</c:v>
                </c:pt>
                <c:pt idx="82">
                  <c:v>112.0</c:v>
                </c:pt>
                <c:pt idx="83">
                  <c:v>113.0</c:v>
                </c:pt>
                <c:pt idx="84">
                  <c:v>114.0</c:v>
                </c:pt>
                <c:pt idx="85">
                  <c:v>115.0</c:v>
                </c:pt>
                <c:pt idx="86">
                  <c:v>116.0</c:v>
                </c:pt>
                <c:pt idx="87">
                  <c:v>117.0</c:v>
                </c:pt>
                <c:pt idx="88">
                  <c:v>118.0</c:v>
                </c:pt>
                <c:pt idx="89">
                  <c:v>119.0</c:v>
                </c:pt>
                <c:pt idx="90">
                  <c:v>120.0</c:v>
                </c:pt>
              </c:numCache>
            </c:numRef>
          </c:xVal>
          <c:yVal>
            <c:numRef>
              <c:f>Data!$I$119:$I$209</c:f>
              <c:numCache>
                <c:formatCode>General</c:formatCode>
                <c:ptCount val="91"/>
                <c:pt idx="0">
                  <c:v>240.0</c:v>
                </c:pt>
                <c:pt idx="1">
                  <c:v>384.0</c:v>
                </c:pt>
                <c:pt idx="2">
                  <c:v>410.0</c:v>
                </c:pt>
                <c:pt idx="3">
                  <c:v>521.0</c:v>
                </c:pt>
                <c:pt idx="4">
                  <c:v>562.0</c:v>
                </c:pt>
                <c:pt idx="5">
                  <c:v>676.0</c:v>
                </c:pt>
                <c:pt idx="6">
                  <c:v>716.0</c:v>
                </c:pt>
                <c:pt idx="7">
                  <c:v>818.0</c:v>
                </c:pt>
                <c:pt idx="8">
                  <c:v>913.0</c:v>
                </c:pt>
                <c:pt idx="9">
                  <c:v>926.0</c:v>
                </c:pt>
                <c:pt idx="10">
                  <c:v>999.0</c:v>
                </c:pt>
                <c:pt idx="11">
                  <c:v>1010.0</c:v>
                </c:pt>
                <c:pt idx="12">
                  <c:v>1111.0</c:v>
                </c:pt>
                <c:pt idx="13">
                  <c:v>1213.0</c:v>
                </c:pt>
                <c:pt idx="14">
                  <c:v>1295.0</c:v>
                </c:pt>
                <c:pt idx="15">
                  <c:v>1330.0</c:v>
                </c:pt>
                <c:pt idx="16">
                  <c:v>1486.0</c:v>
                </c:pt>
                <c:pt idx="17">
                  <c:v>1464.0</c:v>
                </c:pt>
                <c:pt idx="18">
                  <c:v>1574.0</c:v>
                </c:pt>
                <c:pt idx="19">
                  <c:v>1634.0</c:v>
                </c:pt>
                <c:pt idx="20">
                  <c:v>1699.0</c:v>
                </c:pt>
                <c:pt idx="21">
                  <c:v>1810.0</c:v>
                </c:pt>
                <c:pt idx="22">
                  <c:v>1866.0</c:v>
                </c:pt>
                <c:pt idx="23">
                  <c:v>1973.0</c:v>
                </c:pt>
                <c:pt idx="24">
                  <c:v>2028.0</c:v>
                </c:pt>
                <c:pt idx="25">
                  <c:v>2082.0</c:v>
                </c:pt>
                <c:pt idx="26">
                  <c:v>2131.0</c:v>
                </c:pt>
                <c:pt idx="27">
                  <c:v>2212.0</c:v>
                </c:pt>
                <c:pt idx="28">
                  <c:v>2325.0</c:v>
                </c:pt>
                <c:pt idx="29">
                  <c:v>2394.0</c:v>
                </c:pt>
                <c:pt idx="30">
                  <c:v>2355.0</c:v>
                </c:pt>
                <c:pt idx="31">
                  <c:v>2526.0</c:v>
                </c:pt>
                <c:pt idx="32">
                  <c:v>2532.0</c:v>
                </c:pt>
                <c:pt idx="33">
                  <c:v>2613.0</c:v>
                </c:pt>
                <c:pt idx="34">
                  <c:v>2659.0</c:v>
                </c:pt>
                <c:pt idx="35">
                  <c:v>2766.0</c:v>
                </c:pt>
                <c:pt idx="36">
                  <c:v>2820.0</c:v>
                </c:pt>
                <c:pt idx="37">
                  <c:v>2957.0</c:v>
                </c:pt>
                <c:pt idx="38">
                  <c:v>3005.0</c:v>
                </c:pt>
                <c:pt idx="39">
                  <c:v>3154.0</c:v>
                </c:pt>
                <c:pt idx="40">
                  <c:v>3133.0</c:v>
                </c:pt>
                <c:pt idx="41">
                  <c:v>3207.0</c:v>
                </c:pt>
                <c:pt idx="42">
                  <c:v>3296.0</c:v>
                </c:pt>
                <c:pt idx="43">
                  <c:v>3336.0</c:v>
                </c:pt>
                <c:pt idx="44">
                  <c:v>3301.0</c:v>
                </c:pt>
                <c:pt idx="45">
                  <c:v>3428.0</c:v>
                </c:pt>
                <c:pt idx="46">
                  <c:v>3567.0</c:v>
                </c:pt>
                <c:pt idx="47">
                  <c:v>3669.0</c:v>
                </c:pt>
                <c:pt idx="48">
                  <c:v>3650.0</c:v>
                </c:pt>
                <c:pt idx="49">
                  <c:v>3735.0</c:v>
                </c:pt>
                <c:pt idx="50">
                  <c:v>3778.0</c:v>
                </c:pt>
                <c:pt idx="51">
                  <c:v>3848.0</c:v>
                </c:pt>
                <c:pt idx="52">
                  <c:v>3963.0</c:v>
                </c:pt>
                <c:pt idx="53">
                  <c:v>4042.0</c:v>
                </c:pt>
                <c:pt idx="54">
                  <c:v>4168.0</c:v>
                </c:pt>
                <c:pt idx="55">
                  <c:v>4108.0</c:v>
                </c:pt>
                <c:pt idx="56">
                  <c:v>4258.0</c:v>
                </c:pt>
                <c:pt idx="57">
                  <c:v>4200.0</c:v>
                </c:pt>
                <c:pt idx="58">
                  <c:v>4390.0</c:v>
                </c:pt>
                <c:pt idx="59">
                  <c:v>4387.0</c:v>
                </c:pt>
                <c:pt idx="60">
                  <c:v>4462.0</c:v>
                </c:pt>
                <c:pt idx="61">
                  <c:v>4546.0</c:v>
                </c:pt>
                <c:pt idx="62">
                  <c:v>4670.0</c:v>
                </c:pt>
                <c:pt idx="63">
                  <c:v>4642.0</c:v>
                </c:pt>
                <c:pt idx="64">
                  <c:v>4662.0</c:v>
                </c:pt>
                <c:pt idx="65">
                  <c:v>4731.0</c:v>
                </c:pt>
                <c:pt idx="66">
                  <c:v>4888.0</c:v>
                </c:pt>
                <c:pt idx="67">
                  <c:v>4897.0</c:v>
                </c:pt>
                <c:pt idx="68">
                  <c:v>4866.0</c:v>
                </c:pt>
                <c:pt idx="69">
                  <c:v>5056.0</c:v>
                </c:pt>
                <c:pt idx="70">
                  <c:v>4996.0</c:v>
                </c:pt>
                <c:pt idx="71">
                  <c:v>5066.0</c:v>
                </c:pt>
                <c:pt idx="72">
                  <c:v>5124.0</c:v>
                </c:pt>
                <c:pt idx="73">
                  <c:v>5263.0</c:v>
                </c:pt>
                <c:pt idx="74">
                  <c:v>5279.0</c:v>
                </c:pt>
                <c:pt idx="75">
                  <c:v>5370.0</c:v>
                </c:pt>
                <c:pt idx="76">
                  <c:v>5402.0</c:v>
                </c:pt>
                <c:pt idx="77">
                  <c:v>5469.0</c:v>
                </c:pt>
                <c:pt idx="78">
                  <c:v>5493.0</c:v>
                </c:pt>
                <c:pt idx="79">
                  <c:v>5561.0</c:v>
                </c:pt>
                <c:pt idx="80">
                  <c:v>5506.0</c:v>
                </c:pt>
                <c:pt idx="81">
                  <c:v>5605.0</c:v>
                </c:pt>
                <c:pt idx="82">
                  <c:v>5756.0</c:v>
                </c:pt>
                <c:pt idx="83">
                  <c:v>5777.0</c:v>
                </c:pt>
                <c:pt idx="84">
                  <c:v>5858.0</c:v>
                </c:pt>
                <c:pt idx="85">
                  <c:v>5851.0</c:v>
                </c:pt>
                <c:pt idx="86">
                  <c:v>5866.0</c:v>
                </c:pt>
                <c:pt idx="87">
                  <c:v>5930.0</c:v>
                </c:pt>
                <c:pt idx="88">
                  <c:v>5927.0</c:v>
                </c:pt>
                <c:pt idx="89">
                  <c:v>5978.0</c:v>
                </c:pt>
                <c:pt idx="90">
                  <c:v>6088.0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Data!$J$118</c:f>
              <c:strCache>
                <c:ptCount val="1"/>
                <c:pt idx="0">
                  <c:v>JBL007/002</c:v>
                </c:pt>
              </c:strCache>
            </c:strRef>
          </c:tx>
          <c:marker>
            <c:symbol val="none"/>
          </c:marker>
          <c:xVal>
            <c:numRef>
              <c:f>Data!$C$119:$C$209</c:f>
              <c:numCache>
                <c:formatCode>General</c:formatCode>
                <c:ptCount val="91"/>
                <c:pt idx="0">
                  <c:v>30.0</c:v>
                </c:pt>
                <c:pt idx="1">
                  <c:v>31.0</c:v>
                </c:pt>
                <c:pt idx="2">
                  <c:v>32.0</c:v>
                </c:pt>
                <c:pt idx="3">
                  <c:v>33.0</c:v>
                </c:pt>
                <c:pt idx="4">
                  <c:v>34.0</c:v>
                </c:pt>
                <c:pt idx="5">
                  <c:v>35.0</c:v>
                </c:pt>
                <c:pt idx="6">
                  <c:v>36.0</c:v>
                </c:pt>
                <c:pt idx="7">
                  <c:v>37.0</c:v>
                </c:pt>
                <c:pt idx="8">
                  <c:v>38.0</c:v>
                </c:pt>
                <c:pt idx="9">
                  <c:v>39.0</c:v>
                </c:pt>
                <c:pt idx="10">
                  <c:v>40.0</c:v>
                </c:pt>
                <c:pt idx="11">
                  <c:v>41.0</c:v>
                </c:pt>
                <c:pt idx="12">
                  <c:v>42.0</c:v>
                </c:pt>
                <c:pt idx="13">
                  <c:v>43.0</c:v>
                </c:pt>
                <c:pt idx="14">
                  <c:v>44.0</c:v>
                </c:pt>
                <c:pt idx="15">
                  <c:v>45.0</c:v>
                </c:pt>
                <c:pt idx="16">
                  <c:v>46.0</c:v>
                </c:pt>
                <c:pt idx="17">
                  <c:v>47.0</c:v>
                </c:pt>
                <c:pt idx="18">
                  <c:v>48.0</c:v>
                </c:pt>
                <c:pt idx="19">
                  <c:v>49.0</c:v>
                </c:pt>
                <c:pt idx="20">
                  <c:v>50.0</c:v>
                </c:pt>
                <c:pt idx="21">
                  <c:v>51.0</c:v>
                </c:pt>
                <c:pt idx="22">
                  <c:v>52.0</c:v>
                </c:pt>
                <c:pt idx="23">
                  <c:v>53.0</c:v>
                </c:pt>
                <c:pt idx="24">
                  <c:v>54.0</c:v>
                </c:pt>
                <c:pt idx="25">
                  <c:v>55.0</c:v>
                </c:pt>
                <c:pt idx="26">
                  <c:v>56.0</c:v>
                </c:pt>
                <c:pt idx="27">
                  <c:v>57.0</c:v>
                </c:pt>
                <c:pt idx="28">
                  <c:v>58.0</c:v>
                </c:pt>
                <c:pt idx="29">
                  <c:v>59.0</c:v>
                </c:pt>
                <c:pt idx="30">
                  <c:v>60.0</c:v>
                </c:pt>
                <c:pt idx="31">
                  <c:v>61.0</c:v>
                </c:pt>
                <c:pt idx="32">
                  <c:v>62.0</c:v>
                </c:pt>
                <c:pt idx="33">
                  <c:v>63.0</c:v>
                </c:pt>
                <c:pt idx="34">
                  <c:v>64.0</c:v>
                </c:pt>
                <c:pt idx="35">
                  <c:v>65.0</c:v>
                </c:pt>
                <c:pt idx="36">
                  <c:v>66.0</c:v>
                </c:pt>
                <c:pt idx="37">
                  <c:v>67.0</c:v>
                </c:pt>
                <c:pt idx="38">
                  <c:v>68.0</c:v>
                </c:pt>
                <c:pt idx="39">
                  <c:v>69.0</c:v>
                </c:pt>
                <c:pt idx="40">
                  <c:v>70.0</c:v>
                </c:pt>
                <c:pt idx="41">
                  <c:v>71.0</c:v>
                </c:pt>
                <c:pt idx="42">
                  <c:v>72.0</c:v>
                </c:pt>
                <c:pt idx="43">
                  <c:v>73.0</c:v>
                </c:pt>
                <c:pt idx="44">
                  <c:v>74.0</c:v>
                </c:pt>
                <c:pt idx="45">
                  <c:v>75.0</c:v>
                </c:pt>
                <c:pt idx="46">
                  <c:v>76.0</c:v>
                </c:pt>
                <c:pt idx="47">
                  <c:v>77.0</c:v>
                </c:pt>
                <c:pt idx="48">
                  <c:v>78.0</c:v>
                </c:pt>
                <c:pt idx="49">
                  <c:v>79.0</c:v>
                </c:pt>
                <c:pt idx="50">
                  <c:v>80.0</c:v>
                </c:pt>
                <c:pt idx="51">
                  <c:v>81.0</c:v>
                </c:pt>
                <c:pt idx="52">
                  <c:v>82.0</c:v>
                </c:pt>
                <c:pt idx="53">
                  <c:v>83.0</c:v>
                </c:pt>
                <c:pt idx="54">
                  <c:v>84.0</c:v>
                </c:pt>
                <c:pt idx="55">
                  <c:v>85.0</c:v>
                </c:pt>
                <c:pt idx="56">
                  <c:v>86.0</c:v>
                </c:pt>
                <c:pt idx="57">
                  <c:v>87.0</c:v>
                </c:pt>
                <c:pt idx="58">
                  <c:v>88.0</c:v>
                </c:pt>
                <c:pt idx="59">
                  <c:v>89.0</c:v>
                </c:pt>
                <c:pt idx="60">
                  <c:v>90.0</c:v>
                </c:pt>
                <c:pt idx="61">
                  <c:v>91.0</c:v>
                </c:pt>
                <c:pt idx="62">
                  <c:v>92.0</c:v>
                </c:pt>
                <c:pt idx="63">
                  <c:v>93.0</c:v>
                </c:pt>
                <c:pt idx="64">
                  <c:v>94.0</c:v>
                </c:pt>
                <c:pt idx="65">
                  <c:v>95.0</c:v>
                </c:pt>
                <c:pt idx="66">
                  <c:v>96.0</c:v>
                </c:pt>
                <c:pt idx="67">
                  <c:v>97.0</c:v>
                </c:pt>
                <c:pt idx="68">
                  <c:v>98.0</c:v>
                </c:pt>
                <c:pt idx="69">
                  <c:v>99.0</c:v>
                </c:pt>
                <c:pt idx="70">
                  <c:v>100.0</c:v>
                </c:pt>
                <c:pt idx="71">
                  <c:v>101.0</c:v>
                </c:pt>
                <c:pt idx="72">
                  <c:v>102.0</c:v>
                </c:pt>
                <c:pt idx="73">
                  <c:v>103.0</c:v>
                </c:pt>
                <c:pt idx="74">
                  <c:v>104.0</c:v>
                </c:pt>
                <c:pt idx="75">
                  <c:v>105.0</c:v>
                </c:pt>
                <c:pt idx="76">
                  <c:v>106.0</c:v>
                </c:pt>
                <c:pt idx="77">
                  <c:v>107.0</c:v>
                </c:pt>
                <c:pt idx="78">
                  <c:v>108.0</c:v>
                </c:pt>
                <c:pt idx="79">
                  <c:v>109.0</c:v>
                </c:pt>
                <c:pt idx="80">
                  <c:v>110.0</c:v>
                </c:pt>
                <c:pt idx="81">
                  <c:v>111.0</c:v>
                </c:pt>
                <c:pt idx="82">
                  <c:v>112.0</c:v>
                </c:pt>
                <c:pt idx="83">
                  <c:v>113.0</c:v>
                </c:pt>
                <c:pt idx="84">
                  <c:v>114.0</c:v>
                </c:pt>
                <c:pt idx="85">
                  <c:v>115.0</c:v>
                </c:pt>
                <c:pt idx="86">
                  <c:v>116.0</c:v>
                </c:pt>
                <c:pt idx="87">
                  <c:v>117.0</c:v>
                </c:pt>
                <c:pt idx="88">
                  <c:v>118.0</c:v>
                </c:pt>
                <c:pt idx="89">
                  <c:v>119.0</c:v>
                </c:pt>
                <c:pt idx="90">
                  <c:v>120.0</c:v>
                </c:pt>
              </c:numCache>
            </c:numRef>
          </c:xVal>
          <c:yVal>
            <c:numRef>
              <c:f>Data!$J$119:$J$209</c:f>
              <c:numCache>
                <c:formatCode>General</c:formatCode>
                <c:ptCount val="91"/>
                <c:pt idx="0">
                  <c:v>429.0</c:v>
                </c:pt>
                <c:pt idx="1">
                  <c:v>550.0</c:v>
                </c:pt>
                <c:pt idx="2">
                  <c:v>686.0</c:v>
                </c:pt>
                <c:pt idx="3">
                  <c:v>780.0</c:v>
                </c:pt>
                <c:pt idx="4">
                  <c:v>864.0</c:v>
                </c:pt>
                <c:pt idx="5">
                  <c:v>916.0</c:v>
                </c:pt>
                <c:pt idx="6">
                  <c:v>1009.0</c:v>
                </c:pt>
                <c:pt idx="7">
                  <c:v>1117.0</c:v>
                </c:pt>
                <c:pt idx="8">
                  <c:v>1162.0</c:v>
                </c:pt>
                <c:pt idx="9">
                  <c:v>1300.0</c:v>
                </c:pt>
                <c:pt idx="10">
                  <c:v>1267.0</c:v>
                </c:pt>
                <c:pt idx="11">
                  <c:v>1436.0</c:v>
                </c:pt>
                <c:pt idx="12">
                  <c:v>1415.0</c:v>
                </c:pt>
                <c:pt idx="13">
                  <c:v>1436.0</c:v>
                </c:pt>
                <c:pt idx="14">
                  <c:v>1559.0</c:v>
                </c:pt>
                <c:pt idx="15">
                  <c:v>1684.0</c:v>
                </c:pt>
                <c:pt idx="16">
                  <c:v>1725.0</c:v>
                </c:pt>
                <c:pt idx="17">
                  <c:v>1786.0</c:v>
                </c:pt>
                <c:pt idx="18">
                  <c:v>1923.0</c:v>
                </c:pt>
                <c:pt idx="19">
                  <c:v>1950.0</c:v>
                </c:pt>
                <c:pt idx="20">
                  <c:v>1948.0</c:v>
                </c:pt>
                <c:pt idx="21">
                  <c:v>2056.0</c:v>
                </c:pt>
                <c:pt idx="22">
                  <c:v>2115.0</c:v>
                </c:pt>
                <c:pt idx="23">
                  <c:v>2251.0</c:v>
                </c:pt>
                <c:pt idx="24">
                  <c:v>2267.0</c:v>
                </c:pt>
                <c:pt idx="25">
                  <c:v>2328.0</c:v>
                </c:pt>
                <c:pt idx="26">
                  <c:v>2436.0</c:v>
                </c:pt>
                <c:pt idx="27">
                  <c:v>2461.0</c:v>
                </c:pt>
                <c:pt idx="28">
                  <c:v>2551.0</c:v>
                </c:pt>
                <c:pt idx="29">
                  <c:v>2584.0</c:v>
                </c:pt>
                <c:pt idx="30">
                  <c:v>2606.0</c:v>
                </c:pt>
                <c:pt idx="31">
                  <c:v>2750.0</c:v>
                </c:pt>
                <c:pt idx="32">
                  <c:v>2796.0</c:v>
                </c:pt>
                <c:pt idx="33">
                  <c:v>2786.0</c:v>
                </c:pt>
                <c:pt idx="34">
                  <c:v>2874.0</c:v>
                </c:pt>
                <c:pt idx="35">
                  <c:v>2999.0</c:v>
                </c:pt>
                <c:pt idx="36">
                  <c:v>3002.0</c:v>
                </c:pt>
                <c:pt idx="37">
                  <c:v>3070.0</c:v>
                </c:pt>
                <c:pt idx="38">
                  <c:v>3201.0</c:v>
                </c:pt>
                <c:pt idx="39">
                  <c:v>3191.0</c:v>
                </c:pt>
                <c:pt idx="40">
                  <c:v>3353.0</c:v>
                </c:pt>
                <c:pt idx="41">
                  <c:v>3308.0</c:v>
                </c:pt>
                <c:pt idx="42">
                  <c:v>3320.0</c:v>
                </c:pt>
                <c:pt idx="43">
                  <c:v>3410.0</c:v>
                </c:pt>
                <c:pt idx="44">
                  <c:v>3540.0</c:v>
                </c:pt>
                <c:pt idx="45">
                  <c:v>3485.0</c:v>
                </c:pt>
                <c:pt idx="46">
                  <c:v>3550.0</c:v>
                </c:pt>
                <c:pt idx="47">
                  <c:v>3672.0</c:v>
                </c:pt>
                <c:pt idx="48">
                  <c:v>3671.0</c:v>
                </c:pt>
                <c:pt idx="49">
                  <c:v>3774.0</c:v>
                </c:pt>
                <c:pt idx="50">
                  <c:v>3839.0</c:v>
                </c:pt>
                <c:pt idx="51">
                  <c:v>3854.0</c:v>
                </c:pt>
                <c:pt idx="52">
                  <c:v>3925.0</c:v>
                </c:pt>
                <c:pt idx="53">
                  <c:v>3992.0</c:v>
                </c:pt>
                <c:pt idx="54">
                  <c:v>3985.0</c:v>
                </c:pt>
                <c:pt idx="55">
                  <c:v>4125.0</c:v>
                </c:pt>
                <c:pt idx="56">
                  <c:v>4080.0</c:v>
                </c:pt>
                <c:pt idx="57">
                  <c:v>4238.0</c:v>
                </c:pt>
                <c:pt idx="58">
                  <c:v>4341.0</c:v>
                </c:pt>
                <c:pt idx="59">
                  <c:v>4374.0</c:v>
                </c:pt>
                <c:pt idx="60">
                  <c:v>4435.0</c:v>
                </c:pt>
                <c:pt idx="61">
                  <c:v>4545.0</c:v>
                </c:pt>
                <c:pt idx="62">
                  <c:v>4492.0</c:v>
                </c:pt>
                <c:pt idx="63">
                  <c:v>4542.0</c:v>
                </c:pt>
                <c:pt idx="64">
                  <c:v>4558.0</c:v>
                </c:pt>
                <c:pt idx="65">
                  <c:v>4696.0</c:v>
                </c:pt>
                <c:pt idx="66">
                  <c:v>4714.0</c:v>
                </c:pt>
                <c:pt idx="67">
                  <c:v>4747.0</c:v>
                </c:pt>
                <c:pt idx="68">
                  <c:v>4800.0</c:v>
                </c:pt>
                <c:pt idx="69">
                  <c:v>4855.0</c:v>
                </c:pt>
                <c:pt idx="70">
                  <c:v>4902.0</c:v>
                </c:pt>
                <c:pt idx="71">
                  <c:v>4921.0</c:v>
                </c:pt>
                <c:pt idx="72">
                  <c:v>4933.0</c:v>
                </c:pt>
                <c:pt idx="73">
                  <c:v>5058.0</c:v>
                </c:pt>
                <c:pt idx="74">
                  <c:v>5098.0</c:v>
                </c:pt>
                <c:pt idx="75">
                  <c:v>5112.0</c:v>
                </c:pt>
                <c:pt idx="76">
                  <c:v>5221.0</c:v>
                </c:pt>
                <c:pt idx="77">
                  <c:v>5206.0</c:v>
                </c:pt>
                <c:pt idx="78">
                  <c:v>5255.0</c:v>
                </c:pt>
                <c:pt idx="79">
                  <c:v>5380.0</c:v>
                </c:pt>
                <c:pt idx="80">
                  <c:v>5323.0</c:v>
                </c:pt>
                <c:pt idx="81">
                  <c:v>5334.0</c:v>
                </c:pt>
                <c:pt idx="82">
                  <c:v>5517.0</c:v>
                </c:pt>
                <c:pt idx="83">
                  <c:v>5546.0</c:v>
                </c:pt>
                <c:pt idx="84">
                  <c:v>5588.0</c:v>
                </c:pt>
                <c:pt idx="85">
                  <c:v>5558.0</c:v>
                </c:pt>
                <c:pt idx="86">
                  <c:v>5645.0</c:v>
                </c:pt>
                <c:pt idx="87">
                  <c:v>5746.0</c:v>
                </c:pt>
                <c:pt idx="88">
                  <c:v>5778.0</c:v>
                </c:pt>
                <c:pt idx="89">
                  <c:v>5769.0</c:v>
                </c:pt>
                <c:pt idx="90">
                  <c:v>5875.0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Data!$K$118</c:f>
              <c:strCache>
                <c:ptCount val="1"/>
                <c:pt idx="0">
                  <c:v>JBL007/002</c:v>
                </c:pt>
              </c:strCache>
            </c:strRef>
          </c:tx>
          <c:marker>
            <c:symbol val="none"/>
          </c:marker>
          <c:xVal>
            <c:numRef>
              <c:f>Data!$C$119:$C$209</c:f>
              <c:numCache>
                <c:formatCode>General</c:formatCode>
                <c:ptCount val="91"/>
                <c:pt idx="0">
                  <c:v>30.0</c:v>
                </c:pt>
                <c:pt idx="1">
                  <c:v>31.0</c:v>
                </c:pt>
                <c:pt idx="2">
                  <c:v>32.0</c:v>
                </c:pt>
                <c:pt idx="3">
                  <c:v>33.0</c:v>
                </c:pt>
                <c:pt idx="4">
                  <c:v>34.0</c:v>
                </c:pt>
                <c:pt idx="5">
                  <c:v>35.0</c:v>
                </c:pt>
                <c:pt idx="6">
                  <c:v>36.0</c:v>
                </c:pt>
                <c:pt idx="7">
                  <c:v>37.0</c:v>
                </c:pt>
                <c:pt idx="8">
                  <c:v>38.0</c:v>
                </c:pt>
                <c:pt idx="9">
                  <c:v>39.0</c:v>
                </c:pt>
                <c:pt idx="10">
                  <c:v>40.0</c:v>
                </c:pt>
                <c:pt idx="11">
                  <c:v>41.0</c:v>
                </c:pt>
                <c:pt idx="12">
                  <c:v>42.0</c:v>
                </c:pt>
                <c:pt idx="13">
                  <c:v>43.0</c:v>
                </c:pt>
                <c:pt idx="14">
                  <c:v>44.0</c:v>
                </c:pt>
                <c:pt idx="15">
                  <c:v>45.0</c:v>
                </c:pt>
                <c:pt idx="16">
                  <c:v>46.0</c:v>
                </c:pt>
                <c:pt idx="17">
                  <c:v>47.0</c:v>
                </c:pt>
                <c:pt idx="18">
                  <c:v>48.0</c:v>
                </c:pt>
                <c:pt idx="19">
                  <c:v>49.0</c:v>
                </c:pt>
                <c:pt idx="20">
                  <c:v>50.0</c:v>
                </c:pt>
                <c:pt idx="21">
                  <c:v>51.0</c:v>
                </c:pt>
                <c:pt idx="22">
                  <c:v>52.0</c:v>
                </c:pt>
                <c:pt idx="23">
                  <c:v>53.0</c:v>
                </c:pt>
                <c:pt idx="24">
                  <c:v>54.0</c:v>
                </c:pt>
                <c:pt idx="25">
                  <c:v>55.0</c:v>
                </c:pt>
                <c:pt idx="26">
                  <c:v>56.0</c:v>
                </c:pt>
                <c:pt idx="27">
                  <c:v>57.0</c:v>
                </c:pt>
                <c:pt idx="28">
                  <c:v>58.0</c:v>
                </c:pt>
                <c:pt idx="29">
                  <c:v>59.0</c:v>
                </c:pt>
                <c:pt idx="30">
                  <c:v>60.0</c:v>
                </c:pt>
                <c:pt idx="31">
                  <c:v>61.0</c:v>
                </c:pt>
                <c:pt idx="32">
                  <c:v>62.0</c:v>
                </c:pt>
                <c:pt idx="33">
                  <c:v>63.0</c:v>
                </c:pt>
                <c:pt idx="34">
                  <c:v>64.0</c:v>
                </c:pt>
                <c:pt idx="35">
                  <c:v>65.0</c:v>
                </c:pt>
                <c:pt idx="36">
                  <c:v>66.0</c:v>
                </c:pt>
                <c:pt idx="37">
                  <c:v>67.0</c:v>
                </c:pt>
                <c:pt idx="38">
                  <c:v>68.0</c:v>
                </c:pt>
                <c:pt idx="39">
                  <c:v>69.0</c:v>
                </c:pt>
                <c:pt idx="40">
                  <c:v>70.0</c:v>
                </c:pt>
                <c:pt idx="41">
                  <c:v>71.0</c:v>
                </c:pt>
                <c:pt idx="42">
                  <c:v>72.0</c:v>
                </c:pt>
                <c:pt idx="43">
                  <c:v>73.0</c:v>
                </c:pt>
                <c:pt idx="44">
                  <c:v>74.0</c:v>
                </c:pt>
                <c:pt idx="45">
                  <c:v>75.0</c:v>
                </c:pt>
                <c:pt idx="46">
                  <c:v>76.0</c:v>
                </c:pt>
                <c:pt idx="47">
                  <c:v>77.0</c:v>
                </c:pt>
                <c:pt idx="48">
                  <c:v>78.0</c:v>
                </c:pt>
                <c:pt idx="49">
                  <c:v>79.0</c:v>
                </c:pt>
                <c:pt idx="50">
                  <c:v>80.0</c:v>
                </c:pt>
                <c:pt idx="51">
                  <c:v>81.0</c:v>
                </c:pt>
                <c:pt idx="52">
                  <c:v>82.0</c:v>
                </c:pt>
                <c:pt idx="53">
                  <c:v>83.0</c:v>
                </c:pt>
                <c:pt idx="54">
                  <c:v>84.0</c:v>
                </c:pt>
                <c:pt idx="55">
                  <c:v>85.0</c:v>
                </c:pt>
                <c:pt idx="56">
                  <c:v>86.0</c:v>
                </c:pt>
                <c:pt idx="57">
                  <c:v>87.0</c:v>
                </c:pt>
                <c:pt idx="58">
                  <c:v>88.0</c:v>
                </c:pt>
                <c:pt idx="59">
                  <c:v>89.0</c:v>
                </c:pt>
                <c:pt idx="60">
                  <c:v>90.0</c:v>
                </c:pt>
                <c:pt idx="61">
                  <c:v>91.0</c:v>
                </c:pt>
                <c:pt idx="62">
                  <c:v>92.0</c:v>
                </c:pt>
                <c:pt idx="63">
                  <c:v>93.0</c:v>
                </c:pt>
                <c:pt idx="64">
                  <c:v>94.0</c:v>
                </c:pt>
                <c:pt idx="65">
                  <c:v>95.0</c:v>
                </c:pt>
                <c:pt idx="66">
                  <c:v>96.0</c:v>
                </c:pt>
                <c:pt idx="67">
                  <c:v>97.0</c:v>
                </c:pt>
                <c:pt idx="68">
                  <c:v>98.0</c:v>
                </c:pt>
                <c:pt idx="69">
                  <c:v>99.0</c:v>
                </c:pt>
                <c:pt idx="70">
                  <c:v>100.0</c:v>
                </c:pt>
                <c:pt idx="71">
                  <c:v>101.0</c:v>
                </c:pt>
                <c:pt idx="72">
                  <c:v>102.0</c:v>
                </c:pt>
                <c:pt idx="73">
                  <c:v>103.0</c:v>
                </c:pt>
                <c:pt idx="74">
                  <c:v>104.0</c:v>
                </c:pt>
                <c:pt idx="75">
                  <c:v>105.0</c:v>
                </c:pt>
                <c:pt idx="76">
                  <c:v>106.0</c:v>
                </c:pt>
                <c:pt idx="77">
                  <c:v>107.0</c:v>
                </c:pt>
                <c:pt idx="78">
                  <c:v>108.0</c:v>
                </c:pt>
                <c:pt idx="79">
                  <c:v>109.0</c:v>
                </c:pt>
                <c:pt idx="80">
                  <c:v>110.0</c:v>
                </c:pt>
                <c:pt idx="81">
                  <c:v>111.0</c:v>
                </c:pt>
                <c:pt idx="82">
                  <c:v>112.0</c:v>
                </c:pt>
                <c:pt idx="83">
                  <c:v>113.0</c:v>
                </c:pt>
                <c:pt idx="84">
                  <c:v>114.0</c:v>
                </c:pt>
                <c:pt idx="85">
                  <c:v>115.0</c:v>
                </c:pt>
                <c:pt idx="86">
                  <c:v>116.0</c:v>
                </c:pt>
                <c:pt idx="87">
                  <c:v>117.0</c:v>
                </c:pt>
                <c:pt idx="88">
                  <c:v>118.0</c:v>
                </c:pt>
                <c:pt idx="89">
                  <c:v>119.0</c:v>
                </c:pt>
                <c:pt idx="90">
                  <c:v>120.0</c:v>
                </c:pt>
              </c:numCache>
            </c:numRef>
          </c:xVal>
          <c:yVal>
            <c:numRef>
              <c:f>Data!$K$119:$K$209</c:f>
              <c:numCache>
                <c:formatCode>General</c:formatCode>
                <c:ptCount val="91"/>
                <c:pt idx="0">
                  <c:v>480.0</c:v>
                </c:pt>
                <c:pt idx="1">
                  <c:v>676.0</c:v>
                </c:pt>
                <c:pt idx="2">
                  <c:v>766.0</c:v>
                </c:pt>
                <c:pt idx="3">
                  <c:v>918.0</c:v>
                </c:pt>
                <c:pt idx="4">
                  <c:v>992.0</c:v>
                </c:pt>
                <c:pt idx="5">
                  <c:v>1039.0</c:v>
                </c:pt>
                <c:pt idx="6">
                  <c:v>1174.0</c:v>
                </c:pt>
                <c:pt idx="7">
                  <c:v>1261.0</c:v>
                </c:pt>
                <c:pt idx="8">
                  <c:v>1335.0</c:v>
                </c:pt>
                <c:pt idx="9">
                  <c:v>1408.0</c:v>
                </c:pt>
                <c:pt idx="10">
                  <c:v>1471.0</c:v>
                </c:pt>
                <c:pt idx="11">
                  <c:v>1530.0</c:v>
                </c:pt>
                <c:pt idx="12">
                  <c:v>1537.0</c:v>
                </c:pt>
                <c:pt idx="13">
                  <c:v>1686.0</c:v>
                </c:pt>
                <c:pt idx="14">
                  <c:v>1746.0</c:v>
                </c:pt>
                <c:pt idx="15">
                  <c:v>1821.0</c:v>
                </c:pt>
                <c:pt idx="16">
                  <c:v>1965.0</c:v>
                </c:pt>
                <c:pt idx="17">
                  <c:v>1973.0</c:v>
                </c:pt>
                <c:pt idx="18">
                  <c:v>2104.0</c:v>
                </c:pt>
                <c:pt idx="19">
                  <c:v>2143.0</c:v>
                </c:pt>
                <c:pt idx="20">
                  <c:v>2195.0</c:v>
                </c:pt>
                <c:pt idx="21">
                  <c:v>2305.0</c:v>
                </c:pt>
                <c:pt idx="22">
                  <c:v>2415.0</c:v>
                </c:pt>
                <c:pt idx="23">
                  <c:v>2495.0</c:v>
                </c:pt>
                <c:pt idx="24">
                  <c:v>2516.0</c:v>
                </c:pt>
                <c:pt idx="25">
                  <c:v>2588.0</c:v>
                </c:pt>
                <c:pt idx="26">
                  <c:v>2704.0</c:v>
                </c:pt>
                <c:pt idx="27">
                  <c:v>2735.0</c:v>
                </c:pt>
                <c:pt idx="28">
                  <c:v>2801.0</c:v>
                </c:pt>
                <c:pt idx="29">
                  <c:v>2881.0</c:v>
                </c:pt>
                <c:pt idx="30">
                  <c:v>2890.0</c:v>
                </c:pt>
                <c:pt idx="31">
                  <c:v>3000.0</c:v>
                </c:pt>
                <c:pt idx="32">
                  <c:v>3111.0</c:v>
                </c:pt>
                <c:pt idx="33">
                  <c:v>3135.0</c:v>
                </c:pt>
                <c:pt idx="34">
                  <c:v>3215.0</c:v>
                </c:pt>
                <c:pt idx="35">
                  <c:v>3289.0</c:v>
                </c:pt>
                <c:pt idx="36">
                  <c:v>3327.0</c:v>
                </c:pt>
                <c:pt idx="37">
                  <c:v>3356.0</c:v>
                </c:pt>
                <c:pt idx="38">
                  <c:v>3400.0</c:v>
                </c:pt>
                <c:pt idx="39">
                  <c:v>3522.0</c:v>
                </c:pt>
                <c:pt idx="40">
                  <c:v>3636.0</c:v>
                </c:pt>
                <c:pt idx="41">
                  <c:v>3545.0</c:v>
                </c:pt>
                <c:pt idx="42">
                  <c:v>3703.0</c:v>
                </c:pt>
                <c:pt idx="43">
                  <c:v>3697.0</c:v>
                </c:pt>
                <c:pt idx="44">
                  <c:v>3751.0</c:v>
                </c:pt>
                <c:pt idx="45">
                  <c:v>3786.0</c:v>
                </c:pt>
                <c:pt idx="46">
                  <c:v>3981.0</c:v>
                </c:pt>
                <c:pt idx="47">
                  <c:v>4033.0</c:v>
                </c:pt>
                <c:pt idx="48">
                  <c:v>3963.0</c:v>
                </c:pt>
                <c:pt idx="49">
                  <c:v>4050.0</c:v>
                </c:pt>
                <c:pt idx="50">
                  <c:v>4122.0</c:v>
                </c:pt>
                <c:pt idx="51">
                  <c:v>4218.0</c:v>
                </c:pt>
                <c:pt idx="52">
                  <c:v>4252.0</c:v>
                </c:pt>
                <c:pt idx="53">
                  <c:v>4337.0</c:v>
                </c:pt>
                <c:pt idx="54">
                  <c:v>4364.0</c:v>
                </c:pt>
                <c:pt idx="55">
                  <c:v>4510.0</c:v>
                </c:pt>
                <c:pt idx="56">
                  <c:v>4463.0</c:v>
                </c:pt>
                <c:pt idx="57">
                  <c:v>4522.0</c:v>
                </c:pt>
                <c:pt idx="58">
                  <c:v>4686.0</c:v>
                </c:pt>
                <c:pt idx="59">
                  <c:v>4587.0</c:v>
                </c:pt>
                <c:pt idx="60">
                  <c:v>4624.0</c:v>
                </c:pt>
                <c:pt idx="61">
                  <c:v>4826.0</c:v>
                </c:pt>
                <c:pt idx="62">
                  <c:v>4684.0</c:v>
                </c:pt>
                <c:pt idx="63">
                  <c:v>4908.0</c:v>
                </c:pt>
                <c:pt idx="64">
                  <c:v>5032.0</c:v>
                </c:pt>
                <c:pt idx="65">
                  <c:v>5024.0</c:v>
                </c:pt>
                <c:pt idx="66">
                  <c:v>5007.0</c:v>
                </c:pt>
                <c:pt idx="67">
                  <c:v>5115.0</c:v>
                </c:pt>
                <c:pt idx="68">
                  <c:v>5125.0</c:v>
                </c:pt>
                <c:pt idx="69">
                  <c:v>5164.0</c:v>
                </c:pt>
                <c:pt idx="70">
                  <c:v>5199.0</c:v>
                </c:pt>
                <c:pt idx="71">
                  <c:v>5362.0</c:v>
                </c:pt>
                <c:pt idx="72">
                  <c:v>5339.0</c:v>
                </c:pt>
                <c:pt idx="73">
                  <c:v>5379.0</c:v>
                </c:pt>
                <c:pt idx="74">
                  <c:v>5435.0</c:v>
                </c:pt>
                <c:pt idx="75">
                  <c:v>5604.0</c:v>
                </c:pt>
                <c:pt idx="76">
                  <c:v>5681.0</c:v>
                </c:pt>
                <c:pt idx="77">
                  <c:v>5640.0</c:v>
                </c:pt>
                <c:pt idx="78">
                  <c:v>5668.0</c:v>
                </c:pt>
                <c:pt idx="79">
                  <c:v>5842.0</c:v>
                </c:pt>
                <c:pt idx="80">
                  <c:v>5910.0</c:v>
                </c:pt>
                <c:pt idx="81">
                  <c:v>5802.0</c:v>
                </c:pt>
                <c:pt idx="82">
                  <c:v>5901.0</c:v>
                </c:pt>
                <c:pt idx="83">
                  <c:v>5904.0</c:v>
                </c:pt>
                <c:pt idx="84">
                  <c:v>6067.0</c:v>
                </c:pt>
                <c:pt idx="85">
                  <c:v>6050.0</c:v>
                </c:pt>
                <c:pt idx="86">
                  <c:v>6197.0</c:v>
                </c:pt>
                <c:pt idx="87">
                  <c:v>6220.0</c:v>
                </c:pt>
                <c:pt idx="88">
                  <c:v>6208.0</c:v>
                </c:pt>
                <c:pt idx="89">
                  <c:v>6293.0</c:v>
                </c:pt>
                <c:pt idx="90">
                  <c:v>6390.0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Data!$L$118</c:f>
              <c:strCache>
                <c:ptCount val="1"/>
                <c:pt idx="0">
                  <c:v>JBL007/002</c:v>
                </c:pt>
              </c:strCache>
            </c:strRef>
          </c:tx>
          <c:marker>
            <c:symbol val="none"/>
          </c:marker>
          <c:xVal>
            <c:numRef>
              <c:f>Data!$C$119:$C$209</c:f>
              <c:numCache>
                <c:formatCode>General</c:formatCode>
                <c:ptCount val="91"/>
                <c:pt idx="0">
                  <c:v>30.0</c:v>
                </c:pt>
                <c:pt idx="1">
                  <c:v>31.0</c:v>
                </c:pt>
                <c:pt idx="2">
                  <c:v>32.0</c:v>
                </c:pt>
                <c:pt idx="3">
                  <c:v>33.0</c:v>
                </c:pt>
                <c:pt idx="4">
                  <c:v>34.0</c:v>
                </c:pt>
                <c:pt idx="5">
                  <c:v>35.0</c:v>
                </c:pt>
                <c:pt idx="6">
                  <c:v>36.0</c:v>
                </c:pt>
                <c:pt idx="7">
                  <c:v>37.0</c:v>
                </c:pt>
                <c:pt idx="8">
                  <c:v>38.0</c:v>
                </c:pt>
                <c:pt idx="9">
                  <c:v>39.0</c:v>
                </c:pt>
                <c:pt idx="10">
                  <c:v>40.0</c:v>
                </c:pt>
                <c:pt idx="11">
                  <c:v>41.0</c:v>
                </c:pt>
                <c:pt idx="12">
                  <c:v>42.0</c:v>
                </c:pt>
                <c:pt idx="13">
                  <c:v>43.0</c:v>
                </c:pt>
                <c:pt idx="14">
                  <c:v>44.0</c:v>
                </c:pt>
                <c:pt idx="15">
                  <c:v>45.0</c:v>
                </c:pt>
                <c:pt idx="16">
                  <c:v>46.0</c:v>
                </c:pt>
                <c:pt idx="17">
                  <c:v>47.0</c:v>
                </c:pt>
                <c:pt idx="18">
                  <c:v>48.0</c:v>
                </c:pt>
                <c:pt idx="19">
                  <c:v>49.0</c:v>
                </c:pt>
                <c:pt idx="20">
                  <c:v>50.0</c:v>
                </c:pt>
                <c:pt idx="21">
                  <c:v>51.0</c:v>
                </c:pt>
                <c:pt idx="22">
                  <c:v>52.0</c:v>
                </c:pt>
                <c:pt idx="23">
                  <c:v>53.0</c:v>
                </c:pt>
                <c:pt idx="24">
                  <c:v>54.0</c:v>
                </c:pt>
                <c:pt idx="25">
                  <c:v>55.0</c:v>
                </c:pt>
                <c:pt idx="26">
                  <c:v>56.0</c:v>
                </c:pt>
                <c:pt idx="27">
                  <c:v>57.0</c:v>
                </c:pt>
                <c:pt idx="28">
                  <c:v>58.0</c:v>
                </c:pt>
                <c:pt idx="29">
                  <c:v>59.0</c:v>
                </c:pt>
                <c:pt idx="30">
                  <c:v>60.0</c:v>
                </c:pt>
                <c:pt idx="31">
                  <c:v>61.0</c:v>
                </c:pt>
                <c:pt idx="32">
                  <c:v>62.0</c:v>
                </c:pt>
                <c:pt idx="33">
                  <c:v>63.0</c:v>
                </c:pt>
                <c:pt idx="34">
                  <c:v>64.0</c:v>
                </c:pt>
                <c:pt idx="35">
                  <c:v>65.0</c:v>
                </c:pt>
                <c:pt idx="36">
                  <c:v>66.0</c:v>
                </c:pt>
                <c:pt idx="37">
                  <c:v>67.0</c:v>
                </c:pt>
                <c:pt idx="38">
                  <c:v>68.0</c:v>
                </c:pt>
                <c:pt idx="39">
                  <c:v>69.0</c:v>
                </c:pt>
                <c:pt idx="40">
                  <c:v>70.0</c:v>
                </c:pt>
                <c:pt idx="41">
                  <c:v>71.0</c:v>
                </c:pt>
                <c:pt idx="42">
                  <c:v>72.0</c:v>
                </c:pt>
                <c:pt idx="43">
                  <c:v>73.0</c:v>
                </c:pt>
                <c:pt idx="44">
                  <c:v>74.0</c:v>
                </c:pt>
                <c:pt idx="45">
                  <c:v>75.0</c:v>
                </c:pt>
                <c:pt idx="46">
                  <c:v>76.0</c:v>
                </c:pt>
                <c:pt idx="47">
                  <c:v>77.0</c:v>
                </c:pt>
                <c:pt idx="48">
                  <c:v>78.0</c:v>
                </c:pt>
                <c:pt idx="49">
                  <c:v>79.0</c:v>
                </c:pt>
                <c:pt idx="50">
                  <c:v>80.0</c:v>
                </c:pt>
                <c:pt idx="51">
                  <c:v>81.0</c:v>
                </c:pt>
                <c:pt idx="52">
                  <c:v>82.0</c:v>
                </c:pt>
                <c:pt idx="53">
                  <c:v>83.0</c:v>
                </c:pt>
                <c:pt idx="54">
                  <c:v>84.0</c:v>
                </c:pt>
                <c:pt idx="55">
                  <c:v>85.0</c:v>
                </c:pt>
                <c:pt idx="56">
                  <c:v>86.0</c:v>
                </c:pt>
                <c:pt idx="57">
                  <c:v>87.0</c:v>
                </c:pt>
                <c:pt idx="58">
                  <c:v>88.0</c:v>
                </c:pt>
                <c:pt idx="59">
                  <c:v>89.0</c:v>
                </c:pt>
                <c:pt idx="60">
                  <c:v>90.0</c:v>
                </c:pt>
                <c:pt idx="61">
                  <c:v>91.0</c:v>
                </c:pt>
                <c:pt idx="62">
                  <c:v>92.0</c:v>
                </c:pt>
                <c:pt idx="63">
                  <c:v>93.0</c:v>
                </c:pt>
                <c:pt idx="64">
                  <c:v>94.0</c:v>
                </c:pt>
                <c:pt idx="65">
                  <c:v>95.0</c:v>
                </c:pt>
                <c:pt idx="66">
                  <c:v>96.0</c:v>
                </c:pt>
                <c:pt idx="67">
                  <c:v>97.0</c:v>
                </c:pt>
                <c:pt idx="68">
                  <c:v>98.0</c:v>
                </c:pt>
                <c:pt idx="69">
                  <c:v>99.0</c:v>
                </c:pt>
                <c:pt idx="70">
                  <c:v>100.0</c:v>
                </c:pt>
                <c:pt idx="71">
                  <c:v>101.0</c:v>
                </c:pt>
                <c:pt idx="72">
                  <c:v>102.0</c:v>
                </c:pt>
                <c:pt idx="73">
                  <c:v>103.0</c:v>
                </c:pt>
                <c:pt idx="74">
                  <c:v>104.0</c:v>
                </c:pt>
                <c:pt idx="75">
                  <c:v>105.0</c:v>
                </c:pt>
                <c:pt idx="76">
                  <c:v>106.0</c:v>
                </c:pt>
                <c:pt idx="77">
                  <c:v>107.0</c:v>
                </c:pt>
                <c:pt idx="78">
                  <c:v>108.0</c:v>
                </c:pt>
                <c:pt idx="79">
                  <c:v>109.0</c:v>
                </c:pt>
                <c:pt idx="80">
                  <c:v>110.0</c:v>
                </c:pt>
                <c:pt idx="81">
                  <c:v>111.0</c:v>
                </c:pt>
                <c:pt idx="82">
                  <c:v>112.0</c:v>
                </c:pt>
                <c:pt idx="83">
                  <c:v>113.0</c:v>
                </c:pt>
                <c:pt idx="84">
                  <c:v>114.0</c:v>
                </c:pt>
                <c:pt idx="85">
                  <c:v>115.0</c:v>
                </c:pt>
                <c:pt idx="86">
                  <c:v>116.0</c:v>
                </c:pt>
                <c:pt idx="87">
                  <c:v>117.0</c:v>
                </c:pt>
                <c:pt idx="88">
                  <c:v>118.0</c:v>
                </c:pt>
                <c:pt idx="89">
                  <c:v>119.0</c:v>
                </c:pt>
                <c:pt idx="90">
                  <c:v>120.0</c:v>
                </c:pt>
              </c:numCache>
            </c:numRef>
          </c:xVal>
          <c:yVal>
            <c:numRef>
              <c:f>Data!$L$119:$L$209</c:f>
              <c:numCache>
                <c:formatCode>General</c:formatCode>
                <c:ptCount val="91"/>
                <c:pt idx="0">
                  <c:v>817.0</c:v>
                </c:pt>
                <c:pt idx="1">
                  <c:v>1015.0</c:v>
                </c:pt>
                <c:pt idx="2">
                  <c:v>1176.0</c:v>
                </c:pt>
                <c:pt idx="3">
                  <c:v>1308.0</c:v>
                </c:pt>
                <c:pt idx="4">
                  <c:v>1347.0</c:v>
                </c:pt>
                <c:pt idx="5">
                  <c:v>1544.0</c:v>
                </c:pt>
                <c:pt idx="6">
                  <c:v>1650.0</c:v>
                </c:pt>
                <c:pt idx="7">
                  <c:v>1742.0</c:v>
                </c:pt>
                <c:pt idx="8">
                  <c:v>1757.0</c:v>
                </c:pt>
                <c:pt idx="9">
                  <c:v>1479.0</c:v>
                </c:pt>
                <c:pt idx="10">
                  <c:v>1561.0</c:v>
                </c:pt>
                <c:pt idx="11">
                  <c:v>1637.0</c:v>
                </c:pt>
                <c:pt idx="12">
                  <c:v>1666.0</c:v>
                </c:pt>
                <c:pt idx="13">
                  <c:v>1772.0</c:v>
                </c:pt>
                <c:pt idx="14">
                  <c:v>1899.0</c:v>
                </c:pt>
                <c:pt idx="15">
                  <c:v>1979.0</c:v>
                </c:pt>
                <c:pt idx="16">
                  <c:v>2173.0</c:v>
                </c:pt>
                <c:pt idx="17">
                  <c:v>2198.0</c:v>
                </c:pt>
                <c:pt idx="18">
                  <c:v>2256.0</c:v>
                </c:pt>
                <c:pt idx="19">
                  <c:v>2349.0</c:v>
                </c:pt>
                <c:pt idx="20">
                  <c:v>2353.0</c:v>
                </c:pt>
                <c:pt idx="21">
                  <c:v>2579.0</c:v>
                </c:pt>
                <c:pt idx="22">
                  <c:v>2634.0</c:v>
                </c:pt>
                <c:pt idx="23">
                  <c:v>2778.0</c:v>
                </c:pt>
                <c:pt idx="24">
                  <c:v>2819.0</c:v>
                </c:pt>
                <c:pt idx="25">
                  <c:v>2930.0</c:v>
                </c:pt>
                <c:pt idx="26">
                  <c:v>3002.0</c:v>
                </c:pt>
                <c:pt idx="27">
                  <c:v>3160.0</c:v>
                </c:pt>
                <c:pt idx="28">
                  <c:v>3070.0</c:v>
                </c:pt>
                <c:pt idx="29">
                  <c:v>3236.0</c:v>
                </c:pt>
                <c:pt idx="30">
                  <c:v>3271.0</c:v>
                </c:pt>
                <c:pt idx="31">
                  <c:v>3424.0</c:v>
                </c:pt>
                <c:pt idx="32">
                  <c:v>3492.0</c:v>
                </c:pt>
                <c:pt idx="33">
                  <c:v>3596.0</c:v>
                </c:pt>
                <c:pt idx="34">
                  <c:v>3655.0</c:v>
                </c:pt>
                <c:pt idx="35">
                  <c:v>3733.0</c:v>
                </c:pt>
                <c:pt idx="36">
                  <c:v>3740.0</c:v>
                </c:pt>
                <c:pt idx="37">
                  <c:v>3791.0</c:v>
                </c:pt>
                <c:pt idx="38">
                  <c:v>3904.0</c:v>
                </c:pt>
                <c:pt idx="39">
                  <c:v>3976.0</c:v>
                </c:pt>
                <c:pt idx="40">
                  <c:v>3992.0</c:v>
                </c:pt>
                <c:pt idx="41">
                  <c:v>4149.0</c:v>
                </c:pt>
                <c:pt idx="42">
                  <c:v>4157.0</c:v>
                </c:pt>
                <c:pt idx="43">
                  <c:v>4276.0</c:v>
                </c:pt>
                <c:pt idx="44">
                  <c:v>4328.0</c:v>
                </c:pt>
                <c:pt idx="45">
                  <c:v>4374.0</c:v>
                </c:pt>
                <c:pt idx="46">
                  <c:v>4457.0</c:v>
                </c:pt>
                <c:pt idx="47">
                  <c:v>4529.0</c:v>
                </c:pt>
                <c:pt idx="48">
                  <c:v>4647.0</c:v>
                </c:pt>
                <c:pt idx="49">
                  <c:v>4678.0</c:v>
                </c:pt>
                <c:pt idx="50">
                  <c:v>4788.0</c:v>
                </c:pt>
                <c:pt idx="51">
                  <c:v>4741.0</c:v>
                </c:pt>
                <c:pt idx="52">
                  <c:v>4889.0</c:v>
                </c:pt>
                <c:pt idx="53">
                  <c:v>4967.0</c:v>
                </c:pt>
                <c:pt idx="54">
                  <c:v>4984.0</c:v>
                </c:pt>
                <c:pt idx="55">
                  <c:v>5099.0</c:v>
                </c:pt>
                <c:pt idx="56">
                  <c:v>5088.0</c:v>
                </c:pt>
                <c:pt idx="57">
                  <c:v>5249.0</c:v>
                </c:pt>
                <c:pt idx="58">
                  <c:v>5324.0</c:v>
                </c:pt>
                <c:pt idx="59">
                  <c:v>5220.0</c:v>
                </c:pt>
                <c:pt idx="60">
                  <c:v>5370.0</c:v>
                </c:pt>
                <c:pt idx="61">
                  <c:v>5473.0</c:v>
                </c:pt>
                <c:pt idx="62">
                  <c:v>5504.0</c:v>
                </c:pt>
                <c:pt idx="63">
                  <c:v>5559.0</c:v>
                </c:pt>
                <c:pt idx="64">
                  <c:v>5658.0</c:v>
                </c:pt>
                <c:pt idx="65">
                  <c:v>5686.0</c:v>
                </c:pt>
                <c:pt idx="66">
                  <c:v>5813.0</c:v>
                </c:pt>
                <c:pt idx="67">
                  <c:v>5736.0</c:v>
                </c:pt>
                <c:pt idx="68">
                  <c:v>5884.0</c:v>
                </c:pt>
                <c:pt idx="69">
                  <c:v>5941.0</c:v>
                </c:pt>
                <c:pt idx="70">
                  <c:v>6010.0</c:v>
                </c:pt>
                <c:pt idx="71">
                  <c:v>6113.0</c:v>
                </c:pt>
                <c:pt idx="72">
                  <c:v>6086.0</c:v>
                </c:pt>
                <c:pt idx="73">
                  <c:v>6076.0</c:v>
                </c:pt>
                <c:pt idx="74">
                  <c:v>6234.0</c:v>
                </c:pt>
                <c:pt idx="75">
                  <c:v>6152.0</c:v>
                </c:pt>
                <c:pt idx="76">
                  <c:v>6360.0</c:v>
                </c:pt>
                <c:pt idx="77">
                  <c:v>6455.0</c:v>
                </c:pt>
                <c:pt idx="78">
                  <c:v>6464.0</c:v>
                </c:pt>
                <c:pt idx="79">
                  <c:v>6494.0</c:v>
                </c:pt>
                <c:pt idx="80">
                  <c:v>6559.0</c:v>
                </c:pt>
                <c:pt idx="81">
                  <c:v>6669.0</c:v>
                </c:pt>
                <c:pt idx="82">
                  <c:v>6765.0</c:v>
                </c:pt>
                <c:pt idx="83">
                  <c:v>6684.0</c:v>
                </c:pt>
                <c:pt idx="84">
                  <c:v>6634.0</c:v>
                </c:pt>
                <c:pt idx="85">
                  <c:v>6851.0</c:v>
                </c:pt>
                <c:pt idx="86">
                  <c:v>6864.0</c:v>
                </c:pt>
                <c:pt idx="87">
                  <c:v>6895.0</c:v>
                </c:pt>
                <c:pt idx="88">
                  <c:v>6947.0</c:v>
                </c:pt>
                <c:pt idx="89">
                  <c:v>6901.0</c:v>
                </c:pt>
                <c:pt idx="90">
                  <c:v>6978.0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Data!$M$118</c:f>
              <c:strCache>
                <c:ptCount val="1"/>
                <c:pt idx="0">
                  <c:v>JBL007/008</c:v>
                </c:pt>
              </c:strCache>
            </c:strRef>
          </c:tx>
          <c:marker>
            <c:symbol val="none"/>
          </c:marker>
          <c:xVal>
            <c:numRef>
              <c:f>Data!$C$119:$C$209</c:f>
              <c:numCache>
                <c:formatCode>General</c:formatCode>
                <c:ptCount val="91"/>
                <c:pt idx="0">
                  <c:v>30.0</c:v>
                </c:pt>
                <c:pt idx="1">
                  <c:v>31.0</c:v>
                </c:pt>
                <c:pt idx="2">
                  <c:v>32.0</c:v>
                </c:pt>
                <c:pt idx="3">
                  <c:v>33.0</c:v>
                </c:pt>
                <c:pt idx="4">
                  <c:v>34.0</c:v>
                </c:pt>
                <c:pt idx="5">
                  <c:v>35.0</c:v>
                </c:pt>
                <c:pt idx="6">
                  <c:v>36.0</c:v>
                </c:pt>
                <c:pt idx="7">
                  <c:v>37.0</c:v>
                </c:pt>
                <c:pt idx="8">
                  <c:v>38.0</c:v>
                </c:pt>
                <c:pt idx="9">
                  <c:v>39.0</c:v>
                </c:pt>
                <c:pt idx="10">
                  <c:v>40.0</c:v>
                </c:pt>
                <c:pt idx="11">
                  <c:v>41.0</c:v>
                </c:pt>
                <c:pt idx="12">
                  <c:v>42.0</c:v>
                </c:pt>
                <c:pt idx="13">
                  <c:v>43.0</c:v>
                </c:pt>
                <c:pt idx="14">
                  <c:v>44.0</c:v>
                </c:pt>
                <c:pt idx="15">
                  <c:v>45.0</c:v>
                </c:pt>
                <c:pt idx="16">
                  <c:v>46.0</c:v>
                </c:pt>
                <c:pt idx="17">
                  <c:v>47.0</c:v>
                </c:pt>
                <c:pt idx="18">
                  <c:v>48.0</c:v>
                </c:pt>
                <c:pt idx="19">
                  <c:v>49.0</c:v>
                </c:pt>
                <c:pt idx="20">
                  <c:v>50.0</c:v>
                </c:pt>
                <c:pt idx="21">
                  <c:v>51.0</c:v>
                </c:pt>
                <c:pt idx="22">
                  <c:v>52.0</c:v>
                </c:pt>
                <c:pt idx="23">
                  <c:v>53.0</c:v>
                </c:pt>
                <c:pt idx="24">
                  <c:v>54.0</c:v>
                </c:pt>
                <c:pt idx="25">
                  <c:v>55.0</c:v>
                </c:pt>
                <c:pt idx="26">
                  <c:v>56.0</c:v>
                </c:pt>
                <c:pt idx="27">
                  <c:v>57.0</c:v>
                </c:pt>
                <c:pt idx="28">
                  <c:v>58.0</c:v>
                </c:pt>
                <c:pt idx="29">
                  <c:v>59.0</c:v>
                </c:pt>
                <c:pt idx="30">
                  <c:v>60.0</c:v>
                </c:pt>
                <c:pt idx="31">
                  <c:v>61.0</c:v>
                </c:pt>
                <c:pt idx="32">
                  <c:v>62.0</c:v>
                </c:pt>
                <c:pt idx="33">
                  <c:v>63.0</c:v>
                </c:pt>
                <c:pt idx="34">
                  <c:v>64.0</c:v>
                </c:pt>
                <c:pt idx="35">
                  <c:v>65.0</c:v>
                </c:pt>
                <c:pt idx="36">
                  <c:v>66.0</c:v>
                </c:pt>
                <c:pt idx="37">
                  <c:v>67.0</c:v>
                </c:pt>
                <c:pt idx="38">
                  <c:v>68.0</c:v>
                </c:pt>
                <c:pt idx="39">
                  <c:v>69.0</c:v>
                </c:pt>
                <c:pt idx="40">
                  <c:v>70.0</c:v>
                </c:pt>
                <c:pt idx="41">
                  <c:v>71.0</c:v>
                </c:pt>
                <c:pt idx="42">
                  <c:v>72.0</c:v>
                </c:pt>
                <c:pt idx="43">
                  <c:v>73.0</c:v>
                </c:pt>
                <c:pt idx="44">
                  <c:v>74.0</c:v>
                </c:pt>
                <c:pt idx="45">
                  <c:v>75.0</c:v>
                </c:pt>
                <c:pt idx="46">
                  <c:v>76.0</c:v>
                </c:pt>
                <c:pt idx="47">
                  <c:v>77.0</c:v>
                </c:pt>
                <c:pt idx="48">
                  <c:v>78.0</c:v>
                </c:pt>
                <c:pt idx="49">
                  <c:v>79.0</c:v>
                </c:pt>
                <c:pt idx="50">
                  <c:v>80.0</c:v>
                </c:pt>
                <c:pt idx="51">
                  <c:v>81.0</c:v>
                </c:pt>
                <c:pt idx="52">
                  <c:v>82.0</c:v>
                </c:pt>
                <c:pt idx="53">
                  <c:v>83.0</c:v>
                </c:pt>
                <c:pt idx="54">
                  <c:v>84.0</c:v>
                </c:pt>
                <c:pt idx="55">
                  <c:v>85.0</c:v>
                </c:pt>
                <c:pt idx="56">
                  <c:v>86.0</c:v>
                </c:pt>
                <c:pt idx="57">
                  <c:v>87.0</c:v>
                </c:pt>
                <c:pt idx="58">
                  <c:v>88.0</c:v>
                </c:pt>
                <c:pt idx="59">
                  <c:v>89.0</c:v>
                </c:pt>
                <c:pt idx="60">
                  <c:v>90.0</c:v>
                </c:pt>
                <c:pt idx="61">
                  <c:v>91.0</c:v>
                </c:pt>
                <c:pt idx="62">
                  <c:v>92.0</c:v>
                </c:pt>
                <c:pt idx="63">
                  <c:v>93.0</c:v>
                </c:pt>
                <c:pt idx="64">
                  <c:v>94.0</c:v>
                </c:pt>
                <c:pt idx="65">
                  <c:v>95.0</c:v>
                </c:pt>
                <c:pt idx="66">
                  <c:v>96.0</c:v>
                </c:pt>
                <c:pt idx="67">
                  <c:v>97.0</c:v>
                </c:pt>
                <c:pt idx="68">
                  <c:v>98.0</c:v>
                </c:pt>
                <c:pt idx="69">
                  <c:v>99.0</c:v>
                </c:pt>
                <c:pt idx="70">
                  <c:v>100.0</c:v>
                </c:pt>
                <c:pt idx="71">
                  <c:v>101.0</c:v>
                </c:pt>
                <c:pt idx="72">
                  <c:v>102.0</c:v>
                </c:pt>
                <c:pt idx="73">
                  <c:v>103.0</c:v>
                </c:pt>
                <c:pt idx="74">
                  <c:v>104.0</c:v>
                </c:pt>
                <c:pt idx="75">
                  <c:v>105.0</c:v>
                </c:pt>
                <c:pt idx="76">
                  <c:v>106.0</c:v>
                </c:pt>
                <c:pt idx="77">
                  <c:v>107.0</c:v>
                </c:pt>
                <c:pt idx="78">
                  <c:v>108.0</c:v>
                </c:pt>
                <c:pt idx="79">
                  <c:v>109.0</c:v>
                </c:pt>
                <c:pt idx="80">
                  <c:v>110.0</c:v>
                </c:pt>
                <c:pt idx="81">
                  <c:v>111.0</c:v>
                </c:pt>
                <c:pt idx="82">
                  <c:v>112.0</c:v>
                </c:pt>
                <c:pt idx="83">
                  <c:v>113.0</c:v>
                </c:pt>
                <c:pt idx="84">
                  <c:v>114.0</c:v>
                </c:pt>
                <c:pt idx="85">
                  <c:v>115.0</c:v>
                </c:pt>
                <c:pt idx="86">
                  <c:v>116.0</c:v>
                </c:pt>
                <c:pt idx="87">
                  <c:v>117.0</c:v>
                </c:pt>
                <c:pt idx="88">
                  <c:v>118.0</c:v>
                </c:pt>
                <c:pt idx="89">
                  <c:v>119.0</c:v>
                </c:pt>
                <c:pt idx="90">
                  <c:v>120.0</c:v>
                </c:pt>
              </c:numCache>
            </c:numRef>
          </c:xVal>
          <c:yVal>
            <c:numRef>
              <c:f>Data!$M$119:$M$209</c:f>
              <c:numCache>
                <c:formatCode>General</c:formatCode>
                <c:ptCount val="91"/>
                <c:pt idx="0">
                  <c:v>111.0</c:v>
                </c:pt>
                <c:pt idx="1">
                  <c:v>304.0</c:v>
                </c:pt>
                <c:pt idx="2">
                  <c:v>372.0</c:v>
                </c:pt>
                <c:pt idx="3">
                  <c:v>464.0</c:v>
                </c:pt>
                <c:pt idx="4">
                  <c:v>495.0</c:v>
                </c:pt>
                <c:pt idx="5">
                  <c:v>635.0</c:v>
                </c:pt>
                <c:pt idx="6">
                  <c:v>673.0</c:v>
                </c:pt>
                <c:pt idx="7">
                  <c:v>714.0</c:v>
                </c:pt>
                <c:pt idx="8">
                  <c:v>753.0</c:v>
                </c:pt>
                <c:pt idx="9">
                  <c:v>870.0</c:v>
                </c:pt>
                <c:pt idx="10">
                  <c:v>925.0</c:v>
                </c:pt>
                <c:pt idx="11">
                  <c:v>982.0</c:v>
                </c:pt>
                <c:pt idx="12">
                  <c:v>976.0</c:v>
                </c:pt>
                <c:pt idx="13">
                  <c:v>987.0</c:v>
                </c:pt>
                <c:pt idx="14">
                  <c:v>1088.0</c:v>
                </c:pt>
                <c:pt idx="15">
                  <c:v>1078.0</c:v>
                </c:pt>
                <c:pt idx="16">
                  <c:v>1206.0</c:v>
                </c:pt>
                <c:pt idx="17">
                  <c:v>1159.0</c:v>
                </c:pt>
                <c:pt idx="18">
                  <c:v>1284.0</c:v>
                </c:pt>
                <c:pt idx="19">
                  <c:v>1269.0</c:v>
                </c:pt>
                <c:pt idx="20">
                  <c:v>1345.0</c:v>
                </c:pt>
                <c:pt idx="21">
                  <c:v>1392.0</c:v>
                </c:pt>
                <c:pt idx="22">
                  <c:v>1410.0</c:v>
                </c:pt>
                <c:pt idx="23">
                  <c:v>1516.0</c:v>
                </c:pt>
                <c:pt idx="24">
                  <c:v>1549.0</c:v>
                </c:pt>
                <c:pt idx="25">
                  <c:v>1556.0</c:v>
                </c:pt>
                <c:pt idx="26">
                  <c:v>1586.0</c:v>
                </c:pt>
                <c:pt idx="27">
                  <c:v>1618.0</c:v>
                </c:pt>
                <c:pt idx="28">
                  <c:v>1634.0</c:v>
                </c:pt>
                <c:pt idx="29">
                  <c:v>1711.0</c:v>
                </c:pt>
                <c:pt idx="30">
                  <c:v>1723.0</c:v>
                </c:pt>
                <c:pt idx="31">
                  <c:v>1826.0</c:v>
                </c:pt>
                <c:pt idx="32">
                  <c:v>1774.0</c:v>
                </c:pt>
                <c:pt idx="33">
                  <c:v>1828.0</c:v>
                </c:pt>
                <c:pt idx="34">
                  <c:v>1827.0</c:v>
                </c:pt>
                <c:pt idx="35">
                  <c:v>1892.0</c:v>
                </c:pt>
                <c:pt idx="36">
                  <c:v>1843.0</c:v>
                </c:pt>
                <c:pt idx="37">
                  <c:v>1907.0</c:v>
                </c:pt>
                <c:pt idx="38">
                  <c:v>1976.0</c:v>
                </c:pt>
                <c:pt idx="39">
                  <c:v>2047.0</c:v>
                </c:pt>
                <c:pt idx="40">
                  <c:v>2034.0</c:v>
                </c:pt>
                <c:pt idx="41">
                  <c:v>2063.0</c:v>
                </c:pt>
                <c:pt idx="42">
                  <c:v>2079.0</c:v>
                </c:pt>
                <c:pt idx="43">
                  <c:v>2095.0</c:v>
                </c:pt>
                <c:pt idx="44">
                  <c:v>2080.0</c:v>
                </c:pt>
                <c:pt idx="45">
                  <c:v>2051.0</c:v>
                </c:pt>
                <c:pt idx="46">
                  <c:v>2148.0</c:v>
                </c:pt>
                <c:pt idx="47">
                  <c:v>2136.0</c:v>
                </c:pt>
                <c:pt idx="48">
                  <c:v>2181.0</c:v>
                </c:pt>
                <c:pt idx="49">
                  <c:v>2214.0</c:v>
                </c:pt>
                <c:pt idx="50">
                  <c:v>2225.0</c:v>
                </c:pt>
                <c:pt idx="51">
                  <c:v>2243.0</c:v>
                </c:pt>
                <c:pt idx="52">
                  <c:v>2257.0</c:v>
                </c:pt>
                <c:pt idx="53">
                  <c:v>2287.0</c:v>
                </c:pt>
                <c:pt idx="54">
                  <c:v>2331.0</c:v>
                </c:pt>
                <c:pt idx="55">
                  <c:v>2365.0</c:v>
                </c:pt>
                <c:pt idx="56">
                  <c:v>2295.0</c:v>
                </c:pt>
                <c:pt idx="57">
                  <c:v>2402.0</c:v>
                </c:pt>
                <c:pt idx="58">
                  <c:v>2437.0</c:v>
                </c:pt>
                <c:pt idx="59">
                  <c:v>2370.0</c:v>
                </c:pt>
                <c:pt idx="60">
                  <c:v>2369.0</c:v>
                </c:pt>
                <c:pt idx="61">
                  <c:v>2483.0</c:v>
                </c:pt>
                <c:pt idx="62">
                  <c:v>2461.0</c:v>
                </c:pt>
                <c:pt idx="63">
                  <c:v>2466.0</c:v>
                </c:pt>
                <c:pt idx="64">
                  <c:v>2555.0</c:v>
                </c:pt>
                <c:pt idx="65">
                  <c:v>2525.0</c:v>
                </c:pt>
                <c:pt idx="66">
                  <c:v>2490.0</c:v>
                </c:pt>
                <c:pt idx="67">
                  <c:v>2562.0</c:v>
                </c:pt>
                <c:pt idx="68">
                  <c:v>2654.0</c:v>
                </c:pt>
                <c:pt idx="69">
                  <c:v>2544.0</c:v>
                </c:pt>
                <c:pt idx="70">
                  <c:v>2615.0</c:v>
                </c:pt>
                <c:pt idx="71">
                  <c:v>2651.0</c:v>
                </c:pt>
                <c:pt idx="72">
                  <c:v>2623.0</c:v>
                </c:pt>
                <c:pt idx="73">
                  <c:v>2619.0</c:v>
                </c:pt>
                <c:pt idx="74">
                  <c:v>2720.0</c:v>
                </c:pt>
                <c:pt idx="75">
                  <c:v>2751.0</c:v>
                </c:pt>
                <c:pt idx="76">
                  <c:v>2776.0</c:v>
                </c:pt>
                <c:pt idx="77">
                  <c:v>2739.0</c:v>
                </c:pt>
                <c:pt idx="78">
                  <c:v>2702.0</c:v>
                </c:pt>
                <c:pt idx="79">
                  <c:v>2750.0</c:v>
                </c:pt>
                <c:pt idx="80">
                  <c:v>2735.0</c:v>
                </c:pt>
                <c:pt idx="81">
                  <c:v>2753.0</c:v>
                </c:pt>
                <c:pt idx="82">
                  <c:v>2789.0</c:v>
                </c:pt>
                <c:pt idx="83">
                  <c:v>2798.0</c:v>
                </c:pt>
                <c:pt idx="84">
                  <c:v>2848.0</c:v>
                </c:pt>
                <c:pt idx="85">
                  <c:v>2823.0</c:v>
                </c:pt>
                <c:pt idx="86">
                  <c:v>2829.0</c:v>
                </c:pt>
                <c:pt idx="87">
                  <c:v>2872.0</c:v>
                </c:pt>
                <c:pt idx="88">
                  <c:v>2821.0</c:v>
                </c:pt>
                <c:pt idx="89">
                  <c:v>2847.0</c:v>
                </c:pt>
                <c:pt idx="90">
                  <c:v>2857.0</c:v>
                </c:pt>
              </c:numCache>
            </c:numRef>
          </c:yVal>
          <c:smooth val="1"/>
        </c:ser>
        <c:ser>
          <c:idx val="10"/>
          <c:order val="10"/>
          <c:tx>
            <c:strRef>
              <c:f>Data!$N$118</c:f>
              <c:strCache>
                <c:ptCount val="1"/>
                <c:pt idx="0">
                  <c:v>JBL007/008</c:v>
                </c:pt>
              </c:strCache>
            </c:strRef>
          </c:tx>
          <c:marker>
            <c:symbol val="none"/>
          </c:marker>
          <c:xVal>
            <c:numRef>
              <c:f>Data!$C$119:$C$209</c:f>
              <c:numCache>
                <c:formatCode>General</c:formatCode>
                <c:ptCount val="91"/>
                <c:pt idx="0">
                  <c:v>30.0</c:v>
                </c:pt>
                <c:pt idx="1">
                  <c:v>31.0</c:v>
                </c:pt>
                <c:pt idx="2">
                  <c:v>32.0</c:v>
                </c:pt>
                <c:pt idx="3">
                  <c:v>33.0</c:v>
                </c:pt>
                <c:pt idx="4">
                  <c:v>34.0</c:v>
                </c:pt>
                <c:pt idx="5">
                  <c:v>35.0</c:v>
                </c:pt>
                <c:pt idx="6">
                  <c:v>36.0</c:v>
                </c:pt>
                <c:pt idx="7">
                  <c:v>37.0</c:v>
                </c:pt>
                <c:pt idx="8">
                  <c:v>38.0</c:v>
                </c:pt>
                <c:pt idx="9">
                  <c:v>39.0</c:v>
                </c:pt>
                <c:pt idx="10">
                  <c:v>40.0</c:v>
                </c:pt>
                <c:pt idx="11">
                  <c:v>41.0</c:v>
                </c:pt>
                <c:pt idx="12">
                  <c:v>42.0</c:v>
                </c:pt>
                <c:pt idx="13">
                  <c:v>43.0</c:v>
                </c:pt>
                <c:pt idx="14">
                  <c:v>44.0</c:v>
                </c:pt>
                <c:pt idx="15">
                  <c:v>45.0</c:v>
                </c:pt>
                <c:pt idx="16">
                  <c:v>46.0</c:v>
                </c:pt>
                <c:pt idx="17">
                  <c:v>47.0</c:v>
                </c:pt>
                <c:pt idx="18">
                  <c:v>48.0</c:v>
                </c:pt>
                <c:pt idx="19">
                  <c:v>49.0</c:v>
                </c:pt>
                <c:pt idx="20">
                  <c:v>50.0</c:v>
                </c:pt>
                <c:pt idx="21">
                  <c:v>51.0</c:v>
                </c:pt>
                <c:pt idx="22">
                  <c:v>52.0</c:v>
                </c:pt>
                <c:pt idx="23">
                  <c:v>53.0</c:v>
                </c:pt>
                <c:pt idx="24">
                  <c:v>54.0</c:v>
                </c:pt>
                <c:pt idx="25">
                  <c:v>55.0</c:v>
                </c:pt>
                <c:pt idx="26">
                  <c:v>56.0</c:v>
                </c:pt>
                <c:pt idx="27">
                  <c:v>57.0</c:v>
                </c:pt>
                <c:pt idx="28">
                  <c:v>58.0</c:v>
                </c:pt>
                <c:pt idx="29">
                  <c:v>59.0</c:v>
                </c:pt>
                <c:pt idx="30">
                  <c:v>60.0</c:v>
                </c:pt>
                <c:pt idx="31">
                  <c:v>61.0</c:v>
                </c:pt>
                <c:pt idx="32">
                  <c:v>62.0</c:v>
                </c:pt>
                <c:pt idx="33">
                  <c:v>63.0</c:v>
                </c:pt>
                <c:pt idx="34">
                  <c:v>64.0</c:v>
                </c:pt>
                <c:pt idx="35">
                  <c:v>65.0</c:v>
                </c:pt>
                <c:pt idx="36">
                  <c:v>66.0</c:v>
                </c:pt>
                <c:pt idx="37">
                  <c:v>67.0</c:v>
                </c:pt>
                <c:pt idx="38">
                  <c:v>68.0</c:v>
                </c:pt>
                <c:pt idx="39">
                  <c:v>69.0</c:v>
                </c:pt>
                <c:pt idx="40">
                  <c:v>70.0</c:v>
                </c:pt>
                <c:pt idx="41">
                  <c:v>71.0</c:v>
                </c:pt>
                <c:pt idx="42">
                  <c:v>72.0</c:v>
                </c:pt>
                <c:pt idx="43">
                  <c:v>73.0</c:v>
                </c:pt>
                <c:pt idx="44">
                  <c:v>74.0</c:v>
                </c:pt>
                <c:pt idx="45">
                  <c:v>75.0</c:v>
                </c:pt>
                <c:pt idx="46">
                  <c:v>76.0</c:v>
                </c:pt>
                <c:pt idx="47">
                  <c:v>77.0</c:v>
                </c:pt>
                <c:pt idx="48">
                  <c:v>78.0</c:v>
                </c:pt>
                <c:pt idx="49">
                  <c:v>79.0</c:v>
                </c:pt>
                <c:pt idx="50">
                  <c:v>80.0</c:v>
                </c:pt>
                <c:pt idx="51">
                  <c:v>81.0</c:v>
                </c:pt>
                <c:pt idx="52">
                  <c:v>82.0</c:v>
                </c:pt>
                <c:pt idx="53">
                  <c:v>83.0</c:v>
                </c:pt>
                <c:pt idx="54">
                  <c:v>84.0</c:v>
                </c:pt>
                <c:pt idx="55">
                  <c:v>85.0</c:v>
                </c:pt>
                <c:pt idx="56">
                  <c:v>86.0</c:v>
                </c:pt>
                <c:pt idx="57">
                  <c:v>87.0</c:v>
                </c:pt>
                <c:pt idx="58">
                  <c:v>88.0</c:v>
                </c:pt>
                <c:pt idx="59">
                  <c:v>89.0</c:v>
                </c:pt>
                <c:pt idx="60">
                  <c:v>90.0</c:v>
                </c:pt>
                <c:pt idx="61">
                  <c:v>91.0</c:v>
                </c:pt>
                <c:pt idx="62">
                  <c:v>92.0</c:v>
                </c:pt>
                <c:pt idx="63">
                  <c:v>93.0</c:v>
                </c:pt>
                <c:pt idx="64">
                  <c:v>94.0</c:v>
                </c:pt>
                <c:pt idx="65">
                  <c:v>95.0</c:v>
                </c:pt>
                <c:pt idx="66">
                  <c:v>96.0</c:v>
                </c:pt>
                <c:pt idx="67">
                  <c:v>97.0</c:v>
                </c:pt>
                <c:pt idx="68">
                  <c:v>98.0</c:v>
                </c:pt>
                <c:pt idx="69">
                  <c:v>99.0</c:v>
                </c:pt>
                <c:pt idx="70">
                  <c:v>100.0</c:v>
                </c:pt>
                <c:pt idx="71">
                  <c:v>101.0</c:v>
                </c:pt>
                <c:pt idx="72">
                  <c:v>102.0</c:v>
                </c:pt>
                <c:pt idx="73">
                  <c:v>103.0</c:v>
                </c:pt>
                <c:pt idx="74">
                  <c:v>104.0</c:v>
                </c:pt>
                <c:pt idx="75">
                  <c:v>105.0</c:v>
                </c:pt>
                <c:pt idx="76">
                  <c:v>106.0</c:v>
                </c:pt>
                <c:pt idx="77">
                  <c:v>107.0</c:v>
                </c:pt>
                <c:pt idx="78">
                  <c:v>108.0</c:v>
                </c:pt>
                <c:pt idx="79">
                  <c:v>109.0</c:v>
                </c:pt>
                <c:pt idx="80">
                  <c:v>110.0</c:v>
                </c:pt>
                <c:pt idx="81">
                  <c:v>111.0</c:v>
                </c:pt>
                <c:pt idx="82">
                  <c:v>112.0</c:v>
                </c:pt>
                <c:pt idx="83">
                  <c:v>113.0</c:v>
                </c:pt>
                <c:pt idx="84">
                  <c:v>114.0</c:v>
                </c:pt>
                <c:pt idx="85">
                  <c:v>115.0</c:v>
                </c:pt>
                <c:pt idx="86">
                  <c:v>116.0</c:v>
                </c:pt>
                <c:pt idx="87">
                  <c:v>117.0</c:v>
                </c:pt>
                <c:pt idx="88">
                  <c:v>118.0</c:v>
                </c:pt>
                <c:pt idx="89">
                  <c:v>119.0</c:v>
                </c:pt>
                <c:pt idx="90">
                  <c:v>120.0</c:v>
                </c:pt>
              </c:numCache>
            </c:numRef>
          </c:xVal>
          <c:yVal>
            <c:numRef>
              <c:f>Data!$N$119:$N$209</c:f>
              <c:numCache>
                <c:formatCode>General</c:formatCode>
                <c:ptCount val="91"/>
                <c:pt idx="0">
                  <c:v>271.0</c:v>
                </c:pt>
                <c:pt idx="1">
                  <c:v>443.0</c:v>
                </c:pt>
                <c:pt idx="2">
                  <c:v>526.0</c:v>
                </c:pt>
                <c:pt idx="3">
                  <c:v>604.0</c:v>
                </c:pt>
                <c:pt idx="4">
                  <c:v>697.0</c:v>
                </c:pt>
                <c:pt idx="5">
                  <c:v>816.0</c:v>
                </c:pt>
                <c:pt idx="6">
                  <c:v>808.0</c:v>
                </c:pt>
                <c:pt idx="7">
                  <c:v>951.0</c:v>
                </c:pt>
                <c:pt idx="8">
                  <c:v>1007.0</c:v>
                </c:pt>
                <c:pt idx="9">
                  <c:v>1031.0</c:v>
                </c:pt>
                <c:pt idx="10">
                  <c:v>1125.0</c:v>
                </c:pt>
                <c:pt idx="11">
                  <c:v>1115.0</c:v>
                </c:pt>
                <c:pt idx="12">
                  <c:v>1146.0</c:v>
                </c:pt>
                <c:pt idx="13">
                  <c:v>1203.0</c:v>
                </c:pt>
                <c:pt idx="14">
                  <c:v>1240.0</c:v>
                </c:pt>
                <c:pt idx="15">
                  <c:v>1286.0</c:v>
                </c:pt>
                <c:pt idx="16">
                  <c:v>1394.0</c:v>
                </c:pt>
                <c:pt idx="17">
                  <c:v>1334.0</c:v>
                </c:pt>
                <c:pt idx="18">
                  <c:v>1439.0</c:v>
                </c:pt>
                <c:pt idx="19">
                  <c:v>1425.0</c:v>
                </c:pt>
                <c:pt idx="20">
                  <c:v>1444.0</c:v>
                </c:pt>
                <c:pt idx="21">
                  <c:v>1482.0</c:v>
                </c:pt>
                <c:pt idx="22">
                  <c:v>1501.0</c:v>
                </c:pt>
                <c:pt idx="23">
                  <c:v>1593.0</c:v>
                </c:pt>
                <c:pt idx="24">
                  <c:v>1514.0</c:v>
                </c:pt>
                <c:pt idx="25">
                  <c:v>1602.0</c:v>
                </c:pt>
                <c:pt idx="26">
                  <c:v>1576.0</c:v>
                </c:pt>
                <c:pt idx="27">
                  <c:v>1695.0</c:v>
                </c:pt>
                <c:pt idx="28">
                  <c:v>1689.0</c:v>
                </c:pt>
                <c:pt idx="29">
                  <c:v>1728.0</c:v>
                </c:pt>
                <c:pt idx="30">
                  <c:v>1686.0</c:v>
                </c:pt>
                <c:pt idx="31">
                  <c:v>1797.0</c:v>
                </c:pt>
                <c:pt idx="32">
                  <c:v>1837.0</c:v>
                </c:pt>
                <c:pt idx="33">
                  <c:v>1840.0</c:v>
                </c:pt>
                <c:pt idx="34">
                  <c:v>1884.0</c:v>
                </c:pt>
                <c:pt idx="35">
                  <c:v>1877.0</c:v>
                </c:pt>
                <c:pt idx="36">
                  <c:v>1940.0</c:v>
                </c:pt>
                <c:pt idx="37">
                  <c:v>1947.0</c:v>
                </c:pt>
                <c:pt idx="38">
                  <c:v>1980.0</c:v>
                </c:pt>
                <c:pt idx="39">
                  <c:v>2072.0</c:v>
                </c:pt>
                <c:pt idx="40">
                  <c:v>2095.0</c:v>
                </c:pt>
                <c:pt idx="41">
                  <c:v>2095.0</c:v>
                </c:pt>
                <c:pt idx="42">
                  <c:v>2110.0</c:v>
                </c:pt>
                <c:pt idx="43">
                  <c:v>2104.0</c:v>
                </c:pt>
                <c:pt idx="44">
                  <c:v>2183.0</c:v>
                </c:pt>
                <c:pt idx="45">
                  <c:v>2236.0</c:v>
                </c:pt>
                <c:pt idx="46">
                  <c:v>2256.0</c:v>
                </c:pt>
                <c:pt idx="47">
                  <c:v>2260.0</c:v>
                </c:pt>
                <c:pt idx="48">
                  <c:v>2247.0</c:v>
                </c:pt>
                <c:pt idx="49">
                  <c:v>2356.0</c:v>
                </c:pt>
                <c:pt idx="50">
                  <c:v>2413.0</c:v>
                </c:pt>
                <c:pt idx="51">
                  <c:v>2331.0</c:v>
                </c:pt>
                <c:pt idx="52">
                  <c:v>2368.0</c:v>
                </c:pt>
                <c:pt idx="53">
                  <c:v>2462.0</c:v>
                </c:pt>
                <c:pt idx="54">
                  <c:v>2448.0</c:v>
                </c:pt>
                <c:pt idx="55">
                  <c:v>2496.0</c:v>
                </c:pt>
                <c:pt idx="56">
                  <c:v>2492.0</c:v>
                </c:pt>
                <c:pt idx="57">
                  <c:v>2503.0</c:v>
                </c:pt>
                <c:pt idx="58">
                  <c:v>2578.0</c:v>
                </c:pt>
                <c:pt idx="59">
                  <c:v>2626.0</c:v>
                </c:pt>
                <c:pt idx="60">
                  <c:v>2650.0</c:v>
                </c:pt>
                <c:pt idx="61">
                  <c:v>2676.0</c:v>
                </c:pt>
                <c:pt idx="62">
                  <c:v>2685.0</c:v>
                </c:pt>
                <c:pt idx="63">
                  <c:v>2713.0</c:v>
                </c:pt>
                <c:pt idx="64">
                  <c:v>2668.0</c:v>
                </c:pt>
                <c:pt idx="65">
                  <c:v>2787.0</c:v>
                </c:pt>
                <c:pt idx="66">
                  <c:v>2771.0</c:v>
                </c:pt>
                <c:pt idx="67">
                  <c:v>2851.0</c:v>
                </c:pt>
                <c:pt idx="68">
                  <c:v>2801.0</c:v>
                </c:pt>
                <c:pt idx="69">
                  <c:v>2893.0</c:v>
                </c:pt>
                <c:pt idx="70">
                  <c:v>2850.0</c:v>
                </c:pt>
                <c:pt idx="71">
                  <c:v>2923.0</c:v>
                </c:pt>
                <c:pt idx="72">
                  <c:v>2927.0</c:v>
                </c:pt>
                <c:pt idx="73">
                  <c:v>2918.0</c:v>
                </c:pt>
                <c:pt idx="74">
                  <c:v>3062.0</c:v>
                </c:pt>
                <c:pt idx="75">
                  <c:v>3074.0</c:v>
                </c:pt>
                <c:pt idx="76">
                  <c:v>3095.0</c:v>
                </c:pt>
                <c:pt idx="77">
                  <c:v>2978.0</c:v>
                </c:pt>
                <c:pt idx="78">
                  <c:v>3035.0</c:v>
                </c:pt>
                <c:pt idx="79">
                  <c:v>2988.0</c:v>
                </c:pt>
                <c:pt idx="80">
                  <c:v>3061.0</c:v>
                </c:pt>
                <c:pt idx="81">
                  <c:v>3073.0</c:v>
                </c:pt>
                <c:pt idx="82">
                  <c:v>3165.0</c:v>
                </c:pt>
                <c:pt idx="83">
                  <c:v>3183.0</c:v>
                </c:pt>
                <c:pt idx="84">
                  <c:v>3180.0</c:v>
                </c:pt>
                <c:pt idx="85">
                  <c:v>3213.0</c:v>
                </c:pt>
                <c:pt idx="86">
                  <c:v>3234.0</c:v>
                </c:pt>
                <c:pt idx="87">
                  <c:v>3256.0</c:v>
                </c:pt>
                <c:pt idx="88">
                  <c:v>3152.0</c:v>
                </c:pt>
                <c:pt idx="89">
                  <c:v>3338.0</c:v>
                </c:pt>
                <c:pt idx="90">
                  <c:v>3315.0</c:v>
                </c:pt>
              </c:numCache>
            </c:numRef>
          </c:yVal>
          <c:smooth val="1"/>
        </c:ser>
        <c:ser>
          <c:idx val="11"/>
          <c:order val="11"/>
          <c:tx>
            <c:strRef>
              <c:f>Data!$O$118</c:f>
              <c:strCache>
                <c:ptCount val="1"/>
                <c:pt idx="0">
                  <c:v>JBL007/008</c:v>
                </c:pt>
              </c:strCache>
            </c:strRef>
          </c:tx>
          <c:marker>
            <c:symbol val="none"/>
          </c:marker>
          <c:xVal>
            <c:numRef>
              <c:f>Data!$C$119:$C$209</c:f>
              <c:numCache>
                <c:formatCode>General</c:formatCode>
                <c:ptCount val="91"/>
                <c:pt idx="0">
                  <c:v>30.0</c:v>
                </c:pt>
                <c:pt idx="1">
                  <c:v>31.0</c:v>
                </c:pt>
                <c:pt idx="2">
                  <c:v>32.0</c:v>
                </c:pt>
                <c:pt idx="3">
                  <c:v>33.0</c:v>
                </c:pt>
                <c:pt idx="4">
                  <c:v>34.0</c:v>
                </c:pt>
                <c:pt idx="5">
                  <c:v>35.0</c:v>
                </c:pt>
                <c:pt idx="6">
                  <c:v>36.0</c:v>
                </c:pt>
                <c:pt idx="7">
                  <c:v>37.0</c:v>
                </c:pt>
                <c:pt idx="8">
                  <c:v>38.0</c:v>
                </c:pt>
                <c:pt idx="9">
                  <c:v>39.0</c:v>
                </c:pt>
                <c:pt idx="10">
                  <c:v>40.0</c:v>
                </c:pt>
                <c:pt idx="11">
                  <c:v>41.0</c:v>
                </c:pt>
                <c:pt idx="12">
                  <c:v>42.0</c:v>
                </c:pt>
                <c:pt idx="13">
                  <c:v>43.0</c:v>
                </c:pt>
                <c:pt idx="14">
                  <c:v>44.0</c:v>
                </c:pt>
                <c:pt idx="15">
                  <c:v>45.0</c:v>
                </c:pt>
                <c:pt idx="16">
                  <c:v>46.0</c:v>
                </c:pt>
                <c:pt idx="17">
                  <c:v>47.0</c:v>
                </c:pt>
                <c:pt idx="18">
                  <c:v>48.0</c:v>
                </c:pt>
                <c:pt idx="19">
                  <c:v>49.0</c:v>
                </c:pt>
                <c:pt idx="20">
                  <c:v>50.0</c:v>
                </c:pt>
                <c:pt idx="21">
                  <c:v>51.0</c:v>
                </c:pt>
                <c:pt idx="22">
                  <c:v>52.0</c:v>
                </c:pt>
                <c:pt idx="23">
                  <c:v>53.0</c:v>
                </c:pt>
                <c:pt idx="24">
                  <c:v>54.0</c:v>
                </c:pt>
                <c:pt idx="25">
                  <c:v>55.0</c:v>
                </c:pt>
                <c:pt idx="26">
                  <c:v>56.0</c:v>
                </c:pt>
                <c:pt idx="27">
                  <c:v>57.0</c:v>
                </c:pt>
                <c:pt idx="28">
                  <c:v>58.0</c:v>
                </c:pt>
                <c:pt idx="29">
                  <c:v>59.0</c:v>
                </c:pt>
                <c:pt idx="30">
                  <c:v>60.0</c:v>
                </c:pt>
                <c:pt idx="31">
                  <c:v>61.0</c:v>
                </c:pt>
                <c:pt idx="32">
                  <c:v>62.0</c:v>
                </c:pt>
                <c:pt idx="33">
                  <c:v>63.0</c:v>
                </c:pt>
                <c:pt idx="34">
                  <c:v>64.0</c:v>
                </c:pt>
                <c:pt idx="35">
                  <c:v>65.0</c:v>
                </c:pt>
                <c:pt idx="36">
                  <c:v>66.0</c:v>
                </c:pt>
                <c:pt idx="37">
                  <c:v>67.0</c:v>
                </c:pt>
                <c:pt idx="38">
                  <c:v>68.0</c:v>
                </c:pt>
                <c:pt idx="39">
                  <c:v>69.0</c:v>
                </c:pt>
                <c:pt idx="40">
                  <c:v>70.0</c:v>
                </c:pt>
                <c:pt idx="41">
                  <c:v>71.0</c:v>
                </c:pt>
                <c:pt idx="42">
                  <c:v>72.0</c:v>
                </c:pt>
                <c:pt idx="43">
                  <c:v>73.0</c:v>
                </c:pt>
                <c:pt idx="44">
                  <c:v>74.0</c:v>
                </c:pt>
                <c:pt idx="45">
                  <c:v>75.0</c:v>
                </c:pt>
                <c:pt idx="46">
                  <c:v>76.0</c:v>
                </c:pt>
                <c:pt idx="47">
                  <c:v>77.0</c:v>
                </c:pt>
                <c:pt idx="48">
                  <c:v>78.0</c:v>
                </c:pt>
                <c:pt idx="49">
                  <c:v>79.0</c:v>
                </c:pt>
                <c:pt idx="50">
                  <c:v>80.0</c:v>
                </c:pt>
                <c:pt idx="51">
                  <c:v>81.0</c:v>
                </c:pt>
                <c:pt idx="52">
                  <c:v>82.0</c:v>
                </c:pt>
                <c:pt idx="53">
                  <c:v>83.0</c:v>
                </c:pt>
                <c:pt idx="54">
                  <c:v>84.0</c:v>
                </c:pt>
                <c:pt idx="55">
                  <c:v>85.0</c:v>
                </c:pt>
                <c:pt idx="56">
                  <c:v>86.0</c:v>
                </c:pt>
                <c:pt idx="57">
                  <c:v>87.0</c:v>
                </c:pt>
                <c:pt idx="58">
                  <c:v>88.0</c:v>
                </c:pt>
                <c:pt idx="59">
                  <c:v>89.0</c:v>
                </c:pt>
                <c:pt idx="60">
                  <c:v>90.0</c:v>
                </c:pt>
                <c:pt idx="61">
                  <c:v>91.0</c:v>
                </c:pt>
                <c:pt idx="62">
                  <c:v>92.0</c:v>
                </c:pt>
                <c:pt idx="63">
                  <c:v>93.0</c:v>
                </c:pt>
                <c:pt idx="64">
                  <c:v>94.0</c:v>
                </c:pt>
                <c:pt idx="65">
                  <c:v>95.0</c:v>
                </c:pt>
                <c:pt idx="66">
                  <c:v>96.0</c:v>
                </c:pt>
                <c:pt idx="67">
                  <c:v>97.0</c:v>
                </c:pt>
                <c:pt idx="68">
                  <c:v>98.0</c:v>
                </c:pt>
                <c:pt idx="69">
                  <c:v>99.0</c:v>
                </c:pt>
                <c:pt idx="70">
                  <c:v>100.0</c:v>
                </c:pt>
                <c:pt idx="71">
                  <c:v>101.0</c:v>
                </c:pt>
                <c:pt idx="72">
                  <c:v>102.0</c:v>
                </c:pt>
                <c:pt idx="73">
                  <c:v>103.0</c:v>
                </c:pt>
                <c:pt idx="74">
                  <c:v>104.0</c:v>
                </c:pt>
                <c:pt idx="75">
                  <c:v>105.0</c:v>
                </c:pt>
                <c:pt idx="76">
                  <c:v>106.0</c:v>
                </c:pt>
                <c:pt idx="77">
                  <c:v>107.0</c:v>
                </c:pt>
                <c:pt idx="78">
                  <c:v>108.0</c:v>
                </c:pt>
                <c:pt idx="79">
                  <c:v>109.0</c:v>
                </c:pt>
                <c:pt idx="80">
                  <c:v>110.0</c:v>
                </c:pt>
                <c:pt idx="81">
                  <c:v>111.0</c:v>
                </c:pt>
                <c:pt idx="82">
                  <c:v>112.0</c:v>
                </c:pt>
                <c:pt idx="83">
                  <c:v>113.0</c:v>
                </c:pt>
                <c:pt idx="84">
                  <c:v>114.0</c:v>
                </c:pt>
                <c:pt idx="85">
                  <c:v>115.0</c:v>
                </c:pt>
                <c:pt idx="86">
                  <c:v>116.0</c:v>
                </c:pt>
                <c:pt idx="87">
                  <c:v>117.0</c:v>
                </c:pt>
                <c:pt idx="88">
                  <c:v>118.0</c:v>
                </c:pt>
                <c:pt idx="89">
                  <c:v>119.0</c:v>
                </c:pt>
                <c:pt idx="90">
                  <c:v>120.0</c:v>
                </c:pt>
              </c:numCache>
            </c:numRef>
          </c:xVal>
          <c:yVal>
            <c:numRef>
              <c:f>Data!$O$119:$O$209</c:f>
              <c:numCache>
                <c:formatCode>General</c:formatCode>
                <c:ptCount val="91"/>
                <c:pt idx="0">
                  <c:v>205.0</c:v>
                </c:pt>
                <c:pt idx="1">
                  <c:v>370.0</c:v>
                </c:pt>
                <c:pt idx="2">
                  <c:v>407.0</c:v>
                </c:pt>
                <c:pt idx="3">
                  <c:v>470.0</c:v>
                </c:pt>
                <c:pt idx="4">
                  <c:v>524.0</c:v>
                </c:pt>
                <c:pt idx="5">
                  <c:v>617.0</c:v>
                </c:pt>
                <c:pt idx="6">
                  <c:v>689.0</c:v>
                </c:pt>
                <c:pt idx="7">
                  <c:v>749.0</c:v>
                </c:pt>
                <c:pt idx="8">
                  <c:v>761.0</c:v>
                </c:pt>
                <c:pt idx="9">
                  <c:v>817.0</c:v>
                </c:pt>
                <c:pt idx="10">
                  <c:v>885.0</c:v>
                </c:pt>
                <c:pt idx="11">
                  <c:v>916.0</c:v>
                </c:pt>
                <c:pt idx="12">
                  <c:v>913.0</c:v>
                </c:pt>
                <c:pt idx="13">
                  <c:v>991.0</c:v>
                </c:pt>
                <c:pt idx="14">
                  <c:v>1037.0</c:v>
                </c:pt>
                <c:pt idx="15">
                  <c:v>1061.0</c:v>
                </c:pt>
                <c:pt idx="16">
                  <c:v>1121.0</c:v>
                </c:pt>
                <c:pt idx="17">
                  <c:v>1088.0</c:v>
                </c:pt>
                <c:pt idx="18">
                  <c:v>1198.0</c:v>
                </c:pt>
                <c:pt idx="19">
                  <c:v>1237.0</c:v>
                </c:pt>
                <c:pt idx="20">
                  <c:v>1261.0</c:v>
                </c:pt>
                <c:pt idx="21">
                  <c:v>1285.0</c:v>
                </c:pt>
                <c:pt idx="22">
                  <c:v>1330.0</c:v>
                </c:pt>
                <c:pt idx="23">
                  <c:v>1378.0</c:v>
                </c:pt>
                <c:pt idx="24">
                  <c:v>1448.0</c:v>
                </c:pt>
                <c:pt idx="25">
                  <c:v>1414.0</c:v>
                </c:pt>
                <c:pt idx="26">
                  <c:v>1462.0</c:v>
                </c:pt>
                <c:pt idx="27">
                  <c:v>1506.0</c:v>
                </c:pt>
                <c:pt idx="28">
                  <c:v>1483.0</c:v>
                </c:pt>
                <c:pt idx="29">
                  <c:v>1560.0</c:v>
                </c:pt>
                <c:pt idx="30">
                  <c:v>1558.0</c:v>
                </c:pt>
                <c:pt idx="31">
                  <c:v>1670.0</c:v>
                </c:pt>
                <c:pt idx="32">
                  <c:v>1682.0</c:v>
                </c:pt>
                <c:pt idx="33">
                  <c:v>1730.0</c:v>
                </c:pt>
                <c:pt idx="34">
                  <c:v>1727.0</c:v>
                </c:pt>
                <c:pt idx="35">
                  <c:v>1765.0</c:v>
                </c:pt>
                <c:pt idx="36">
                  <c:v>1783.0</c:v>
                </c:pt>
                <c:pt idx="37">
                  <c:v>1793.0</c:v>
                </c:pt>
                <c:pt idx="38">
                  <c:v>1823.0</c:v>
                </c:pt>
                <c:pt idx="39">
                  <c:v>1946.0</c:v>
                </c:pt>
                <c:pt idx="40">
                  <c:v>2042.0</c:v>
                </c:pt>
                <c:pt idx="41">
                  <c:v>2009.0</c:v>
                </c:pt>
                <c:pt idx="42">
                  <c:v>2001.0</c:v>
                </c:pt>
                <c:pt idx="43">
                  <c:v>2018.0</c:v>
                </c:pt>
                <c:pt idx="44">
                  <c:v>2067.0</c:v>
                </c:pt>
                <c:pt idx="45">
                  <c:v>2108.0</c:v>
                </c:pt>
                <c:pt idx="46">
                  <c:v>2116.0</c:v>
                </c:pt>
                <c:pt idx="47">
                  <c:v>2181.0</c:v>
                </c:pt>
                <c:pt idx="48">
                  <c:v>2232.0</c:v>
                </c:pt>
                <c:pt idx="49">
                  <c:v>2283.0</c:v>
                </c:pt>
                <c:pt idx="50">
                  <c:v>2280.0</c:v>
                </c:pt>
                <c:pt idx="51">
                  <c:v>2255.0</c:v>
                </c:pt>
                <c:pt idx="52">
                  <c:v>2311.0</c:v>
                </c:pt>
                <c:pt idx="53">
                  <c:v>2277.0</c:v>
                </c:pt>
                <c:pt idx="54">
                  <c:v>2334.0</c:v>
                </c:pt>
                <c:pt idx="55">
                  <c:v>2386.0</c:v>
                </c:pt>
                <c:pt idx="56">
                  <c:v>2387.0</c:v>
                </c:pt>
                <c:pt idx="57">
                  <c:v>2434.0</c:v>
                </c:pt>
                <c:pt idx="58">
                  <c:v>2527.0</c:v>
                </c:pt>
                <c:pt idx="59">
                  <c:v>2495.0</c:v>
                </c:pt>
                <c:pt idx="60">
                  <c:v>2621.0</c:v>
                </c:pt>
                <c:pt idx="61">
                  <c:v>2641.0</c:v>
                </c:pt>
                <c:pt idx="62">
                  <c:v>2607.0</c:v>
                </c:pt>
                <c:pt idx="63">
                  <c:v>2642.0</c:v>
                </c:pt>
                <c:pt idx="64">
                  <c:v>2642.0</c:v>
                </c:pt>
                <c:pt idx="65">
                  <c:v>2759.0</c:v>
                </c:pt>
                <c:pt idx="66">
                  <c:v>2669.0</c:v>
                </c:pt>
                <c:pt idx="67">
                  <c:v>2663.0</c:v>
                </c:pt>
                <c:pt idx="68">
                  <c:v>2792.0</c:v>
                </c:pt>
                <c:pt idx="69">
                  <c:v>2749.0</c:v>
                </c:pt>
                <c:pt idx="70">
                  <c:v>2753.0</c:v>
                </c:pt>
                <c:pt idx="71">
                  <c:v>2840.0</c:v>
                </c:pt>
                <c:pt idx="72">
                  <c:v>2827.0</c:v>
                </c:pt>
                <c:pt idx="73">
                  <c:v>2844.0</c:v>
                </c:pt>
                <c:pt idx="74">
                  <c:v>2893.0</c:v>
                </c:pt>
                <c:pt idx="75">
                  <c:v>2881.0</c:v>
                </c:pt>
                <c:pt idx="76">
                  <c:v>2870.0</c:v>
                </c:pt>
                <c:pt idx="77">
                  <c:v>2852.0</c:v>
                </c:pt>
                <c:pt idx="78">
                  <c:v>2896.0</c:v>
                </c:pt>
                <c:pt idx="79">
                  <c:v>2935.0</c:v>
                </c:pt>
                <c:pt idx="80">
                  <c:v>3005.0</c:v>
                </c:pt>
                <c:pt idx="81">
                  <c:v>3053.0</c:v>
                </c:pt>
                <c:pt idx="82">
                  <c:v>3060.0</c:v>
                </c:pt>
                <c:pt idx="83">
                  <c:v>3059.0</c:v>
                </c:pt>
                <c:pt idx="84">
                  <c:v>3054.0</c:v>
                </c:pt>
                <c:pt idx="85">
                  <c:v>3074.0</c:v>
                </c:pt>
                <c:pt idx="86">
                  <c:v>3069.0</c:v>
                </c:pt>
                <c:pt idx="87">
                  <c:v>3095.0</c:v>
                </c:pt>
                <c:pt idx="88">
                  <c:v>3103.0</c:v>
                </c:pt>
                <c:pt idx="89">
                  <c:v>3035.0</c:v>
                </c:pt>
                <c:pt idx="90">
                  <c:v>3177.0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4561128"/>
        <c:axId val="-2085833320"/>
      </c:scatterChart>
      <c:valAx>
        <c:axId val="-2084561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85833320"/>
        <c:crosses val="autoZero"/>
        <c:crossBetween val="midCat"/>
      </c:valAx>
      <c:valAx>
        <c:axId val="-20858333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-20845611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889000</xdr:colOff>
      <xdr:row>120</xdr:row>
      <xdr:rowOff>139700</xdr:rowOff>
    </xdr:from>
    <xdr:to>
      <xdr:col>16</xdr:col>
      <xdr:colOff>431800</xdr:colOff>
      <xdr:row>154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U51"/>
  <sheetViews>
    <sheetView zoomScale="125" zoomScaleNormal="125" zoomScalePageLayoutView="125" workbookViewId="0">
      <selection activeCell="C23" sqref="C23:C24"/>
    </sheetView>
  </sheetViews>
  <sheetFormatPr baseColWidth="10" defaultColWidth="8.83203125" defaultRowHeight="14" outlineLevelRow="1" x14ac:dyDescent="0"/>
  <cols>
    <col min="1" max="1" width="13.1640625" style="3" customWidth="1"/>
    <col min="2" max="2" width="7.83203125" style="3" customWidth="1"/>
    <col min="3" max="3" width="19.1640625" style="2" customWidth="1"/>
    <col min="4" max="4" width="11.83203125" style="3" customWidth="1"/>
    <col min="5" max="5" width="10.83203125" style="3" customWidth="1"/>
    <col min="6" max="6" width="7" style="3" customWidth="1"/>
    <col min="7" max="7" width="8.5" style="3" customWidth="1"/>
    <col min="8" max="8" width="10.5" style="3" customWidth="1"/>
    <col min="9" max="15" width="7.6640625" style="3" customWidth="1"/>
    <col min="16" max="16384" width="8.83203125" style="3"/>
  </cols>
  <sheetData>
    <row r="1" spans="1:17">
      <c r="A1" s="1" t="s">
        <v>6</v>
      </c>
      <c r="B1" s="1"/>
      <c r="C1" s="75"/>
    </row>
    <row r="2" spans="1:17" s="33" customFormat="1" outlineLevel="1">
      <c r="A2" s="33" t="s">
        <v>1</v>
      </c>
      <c r="C2" s="71"/>
    </row>
    <row r="3" spans="1:17" outlineLevel="1">
      <c r="A3" s="33" t="s">
        <v>17</v>
      </c>
      <c r="B3" s="33"/>
      <c r="C3" s="72"/>
    </row>
    <row r="4" spans="1:17" outlineLevel="1">
      <c r="A4" s="33" t="s">
        <v>12</v>
      </c>
      <c r="B4" s="33"/>
      <c r="C4" s="70"/>
    </row>
    <row r="5" spans="1:17" outlineLevel="1">
      <c r="A5" s="33" t="s">
        <v>13</v>
      </c>
      <c r="B5" s="33"/>
      <c r="C5" s="70"/>
    </row>
    <row r="7" spans="1:17">
      <c r="A7" s="1" t="s">
        <v>7</v>
      </c>
      <c r="B7" s="33"/>
    </row>
    <row r="8" spans="1:17" outlineLevel="1">
      <c r="A8" s="34" t="s">
        <v>33</v>
      </c>
      <c r="B8" s="33"/>
    </row>
    <row r="10" spans="1:17" s="35" customFormat="1" ht="15" customHeight="1">
      <c r="A10" s="1" t="s">
        <v>18</v>
      </c>
      <c r="B10" s="1"/>
      <c r="C10" s="2"/>
      <c r="D10" s="3"/>
      <c r="J10" s="36"/>
      <c r="K10" s="3"/>
      <c r="L10" s="3"/>
      <c r="M10" s="3" t="s">
        <v>37</v>
      </c>
      <c r="N10" s="3" t="s">
        <v>38</v>
      </c>
      <c r="O10" s="3"/>
      <c r="P10" s="3"/>
      <c r="Q10" s="3"/>
    </row>
    <row r="11" spans="1:17" ht="28" outlineLevel="1">
      <c r="A11" s="9" t="s">
        <v>0</v>
      </c>
      <c r="B11" s="9" t="s">
        <v>27</v>
      </c>
      <c r="C11" s="10" t="s">
        <v>26</v>
      </c>
      <c r="D11" s="9" t="s">
        <v>15</v>
      </c>
      <c r="E11" s="35"/>
      <c r="F11" s="35"/>
      <c r="G11" s="35"/>
      <c r="H11" s="35"/>
      <c r="I11" s="8" t="s">
        <v>19</v>
      </c>
      <c r="M11" s="3" t="s">
        <v>34</v>
      </c>
      <c r="N11" s="3" t="s">
        <v>39</v>
      </c>
    </row>
    <row r="12" spans="1:17" outlineLevel="1">
      <c r="A12" s="77" t="s">
        <v>29</v>
      </c>
      <c r="B12" s="32">
        <v>1</v>
      </c>
      <c r="C12" s="32">
        <f>0.75-C13</f>
        <v>0.41666666666666669</v>
      </c>
      <c r="D12" s="5">
        <f>C12/B12*90*0.95*_xlnm.extract</f>
        <v>71.25</v>
      </c>
      <c r="E12" s="37"/>
      <c r="F12" s="37"/>
      <c r="I12" s="6">
        <f>SUM(G21:G50)</f>
        <v>13</v>
      </c>
      <c r="M12" s="3" t="s">
        <v>35</v>
      </c>
      <c r="N12" s="3" t="s">
        <v>40</v>
      </c>
    </row>
    <row r="13" spans="1:17" outlineLevel="1">
      <c r="A13" s="78" t="s">
        <v>30</v>
      </c>
      <c r="B13" s="32">
        <v>1</v>
      </c>
      <c r="C13" s="80">
        <f>1/3</f>
        <v>0.33333333333333331</v>
      </c>
      <c r="D13" s="5">
        <f>C13/B13*90*0.95*_xlnm.extract</f>
        <v>57</v>
      </c>
      <c r="M13" s="3" t="s">
        <v>41</v>
      </c>
      <c r="N13" s="3" t="s">
        <v>42</v>
      </c>
    </row>
    <row r="14" spans="1:17" outlineLevel="1">
      <c r="A14" s="38" t="s">
        <v>11</v>
      </c>
      <c r="B14" s="38"/>
      <c r="C14" s="39"/>
      <c r="D14" s="5" t="str">
        <f>IFERROR(C14/B14*90*0.95*_xlnm.extract,"")</f>
        <v/>
      </c>
      <c r="I14" s="7" t="s">
        <v>20</v>
      </c>
    </row>
    <row r="15" spans="1:17" outlineLevel="1">
      <c r="A15" s="38" t="s">
        <v>11</v>
      </c>
      <c r="B15" s="38"/>
      <c r="C15" s="39"/>
      <c r="D15" s="5" t="str">
        <f>IFERROR(C15/B15*90*0.95*_xlnm.extract,"")</f>
        <v/>
      </c>
      <c r="E15" s="40"/>
      <c r="F15" s="40"/>
      <c r="H15" s="4" t="s">
        <v>31</v>
      </c>
      <c r="I15" s="76">
        <f>CEILING(I12/(90/10*(0.95)^3),1)</f>
        <v>2</v>
      </c>
    </row>
    <row r="16" spans="1:17" outlineLevel="1">
      <c r="A16" s="38" t="s">
        <v>11</v>
      </c>
      <c r="B16" s="38"/>
      <c r="C16" s="39"/>
      <c r="D16" s="5" t="str">
        <f>IFERROR(C16/B16*90*0.95*_xlnm.extract,"")</f>
        <v/>
      </c>
      <c r="E16" s="40"/>
      <c r="F16" s="40"/>
      <c r="H16" s="4" t="s">
        <v>32</v>
      </c>
      <c r="I16" s="79">
        <f>CEILING(I12/(90/10*(0.95)^3),1)</f>
        <v>2</v>
      </c>
    </row>
    <row r="17" spans="1:21" outlineLevel="1">
      <c r="A17" s="38" t="s">
        <v>11</v>
      </c>
      <c r="B17" s="38"/>
      <c r="C17" s="39"/>
      <c r="D17" s="5" t="str">
        <f>IFERROR(C17/B17*90*0.95*_xlnm.extract,"")</f>
        <v/>
      </c>
      <c r="E17" s="40"/>
      <c r="F17" s="40"/>
      <c r="G17" s="41"/>
      <c r="H17" s="81"/>
      <c r="I17" s="82"/>
    </row>
    <row r="18" spans="1:21">
      <c r="A18" s="41"/>
      <c r="B18" s="74" t="s">
        <v>28</v>
      </c>
      <c r="C18" s="40"/>
      <c r="D18" s="41"/>
      <c r="G18" s="33"/>
    </row>
    <row r="19" spans="1:21">
      <c r="A19" s="1" t="s">
        <v>8</v>
      </c>
      <c r="B19" s="1"/>
    </row>
    <row r="20" spans="1:21" s="36" customFormat="1" ht="29.25" customHeight="1" outlineLevel="1" thickBot="1">
      <c r="A20" s="9" t="s">
        <v>3</v>
      </c>
      <c r="B20" s="9" t="s">
        <v>14</v>
      </c>
      <c r="C20" s="9" t="s">
        <v>1</v>
      </c>
      <c r="D20" s="9" t="s">
        <v>23</v>
      </c>
      <c r="E20" s="9" t="s">
        <v>2</v>
      </c>
      <c r="F20" s="9" t="s">
        <v>24</v>
      </c>
      <c r="G20" s="9" t="s">
        <v>25</v>
      </c>
      <c r="H20" s="9" t="s">
        <v>22</v>
      </c>
      <c r="I20" s="42" t="s">
        <v>36</v>
      </c>
      <c r="J20" s="42" t="s">
        <v>43</v>
      </c>
      <c r="K20" s="42" t="s">
        <v>44</v>
      </c>
      <c r="L20" s="42" t="s">
        <v>10</v>
      </c>
      <c r="M20" s="43" t="s">
        <v>5</v>
      </c>
      <c r="N20" s="43" t="s">
        <v>4</v>
      </c>
      <c r="O20" s="9" t="s">
        <v>9</v>
      </c>
      <c r="P20" s="9" t="s">
        <v>16</v>
      </c>
    </row>
    <row r="21" spans="1:21" ht="15" outlineLevel="1" thickTop="1">
      <c r="A21" s="44"/>
      <c r="B21" s="45"/>
      <c r="C21" s="25"/>
      <c r="D21" s="11"/>
      <c r="E21" s="12"/>
      <c r="F21" s="13"/>
      <c r="G21" s="12"/>
      <c r="H21" s="12"/>
      <c r="I21" s="27"/>
      <c r="J21" s="28"/>
      <c r="K21" s="28"/>
      <c r="L21" s="28"/>
      <c r="M21" s="73" t="str">
        <f t="shared" ref="M21:M23" si="0">IFERROR((H21/((E21*660/1000000/D21)^-1)*10.5)*G21,"")</f>
        <v/>
      </c>
      <c r="N21" s="29" t="str">
        <f t="shared" ref="N21:N23" si="1">IFERROR(10.5*G21-O21-M21-I21-J21-L21-K21,"")</f>
        <v/>
      </c>
      <c r="O21" s="15">
        <f t="shared" ref="O21:O50" si="2">10.5*G21-((90*0.95 - MM_sum/_xlnm.extract)/(90*0.95))*10.5*G21</f>
        <v>0</v>
      </c>
    </row>
    <row r="22" spans="1:21" outlineLevel="1">
      <c r="A22" s="46">
        <v>1</v>
      </c>
      <c r="B22" s="47"/>
      <c r="C22" s="26" t="s">
        <v>21</v>
      </c>
      <c r="D22" s="17">
        <v>19</v>
      </c>
      <c r="E22" s="16">
        <v>3202</v>
      </c>
      <c r="F22" s="19">
        <f t="shared" ref="F22:F23" si="3">IFERROR(1/(E22*660/1000000/D22),"")</f>
        <v>8.9905930005867543</v>
      </c>
      <c r="G22" s="16">
        <v>1</v>
      </c>
      <c r="H22" s="16">
        <v>0</v>
      </c>
      <c r="I22" s="18"/>
      <c r="J22" s="19"/>
      <c r="K22" s="19"/>
      <c r="L22" s="19"/>
      <c r="M22" s="19">
        <f t="shared" si="0"/>
        <v>0</v>
      </c>
      <c r="N22" s="20">
        <f t="shared" si="1"/>
        <v>2.625</v>
      </c>
      <c r="O22" s="21">
        <f t="shared" si="2"/>
        <v>7.875</v>
      </c>
      <c r="P22" s="3" t="s">
        <v>49</v>
      </c>
      <c r="Q22" s="3" t="s">
        <v>50</v>
      </c>
    </row>
    <row r="23" spans="1:21" outlineLevel="1">
      <c r="A23" s="48">
        <v>2</v>
      </c>
      <c r="B23" s="49"/>
      <c r="C23" s="50" t="s">
        <v>45</v>
      </c>
      <c r="D23" s="51">
        <f>210/5</f>
        <v>42</v>
      </c>
      <c r="E23" s="51">
        <v>3619</v>
      </c>
      <c r="F23" s="13">
        <f t="shared" si="3"/>
        <v>17.583963425356075</v>
      </c>
      <c r="G23" s="52">
        <v>3</v>
      </c>
      <c r="H23" s="86">
        <v>0.5</v>
      </c>
      <c r="I23" s="83">
        <v>3</v>
      </c>
      <c r="J23" s="55">
        <v>0</v>
      </c>
      <c r="K23" s="55">
        <v>0</v>
      </c>
      <c r="L23" s="55">
        <v>0</v>
      </c>
      <c r="M23" s="13">
        <f t="shared" si="0"/>
        <v>0.89570250000000007</v>
      </c>
      <c r="N23" s="14">
        <f t="shared" si="1"/>
        <v>3.9792974999999995</v>
      </c>
      <c r="O23" s="24">
        <f t="shared" si="2"/>
        <v>23.625</v>
      </c>
      <c r="P23" s="3">
        <f>I23/G23</f>
        <v>1</v>
      </c>
      <c r="Q23" s="3">
        <f>10-P23</f>
        <v>9</v>
      </c>
    </row>
    <row r="24" spans="1:21" outlineLevel="1">
      <c r="A24" s="46">
        <v>3</v>
      </c>
      <c r="B24" s="56"/>
      <c r="C24" s="57" t="s">
        <v>45</v>
      </c>
      <c r="D24" s="58">
        <f>210/5</f>
        <v>42</v>
      </c>
      <c r="E24" s="58">
        <v>3619</v>
      </c>
      <c r="F24" s="19">
        <f>IFERROR(1/(E24*660/1000000/D24),"")</f>
        <v>17.583963425356075</v>
      </c>
      <c r="G24" s="59">
        <v>3</v>
      </c>
      <c r="H24" s="87">
        <v>0.5</v>
      </c>
      <c r="I24" s="60">
        <v>0</v>
      </c>
      <c r="J24" s="84">
        <v>3</v>
      </c>
      <c r="K24" s="61">
        <v>0</v>
      </c>
      <c r="L24" s="61">
        <v>0</v>
      </c>
      <c r="M24" s="19">
        <f>IFERROR((H24/((E24*660/1000000/D24)^-1)*10.5)*G24,"")</f>
        <v>0.89570250000000007</v>
      </c>
      <c r="N24" s="20">
        <f>IFERROR(10.5*G24-O24-M24-I24-J24-L24-K24,"")</f>
        <v>3.9792974999999995</v>
      </c>
      <c r="O24" s="21">
        <f t="shared" si="2"/>
        <v>23.625</v>
      </c>
      <c r="P24" s="3">
        <f>J24/G24</f>
        <v>1</v>
      </c>
      <c r="Q24" s="3">
        <f t="shared" ref="Q24:Q26" si="4">10-P24</f>
        <v>9</v>
      </c>
    </row>
    <row r="25" spans="1:21" s="66" customFormat="1" outlineLevel="1">
      <c r="A25" s="48">
        <v>4</v>
      </c>
      <c r="B25" s="62"/>
      <c r="C25" s="63" t="s">
        <v>46</v>
      </c>
      <c r="D25" s="64">
        <f>189/5</f>
        <v>37.799999999999997</v>
      </c>
      <c r="E25" s="64">
        <v>3619</v>
      </c>
      <c r="F25" s="22">
        <f t="shared" ref="F25:F50" si="5">IFERROR(1/(E25*660/1000000/D25),"")</f>
        <v>15.825567082820466</v>
      </c>
      <c r="G25" s="65">
        <v>3</v>
      </c>
      <c r="H25" s="86">
        <v>0.5</v>
      </c>
      <c r="I25" s="83">
        <v>3</v>
      </c>
      <c r="J25" s="55">
        <v>0</v>
      </c>
      <c r="K25" s="55">
        <v>0</v>
      </c>
      <c r="L25" s="55">
        <v>0</v>
      </c>
      <c r="M25" s="22">
        <f t="shared" ref="M25:M50" si="6">IFERROR((H25/((E25*660/1000000/D25)^-1)*10.5)*G25,"")</f>
        <v>0.99522500000000003</v>
      </c>
      <c r="N25" s="23">
        <f t="shared" ref="N25:N50" si="7">IFERROR(10.5*G25-O25-M25-I25-J25-L25-K25,"")</f>
        <v>3.8797750000000004</v>
      </c>
      <c r="O25" s="24">
        <f t="shared" si="2"/>
        <v>23.625</v>
      </c>
      <c r="P25" s="3">
        <f t="shared" ref="P25" si="8">I25/G25</f>
        <v>1</v>
      </c>
      <c r="Q25" s="3">
        <f t="shared" si="4"/>
        <v>9</v>
      </c>
      <c r="R25" s="3"/>
      <c r="S25" s="3"/>
    </row>
    <row r="26" spans="1:21" outlineLevel="1">
      <c r="A26" s="46">
        <v>5</v>
      </c>
      <c r="B26" s="56"/>
      <c r="C26" s="57" t="s">
        <v>46</v>
      </c>
      <c r="D26" s="58">
        <f>189/5</f>
        <v>37.799999999999997</v>
      </c>
      <c r="E26" s="58">
        <v>3619</v>
      </c>
      <c r="F26" s="19">
        <f t="shared" si="5"/>
        <v>15.825567082820466</v>
      </c>
      <c r="G26" s="59">
        <v>3</v>
      </c>
      <c r="H26" s="87">
        <v>0.5</v>
      </c>
      <c r="I26" s="60">
        <v>0</v>
      </c>
      <c r="J26" s="61">
        <v>0</v>
      </c>
      <c r="K26" s="84">
        <v>3</v>
      </c>
      <c r="L26" s="61">
        <v>0</v>
      </c>
      <c r="M26" s="19">
        <f t="shared" si="6"/>
        <v>0.99522500000000003</v>
      </c>
      <c r="N26" s="20">
        <f t="shared" si="7"/>
        <v>3.8797750000000004</v>
      </c>
      <c r="O26" s="21">
        <f t="shared" si="2"/>
        <v>23.625</v>
      </c>
      <c r="P26" s="3">
        <f>K26/G26</f>
        <v>1</v>
      </c>
      <c r="Q26" s="3">
        <f t="shared" si="4"/>
        <v>9</v>
      </c>
    </row>
    <row r="27" spans="1:21" outlineLevel="1">
      <c r="A27" s="48">
        <v>6</v>
      </c>
      <c r="B27" s="49"/>
      <c r="C27" s="50"/>
      <c r="D27" s="51"/>
      <c r="E27" s="52"/>
      <c r="F27" s="53" t="str">
        <f t="shared" si="5"/>
        <v/>
      </c>
      <c r="G27" s="52"/>
      <c r="H27" s="52"/>
      <c r="I27" s="54">
        <v>0</v>
      </c>
      <c r="J27" s="55">
        <v>0</v>
      </c>
      <c r="K27" s="55">
        <v>0</v>
      </c>
      <c r="L27" s="55">
        <v>0</v>
      </c>
      <c r="M27" s="13" t="str">
        <f t="shared" si="6"/>
        <v/>
      </c>
      <c r="N27" s="14" t="str">
        <f t="shared" si="7"/>
        <v/>
      </c>
      <c r="O27" s="24">
        <f t="shared" si="2"/>
        <v>0</v>
      </c>
    </row>
    <row r="28" spans="1:21" outlineLevel="1">
      <c r="A28" s="46">
        <v>7</v>
      </c>
      <c r="B28" s="56"/>
      <c r="C28" s="57"/>
      <c r="D28" s="59"/>
      <c r="E28" s="59"/>
      <c r="F28" s="19" t="str">
        <f t="shared" si="5"/>
        <v/>
      </c>
      <c r="G28" s="59"/>
      <c r="H28" s="59"/>
      <c r="I28" s="60">
        <v>0</v>
      </c>
      <c r="J28" s="61">
        <v>0</v>
      </c>
      <c r="K28" s="61">
        <v>0</v>
      </c>
      <c r="L28" s="61">
        <v>0</v>
      </c>
      <c r="M28" s="19" t="str">
        <f t="shared" si="6"/>
        <v/>
      </c>
      <c r="N28" s="20" t="str">
        <f t="shared" si="7"/>
        <v/>
      </c>
      <c r="O28" s="21">
        <f t="shared" si="2"/>
        <v>0</v>
      </c>
      <c r="Q28" s="3" t="s">
        <v>54</v>
      </c>
    </row>
    <row r="29" spans="1:21" outlineLevel="1">
      <c r="A29" s="48">
        <v>8</v>
      </c>
      <c r="B29" s="49"/>
      <c r="C29" s="50"/>
      <c r="D29" s="52"/>
      <c r="E29" s="52"/>
      <c r="F29" s="53" t="str">
        <f t="shared" si="5"/>
        <v/>
      </c>
      <c r="G29" s="52"/>
      <c r="H29" s="52"/>
      <c r="I29" s="54">
        <v>0</v>
      </c>
      <c r="J29" s="55">
        <v>0</v>
      </c>
      <c r="K29" s="55">
        <v>0</v>
      </c>
      <c r="L29" s="55">
        <v>0</v>
      </c>
      <c r="M29" s="13" t="str">
        <f t="shared" si="6"/>
        <v/>
      </c>
      <c r="N29" s="14" t="str">
        <f t="shared" si="7"/>
        <v/>
      </c>
      <c r="O29" s="24">
        <f t="shared" si="2"/>
        <v>0</v>
      </c>
    </row>
    <row r="30" spans="1:21" outlineLevel="1">
      <c r="A30" s="46">
        <v>9</v>
      </c>
      <c r="B30" s="56"/>
      <c r="C30" s="57"/>
      <c r="D30" s="59"/>
      <c r="E30" s="59"/>
      <c r="F30" s="19" t="str">
        <f t="shared" si="5"/>
        <v/>
      </c>
      <c r="G30" s="59"/>
      <c r="H30" s="59"/>
      <c r="I30" s="60">
        <v>0</v>
      </c>
      <c r="J30" s="61">
        <v>0</v>
      </c>
      <c r="K30" s="61">
        <v>0</v>
      </c>
      <c r="L30" s="61">
        <v>0</v>
      </c>
      <c r="M30" s="19" t="str">
        <f t="shared" si="6"/>
        <v/>
      </c>
      <c r="N30" s="20" t="str">
        <f t="shared" si="7"/>
        <v/>
      </c>
      <c r="O30" s="21">
        <f t="shared" si="2"/>
        <v>0</v>
      </c>
      <c r="Q30" s="3" t="s">
        <v>49</v>
      </c>
      <c r="S30" s="3" t="s">
        <v>53</v>
      </c>
      <c r="T30" s="3" t="s">
        <v>51</v>
      </c>
      <c r="U30" s="3" t="s">
        <v>52</v>
      </c>
    </row>
    <row r="31" spans="1:21" outlineLevel="1">
      <c r="A31" s="48">
        <v>10</v>
      </c>
      <c r="B31" s="67"/>
      <c r="C31" s="50"/>
      <c r="D31" s="52"/>
      <c r="E31" s="52"/>
      <c r="F31" s="53" t="str">
        <f t="shared" si="5"/>
        <v/>
      </c>
      <c r="G31" s="52"/>
      <c r="H31" s="52"/>
      <c r="I31" s="54">
        <v>0</v>
      </c>
      <c r="J31" s="55">
        <v>0</v>
      </c>
      <c r="K31" s="55">
        <v>0</v>
      </c>
      <c r="L31" s="55">
        <v>0</v>
      </c>
      <c r="M31" s="13" t="str">
        <f t="shared" si="6"/>
        <v/>
      </c>
      <c r="N31" s="14" t="str">
        <f t="shared" si="7"/>
        <v/>
      </c>
      <c r="O31" s="24">
        <f t="shared" si="2"/>
        <v>0</v>
      </c>
      <c r="Q31" s="85">
        <v>0.99912521739130444</v>
      </c>
      <c r="R31" s="85" t="s">
        <v>47</v>
      </c>
      <c r="S31" s="85">
        <v>480</v>
      </c>
      <c r="T31" s="85">
        <v>7.1875</v>
      </c>
      <c r="U31" s="85">
        <v>17.8125</v>
      </c>
    </row>
    <row r="32" spans="1:21" outlineLevel="1">
      <c r="A32" s="46">
        <v>11</v>
      </c>
      <c r="B32" s="47"/>
      <c r="C32" s="57"/>
      <c r="D32" s="59"/>
      <c r="E32" s="59"/>
      <c r="F32" s="19" t="str">
        <f t="shared" si="5"/>
        <v/>
      </c>
      <c r="G32" s="59"/>
      <c r="H32" s="59"/>
      <c r="I32" s="60">
        <v>0</v>
      </c>
      <c r="J32" s="61">
        <v>0</v>
      </c>
      <c r="K32" s="61">
        <v>0</v>
      </c>
      <c r="L32" s="61">
        <v>0</v>
      </c>
      <c r="M32" s="19" t="str">
        <f t="shared" si="6"/>
        <v/>
      </c>
      <c r="N32" s="20" t="str">
        <f t="shared" si="7"/>
        <v/>
      </c>
      <c r="O32" s="21">
        <f t="shared" si="2"/>
        <v>0</v>
      </c>
      <c r="Q32" s="85">
        <v>0.99947076923076938</v>
      </c>
      <c r="R32" s="85" t="s">
        <v>37</v>
      </c>
      <c r="S32" s="85">
        <v>392</v>
      </c>
      <c r="T32" s="85">
        <v>9.1198979591836729</v>
      </c>
      <c r="U32" s="85">
        <v>15.880102040816327</v>
      </c>
    </row>
    <row r="33" spans="1:21" outlineLevel="1">
      <c r="A33" s="48">
        <v>12</v>
      </c>
      <c r="B33" s="67"/>
      <c r="C33" s="50"/>
      <c r="D33" s="52"/>
      <c r="E33" s="52"/>
      <c r="F33" s="53" t="str">
        <f t="shared" si="5"/>
        <v/>
      </c>
      <c r="G33" s="52"/>
      <c r="H33" s="52"/>
      <c r="I33" s="54">
        <v>0</v>
      </c>
      <c r="J33" s="55">
        <v>0</v>
      </c>
      <c r="K33" s="55">
        <v>0</v>
      </c>
      <c r="L33" s="55">
        <v>0</v>
      </c>
      <c r="M33" s="13" t="str">
        <f t="shared" si="6"/>
        <v/>
      </c>
      <c r="N33" s="14" t="str">
        <f t="shared" si="7"/>
        <v/>
      </c>
      <c r="O33" s="24">
        <f t="shared" si="2"/>
        <v>0</v>
      </c>
      <c r="Q33" s="85">
        <v>0.99947076923076938</v>
      </c>
      <c r="R33" s="85" t="s">
        <v>48</v>
      </c>
      <c r="S33" s="85">
        <v>466</v>
      </c>
      <c r="T33" s="85">
        <v>7.6716738197424892</v>
      </c>
      <c r="U33" s="85">
        <v>17.328326180257513</v>
      </c>
    </row>
    <row r="34" spans="1:21" outlineLevel="1">
      <c r="A34" s="46">
        <v>13</v>
      </c>
      <c r="B34" s="47"/>
      <c r="C34" s="57"/>
      <c r="D34" s="59"/>
      <c r="E34" s="59"/>
      <c r="F34" s="19" t="str">
        <f t="shared" si="5"/>
        <v/>
      </c>
      <c r="G34" s="59"/>
      <c r="H34" s="59"/>
      <c r="I34" s="60">
        <v>0</v>
      </c>
      <c r="J34" s="61">
        <v>0</v>
      </c>
      <c r="K34" s="61">
        <v>0</v>
      </c>
      <c r="L34" s="61">
        <v>0</v>
      </c>
      <c r="M34" s="19" t="str">
        <f t="shared" si="6"/>
        <v/>
      </c>
      <c r="N34" s="20" t="str">
        <f t="shared" si="7"/>
        <v/>
      </c>
      <c r="O34" s="21">
        <f t="shared" si="2"/>
        <v>0</v>
      </c>
    </row>
    <row r="35" spans="1:21" outlineLevel="1">
      <c r="A35" s="48">
        <v>14</v>
      </c>
      <c r="B35" s="67"/>
      <c r="C35" s="50"/>
      <c r="D35" s="52"/>
      <c r="E35" s="52"/>
      <c r="F35" s="53" t="str">
        <f t="shared" si="5"/>
        <v/>
      </c>
      <c r="G35" s="52"/>
      <c r="H35" s="52"/>
      <c r="I35" s="54">
        <v>0</v>
      </c>
      <c r="J35" s="55">
        <v>0</v>
      </c>
      <c r="K35" s="55">
        <v>0</v>
      </c>
      <c r="L35" s="55">
        <v>0</v>
      </c>
      <c r="M35" s="13" t="str">
        <f t="shared" si="6"/>
        <v/>
      </c>
      <c r="N35" s="14" t="str">
        <f t="shared" si="7"/>
        <v/>
      </c>
      <c r="O35" s="24">
        <f t="shared" si="2"/>
        <v>0</v>
      </c>
    </row>
    <row r="36" spans="1:21" outlineLevel="1">
      <c r="A36" s="46">
        <v>15</v>
      </c>
      <c r="B36" s="47"/>
      <c r="C36" s="57"/>
      <c r="D36" s="59"/>
      <c r="E36" s="59"/>
      <c r="F36" s="19" t="str">
        <f t="shared" si="5"/>
        <v/>
      </c>
      <c r="G36" s="59"/>
      <c r="H36" s="59"/>
      <c r="I36" s="60">
        <v>0</v>
      </c>
      <c r="J36" s="61">
        <v>0</v>
      </c>
      <c r="K36" s="61">
        <v>0</v>
      </c>
      <c r="L36" s="61">
        <v>0</v>
      </c>
      <c r="M36" s="19" t="str">
        <f t="shared" si="6"/>
        <v/>
      </c>
      <c r="N36" s="20" t="str">
        <f t="shared" si="7"/>
        <v/>
      </c>
      <c r="O36" s="21">
        <f t="shared" si="2"/>
        <v>0</v>
      </c>
    </row>
    <row r="37" spans="1:21" outlineLevel="1">
      <c r="A37" s="48">
        <v>16</v>
      </c>
      <c r="B37" s="67"/>
      <c r="C37" s="50"/>
      <c r="D37" s="52"/>
      <c r="E37" s="52"/>
      <c r="F37" s="53" t="str">
        <f t="shared" si="5"/>
        <v/>
      </c>
      <c r="G37" s="52"/>
      <c r="H37" s="52"/>
      <c r="I37" s="54">
        <v>0</v>
      </c>
      <c r="J37" s="55">
        <v>0</v>
      </c>
      <c r="K37" s="55">
        <v>0</v>
      </c>
      <c r="L37" s="55">
        <v>0</v>
      </c>
      <c r="M37" s="13" t="str">
        <f t="shared" si="6"/>
        <v/>
      </c>
      <c r="N37" s="14" t="str">
        <f t="shared" si="7"/>
        <v/>
      </c>
      <c r="O37" s="24">
        <f t="shared" si="2"/>
        <v>0</v>
      </c>
    </row>
    <row r="38" spans="1:21" outlineLevel="1">
      <c r="A38" s="46">
        <v>17</v>
      </c>
      <c r="B38" s="47"/>
      <c r="C38" s="57"/>
      <c r="D38" s="59"/>
      <c r="E38" s="59"/>
      <c r="F38" s="19" t="str">
        <f t="shared" si="5"/>
        <v/>
      </c>
      <c r="G38" s="59"/>
      <c r="H38" s="59"/>
      <c r="I38" s="60">
        <v>0</v>
      </c>
      <c r="J38" s="61">
        <v>0</v>
      </c>
      <c r="K38" s="61">
        <v>0</v>
      </c>
      <c r="L38" s="61">
        <v>0</v>
      </c>
      <c r="M38" s="19" t="str">
        <f t="shared" si="6"/>
        <v/>
      </c>
      <c r="N38" s="20" t="str">
        <f t="shared" si="7"/>
        <v/>
      </c>
      <c r="O38" s="21">
        <f t="shared" si="2"/>
        <v>0</v>
      </c>
    </row>
    <row r="39" spans="1:21" outlineLevel="1">
      <c r="A39" s="48">
        <v>18</v>
      </c>
      <c r="B39" s="67"/>
      <c r="C39" s="50"/>
      <c r="D39" s="52"/>
      <c r="E39" s="52"/>
      <c r="F39" s="53" t="str">
        <f t="shared" si="5"/>
        <v/>
      </c>
      <c r="G39" s="52"/>
      <c r="H39" s="52"/>
      <c r="I39" s="54">
        <v>0</v>
      </c>
      <c r="J39" s="55">
        <v>0</v>
      </c>
      <c r="K39" s="55">
        <v>0</v>
      </c>
      <c r="L39" s="55">
        <v>0</v>
      </c>
      <c r="M39" s="13" t="str">
        <f t="shared" si="6"/>
        <v/>
      </c>
      <c r="N39" s="14" t="str">
        <f t="shared" si="7"/>
        <v/>
      </c>
      <c r="O39" s="24">
        <f t="shared" si="2"/>
        <v>0</v>
      </c>
    </row>
    <row r="40" spans="1:21" outlineLevel="1">
      <c r="A40" s="46">
        <v>19</v>
      </c>
      <c r="B40" s="47"/>
      <c r="C40" s="57"/>
      <c r="D40" s="59"/>
      <c r="E40" s="59"/>
      <c r="F40" s="19" t="str">
        <f t="shared" si="5"/>
        <v/>
      </c>
      <c r="G40" s="59"/>
      <c r="H40" s="59"/>
      <c r="I40" s="60">
        <v>0</v>
      </c>
      <c r="J40" s="61">
        <v>0</v>
      </c>
      <c r="K40" s="61">
        <v>0</v>
      </c>
      <c r="L40" s="61">
        <v>0</v>
      </c>
      <c r="M40" s="19" t="str">
        <f t="shared" si="6"/>
        <v/>
      </c>
      <c r="N40" s="20" t="str">
        <f t="shared" si="7"/>
        <v/>
      </c>
      <c r="O40" s="21">
        <f t="shared" si="2"/>
        <v>0</v>
      </c>
    </row>
    <row r="41" spans="1:21" outlineLevel="1">
      <c r="A41" s="48">
        <v>20</v>
      </c>
      <c r="B41" s="67"/>
      <c r="C41" s="50"/>
      <c r="D41" s="52"/>
      <c r="E41" s="52"/>
      <c r="F41" s="53" t="str">
        <f t="shared" si="5"/>
        <v/>
      </c>
      <c r="G41" s="52"/>
      <c r="H41" s="52"/>
      <c r="I41" s="54">
        <v>0</v>
      </c>
      <c r="J41" s="55">
        <v>0</v>
      </c>
      <c r="K41" s="55">
        <v>0</v>
      </c>
      <c r="L41" s="55">
        <v>0</v>
      </c>
      <c r="M41" s="13" t="str">
        <f t="shared" si="6"/>
        <v/>
      </c>
      <c r="N41" s="14" t="str">
        <f t="shared" si="7"/>
        <v/>
      </c>
      <c r="O41" s="24">
        <f t="shared" si="2"/>
        <v>0</v>
      </c>
    </row>
    <row r="42" spans="1:21" outlineLevel="1">
      <c r="A42" s="46">
        <v>21</v>
      </c>
      <c r="B42" s="47"/>
      <c r="C42" s="57"/>
      <c r="D42" s="59"/>
      <c r="E42" s="59"/>
      <c r="F42" s="19" t="str">
        <f t="shared" si="5"/>
        <v/>
      </c>
      <c r="G42" s="59"/>
      <c r="H42" s="59"/>
      <c r="I42" s="60">
        <v>0</v>
      </c>
      <c r="J42" s="61">
        <v>0</v>
      </c>
      <c r="K42" s="61">
        <v>0</v>
      </c>
      <c r="L42" s="61">
        <v>0</v>
      </c>
      <c r="M42" s="19" t="str">
        <f t="shared" si="6"/>
        <v/>
      </c>
      <c r="N42" s="20" t="str">
        <f t="shared" si="7"/>
        <v/>
      </c>
      <c r="O42" s="21">
        <f t="shared" si="2"/>
        <v>0</v>
      </c>
    </row>
    <row r="43" spans="1:21" outlineLevel="1">
      <c r="A43" s="48">
        <v>22</v>
      </c>
      <c r="B43" s="67"/>
      <c r="C43" s="50"/>
      <c r="D43" s="52"/>
      <c r="E43" s="52"/>
      <c r="F43" s="53" t="str">
        <f t="shared" si="5"/>
        <v/>
      </c>
      <c r="G43" s="52"/>
      <c r="H43" s="52"/>
      <c r="I43" s="54">
        <v>0</v>
      </c>
      <c r="J43" s="55">
        <v>0</v>
      </c>
      <c r="K43" s="55">
        <v>0</v>
      </c>
      <c r="L43" s="55">
        <v>0</v>
      </c>
      <c r="M43" s="13" t="str">
        <f t="shared" si="6"/>
        <v/>
      </c>
      <c r="N43" s="14" t="str">
        <f t="shared" si="7"/>
        <v/>
      </c>
      <c r="O43" s="24">
        <f t="shared" si="2"/>
        <v>0</v>
      </c>
    </row>
    <row r="44" spans="1:21" outlineLevel="1">
      <c r="A44" s="46">
        <v>23</v>
      </c>
      <c r="B44" s="47"/>
      <c r="C44" s="57"/>
      <c r="D44" s="59"/>
      <c r="E44" s="59"/>
      <c r="F44" s="19" t="str">
        <f t="shared" si="5"/>
        <v/>
      </c>
      <c r="G44" s="59"/>
      <c r="H44" s="59"/>
      <c r="I44" s="60">
        <v>0</v>
      </c>
      <c r="J44" s="61">
        <v>0</v>
      </c>
      <c r="K44" s="61">
        <v>0</v>
      </c>
      <c r="L44" s="61">
        <v>0</v>
      </c>
      <c r="M44" s="19" t="str">
        <f t="shared" si="6"/>
        <v/>
      </c>
      <c r="N44" s="20" t="str">
        <f t="shared" si="7"/>
        <v/>
      </c>
      <c r="O44" s="21">
        <f t="shared" si="2"/>
        <v>0</v>
      </c>
    </row>
    <row r="45" spans="1:21" outlineLevel="1">
      <c r="A45" s="48">
        <v>24</v>
      </c>
      <c r="B45" s="67"/>
      <c r="C45" s="50"/>
      <c r="D45" s="52"/>
      <c r="E45" s="52"/>
      <c r="F45" s="53" t="str">
        <f t="shared" si="5"/>
        <v/>
      </c>
      <c r="G45" s="52"/>
      <c r="H45" s="52"/>
      <c r="I45" s="54">
        <v>0</v>
      </c>
      <c r="J45" s="55">
        <v>0</v>
      </c>
      <c r="K45" s="55">
        <v>0</v>
      </c>
      <c r="L45" s="55">
        <v>0</v>
      </c>
      <c r="M45" s="13" t="str">
        <f t="shared" si="6"/>
        <v/>
      </c>
      <c r="N45" s="14" t="str">
        <f t="shared" si="7"/>
        <v/>
      </c>
      <c r="O45" s="24">
        <f t="shared" si="2"/>
        <v>0</v>
      </c>
    </row>
    <row r="46" spans="1:21" outlineLevel="1">
      <c r="A46" s="46">
        <v>25</v>
      </c>
      <c r="B46" s="47"/>
      <c r="C46" s="57"/>
      <c r="D46" s="59"/>
      <c r="E46" s="59"/>
      <c r="F46" s="19" t="str">
        <f t="shared" si="5"/>
        <v/>
      </c>
      <c r="G46" s="59"/>
      <c r="H46" s="59"/>
      <c r="I46" s="60">
        <v>0</v>
      </c>
      <c r="J46" s="61">
        <v>0</v>
      </c>
      <c r="K46" s="61">
        <v>0</v>
      </c>
      <c r="L46" s="61">
        <v>0</v>
      </c>
      <c r="M46" s="19" t="str">
        <f t="shared" si="6"/>
        <v/>
      </c>
      <c r="N46" s="20" t="str">
        <f t="shared" si="7"/>
        <v/>
      </c>
      <c r="O46" s="21">
        <f t="shared" si="2"/>
        <v>0</v>
      </c>
    </row>
    <row r="47" spans="1:21" outlineLevel="1">
      <c r="A47" s="48">
        <v>26</v>
      </c>
      <c r="B47" s="67"/>
      <c r="C47" s="50"/>
      <c r="D47" s="52"/>
      <c r="E47" s="52"/>
      <c r="F47" s="53" t="str">
        <f t="shared" si="5"/>
        <v/>
      </c>
      <c r="G47" s="52"/>
      <c r="H47" s="52"/>
      <c r="I47" s="54">
        <v>0</v>
      </c>
      <c r="J47" s="55">
        <v>0</v>
      </c>
      <c r="K47" s="55">
        <v>0</v>
      </c>
      <c r="L47" s="55">
        <v>0</v>
      </c>
      <c r="M47" s="13" t="str">
        <f t="shared" si="6"/>
        <v/>
      </c>
      <c r="N47" s="14" t="str">
        <f t="shared" si="7"/>
        <v/>
      </c>
      <c r="O47" s="24">
        <f t="shared" si="2"/>
        <v>0</v>
      </c>
    </row>
    <row r="48" spans="1:21" outlineLevel="1">
      <c r="A48" s="46">
        <v>27</v>
      </c>
      <c r="B48" s="47"/>
      <c r="C48" s="57"/>
      <c r="D48" s="59"/>
      <c r="E48" s="59"/>
      <c r="F48" s="19" t="str">
        <f t="shared" si="5"/>
        <v/>
      </c>
      <c r="G48" s="59"/>
      <c r="H48" s="59"/>
      <c r="I48" s="60">
        <v>0</v>
      </c>
      <c r="J48" s="61">
        <v>0</v>
      </c>
      <c r="K48" s="61">
        <v>0</v>
      </c>
      <c r="L48" s="61">
        <v>0</v>
      </c>
      <c r="M48" s="19" t="str">
        <f t="shared" si="6"/>
        <v/>
      </c>
      <c r="N48" s="20" t="str">
        <f t="shared" si="7"/>
        <v/>
      </c>
      <c r="O48" s="21">
        <f t="shared" si="2"/>
        <v>0</v>
      </c>
    </row>
    <row r="49" spans="1:15" outlineLevel="1">
      <c r="A49" s="48">
        <v>28</v>
      </c>
      <c r="B49" s="67"/>
      <c r="C49" s="50"/>
      <c r="D49" s="52"/>
      <c r="E49" s="52"/>
      <c r="F49" s="53" t="str">
        <f t="shared" si="5"/>
        <v/>
      </c>
      <c r="G49" s="52"/>
      <c r="H49" s="52"/>
      <c r="I49" s="54">
        <v>0</v>
      </c>
      <c r="J49" s="55">
        <v>0</v>
      </c>
      <c r="K49" s="55">
        <v>0</v>
      </c>
      <c r="L49" s="55">
        <v>0</v>
      </c>
      <c r="M49" s="13" t="str">
        <f t="shared" si="6"/>
        <v/>
      </c>
      <c r="N49" s="14" t="str">
        <f t="shared" si="7"/>
        <v/>
      </c>
      <c r="O49" s="24">
        <f t="shared" si="2"/>
        <v>0</v>
      </c>
    </row>
    <row r="50" spans="1:15" ht="15" outlineLevel="1" thickBot="1">
      <c r="A50" s="46">
        <v>29</v>
      </c>
      <c r="B50" s="47"/>
      <c r="C50" s="57"/>
      <c r="D50" s="59"/>
      <c r="E50" s="59"/>
      <c r="F50" s="19" t="str">
        <f t="shared" si="5"/>
        <v/>
      </c>
      <c r="G50" s="59"/>
      <c r="H50" s="59"/>
      <c r="I50" s="68">
        <v>0</v>
      </c>
      <c r="J50" s="69">
        <v>0</v>
      </c>
      <c r="K50" s="69">
        <v>0</v>
      </c>
      <c r="L50" s="69">
        <v>0</v>
      </c>
      <c r="M50" s="30" t="str">
        <f t="shared" si="6"/>
        <v/>
      </c>
      <c r="N50" s="31" t="str">
        <f t="shared" si="7"/>
        <v/>
      </c>
      <c r="O50" s="21">
        <f t="shared" si="2"/>
        <v>0</v>
      </c>
    </row>
    <row r="51" spans="1:15" ht="16.5" customHeight="1" thickTop="1"/>
  </sheetData>
  <sheetProtection selectLockedCells="1"/>
  <dataConsolidate/>
  <phoneticPr fontId="11" type="noConversion"/>
  <conditionalFormatting sqref="I21:O50">
    <cfRule type="cellIs" dxfId="21" priority="19" operator="equal">
      <formula>0</formula>
    </cfRule>
    <cfRule type="cellIs" dxfId="20" priority="20" operator="lessThan">
      <formula>0.5</formula>
    </cfRule>
  </conditionalFormatting>
  <conditionalFormatting sqref="D12:D13">
    <cfRule type="cellIs" dxfId="19" priority="14" operator="equal">
      <formula>0</formula>
    </cfRule>
    <cfRule type="cellIs" dxfId="18" priority="15" operator="lessThan">
      <formula>0.5</formula>
    </cfRule>
  </conditionalFormatting>
  <conditionalFormatting sqref="D12:D13">
    <cfRule type="expression" dxfId="17" priority="13">
      <formula>(MM_sum/_xlnm.extract &gt; 85.5)</formula>
    </cfRule>
  </conditionalFormatting>
  <conditionalFormatting sqref="D14">
    <cfRule type="cellIs" dxfId="16" priority="11" operator="equal">
      <formula>0</formula>
    </cfRule>
    <cfRule type="cellIs" dxfId="15" priority="12" operator="lessThan">
      <formula>0.5</formula>
    </cfRule>
  </conditionalFormatting>
  <conditionalFormatting sqref="D14">
    <cfRule type="expression" dxfId="14" priority="10">
      <formula>(MM_sum/_xlnm.extract &gt; 85.5)</formula>
    </cfRule>
  </conditionalFormatting>
  <conditionalFormatting sqref="D15:D17">
    <cfRule type="cellIs" dxfId="13" priority="2" operator="equal">
      <formula>0</formula>
    </cfRule>
    <cfRule type="cellIs" dxfId="12" priority="3" operator="lessThan">
      <formula>0.5</formula>
    </cfRule>
  </conditionalFormatting>
  <conditionalFormatting sqref="D15:D17">
    <cfRule type="expression" dxfId="11" priority="1">
      <formula>(MM_sum/_xlnm.extract &gt; 85.5)</formula>
    </cfRule>
  </conditionalFormatting>
  <dataValidations count="1">
    <dataValidation type="custom" allowBlank="1" showInputMessage="1" showErrorMessage="1" sqref="M20:P20 C21:E22 G21:L22 F21:F50 M21:O50 A20:H20 B18 A1:A5">
      <formula1>""""""</formula1>
    </dataValidation>
  </dataValidations>
  <pageMargins left="0.7" right="0.7" top="0.75" bottom="0.75" header="0.3" footer="0.3"/>
  <ignoredErrors>
    <ignoredError sqref="F24:F50 F22" unlockedFormula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T51"/>
  <sheetViews>
    <sheetView zoomScale="150" zoomScaleNormal="150" zoomScalePageLayoutView="150" workbookViewId="0">
      <selection activeCell="D23" sqref="D23"/>
    </sheetView>
  </sheetViews>
  <sheetFormatPr baseColWidth="10" defaultColWidth="8.83203125" defaultRowHeight="14" outlineLevelRow="1" x14ac:dyDescent="0"/>
  <cols>
    <col min="1" max="1" width="13.1640625" style="3" customWidth="1"/>
    <col min="2" max="2" width="7.83203125" style="3" customWidth="1"/>
    <col min="3" max="3" width="19.1640625" style="2" customWidth="1"/>
    <col min="4" max="4" width="11.83203125" style="3" customWidth="1"/>
    <col min="5" max="5" width="10.83203125" style="3" customWidth="1"/>
    <col min="6" max="6" width="7" style="3" customWidth="1"/>
    <col min="7" max="7" width="8.5" style="3" customWidth="1"/>
    <col min="8" max="8" width="10.5" style="3" customWidth="1"/>
    <col min="9" max="15" width="7.6640625" style="3" customWidth="1"/>
    <col min="16" max="16384" width="8.83203125" style="3"/>
  </cols>
  <sheetData>
    <row r="1" spans="1:15">
      <c r="A1" s="1" t="s">
        <v>6</v>
      </c>
      <c r="B1" s="1"/>
      <c r="C1" s="75"/>
    </row>
    <row r="2" spans="1:15" s="33" customFormat="1" outlineLevel="1">
      <c r="A2" s="33" t="s">
        <v>1</v>
      </c>
      <c r="C2" s="71"/>
    </row>
    <row r="3" spans="1:15" outlineLevel="1">
      <c r="A3" s="33" t="s">
        <v>17</v>
      </c>
      <c r="B3" s="33"/>
      <c r="C3" s="72"/>
    </row>
    <row r="4" spans="1:15" outlineLevel="1">
      <c r="A4" s="33" t="s">
        <v>12</v>
      </c>
      <c r="B4" s="33"/>
      <c r="C4" s="70"/>
    </row>
    <row r="5" spans="1:15" outlineLevel="1">
      <c r="A5" s="33" t="s">
        <v>13</v>
      </c>
      <c r="B5" s="33"/>
      <c r="C5" s="70"/>
    </row>
    <row r="7" spans="1:15">
      <c r="A7" s="1" t="s">
        <v>7</v>
      </c>
      <c r="B7" s="33"/>
    </row>
    <row r="8" spans="1:15" outlineLevel="1">
      <c r="A8" s="34" t="s">
        <v>33</v>
      </c>
      <c r="B8" s="33"/>
    </row>
    <row r="10" spans="1:15" s="35" customFormat="1" ht="15" customHeight="1">
      <c r="A10" s="1" t="s">
        <v>18</v>
      </c>
      <c r="B10" s="1"/>
      <c r="C10" s="2"/>
      <c r="D10" s="3"/>
      <c r="J10" s="36"/>
      <c r="K10" s="36"/>
      <c r="L10" s="36"/>
      <c r="M10" s="36"/>
      <c r="N10" s="36"/>
      <c r="O10" s="36"/>
    </row>
    <row r="11" spans="1:15" ht="28" outlineLevel="1">
      <c r="A11" s="9" t="s">
        <v>0</v>
      </c>
      <c r="B11" s="9" t="s">
        <v>27</v>
      </c>
      <c r="C11" s="10" t="s">
        <v>26</v>
      </c>
      <c r="D11" s="9" t="s">
        <v>15</v>
      </c>
      <c r="E11" s="35"/>
      <c r="F11" s="35"/>
      <c r="G11" s="35"/>
      <c r="H11" s="35"/>
      <c r="I11" s="8" t="s">
        <v>19</v>
      </c>
    </row>
    <row r="12" spans="1:15" outlineLevel="1">
      <c r="A12" s="77" t="s">
        <v>29</v>
      </c>
      <c r="B12" s="32">
        <v>1</v>
      </c>
      <c r="C12" s="32">
        <f>0.75-C13</f>
        <v>0.41666666666666669</v>
      </c>
      <c r="D12" s="5">
        <f>C12/B12*90*0.95*_xlnm.extract</f>
        <v>71.25</v>
      </c>
      <c r="E12" s="37"/>
      <c r="F12" s="37"/>
      <c r="I12" s="6">
        <f>SUM(G21:G50)</f>
        <v>10</v>
      </c>
    </row>
    <row r="13" spans="1:15" outlineLevel="1">
      <c r="A13" s="78" t="s">
        <v>30</v>
      </c>
      <c r="B13" s="32">
        <v>1</v>
      </c>
      <c r="C13" s="80">
        <f>1/3</f>
        <v>0.33333333333333331</v>
      </c>
      <c r="D13" s="5">
        <f>C13/B13*90*0.95*_xlnm.extract</f>
        <v>57</v>
      </c>
    </row>
    <row r="14" spans="1:15" outlineLevel="1">
      <c r="A14" s="38" t="s">
        <v>11</v>
      </c>
      <c r="B14" s="38"/>
      <c r="C14" s="39"/>
      <c r="D14" s="5" t="str">
        <f>IFERROR(C14/B14*90*0.95*_xlnm.extract,"")</f>
        <v/>
      </c>
      <c r="I14" s="7" t="s">
        <v>20</v>
      </c>
    </row>
    <row r="15" spans="1:15" outlineLevel="1">
      <c r="A15" s="38" t="s">
        <v>11</v>
      </c>
      <c r="B15" s="38"/>
      <c r="C15" s="39"/>
      <c r="D15" s="5" t="str">
        <f>IFERROR(C15/B15*90*0.95*_xlnm.extract,"")</f>
        <v/>
      </c>
      <c r="E15" s="40"/>
      <c r="F15" s="40"/>
      <c r="H15" s="4" t="s">
        <v>31</v>
      </c>
      <c r="I15" s="76">
        <f>CEILING(I12/(90/10*(0.95)^3),1)</f>
        <v>2</v>
      </c>
    </row>
    <row r="16" spans="1:15" outlineLevel="1">
      <c r="A16" s="38" t="s">
        <v>11</v>
      </c>
      <c r="B16" s="38"/>
      <c r="C16" s="39"/>
      <c r="D16" s="5" t="str">
        <f>IFERROR(C16/B16*90*0.95*_xlnm.extract,"")</f>
        <v/>
      </c>
      <c r="E16" s="40"/>
      <c r="F16" s="40"/>
      <c r="H16" s="4" t="s">
        <v>32</v>
      </c>
      <c r="I16" s="79">
        <f>CEILING(I12/(90/10*(0.95)^3),1)</f>
        <v>2</v>
      </c>
    </row>
    <row r="17" spans="1:20" outlineLevel="1">
      <c r="A17" s="38" t="s">
        <v>11</v>
      </c>
      <c r="B17" s="38"/>
      <c r="C17" s="39"/>
      <c r="D17" s="5" t="str">
        <f>IFERROR(C17/B17*90*0.95*_xlnm.extract,"")</f>
        <v/>
      </c>
      <c r="E17" s="40"/>
      <c r="F17" s="40"/>
      <c r="G17" s="41"/>
      <c r="H17" s="81"/>
      <c r="I17" s="82"/>
    </row>
    <row r="18" spans="1:20">
      <c r="A18" s="41"/>
      <c r="B18" s="74" t="s">
        <v>28</v>
      </c>
      <c r="C18" s="40"/>
      <c r="D18" s="41"/>
      <c r="G18" s="33"/>
    </row>
    <row r="19" spans="1:20">
      <c r="A19" s="1" t="s">
        <v>8</v>
      </c>
      <c r="B19" s="1"/>
    </row>
    <row r="20" spans="1:20" s="36" customFormat="1" ht="29.25" customHeight="1" outlineLevel="1" thickBot="1">
      <c r="A20" s="9" t="s">
        <v>3</v>
      </c>
      <c r="B20" s="9" t="s">
        <v>14</v>
      </c>
      <c r="C20" s="9" t="s">
        <v>1</v>
      </c>
      <c r="D20" s="9" t="s">
        <v>23</v>
      </c>
      <c r="E20" s="9" t="s">
        <v>2</v>
      </c>
      <c r="F20" s="9" t="s">
        <v>24</v>
      </c>
      <c r="G20" s="9" t="s">
        <v>25</v>
      </c>
      <c r="H20" s="9" t="s">
        <v>22</v>
      </c>
      <c r="I20" s="42" t="s">
        <v>10</v>
      </c>
      <c r="J20" s="42" t="s">
        <v>10</v>
      </c>
      <c r="K20" s="42" t="s">
        <v>10</v>
      </c>
      <c r="L20" s="42" t="s">
        <v>10</v>
      </c>
      <c r="M20" s="43" t="s">
        <v>5</v>
      </c>
      <c r="N20" s="43" t="s">
        <v>4</v>
      </c>
      <c r="O20" s="9" t="s">
        <v>9</v>
      </c>
      <c r="P20" s="9" t="s">
        <v>16</v>
      </c>
    </row>
    <row r="21" spans="1:20" ht="15" outlineLevel="1" thickTop="1">
      <c r="A21" s="44"/>
      <c r="B21" s="45"/>
      <c r="C21" s="25"/>
      <c r="D21" s="11"/>
      <c r="E21" s="12"/>
      <c r="F21" s="13"/>
      <c r="G21" s="12"/>
      <c r="H21" s="12"/>
      <c r="I21" s="27"/>
      <c r="J21" s="28"/>
      <c r="K21" s="28"/>
      <c r="L21" s="28"/>
      <c r="M21" s="73" t="str">
        <f t="shared" ref="M21:M23" si="0">IFERROR((H21/((E21*660/1000000/D21)^-1)*10.5)*G21,"")</f>
        <v/>
      </c>
      <c r="N21" s="29" t="str">
        <f t="shared" ref="N21:N23" si="1">IFERROR(10.5*G21-O21-M21-I21-J21-L21-K21,"")</f>
        <v/>
      </c>
      <c r="O21" s="15">
        <f t="shared" ref="O21:O50" si="2">10.5*G21-((90*0.95 - MM_sum/_xlnm.extract)/(90*0.95))*10.5*G21</f>
        <v>0</v>
      </c>
    </row>
    <row r="22" spans="1:20" outlineLevel="1">
      <c r="A22" s="46">
        <v>1</v>
      </c>
      <c r="B22" s="47"/>
      <c r="C22" s="26" t="s">
        <v>21</v>
      </c>
      <c r="D22" s="17">
        <v>19</v>
      </c>
      <c r="E22" s="16">
        <v>3202</v>
      </c>
      <c r="F22" s="19">
        <f t="shared" ref="F22:F23" si="3">IFERROR(1/(E22*660/1000000/D22),"")</f>
        <v>8.9905930005867543</v>
      </c>
      <c r="G22" s="16">
        <v>1</v>
      </c>
      <c r="H22" s="16">
        <v>0</v>
      </c>
      <c r="I22" s="18"/>
      <c r="J22" s="19"/>
      <c r="K22" s="19"/>
      <c r="L22" s="19"/>
      <c r="M22" s="19">
        <f t="shared" si="0"/>
        <v>0</v>
      </c>
      <c r="N22" s="20">
        <f t="shared" si="1"/>
        <v>2.625</v>
      </c>
      <c r="O22" s="21">
        <f t="shared" si="2"/>
        <v>7.875</v>
      </c>
      <c r="P22" s="3" t="s">
        <v>49</v>
      </c>
      <c r="R22" s="3" t="s">
        <v>53</v>
      </c>
      <c r="S22" s="3" t="s">
        <v>51</v>
      </c>
      <c r="T22" s="3" t="s">
        <v>52</v>
      </c>
    </row>
    <row r="23" spans="1:20" outlineLevel="1">
      <c r="A23" s="48">
        <v>2</v>
      </c>
      <c r="B23" s="49"/>
      <c r="C23" s="50" t="s">
        <v>47</v>
      </c>
      <c r="D23" s="51">
        <v>138</v>
      </c>
      <c r="E23" s="52">
        <v>2487</v>
      </c>
      <c r="F23" s="13">
        <f t="shared" si="3"/>
        <v>84.073546075958618</v>
      </c>
      <c r="G23" s="52">
        <v>3</v>
      </c>
      <c r="H23" s="52">
        <v>8</v>
      </c>
      <c r="I23" s="54">
        <v>0</v>
      </c>
      <c r="J23" s="55">
        <v>0</v>
      </c>
      <c r="K23" s="55">
        <v>0</v>
      </c>
      <c r="L23" s="55">
        <v>0</v>
      </c>
      <c r="M23" s="13">
        <f t="shared" si="0"/>
        <v>2.9973756521739134</v>
      </c>
      <c r="N23" s="14">
        <f t="shared" si="1"/>
        <v>4.877624347826087</v>
      </c>
      <c r="O23" s="24">
        <f t="shared" si="2"/>
        <v>23.625</v>
      </c>
      <c r="P23" s="85">
        <f>M23/3</f>
        <v>0.99912521739130444</v>
      </c>
      <c r="Q23" s="3" t="s">
        <v>47</v>
      </c>
      <c r="R23" s="3">
        <v>480</v>
      </c>
      <c r="S23" s="3">
        <f>D23*25/R23</f>
        <v>7.1875</v>
      </c>
      <c r="T23" s="3">
        <f>25-S23</f>
        <v>17.8125</v>
      </c>
    </row>
    <row r="24" spans="1:20" outlineLevel="1">
      <c r="A24" s="46">
        <v>3</v>
      </c>
      <c r="B24" s="56"/>
      <c r="C24" s="57" t="s">
        <v>37</v>
      </c>
      <c r="D24" s="58">
        <v>143</v>
      </c>
      <c r="E24" s="59">
        <v>2578</v>
      </c>
      <c r="F24" s="19">
        <f>IFERROR(1/(E24*660/1000000/D24),"")</f>
        <v>84.04447892423066</v>
      </c>
      <c r="G24" s="59">
        <v>3</v>
      </c>
      <c r="H24" s="59">
        <v>8</v>
      </c>
      <c r="I24" s="60">
        <v>0</v>
      </c>
      <c r="J24" s="61">
        <v>0</v>
      </c>
      <c r="K24" s="61">
        <v>0</v>
      </c>
      <c r="L24" s="61">
        <v>0</v>
      </c>
      <c r="M24" s="19">
        <f>IFERROR((H24/((E24*660/1000000/D24)^-1)*10.5)*G24,"")</f>
        <v>2.9984123076923082</v>
      </c>
      <c r="N24" s="20">
        <f>IFERROR(10.5*G24-O24-M24-I24-J24-L24-K24,"")</f>
        <v>4.8765876923076918</v>
      </c>
      <c r="O24" s="21">
        <f t="shared" si="2"/>
        <v>23.625</v>
      </c>
      <c r="P24" s="85">
        <f t="shared" ref="P24:P25" si="4">M24/3</f>
        <v>0.99947076923076938</v>
      </c>
      <c r="Q24" s="3" t="s">
        <v>37</v>
      </c>
      <c r="R24" s="3">
        <v>392</v>
      </c>
      <c r="S24" s="3">
        <f>D24*25/R24</f>
        <v>9.1198979591836729</v>
      </c>
      <c r="T24" s="3">
        <f>25-S24</f>
        <v>15.880102040816327</v>
      </c>
    </row>
    <row r="25" spans="1:20" s="66" customFormat="1" outlineLevel="1">
      <c r="A25" s="48">
        <v>4</v>
      </c>
      <c r="B25" s="62"/>
      <c r="C25" s="63" t="s">
        <v>48</v>
      </c>
      <c r="D25" s="64">
        <v>143</v>
      </c>
      <c r="E25" s="65">
        <v>2578</v>
      </c>
      <c r="F25" s="22">
        <f t="shared" ref="F25:F50" si="5">IFERROR(1/(E25*660/1000000/D25),"")</f>
        <v>84.04447892423066</v>
      </c>
      <c r="G25" s="65">
        <v>3</v>
      </c>
      <c r="H25" s="65">
        <v>8</v>
      </c>
      <c r="I25" s="54">
        <v>0</v>
      </c>
      <c r="J25" s="55">
        <v>0</v>
      </c>
      <c r="K25" s="55">
        <v>0</v>
      </c>
      <c r="L25" s="55">
        <v>0</v>
      </c>
      <c r="M25" s="22">
        <f t="shared" ref="M25:M50" si="6">IFERROR((H25/((E25*660/1000000/D25)^-1)*10.5)*G25,"")</f>
        <v>2.9984123076923082</v>
      </c>
      <c r="N25" s="23">
        <f t="shared" ref="N25:N50" si="7">IFERROR(10.5*G25-O25-M25-I25-J25-L25-K25,"")</f>
        <v>4.8765876923076918</v>
      </c>
      <c r="O25" s="24">
        <f t="shared" si="2"/>
        <v>23.625</v>
      </c>
      <c r="P25" s="85">
        <f t="shared" si="4"/>
        <v>0.99947076923076938</v>
      </c>
      <c r="Q25" s="3" t="s">
        <v>48</v>
      </c>
      <c r="R25" s="3">
        <v>466</v>
      </c>
      <c r="S25" s="3">
        <f>D25*25/R25</f>
        <v>7.6716738197424892</v>
      </c>
      <c r="T25" s="3">
        <f>25-S25</f>
        <v>17.328326180257513</v>
      </c>
    </row>
    <row r="26" spans="1:20" outlineLevel="1">
      <c r="A26" s="46">
        <v>5</v>
      </c>
      <c r="B26" s="56"/>
      <c r="C26" s="57"/>
      <c r="D26" s="58"/>
      <c r="E26" s="59"/>
      <c r="F26" s="19" t="str">
        <f t="shared" si="5"/>
        <v/>
      </c>
      <c r="G26" s="59"/>
      <c r="H26" s="59"/>
      <c r="I26" s="60">
        <v>0</v>
      </c>
      <c r="J26" s="61">
        <v>0</v>
      </c>
      <c r="K26" s="61">
        <v>0</v>
      </c>
      <c r="L26" s="61">
        <v>0</v>
      </c>
      <c r="M26" s="19" t="str">
        <f t="shared" si="6"/>
        <v/>
      </c>
      <c r="N26" s="20" t="str">
        <f t="shared" si="7"/>
        <v/>
      </c>
      <c r="O26" s="21">
        <f t="shared" si="2"/>
        <v>0</v>
      </c>
    </row>
    <row r="27" spans="1:20" outlineLevel="1">
      <c r="A27" s="48">
        <v>6</v>
      </c>
      <c r="B27" s="49"/>
      <c r="C27" s="50"/>
      <c r="D27" s="51"/>
      <c r="E27" s="52"/>
      <c r="F27" s="53" t="str">
        <f t="shared" si="5"/>
        <v/>
      </c>
      <c r="G27" s="52"/>
      <c r="H27" s="52"/>
      <c r="I27" s="54">
        <v>0</v>
      </c>
      <c r="J27" s="55">
        <v>0</v>
      </c>
      <c r="K27" s="55">
        <v>0</v>
      </c>
      <c r="L27" s="55">
        <v>0</v>
      </c>
      <c r="M27" s="13" t="str">
        <f t="shared" si="6"/>
        <v/>
      </c>
      <c r="N27" s="14" t="str">
        <f t="shared" si="7"/>
        <v/>
      </c>
      <c r="O27" s="24">
        <f t="shared" si="2"/>
        <v>0</v>
      </c>
    </row>
    <row r="28" spans="1:20" outlineLevel="1">
      <c r="A28" s="46">
        <v>7</v>
      </c>
      <c r="B28" s="56"/>
      <c r="C28" s="57"/>
      <c r="D28" s="59"/>
      <c r="E28" s="59"/>
      <c r="F28" s="19" t="str">
        <f t="shared" si="5"/>
        <v/>
      </c>
      <c r="G28" s="59"/>
      <c r="H28" s="59"/>
      <c r="I28" s="60">
        <v>0</v>
      </c>
      <c r="J28" s="61">
        <v>0</v>
      </c>
      <c r="K28" s="61">
        <v>0</v>
      </c>
      <c r="L28" s="61">
        <v>0</v>
      </c>
      <c r="M28" s="19" t="str">
        <f t="shared" si="6"/>
        <v/>
      </c>
      <c r="N28" s="20" t="str">
        <f t="shared" si="7"/>
        <v/>
      </c>
      <c r="O28" s="21">
        <f t="shared" si="2"/>
        <v>0</v>
      </c>
    </row>
    <row r="29" spans="1:20" outlineLevel="1">
      <c r="A29" s="48">
        <v>8</v>
      </c>
      <c r="B29" s="49"/>
      <c r="C29" s="50"/>
      <c r="D29" s="52"/>
      <c r="E29" s="52"/>
      <c r="F29" s="53" t="str">
        <f t="shared" si="5"/>
        <v/>
      </c>
      <c r="G29" s="52"/>
      <c r="H29" s="52"/>
      <c r="I29" s="54">
        <v>0</v>
      </c>
      <c r="J29" s="55">
        <v>0</v>
      </c>
      <c r="K29" s="55">
        <v>0</v>
      </c>
      <c r="L29" s="55">
        <v>0</v>
      </c>
      <c r="M29" s="13" t="str">
        <f t="shared" si="6"/>
        <v/>
      </c>
      <c r="N29" s="14" t="str">
        <f t="shared" si="7"/>
        <v/>
      </c>
      <c r="O29" s="24">
        <f t="shared" si="2"/>
        <v>0</v>
      </c>
    </row>
    <row r="30" spans="1:20" outlineLevel="1">
      <c r="A30" s="46">
        <v>9</v>
      </c>
      <c r="B30" s="56"/>
      <c r="C30" s="57"/>
      <c r="D30" s="59"/>
      <c r="E30" s="59"/>
      <c r="F30" s="19" t="str">
        <f t="shared" si="5"/>
        <v/>
      </c>
      <c r="G30" s="59"/>
      <c r="H30" s="59"/>
      <c r="I30" s="60">
        <v>0</v>
      </c>
      <c r="J30" s="61">
        <v>0</v>
      </c>
      <c r="K30" s="61">
        <v>0</v>
      </c>
      <c r="L30" s="61">
        <v>0</v>
      </c>
      <c r="M30" s="19" t="str">
        <f t="shared" si="6"/>
        <v/>
      </c>
      <c r="N30" s="20" t="str">
        <f t="shared" si="7"/>
        <v/>
      </c>
      <c r="O30" s="21">
        <f t="shared" si="2"/>
        <v>0</v>
      </c>
    </row>
    <row r="31" spans="1:20" outlineLevel="1">
      <c r="A31" s="48">
        <v>10</v>
      </c>
      <c r="B31" s="67"/>
      <c r="C31" s="50"/>
      <c r="D31" s="52"/>
      <c r="E31" s="52"/>
      <c r="F31" s="53" t="str">
        <f t="shared" si="5"/>
        <v/>
      </c>
      <c r="G31" s="52"/>
      <c r="H31" s="52"/>
      <c r="I31" s="54">
        <v>0</v>
      </c>
      <c r="J31" s="55">
        <v>0</v>
      </c>
      <c r="K31" s="55">
        <v>0</v>
      </c>
      <c r="L31" s="55">
        <v>0</v>
      </c>
      <c r="M31" s="13" t="str">
        <f t="shared" si="6"/>
        <v/>
      </c>
      <c r="N31" s="14" t="str">
        <f t="shared" si="7"/>
        <v/>
      </c>
      <c r="O31" s="24">
        <f t="shared" si="2"/>
        <v>0</v>
      </c>
    </row>
    <row r="32" spans="1:20" outlineLevel="1">
      <c r="A32" s="46">
        <v>11</v>
      </c>
      <c r="B32" s="47"/>
      <c r="C32" s="57"/>
      <c r="D32" s="59"/>
      <c r="E32" s="59"/>
      <c r="F32" s="19" t="str">
        <f t="shared" si="5"/>
        <v/>
      </c>
      <c r="G32" s="59"/>
      <c r="H32" s="59"/>
      <c r="I32" s="60">
        <v>0</v>
      </c>
      <c r="J32" s="61">
        <v>0</v>
      </c>
      <c r="K32" s="61">
        <v>0</v>
      </c>
      <c r="L32" s="61">
        <v>0</v>
      </c>
      <c r="M32" s="19" t="str">
        <f t="shared" si="6"/>
        <v/>
      </c>
      <c r="N32" s="20" t="str">
        <f t="shared" si="7"/>
        <v/>
      </c>
      <c r="O32" s="21">
        <f t="shared" si="2"/>
        <v>0</v>
      </c>
    </row>
    <row r="33" spans="1:15" outlineLevel="1">
      <c r="A33" s="48">
        <v>12</v>
      </c>
      <c r="B33" s="67"/>
      <c r="C33" s="50"/>
      <c r="D33" s="52"/>
      <c r="E33" s="52"/>
      <c r="F33" s="53" t="str">
        <f t="shared" si="5"/>
        <v/>
      </c>
      <c r="G33" s="52"/>
      <c r="H33" s="52"/>
      <c r="I33" s="54">
        <v>0</v>
      </c>
      <c r="J33" s="55">
        <v>0</v>
      </c>
      <c r="K33" s="55">
        <v>0</v>
      </c>
      <c r="L33" s="55">
        <v>0</v>
      </c>
      <c r="M33" s="13" t="str">
        <f t="shared" si="6"/>
        <v/>
      </c>
      <c r="N33" s="14" t="str">
        <f t="shared" si="7"/>
        <v/>
      </c>
      <c r="O33" s="24">
        <f t="shared" si="2"/>
        <v>0</v>
      </c>
    </row>
    <row r="34" spans="1:15" outlineLevel="1">
      <c r="A34" s="46">
        <v>13</v>
      </c>
      <c r="B34" s="47"/>
      <c r="C34" s="57"/>
      <c r="D34" s="59"/>
      <c r="E34" s="59"/>
      <c r="F34" s="19" t="str">
        <f t="shared" si="5"/>
        <v/>
      </c>
      <c r="G34" s="59"/>
      <c r="H34" s="59"/>
      <c r="I34" s="60">
        <v>0</v>
      </c>
      <c r="J34" s="61">
        <v>0</v>
      </c>
      <c r="K34" s="61">
        <v>0</v>
      </c>
      <c r="L34" s="61">
        <v>0</v>
      </c>
      <c r="M34" s="19" t="str">
        <f t="shared" si="6"/>
        <v/>
      </c>
      <c r="N34" s="20" t="str">
        <f t="shared" si="7"/>
        <v/>
      </c>
      <c r="O34" s="21">
        <f t="shared" si="2"/>
        <v>0</v>
      </c>
    </row>
    <row r="35" spans="1:15" outlineLevel="1">
      <c r="A35" s="48">
        <v>14</v>
      </c>
      <c r="B35" s="67"/>
      <c r="C35" s="50"/>
      <c r="D35" s="52"/>
      <c r="E35" s="52"/>
      <c r="F35" s="53" t="str">
        <f t="shared" si="5"/>
        <v/>
      </c>
      <c r="G35" s="52"/>
      <c r="H35" s="52"/>
      <c r="I35" s="54">
        <v>0</v>
      </c>
      <c r="J35" s="55">
        <v>0</v>
      </c>
      <c r="K35" s="55">
        <v>0</v>
      </c>
      <c r="L35" s="55">
        <v>0</v>
      </c>
      <c r="M35" s="13" t="str">
        <f t="shared" si="6"/>
        <v/>
      </c>
      <c r="N35" s="14" t="str">
        <f t="shared" si="7"/>
        <v/>
      </c>
      <c r="O35" s="24">
        <f t="shared" si="2"/>
        <v>0</v>
      </c>
    </row>
    <row r="36" spans="1:15" outlineLevel="1">
      <c r="A36" s="46">
        <v>15</v>
      </c>
      <c r="B36" s="47"/>
      <c r="C36" s="57"/>
      <c r="D36" s="59"/>
      <c r="E36" s="59"/>
      <c r="F36" s="19" t="str">
        <f t="shared" si="5"/>
        <v/>
      </c>
      <c r="G36" s="59"/>
      <c r="H36" s="59"/>
      <c r="I36" s="60">
        <v>0</v>
      </c>
      <c r="J36" s="61">
        <v>0</v>
      </c>
      <c r="K36" s="61">
        <v>0</v>
      </c>
      <c r="L36" s="61">
        <v>0</v>
      </c>
      <c r="M36" s="19" t="str">
        <f t="shared" si="6"/>
        <v/>
      </c>
      <c r="N36" s="20" t="str">
        <f t="shared" si="7"/>
        <v/>
      </c>
      <c r="O36" s="21">
        <f t="shared" si="2"/>
        <v>0</v>
      </c>
    </row>
    <row r="37" spans="1:15" outlineLevel="1">
      <c r="A37" s="48">
        <v>16</v>
      </c>
      <c r="B37" s="67"/>
      <c r="C37" s="50"/>
      <c r="D37" s="52"/>
      <c r="E37" s="52"/>
      <c r="F37" s="53" t="str">
        <f t="shared" si="5"/>
        <v/>
      </c>
      <c r="G37" s="52"/>
      <c r="H37" s="52"/>
      <c r="I37" s="54">
        <v>0</v>
      </c>
      <c r="J37" s="55">
        <v>0</v>
      </c>
      <c r="K37" s="55">
        <v>0</v>
      </c>
      <c r="L37" s="55">
        <v>0</v>
      </c>
      <c r="M37" s="13" t="str">
        <f t="shared" si="6"/>
        <v/>
      </c>
      <c r="N37" s="14" t="str">
        <f t="shared" si="7"/>
        <v/>
      </c>
      <c r="O37" s="24">
        <f t="shared" si="2"/>
        <v>0</v>
      </c>
    </row>
    <row r="38" spans="1:15" outlineLevel="1">
      <c r="A38" s="46">
        <v>17</v>
      </c>
      <c r="B38" s="47"/>
      <c r="C38" s="57"/>
      <c r="D38" s="59"/>
      <c r="E38" s="59"/>
      <c r="F38" s="19" t="str">
        <f t="shared" si="5"/>
        <v/>
      </c>
      <c r="G38" s="59"/>
      <c r="H38" s="59"/>
      <c r="I38" s="60">
        <v>0</v>
      </c>
      <c r="J38" s="61">
        <v>0</v>
      </c>
      <c r="K38" s="61">
        <v>0</v>
      </c>
      <c r="L38" s="61">
        <v>0</v>
      </c>
      <c r="M38" s="19" t="str">
        <f t="shared" si="6"/>
        <v/>
      </c>
      <c r="N38" s="20" t="str">
        <f t="shared" si="7"/>
        <v/>
      </c>
      <c r="O38" s="21">
        <f t="shared" si="2"/>
        <v>0</v>
      </c>
    </row>
    <row r="39" spans="1:15" outlineLevel="1">
      <c r="A39" s="48">
        <v>18</v>
      </c>
      <c r="B39" s="67"/>
      <c r="C39" s="50"/>
      <c r="D39" s="52"/>
      <c r="E39" s="52"/>
      <c r="F39" s="53" t="str">
        <f t="shared" si="5"/>
        <v/>
      </c>
      <c r="G39" s="52"/>
      <c r="H39" s="52"/>
      <c r="I39" s="54">
        <v>0</v>
      </c>
      <c r="J39" s="55">
        <v>0</v>
      </c>
      <c r="K39" s="55">
        <v>0</v>
      </c>
      <c r="L39" s="55">
        <v>0</v>
      </c>
      <c r="M39" s="13" t="str">
        <f t="shared" si="6"/>
        <v/>
      </c>
      <c r="N39" s="14" t="str">
        <f t="shared" si="7"/>
        <v/>
      </c>
      <c r="O39" s="24">
        <f t="shared" si="2"/>
        <v>0</v>
      </c>
    </row>
    <row r="40" spans="1:15" outlineLevel="1">
      <c r="A40" s="46">
        <v>19</v>
      </c>
      <c r="B40" s="47"/>
      <c r="C40" s="57"/>
      <c r="D40" s="59"/>
      <c r="E40" s="59"/>
      <c r="F40" s="19" t="str">
        <f t="shared" si="5"/>
        <v/>
      </c>
      <c r="G40" s="59"/>
      <c r="H40" s="59"/>
      <c r="I40" s="60">
        <v>0</v>
      </c>
      <c r="J40" s="61">
        <v>0</v>
      </c>
      <c r="K40" s="61">
        <v>0</v>
      </c>
      <c r="L40" s="61">
        <v>0</v>
      </c>
      <c r="M40" s="19" t="str">
        <f t="shared" si="6"/>
        <v/>
      </c>
      <c r="N40" s="20" t="str">
        <f t="shared" si="7"/>
        <v/>
      </c>
      <c r="O40" s="21">
        <f t="shared" si="2"/>
        <v>0</v>
      </c>
    </row>
    <row r="41" spans="1:15" outlineLevel="1">
      <c r="A41" s="48">
        <v>20</v>
      </c>
      <c r="B41" s="67"/>
      <c r="C41" s="50"/>
      <c r="D41" s="52"/>
      <c r="E41" s="52"/>
      <c r="F41" s="53" t="str">
        <f t="shared" si="5"/>
        <v/>
      </c>
      <c r="G41" s="52"/>
      <c r="H41" s="52"/>
      <c r="I41" s="54">
        <v>0</v>
      </c>
      <c r="J41" s="55">
        <v>0</v>
      </c>
      <c r="K41" s="55">
        <v>0</v>
      </c>
      <c r="L41" s="55">
        <v>0</v>
      </c>
      <c r="M41" s="13" t="str">
        <f t="shared" si="6"/>
        <v/>
      </c>
      <c r="N41" s="14" t="str">
        <f t="shared" si="7"/>
        <v/>
      </c>
      <c r="O41" s="24">
        <f t="shared" si="2"/>
        <v>0</v>
      </c>
    </row>
    <row r="42" spans="1:15" outlineLevel="1">
      <c r="A42" s="46">
        <v>21</v>
      </c>
      <c r="B42" s="47"/>
      <c r="C42" s="57"/>
      <c r="D42" s="59"/>
      <c r="E42" s="59"/>
      <c r="F42" s="19" t="str">
        <f t="shared" si="5"/>
        <v/>
      </c>
      <c r="G42" s="59"/>
      <c r="H42" s="59"/>
      <c r="I42" s="60">
        <v>0</v>
      </c>
      <c r="J42" s="61">
        <v>0</v>
      </c>
      <c r="K42" s="61">
        <v>0</v>
      </c>
      <c r="L42" s="61">
        <v>0</v>
      </c>
      <c r="M42" s="19" t="str">
        <f t="shared" si="6"/>
        <v/>
      </c>
      <c r="N42" s="20" t="str">
        <f t="shared" si="7"/>
        <v/>
      </c>
      <c r="O42" s="21">
        <f t="shared" si="2"/>
        <v>0</v>
      </c>
    </row>
    <row r="43" spans="1:15" outlineLevel="1">
      <c r="A43" s="48">
        <v>22</v>
      </c>
      <c r="B43" s="67"/>
      <c r="C43" s="50"/>
      <c r="D43" s="52"/>
      <c r="E43" s="52"/>
      <c r="F43" s="53" t="str">
        <f t="shared" si="5"/>
        <v/>
      </c>
      <c r="G43" s="52"/>
      <c r="H43" s="52"/>
      <c r="I43" s="54">
        <v>0</v>
      </c>
      <c r="J43" s="55">
        <v>0</v>
      </c>
      <c r="K43" s="55">
        <v>0</v>
      </c>
      <c r="L43" s="55">
        <v>0</v>
      </c>
      <c r="M43" s="13" t="str">
        <f t="shared" si="6"/>
        <v/>
      </c>
      <c r="N43" s="14" t="str">
        <f t="shared" si="7"/>
        <v/>
      </c>
      <c r="O43" s="24">
        <f t="shared" si="2"/>
        <v>0</v>
      </c>
    </row>
    <row r="44" spans="1:15" outlineLevel="1">
      <c r="A44" s="46">
        <v>23</v>
      </c>
      <c r="B44" s="47"/>
      <c r="C44" s="57"/>
      <c r="D44" s="59"/>
      <c r="E44" s="59"/>
      <c r="F44" s="19" t="str">
        <f t="shared" si="5"/>
        <v/>
      </c>
      <c r="G44" s="59"/>
      <c r="H44" s="59"/>
      <c r="I44" s="60">
        <v>0</v>
      </c>
      <c r="J44" s="61">
        <v>0</v>
      </c>
      <c r="K44" s="61">
        <v>0</v>
      </c>
      <c r="L44" s="61">
        <v>0</v>
      </c>
      <c r="M44" s="19" t="str">
        <f t="shared" si="6"/>
        <v/>
      </c>
      <c r="N44" s="20" t="str">
        <f t="shared" si="7"/>
        <v/>
      </c>
      <c r="O44" s="21">
        <f t="shared" si="2"/>
        <v>0</v>
      </c>
    </row>
    <row r="45" spans="1:15" outlineLevel="1">
      <c r="A45" s="48">
        <v>24</v>
      </c>
      <c r="B45" s="67"/>
      <c r="C45" s="50"/>
      <c r="D45" s="52"/>
      <c r="E45" s="52"/>
      <c r="F45" s="53" t="str">
        <f t="shared" si="5"/>
        <v/>
      </c>
      <c r="G45" s="52"/>
      <c r="H45" s="52"/>
      <c r="I45" s="54">
        <v>0</v>
      </c>
      <c r="J45" s="55">
        <v>0</v>
      </c>
      <c r="K45" s="55">
        <v>0</v>
      </c>
      <c r="L45" s="55">
        <v>0</v>
      </c>
      <c r="M45" s="13" t="str">
        <f t="shared" si="6"/>
        <v/>
      </c>
      <c r="N45" s="14" t="str">
        <f t="shared" si="7"/>
        <v/>
      </c>
      <c r="O45" s="24">
        <f t="shared" si="2"/>
        <v>0</v>
      </c>
    </row>
    <row r="46" spans="1:15" outlineLevel="1">
      <c r="A46" s="46">
        <v>25</v>
      </c>
      <c r="B46" s="47"/>
      <c r="C46" s="57"/>
      <c r="D46" s="59"/>
      <c r="E46" s="59"/>
      <c r="F46" s="19" t="str">
        <f t="shared" si="5"/>
        <v/>
      </c>
      <c r="G46" s="59"/>
      <c r="H46" s="59"/>
      <c r="I46" s="60">
        <v>0</v>
      </c>
      <c r="J46" s="61">
        <v>0</v>
      </c>
      <c r="K46" s="61">
        <v>0</v>
      </c>
      <c r="L46" s="61">
        <v>0</v>
      </c>
      <c r="M46" s="19" t="str">
        <f t="shared" si="6"/>
        <v/>
      </c>
      <c r="N46" s="20" t="str">
        <f t="shared" si="7"/>
        <v/>
      </c>
      <c r="O46" s="21">
        <f t="shared" si="2"/>
        <v>0</v>
      </c>
    </row>
    <row r="47" spans="1:15" outlineLevel="1">
      <c r="A47" s="48">
        <v>26</v>
      </c>
      <c r="B47" s="67"/>
      <c r="C47" s="50"/>
      <c r="D47" s="52"/>
      <c r="E47" s="52"/>
      <c r="F47" s="53" t="str">
        <f t="shared" si="5"/>
        <v/>
      </c>
      <c r="G47" s="52"/>
      <c r="H47" s="52"/>
      <c r="I47" s="54">
        <v>0</v>
      </c>
      <c r="J47" s="55">
        <v>0</v>
      </c>
      <c r="K47" s="55">
        <v>0</v>
      </c>
      <c r="L47" s="55">
        <v>0</v>
      </c>
      <c r="M47" s="13" t="str">
        <f t="shared" si="6"/>
        <v/>
      </c>
      <c r="N47" s="14" t="str">
        <f t="shared" si="7"/>
        <v/>
      </c>
      <c r="O47" s="24">
        <f t="shared" si="2"/>
        <v>0</v>
      </c>
    </row>
    <row r="48" spans="1:15" outlineLevel="1">
      <c r="A48" s="46">
        <v>27</v>
      </c>
      <c r="B48" s="47"/>
      <c r="C48" s="57"/>
      <c r="D48" s="59"/>
      <c r="E48" s="59"/>
      <c r="F48" s="19" t="str">
        <f t="shared" si="5"/>
        <v/>
      </c>
      <c r="G48" s="59"/>
      <c r="H48" s="59"/>
      <c r="I48" s="60">
        <v>0</v>
      </c>
      <c r="J48" s="61">
        <v>0</v>
      </c>
      <c r="K48" s="61">
        <v>0</v>
      </c>
      <c r="L48" s="61">
        <v>0</v>
      </c>
      <c r="M48" s="19" t="str">
        <f t="shared" si="6"/>
        <v/>
      </c>
      <c r="N48" s="20" t="str">
        <f t="shared" si="7"/>
        <v/>
      </c>
      <c r="O48" s="21">
        <f t="shared" si="2"/>
        <v>0</v>
      </c>
    </row>
    <row r="49" spans="1:15" outlineLevel="1">
      <c r="A49" s="48">
        <v>28</v>
      </c>
      <c r="B49" s="67"/>
      <c r="C49" s="50"/>
      <c r="D49" s="52"/>
      <c r="E49" s="52"/>
      <c r="F49" s="53" t="str">
        <f t="shared" si="5"/>
        <v/>
      </c>
      <c r="G49" s="52"/>
      <c r="H49" s="52"/>
      <c r="I49" s="54">
        <v>0</v>
      </c>
      <c r="J49" s="55">
        <v>0</v>
      </c>
      <c r="K49" s="55">
        <v>0</v>
      </c>
      <c r="L49" s="55">
        <v>0</v>
      </c>
      <c r="M49" s="13" t="str">
        <f t="shared" si="6"/>
        <v/>
      </c>
      <c r="N49" s="14" t="str">
        <f t="shared" si="7"/>
        <v/>
      </c>
      <c r="O49" s="24">
        <f t="shared" si="2"/>
        <v>0</v>
      </c>
    </row>
    <row r="50" spans="1:15" ht="15" outlineLevel="1" thickBot="1">
      <c r="A50" s="46">
        <v>29</v>
      </c>
      <c r="B50" s="47"/>
      <c r="C50" s="57"/>
      <c r="D50" s="59"/>
      <c r="E50" s="59"/>
      <c r="F50" s="19" t="str">
        <f t="shared" si="5"/>
        <v/>
      </c>
      <c r="G50" s="59"/>
      <c r="H50" s="59"/>
      <c r="I50" s="68">
        <v>0</v>
      </c>
      <c r="J50" s="69">
        <v>0</v>
      </c>
      <c r="K50" s="69">
        <v>0</v>
      </c>
      <c r="L50" s="69">
        <v>0</v>
      </c>
      <c r="M50" s="30" t="str">
        <f t="shared" si="6"/>
        <v/>
      </c>
      <c r="N50" s="31" t="str">
        <f t="shared" si="7"/>
        <v/>
      </c>
      <c r="O50" s="21">
        <f t="shared" si="2"/>
        <v>0</v>
      </c>
    </row>
    <row r="51" spans="1:15" ht="16.5" customHeight="1" thickTop="1"/>
  </sheetData>
  <sheetProtection selectLockedCells="1"/>
  <dataConsolidate/>
  <conditionalFormatting sqref="I21:O50">
    <cfRule type="cellIs" dxfId="10" priority="10" operator="equal">
      <formula>0</formula>
    </cfRule>
    <cfRule type="cellIs" dxfId="9" priority="11" operator="lessThan">
      <formula>0.5</formula>
    </cfRule>
  </conditionalFormatting>
  <conditionalFormatting sqref="D12:D13">
    <cfRule type="cellIs" dxfId="8" priority="8" operator="equal">
      <formula>0</formula>
    </cfRule>
    <cfRule type="cellIs" dxfId="7" priority="9" operator="lessThan">
      <formula>0.5</formula>
    </cfRule>
  </conditionalFormatting>
  <conditionalFormatting sqref="D12:D13">
    <cfRule type="expression" dxfId="6" priority="7">
      <formula>(MM_sum/_xlnm.extract &gt; 85.5)</formula>
    </cfRule>
  </conditionalFormatting>
  <conditionalFormatting sqref="D14">
    <cfRule type="cellIs" dxfId="5" priority="5" operator="equal">
      <formula>0</formula>
    </cfRule>
    <cfRule type="cellIs" dxfId="4" priority="6" operator="lessThan">
      <formula>0.5</formula>
    </cfRule>
  </conditionalFormatting>
  <conditionalFormatting sqref="D14">
    <cfRule type="expression" dxfId="3" priority="4">
      <formula>(MM_sum/_xlnm.extract &gt; 85.5)</formula>
    </cfRule>
  </conditionalFormatting>
  <conditionalFormatting sqref="D15:D17">
    <cfRule type="cellIs" dxfId="2" priority="2" operator="equal">
      <formula>0</formula>
    </cfRule>
    <cfRule type="cellIs" dxfId="1" priority="3" operator="lessThan">
      <formula>0.5</formula>
    </cfRule>
  </conditionalFormatting>
  <conditionalFormatting sqref="D15:D17">
    <cfRule type="expression" dxfId="0" priority="1">
      <formula>(MM_sum/_xlnm.extract &gt; 85.5)</formula>
    </cfRule>
  </conditionalFormatting>
  <dataValidations count="1">
    <dataValidation type="custom" allowBlank="1" showInputMessage="1" showErrorMessage="1" sqref="M20:P20 C21:E22 G21:L22 F21:F50 M21:O50 A20:H20 B18 A1:A5">
      <formula1>""""""</formula1>
    </dataValidation>
  </dataValidation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1:O209"/>
  <sheetViews>
    <sheetView tabSelected="1" topLeftCell="B117" workbookViewId="0">
      <selection activeCell="C22" sqref="C22"/>
    </sheetView>
  </sheetViews>
  <sheetFormatPr baseColWidth="10" defaultColWidth="8.83203125" defaultRowHeight="14" x14ac:dyDescent="0"/>
  <cols>
    <col min="2" max="2" width="14.5" customWidth="1"/>
    <col min="3" max="3" width="11.83203125" customWidth="1"/>
    <col min="4" max="4" width="14.5" customWidth="1"/>
    <col min="5" max="5" width="12" customWidth="1"/>
    <col min="6" max="6" width="17.5" customWidth="1"/>
    <col min="7" max="7" width="12.1640625" bestFit="1" customWidth="1"/>
    <col min="8" max="8" width="18.1640625" customWidth="1"/>
    <col min="9" max="9" width="12.1640625" bestFit="1" customWidth="1"/>
    <col min="10" max="15" width="9.83203125" bestFit="1" customWidth="1"/>
  </cols>
  <sheetData>
    <row r="21" spans="2:15">
      <c r="B21" t="s">
        <v>55</v>
      </c>
      <c r="C21" t="s">
        <v>60</v>
      </c>
      <c r="D21" t="s">
        <v>56</v>
      </c>
      <c r="E21" t="s">
        <v>56</v>
      </c>
      <c r="F21" t="s">
        <v>56</v>
      </c>
      <c r="G21" t="s">
        <v>57</v>
      </c>
      <c r="H21" t="s">
        <v>57</v>
      </c>
      <c r="I21" t="s">
        <v>57</v>
      </c>
      <c r="J21" t="s">
        <v>58</v>
      </c>
      <c r="K21" t="s">
        <v>58</v>
      </c>
      <c r="L21" t="s">
        <v>58</v>
      </c>
      <c r="M21" t="s">
        <v>59</v>
      </c>
      <c r="N21" t="s">
        <v>59</v>
      </c>
      <c r="O21" t="s">
        <v>59</v>
      </c>
    </row>
    <row r="22" spans="2:15">
      <c r="B22">
        <v>30</v>
      </c>
      <c r="C22" s="88">
        <v>1051</v>
      </c>
      <c r="D22" s="88">
        <v>2220</v>
      </c>
      <c r="E22" s="88">
        <v>1497</v>
      </c>
      <c r="F22" s="88">
        <v>2010</v>
      </c>
      <c r="G22" s="88">
        <v>2024</v>
      </c>
      <c r="H22" s="88">
        <v>1345</v>
      </c>
      <c r="I22" s="88">
        <v>1291</v>
      </c>
      <c r="J22" s="88">
        <v>1480</v>
      </c>
      <c r="K22" s="88">
        <v>1531</v>
      </c>
      <c r="L22" s="88">
        <v>1868</v>
      </c>
      <c r="M22" s="88">
        <v>1162</v>
      </c>
      <c r="N22" s="88">
        <v>1322</v>
      </c>
      <c r="O22" s="88">
        <v>1256</v>
      </c>
    </row>
    <row r="23" spans="2:15">
      <c r="B23">
        <v>31</v>
      </c>
      <c r="C23" s="88">
        <v>1013</v>
      </c>
      <c r="D23" s="88">
        <v>2368</v>
      </c>
      <c r="E23" s="88">
        <v>1631</v>
      </c>
      <c r="F23" s="88">
        <v>2170</v>
      </c>
      <c r="G23" s="88">
        <v>2200</v>
      </c>
      <c r="H23" s="88">
        <v>1493</v>
      </c>
      <c r="I23" s="88">
        <v>1397</v>
      </c>
      <c r="J23" s="88">
        <v>1563</v>
      </c>
      <c r="K23" s="88">
        <v>1689</v>
      </c>
      <c r="L23" s="88">
        <v>2028</v>
      </c>
      <c r="M23" s="88">
        <v>1317</v>
      </c>
      <c r="N23" s="88">
        <v>1456</v>
      </c>
      <c r="O23" s="88">
        <v>1383</v>
      </c>
    </row>
    <row r="24" spans="2:15">
      <c r="B24">
        <v>32</v>
      </c>
      <c r="C24" s="88">
        <v>1050</v>
      </c>
      <c r="D24" s="88">
        <v>2442</v>
      </c>
      <c r="E24" s="88">
        <v>1800</v>
      </c>
      <c r="F24" s="88">
        <v>1910</v>
      </c>
      <c r="G24" s="88">
        <v>2298</v>
      </c>
      <c r="H24" s="88">
        <v>1612</v>
      </c>
      <c r="I24" s="88">
        <v>1460</v>
      </c>
      <c r="J24" s="88">
        <v>1736</v>
      </c>
      <c r="K24" s="88">
        <v>1816</v>
      </c>
      <c r="L24" s="88">
        <v>2226</v>
      </c>
      <c r="M24" s="88">
        <v>1422</v>
      </c>
      <c r="N24" s="88">
        <v>1576</v>
      </c>
      <c r="O24" s="88">
        <v>1457</v>
      </c>
    </row>
    <row r="25" spans="2:15">
      <c r="B25">
        <v>33</v>
      </c>
      <c r="C25" s="88">
        <v>1031</v>
      </c>
      <c r="D25" s="88">
        <v>2608</v>
      </c>
      <c r="E25" s="88">
        <v>1821</v>
      </c>
      <c r="F25" s="88">
        <v>2029</v>
      </c>
      <c r="G25" s="88">
        <v>2484</v>
      </c>
      <c r="H25" s="88">
        <v>1744</v>
      </c>
      <c r="I25" s="88">
        <v>1552</v>
      </c>
      <c r="J25" s="88">
        <v>1811</v>
      </c>
      <c r="K25" s="88">
        <v>1949</v>
      </c>
      <c r="L25" s="88">
        <v>2339</v>
      </c>
      <c r="M25" s="88">
        <v>1495</v>
      </c>
      <c r="N25" s="88">
        <v>1635</v>
      </c>
      <c r="O25" s="88">
        <v>1501</v>
      </c>
    </row>
    <row r="26" spans="2:15">
      <c r="B26">
        <v>34</v>
      </c>
      <c r="C26" s="88">
        <v>1060</v>
      </c>
      <c r="D26" s="88">
        <v>2741</v>
      </c>
      <c r="E26" s="88">
        <v>1895</v>
      </c>
      <c r="F26" s="88">
        <v>2156</v>
      </c>
      <c r="G26" s="88">
        <v>2486</v>
      </c>
      <c r="H26" s="88">
        <v>1764</v>
      </c>
      <c r="I26" s="88">
        <v>1622</v>
      </c>
      <c r="J26" s="88">
        <v>1924</v>
      </c>
      <c r="K26" s="88">
        <v>2052</v>
      </c>
      <c r="L26" s="88">
        <v>2407</v>
      </c>
      <c r="M26" s="88">
        <v>1555</v>
      </c>
      <c r="N26" s="88">
        <v>1757</v>
      </c>
      <c r="O26" s="88">
        <v>1584</v>
      </c>
    </row>
    <row r="27" spans="2:15">
      <c r="B27">
        <v>35</v>
      </c>
      <c r="C27" s="88">
        <v>996</v>
      </c>
      <c r="D27" s="88">
        <v>2779</v>
      </c>
      <c r="E27" s="88">
        <v>1996</v>
      </c>
      <c r="F27" s="88">
        <v>2198</v>
      </c>
      <c r="G27" s="88">
        <v>2497</v>
      </c>
      <c r="H27" s="88">
        <v>1833</v>
      </c>
      <c r="I27" s="88">
        <v>1672</v>
      </c>
      <c r="J27" s="88">
        <v>1912</v>
      </c>
      <c r="K27" s="88">
        <v>2035</v>
      </c>
      <c r="L27" s="88">
        <v>2540</v>
      </c>
      <c r="M27" s="88">
        <v>1631</v>
      </c>
      <c r="N27" s="88">
        <v>1812</v>
      </c>
      <c r="O27" s="88">
        <v>1613</v>
      </c>
    </row>
    <row r="28" spans="2:15">
      <c r="B28">
        <v>36</v>
      </c>
      <c r="C28" s="88">
        <v>1016</v>
      </c>
      <c r="D28" s="88">
        <v>2834</v>
      </c>
      <c r="E28" s="88">
        <v>2055</v>
      </c>
      <c r="F28" s="88">
        <v>2279</v>
      </c>
      <c r="G28" s="88">
        <v>2627</v>
      </c>
      <c r="H28" s="88">
        <v>1880</v>
      </c>
      <c r="I28" s="88">
        <v>1732</v>
      </c>
      <c r="J28" s="88">
        <v>2025</v>
      </c>
      <c r="K28" s="88">
        <v>2190</v>
      </c>
      <c r="L28" s="88">
        <v>2666</v>
      </c>
      <c r="M28" s="88">
        <v>1689</v>
      </c>
      <c r="N28" s="88">
        <v>1824</v>
      </c>
      <c r="O28" s="88">
        <v>1705</v>
      </c>
    </row>
    <row r="29" spans="2:15">
      <c r="B29">
        <v>37</v>
      </c>
      <c r="C29" s="88">
        <v>996</v>
      </c>
      <c r="D29" s="88">
        <v>2909</v>
      </c>
      <c r="E29" s="88">
        <v>2130</v>
      </c>
      <c r="F29" s="88">
        <v>2314</v>
      </c>
      <c r="G29" s="88">
        <v>2663</v>
      </c>
      <c r="H29" s="88">
        <v>1945</v>
      </c>
      <c r="I29" s="88">
        <v>1814</v>
      </c>
      <c r="J29" s="88">
        <v>2113</v>
      </c>
      <c r="K29" s="88">
        <v>2257</v>
      </c>
      <c r="L29" s="88">
        <v>2738</v>
      </c>
      <c r="M29" s="88">
        <v>1710</v>
      </c>
      <c r="N29" s="88">
        <v>1947</v>
      </c>
      <c r="O29" s="88">
        <v>1745</v>
      </c>
    </row>
    <row r="30" spans="2:15">
      <c r="B30">
        <v>38</v>
      </c>
      <c r="C30" s="88">
        <v>981</v>
      </c>
      <c r="D30" s="88">
        <v>3064</v>
      </c>
      <c r="E30" s="88">
        <v>2193</v>
      </c>
      <c r="F30" s="88">
        <v>2365</v>
      </c>
      <c r="G30" s="88">
        <v>2690</v>
      </c>
      <c r="H30" s="88">
        <v>1922</v>
      </c>
      <c r="I30" s="88">
        <v>1894</v>
      </c>
      <c r="J30" s="88">
        <v>2143</v>
      </c>
      <c r="K30" s="88">
        <v>2316</v>
      </c>
      <c r="L30" s="88">
        <v>2738</v>
      </c>
      <c r="M30" s="88">
        <v>1734</v>
      </c>
      <c r="N30" s="88">
        <v>1988</v>
      </c>
      <c r="O30" s="88">
        <v>1742</v>
      </c>
    </row>
    <row r="31" spans="2:15">
      <c r="B31">
        <v>39</v>
      </c>
      <c r="C31" s="88">
        <v>980</v>
      </c>
      <c r="D31" s="88">
        <v>3093</v>
      </c>
      <c r="E31" s="88">
        <v>2297</v>
      </c>
      <c r="F31" s="88">
        <v>2397</v>
      </c>
      <c r="G31" s="88">
        <v>2792</v>
      </c>
      <c r="H31" s="88">
        <v>1983</v>
      </c>
      <c r="I31" s="88">
        <v>1906</v>
      </c>
      <c r="J31" s="88">
        <v>2280</v>
      </c>
      <c r="K31" s="88">
        <v>2388</v>
      </c>
      <c r="L31" s="88">
        <v>2459</v>
      </c>
      <c r="M31" s="88">
        <v>1850</v>
      </c>
      <c r="N31" s="88">
        <v>2011</v>
      </c>
      <c r="O31" s="88">
        <v>1797</v>
      </c>
    </row>
    <row r="32" spans="2:15">
      <c r="B32">
        <v>40</v>
      </c>
      <c r="C32" s="88">
        <v>968</v>
      </c>
      <c r="D32" s="88">
        <v>3092</v>
      </c>
      <c r="E32" s="88">
        <v>2348</v>
      </c>
      <c r="F32" s="88">
        <v>2485</v>
      </c>
      <c r="G32" s="88">
        <v>2755</v>
      </c>
      <c r="H32" s="88">
        <v>2014</v>
      </c>
      <c r="I32" s="88">
        <v>1967</v>
      </c>
      <c r="J32" s="88">
        <v>2235</v>
      </c>
      <c r="K32" s="88">
        <v>2439</v>
      </c>
      <c r="L32" s="88">
        <v>2529</v>
      </c>
      <c r="M32" s="88">
        <v>1893</v>
      </c>
      <c r="N32" s="88">
        <v>2093</v>
      </c>
      <c r="O32" s="88">
        <v>1853</v>
      </c>
    </row>
    <row r="33" spans="2:15">
      <c r="B33">
        <v>41</v>
      </c>
      <c r="C33" s="88">
        <v>987</v>
      </c>
      <c r="D33" s="88">
        <v>3186</v>
      </c>
      <c r="E33" s="88">
        <v>2459</v>
      </c>
      <c r="F33" s="88">
        <v>2535</v>
      </c>
      <c r="G33" s="88">
        <v>2859</v>
      </c>
      <c r="H33" s="88">
        <v>2105</v>
      </c>
      <c r="I33" s="88">
        <v>1997</v>
      </c>
      <c r="J33" s="88">
        <v>2423</v>
      </c>
      <c r="K33" s="88">
        <v>2517</v>
      </c>
      <c r="L33" s="88">
        <v>2624</v>
      </c>
      <c r="M33" s="88">
        <v>1969</v>
      </c>
      <c r="N33" s="88">
        <v>2102</v>
      </c>
      <c r="O33" s="88">
        <v>1903</v>
      </c>
    </row>
    <row r="34" spans="2:15">
      <c r="B34">
        <v>42</v>
      </c>
      <c r="C34" s="88">
        <v>1001</v>
      </c>
      <c r="D34" s="88">
        <v>3366</v>
      </c>
      <c r="E34" s="88">
        <v>2469</v>
      </c>
      <c r="F34" s="88">
        <v>2543</v>
      </c>
      <c r="G34" s="88">
        <v>2893</v>
      </c>
      <c r="H34" s="88">
        <v>2119</v>
      </c>
      <c r="I34" s="88">
        <v>2112</v>
      </c>
      <c r="J34" s="88">
        <v>2416</v>
      </c>
      <c r="K34" s="88">
        <v>2538</v>
      </c>
      <c r="L34" s="88">
        <v>2667</v>
      </c>
      <c r="M34" s="88">
        <v>1977</v>
      </c>
      <c r="N34" s="88">
        <v>2147</v>
      </c>
      <c r="O34" s="88">
        <v>1914</v>
      </c>
    </row>
    <row r="35" spans="2:15">
      <c r="B35">
        <v>43</v>
      </c>
      <c r="C35" s="88">
        <v>986</v>
      </c>
      <c r="D35" s="88">
        <v>3378</v>
      </c>
      <c r="E35" s="88">
        <v>2555</v>
      </c>
      <c r="F35" s="88">
        <v>2628</v>
      </c>
      <c r="G35" s="88">
        <v>3004</v>
      </c>
      <c r="H35" s="88">
        <v>2168</v>
      </c>
      <c r="I35" s="88">
        <v>2199</v>
      </c>
      <c r="J35" s="88">
        <v>2422</v>
      </c>
      <c r="K35" s="88">
        <v>2672</v>
      </c>
      <c r="L35" s="88">
        <v>2758</v>
      </c>
      <c r="M35" s="88">
        <v>1973</v>
      </c>
      <c r="N35" s="88">
        <v>2189</v>
      </c>
      <c r="O35" s="88">
        <v>1977</v>
      </c>
    </row>
    <row r="36" spans="2:15">
      <c r="B36">
        <v>44</v>
      </c>
      <c r="C36" s="88">
        <v>954</v>
      </c>
      <c r="D36" s="88">
        <v>3445</v>
      </c>
      <c r="E36" s="88">
        <v>2599</v>
      </c>
      <c r="F36" s="88">
        <v>2660</v>
      </c>
      <c r="G36" s="88">
        <v>2975</v>
      </c>
      <c r="H36" s="88">
        <v>2229</v>
      </c>
      <c r="I36" s="88">
        <v>2249</v>
      </c>
      <c r="J36" s="88">
        <v>2513</v>
      </c>
      <c r="K36" s="88">
        <v>2700</v>
      </c>
      <c r="L36" s="88">
        <v>2853</v>
      </c>
      <c r="M36" s="88">
        <v>2042</v>
      </c>
      <c r="N36" s="88">
        <v>2194</v>
      </c>
      <c r="O36" s="88">
        <v>1991</v>
      </c>
    </row>
    <row r="37" spans="2:15">
      <c r="B37">
        <v>45</v>
      </c>
      <c r="C37" s="88">
        <v>958</v>
      </c>
      <c r="D37" s="88">
        <v>3533</v>
      </c>
      <c r="E37" s="88">
        <v>2676</v>
      </c>
      <c r="F37" s="88">
        <v>2742</v>
      </c>
      <c r="G37" s="88">
        <v>3081</v>
      </c>
      <c r="H37" s="88">
        <v>2293</v>
      </c>
      <c r="I37" s="88">
        <v>2288</v>
      </c>
      <c r="J37" s="88">
        <v>2642</v>
      </c>
      <c r="K37" s="88">
        <v>2779</v>
      </c>
      <c r="L37" s="88">
        <v>2937</v>
      </c>
      <c r="M37" s="88">
        <v>2036</v>
      </c>
      <c r="N37" s="88">
        <v>2244</v>
      </c>
      <c r="O37" s="88">
        <v>2019</v>
      </c>
    </row>
    <row r="38" spans="2:15">
      <c r="B38">
        <v>46</v>
      </c>
      <c r="C38" s="88">
        <v>901</v>
      </c>
      <c r="D38" s="88">
        <v>3578</v>
      </c>
      <c r="E38" s="88">
        <v>2730</v>
      </c>
      <c r="F38" s="88">
        <v>2801</v>
      </c>
      <c r="G38" s="88">
        <v>3120</v>
      </c>
      <c r="H38" s="88">
        <v>2273</v>
      </c>
      <c r="I38" s="88">
        <v>2387</v>
      </c>
      <c r="J38" s="88">
        <v>2626</v>
      </c>
      <c r="K38" s="88">
        <v>2866</v>
      </c>
      <c r="L38" s="88">
        <v>3074</v>
      </c>
      <c r="M38" s="88">
        <v>2107</v>
      </c>
      <c r="N38" s="88">
        <v>2295</v>
      </c>
      <c r="O38" s="88">
        <v>2022</v>
      </c>
    </row>
    <row r="39" spans="2:15">
      <c r="B39">
        <v>47</v>
      </c>
      <c r="C39" s="88">
        <v>949</v>
      </c>
      <c r="D39" s="88">
        <v>3748</v>
      </c>
      <c r="E39" s="88">
        <v>2838</v>
      </c>
      <c r="F39" s="88">
        <v>2833</v>
      </c>
      <c r="G39" s="88">
        <v>3070</v>
      </c>
      <c r="H39" s="88">
        <v>2313</v>
      </c>
      <c r="I39" s="88">
        <v>2413</v>
      </c>
      <c r="J39" s="88">
        <v>2735</v>
      </c>
      <c r="K39" s="88">
        <v>2922</v>
      </c>
      <c r="L39" s="88">
        <v>3147</v>
      </c>
      <c r="M39" s="88">
        <v>2108</v>
      </c>
      <c r="N39" s="88">
        <v>2283</v>
      </c>
      <c r="O39" s="88">
        <v>2037</v>
      </c>
    </row>
    <row r="40" spans="2:15">
      <c r="B40">
        <v>48</v>
      </c>
      <c r="C40" s="88">
        <v>905</v>
      </c>
      <c r="D40" s="88">
        <v>3717</v>
      </c>
      <c r="E40" s="88">
        <v>2916</v>
      </c>
      <c r="F40" s="88">
        <v>2835</v>
      </c>
      <c r="G40" s="88">
        <v>3125</v>
      </c>
      <c r="H40" s="88">
        <v>2368</v>
      </c>
      <c r="I40" s="88">
        <v>2479</v>
      </c>
      <c r="J40" s="88">
        <v>2828</v>
      </c>
      <c r="K40" s="88">
        <v>3009</v>
      </c>
      <c r="L40" s="88">
        <v>3161</v>
      </c>
      <c r="M40" s="88">
        <v>2189</v>
      </c>
      <c r="N40" s="88">
        <v>2344</v>
      </c>
      <c r="O40" s="88">
        <v>2103</v>
      </c>
    </row>
    <row r="41" spans="2:15">
      <c r="B41">
        <v>49</v>
      </c>
      <c r="C41" s="88">
        <v>912</v>
      </c>
      <c r="D41" s="88">
        <v>3799</v>
      </c>
      <c r="E41" s="88">
        <v>2881</v>
      </c>
      <c r="F41" s="88">
        <v>2830</v>
      </c>
      <c r="G41" s="88">
        <v>3279</v>
      </c>
      <c r="H41" s="88">
        <v>2421</v>
      </c>
      <c r="I41" s="88">
        <v>2546</v>
      </c>
      <c r="J41" s="88">
        <v>2862</v>
      </c>
      <c r="K41" s="88">
        <v>3055</v>
      </c>
      <c r="L41" s="88">
        <v>3261</v>
      </c>
      <c r="M41" s="88">
        <v>2181</v>
      </c>
      <c r="N41" s="88">
        <v>2337</v>
      </c>
      <c r="O41" s="88">
        <v>2149</v>
      </c>
    </row>
    <row r="42" spans="2:15">
      <c r="B42">
        <v>50</v>
      </c>
      <c r="C42" s="88">
        <v>920</v>
      </c>
      <c r="D42" s="88">
        <v>3800</v>
      </c>
      <c r="E42" s="88">
        <v>3068</v>
      </c>
      <c r="F42" s="88">
        <v>2917</v>
      </c>
      <c r="G42" s="88">
        <v>3303</v>
      </c>
      <c r="H42" s="88">
        <v>2400</v>
      </c>
      <c r="I42" s="88">
        <v>2619</v>
      </c>
      <c r="J42" s="88">
        <v>2868</v>
      </c>
      <c r="K42" s="88">
        <v>3115</v>
      </c>
      <c r="L42" s="88">
        <v>3273</v>
      </c>
      <c r="M42" s="88">
        <v>2265</v>
      </c>
      <c r="N42" s="88">
        <v>2364</v>
      </c>
      <c r="O42" s="88">
        <v>2181</v>
      </c>
    </row>
    <row r="43" spans="2:15">
      <c r="B43">
        <v>51</v>
      </c>
      <c r="C43" s="88">
        <v>882</v>
      </c>
      <c r="D43" s="88">
        <v>3899</v>
      </c>
      <c r="E43" s="88">
        <v>3144</v>
      </c>
      <c r="F43" s="88">
        <v>2940</v>
      </c>
      <c r="G43" s="88">
        <v>3267</v>
      </c>
      <c r="H43" s="88">
        <v>2475</v>
      </c>
      <c r="I43" s="88">
        <v>2692</v>
      </c>
      <c r="J43" s="88">
        <v>2938</v>
      </c>
      <c r="K43" s="88">
        <v>3187</v>
      </c>
      <c r="L43" s="88">
        <v>3461</v>
      </c>
      <c r="M43" s="88">
        <v>2274</v>
      </c>
      <c r="N43" s="88">
        <v>2364</v>
      </c>
      <c r="O43" s="88">
        <v>2167</v>
      </c>
    </row>
    <row r="44" spans="2:15">
      <c r="B44">
        <v>52</v>
      </c>
      <c r="C44" s="88">
        <v>880</v>
      </c>
      <c r="D44" s="88">
        <v>3965</v>
      </c>
      <c r="E44" s="88">
        <v>3120</v>
      </c>
      <c r="F44" s="88">
        <v>2975</v>
      </c>
      <c r="G44" s="88">
        <v>3457</v>
      </c>
      <c r="H44" s="88">
        <v>2502</v>
      </c>
      <c r="I44" s="88">
        <v>2746</v>
      </c>
      <c r="J44" s="88">
        <v>2995</v>
      </c>
      <c r="K44" s="88">
        <v>3295</v>
      </c>
      <c r="L44" s="88">
        <v>3514</v>
      </c>
      <c r="M44" s="88">
        <v>2290</v>
      </c>
      <c r="N44" s="88">
        <v>2381</v>
      </c>
      <c r="O44" s="88">
        <v>2210</v>
      </c>
    </row>
    <row r="45" spans="2:15">
      <c r="B45">
        <v>53</v>
      </c>
      <c r="C45" s="88">
        <v>848</v>
      </c>
      <c r="D45" s="88">
        <v>4032</v>
      </c>
      <c r="E45" s="88">
        <v>3218</v>
      </c>
      <c r="F45" s="88">
        <v>3071</v>
      </c>
      <c r="G45" s="88">
        <v>3445</v>
      </c>
      <c r="H45" s="88">
        <v>2596</v>
      </c>
      <c r="I45" s="88">
        <v>2821</v>
      </c>
      <c r="J45" s="88">
        <v>3099</v>
      </c>
      <c r="K45" s="88">
        <v>3343</v>
      </c>
      <c r="L45" s="88">
        <v>3626</v>
      </c>
      <c r="M45" s="88">
        <v>2364</v>
      </c>
      <c r="N45" s="88">
        <v>2441</v>
      </c>
      <c r="O45" s="88">
        <v>2226</v>
      </c>
    </row>
    <row r="46" spans="2:15">
      <c r="B46">
        <v>54</v>
      </c>
      <c r="C46" s="88">
        <v>873</v>
      </c>
      <c r="D46" s="88">
        <v>4015</v>
      </c>
      <c r="E46" s="88">
        <v>3296</v>
      </c>
      <c r="F46" s="88">
        <v>3018</v>
      </c>
      <c r="G46" s="88">
        <v>3504</v>
      </c>
      <c r="H46" s="88">
        <v>2578</v>
      </c>
      <c r="I46" s="88">
        <v>2901</v>
      </c>
      <c r="J46" s="88">
        <v>3140</v>
      </c>
      <c r="K46" s="88">
        <v>3389</v>
      </c>
      <c r="L46" s="88">
        <v>3692</v>
      </c>
      <c r="M46" s="88">
        <v>2422</v>
      </c>
      <c r="N46" s="88">
        <v>2387</v>
      </c>
      <c r="O46" s="88">
        <v>2321</v>
      </c>
    </row>
    <row r="47" spans="2:15">
      <c r="B47">
        <v>55</v>
      </c>
      <c r="C47" s="88">
        <v>855</v>
      </c>
      <c r="D47" s="88">
        <v>4144</v>
      </c>
      <c r="E47" s="88">
        <v>3361</v>
      </c>
      <c r="F47" s="88">
        <v>3062</v>
      </c>
      <c r="G47" s="88">
        <v>3476</v>
      </c>
      <c r="H47" s="88">
        <v>2602</v>
      </c>
      <c r="I47" s="88">
        <v>2937</v>
      </c>
      <c r="J47" s="88">
        <v>3183</v>
      </c>
      <c r="K47" s="88">
        <v>3443</v>
      </c>
      <c r="L47" s="88">
        <v>3785</v>
      </c>
      <c r="M47" s="88">
        <v>2411</v>
      </c>
      <c r="N47" s="88">
        <v>2457</v>
      </c>
      <c r="O47" s="88">
        <v>2269</v>
      </c>
    </row>
    <row r="48" spans="2:15">
      <c r="B48">
        <v>56</v>
      </c>
      <c r="C48" s="88">
        <v>847</v>
      </c>
      <c r="D48" s="88">
        <v>4116</v>
      </c>
      <c r="E48" s="88">
        <v>3450</v>
      </c>
      <c r="F48" s="88">
        <v>3183</v>
      </c>
      <c r="G48" s="88">
        <v>3491</v>
      </c>
      <c r="H48" s="88">
        <v>2630</v>
      </c>
      <c r="I48" s="88">
        <v>2978</v>
      </c>
      <c r="J48" s="88">
        <v>3283</v>
      </c>
      <c r="K48" s="88">
        <v>3551</v>
      </c>
      <c r="L48" s="88">
        <v>3849</v>
      </c>
      <c r="M48" s="88">
        <v>2433</v>
      </c>
      <c r="N48" s="88">
        <v>2423</v>
      </c>
      <c r="O48" s="88">
        <v>2309</v>
      </c>
    </row>
    <row r="49" spans="2:15">
      <c r="B49">
        <v>57</v>
      </c>
      <c r="C49" s="88">
        <v>839</v>
      </c>
      <c r="D49" s="88">
        <v>4181</v>
      </c>
      <c r="E49" s="88">
        <v>3463</v>
      </c>
      <c r="F49" s="88">
        <v>3137</v>
      </c>
      <c r="G49" s="88">
        <v>3568</v>
      </c>
      <c r="H49" s="88">
        <v>2700</v>
      </c>
      <c r="I49" s="88">
        <v>3051</v>
      </c>
      <c r="J49" s="88">
        <v>3300</v>
      </c>
      <c r="K49" s="88">
        <v>3574</v>
      </c>
      <c r="L49" s="88">
        <v>3999</v>
      </c>
      <c r="M49" s="88">
        <v>2457</v>
      </c>
      <c r="N49" s="88">
        <v>2534</v>
      </c>
      <c r="O49" s="88">
        <v>2345</v>
      </c>
    </row>
    <row r="50" spans="2:15">
      <c r="B50">
        <v>58</v>
      </c>
      <c r="C50" s="88">
        <v>838</v>
      </c>
      <c r="D50" s="88">
        <v>4314</v>
      </c>
      <c r="E50" s="88">
        <v>3539</v>
      </c>
      <c r="F50" s="88">
        <v>3219</v>
      </c>
      <c r="G50" s="88">
        <v>3593</v>
      </c>
      <c r="H50" s="88">
        <v>2759</v>
      </c>
      <c r="I50" s="88">
        <v>3163</v>
      </c>
      <c r="J50" s="88">
        <v>3389</v>
      </c>
      <c r="K50" s="88">
        <v>3639</v>
      </c>
      <c r="L50" s="88">
        <v>3908</v>
      </c>
      <c r="M50" s="88">
        <v>2472</v>
      </c>
      <c r="N50" s="88">
        <v>2527</v>
      </c>
      <c r="O50" s="88">
        <v>2321</v>
      </c>
    </row>
    <row r="51" spans="2:15">
      <c r="B51">
        <v>59</v>
      </c>
      <c r="C51" s="88">
        <v>834</v>
      </c>
      <c r="D51" s="88">
        <v>4343</v>
      </c>
      <c r="E51" s="88">
        <v>3548</v>
      </c>
      <c r="F51" s="88">
        <v>3228</v>
      </c>
      <c r="G51" s="88">
        <v>3639</v>
      </c>
      <c r="H51" s="88">
        <v>2767</v>
      </c>
      <c r="I51" s="88">
        <v>3228</v>
      </c>
      <c r="J51" s="88">
        <v>3418</v>
      </c>
      <c r="K51" s="88">
        <v>3715</v>
      </c>
      <c r="L51" s="88">
        <v>4070</v>
      </c>
      <c r="M51" s="88">
        <v>2545</v>
      </c>
      <c r="N51" s="88">
        <v>2562</v>
      </c>
      <c r="O51" s="88">
        <v>2394</v>
      </c>
    </row>
    <row r="52" spans="2:15">
      <c r="B52">
        <v>60</v>
      </c>
      <c r="C52" s="88">
        <v>847</v>
      </c>
      <c r="D52" s="88">
        <v>4417</v>
      </c>
      <c r="E52" s="88">
        <v>3675</v>
      </c>
      <c r="F52" s="88">
        <v>3239</v>
      </c>
      <c r="G52" s="88">
        <v>3672</v>
      </c>
      <c r="H52" s="88">
        <v>2884</v>
      </c>
      <c r="I52" s="88">
        <v>3202</v>
      </c>
      <c r="J52" s="88">
        <v>3453</v>
      </c>
      <c r="K52" s="88">
        <v>3737</v>
      </c>
      <c r="L52" s="88">
        <v>4118</v>
      </c>
      <c r="M52" s="88">
        <v>2570</v>
      </c>
      <c r="N52" s="88">
        <v>2533</v>
      </c>
      <c r="O52" s="88">
        <v>2405</v>
      </c>
    </row>
    <row r="53" spans="2:15">
      <c r="B53">
        <v>61</v>
      </c>
      <c r="C53" s="88">
        <v>789</v>
      </c>
      <c r="D53" s="88">
        <v>4525</v>
      </c>
      <c r="E53" s="88">
        <v>3720</v>
      </c>
      <c r="F53" s="88">
        <v>3316</v>
      </c>
      <c r="G53" s="88">
        <v>3698</v>
      </c>
      <c r="H53" s="88">
        <v>2919</v>
      </c>
      <c r="I53" s="88">
        <v>3315</v>
      </c>
      <c r="J53" s="88">
        <v>3539</v>
      </c>
      <c r="K53" s="88">
        <v>3789</v>
      </c>
      <c r="L53" s="88">
        <v>4213</v>
      </c>
      <c r="M53" s="88">
        <v>2615</v>
      </c>
      <c r="N53" s="88">
        <v>2586</v>
      </c>
      <c r="O53" s="88">
        <v>2459</v>
      </c>
    </row>
    <row r="54" spans="2:15">
      <c r="B54">
        <v>62</v>
      </c>
      <c r="C54" s="88">
        <v>792</v>
      </c>
      <c r="D54" s="88">
        <v>4494</v>
      </c>
      <c r="E54" s="88">
        <v>3824</v>
      </c>
      <c r="F54" s="88">
        <v>3326</v>
      </c>
      <c r="G54" s="88">
        <v>3648</v>
      </c>
      <c r="H54" s="88">
        <v>2868</v>
      </c>
      <c r="I54" s="88">
        <v>3324</v>
      </c>
      <c r="J54" s="88">
        <v>3588</v>
      </c>
      <c r="K54" s="88">
        <v>3903</v>
      </c>
      <c r="L54" s="88">
        <v>4284</v>
      </c>
      <c r="M54" s="88">
        <v>2566</v>
      </c>
      <c r="N54" s="88">
        <v>2629</v>
      </c>
      <c r="O54" s="88">
        <v>2474</v>
      </c>
    </row>
    <row r="55" spans="2:15">
      <c r="B55">
        <v>63</v>
      </c>
      <c r="C55" s="88">
        <v>796</v>
      </c>
      <c r="D55" s="88">
        <v>4528</v>
      </c>
      <c r="E55" s="88">
        <v>3758</v>
      </c>
      <c r="F55" s="88">
        <v>3267</v>
      </c>
      <c r="G55" s="88">
        <v>3704</v>
      </c>
      <c r="H55" s="88">
        <v>2957</v>
      </c>
      <c r="I55" s="88">
        <v>3409</v>
      </c>
      <c r="J55" s="88">
        <v>3582</v>
      </c>
      <c r="K55" s="88">
        <v>3931</v>
      </c>
      <c r="L55" s="88">
        <v>4392</v>
      </c>
      <c r="M55" s="88">
        <v>2624</v>
      </c>
      <c r="N55" s="88">
        <v>2636</v>
      </c>
      <c r="O55" s="88">
        <v>2526</v>
      </c>
    </row>
    <row r="56" spans="2:15">
      <c r="B56">
        <v>64</v>
      </c>
      <c r="C56" s="88">
        <v>837</v>
      </c>
      <c r="D56" s="88">
        <v>4556</v>
      </c>
      <c r="E56" s="88">
        <v>3956</v>
      </c>
      <c r="F56" s="88">
        <v>3303</v>
      </c>
      <c r="G56" s="88">
        <v>3694</v>
      </c>
      <c r="H56" s="88">
        <v>2996</v>
      </c>
      <c r="I56" s="88">
        <v>3496</v>
      </c>
      <c r="J56" s="88">
        <v>3711</v>
      </c>
      <c r="K56" s="88">
        <v>4052</v>
      </c>
      <c r="L56" s="88">
        <v>4492</v>
      </c>
      <c r="M56" s="88">
        <v>2664</v>
      </c>
      <c r="N56" s="88">
        <v>2721</v>
      </c>
      <c r="O56" s="88">
        <v>2564</v>
      </c>
    </row>
    <row r="57" spans="2:15">
      <c r="B57">
        <v>65</v>
      </c>
      <c r="C57" s="88">
        <v>770</v>
      </c>
      <c r="D57" s="88">
        <v>4602</v>
      </c>
      <c r="E57" s="88">
        <v>4015</v>
      </c>
      <c r="F57" s="88">
        <v>3408</v>
      </c>
      <c r="G57" s="88">
        <v>3737</v>
      </c>
      <c r="H57" s="88">
        <v>3050</v>
      </c>
      <c r="I57" s="88">
        <v>3536</v>
      </c>
      <c r="J57" s="88">
        <v>3769</v>
      </c>
      <c r="K57" s="88">
        <v>4059</v>
      </c>
      <c r="L57" s="88">
        <v>4503</v>
      </c>
      <c r="M57" s="88">
        <v>2662</v>
      </c>
      <c r="N57" s="88">
        <v>2647</v>
      </c>
      <c r="O57" s="88">
        <v>2535</v>
      </c>
    </row>
    <row r="58" spans="2:15">
      <c r="B58">
        <v>66</v>
      </c>
      <c r="C58" s="88">
        <v>795</v>
      </c>
      <c r="D58" s="88">
        <v>4725</v>
      </c>
      <c r="E58" s="88">
        <v>4068</v>
      </c>
      <c r="F58" s="88">
        <v>2999</v>
      </c>
      <c r="G58" s="88">
        <v>3793</v>
      </c>
      <c r="H58" s="88">
        <v>3074</v>
      </c>
      <c r="I58" s="88">
        <v>3615</v>
      </c>
      <c r="J58" s="88">
        <v>3797</v>
      </c>
      <c r="K58" s="88">
        <v>4122</v>
      </c>
      <c r="L58" s="88">
        <v>4535</v>
      </c>
      <c r="M58" s="88">
        <v>2638</v>
      </c>
      <c r="N58" s="88">
        <v>2735</v>
      </c>
      <c r="O58" s="88">
        <v>2578</v>
      </c>
    </row>
    <row r="59" spans="2:15">
      <c r="B59">
        <v>67</v>
      </c>
      <c r="C59" s="88">
        <v>788</v>
      </c>
      <c r="D59" s="88">
        <v>4716</v>
      </c>
      <c r="E59" s="88">
        <v>4120</v>
      </c>
      <c r="F59" s="88">
        <v>2998</v>
      </c>
      <c r="G59" s="88">
        <v>3812</v>
      </c>
      <c r="H59" s="88">
        <v>3117</v>
      </c>
      <c r="I59" s="88">
        <v>3745</v>
      </c>
      <c r="J59" s="88">
        <v>3858</v>
      </c>
      <c r="K59" s="88">
        <v>4144</v>
      </c>
      <c r="L59" s="88">
        <v>4579</v>
      </c>
      <c r="M59" s="88">
        <v>2695</v>
      </c>
      <c r="N59" s="88">
        <v>2735</v>
      </c>
      <c r="O59" s="88">
        <v>2581</v>
      </c>
    </row>
    <row r="60" spans="2:15">
      <c r="B60">
        <v>68</v>
      </c>
      <c r="C60" s="88">
        <v>788</v>
      </c>
      <c r="D60" s="88">
        <v>4783</v>
      </c>
      <c r="E60" s="88">
        <v>4221</v>
      </c>
      <c r="F60" s="88">
        <v>3080</v>
      </c>
      <c r="G60" s="88">
        <v>3814</v>
      </c>
      <c r="H60" s="88">
        <v>3198</v>
      </c>
      <c r="I60" s="88">
        <v>3793</v>
      </c>
      <c r="J60" s="88">
        <v>3989</v>
      </c>
      <c r="K60" s="88">
        <v>4188</v>
      </c>
      <c r="L60" s="88">
        <v>4692</v>
      </c>
      <c r="M60" s="88">
        <v>2764</v>
      </c>
      <c r="N60" s="88">
        <v>2768</v>
      </c>
      <c r="O60" s="88">
        <v>2611</v>
      </c>
    </row>
    <row r="61" spans="2:15">
      <c r="B61">
        <v>69</v>
      </c>
      <c r="C61" s="88">
        <v>741</v>
      </c>
      <c r="D61" s="88">
        <v>4792</v>
      </c>
      <c r="E61" s="88">
        <v>4167</v>
      </c>
      <c r="F61" s="88">
        <v>3091</v>
      </c>
      <c r="G61" s="88">
        <v>3799</v>
      </c>
      <c r="H61" s="88">
        <v>3175</v>
      </c>
      <c r="I61" s="88">
        <v>3895</v>
      </c>
      <c r="J61" s="88">
        <v>3932</v>
      </c>
      <c r="K61" s="88">
        <v>4263</v>
      </c>
      <c r="L61" s="88">
        <v>4717</v>
      </c>
      <c r="M61" s="88">
        <v>2788</v>
      </c>
      <c r="N61" s="88">
        <v>2813</v>
      </c>
      <c r="O61" s="88">
        <v>2687</v>
      </c>
    </row>
    <row r="62" spans="2:15">
      <c r="B62">
        <v>70</v>
      </c>
      <c r="C62" s="88">
        <v>737</v>
      </c>
      <c r="D62" s="88">
        <v>4798</v>
      </c>
      <c r="E62" s="88">
        <v>4301</v>
      </c>
      <c r="F62" s="88">
        <v>3150</v>
      </c>
      <c r="G62" s="88">
        <v>3787</v>
      </c>
      <c r="H62" s="88">
        <v>3148</v>
      </c>
      <c r="I62" s="88">
        <v>3870</v>
      </c>
      <c r="J62" s="88">
        <v>4090</v>
      </c>
      <c r="K62" s="88">
        <v>4373</v>
      </c>
      <c r="L62" s="88">
        <v>4729</v>
      </c>
      <c r="M62" s="88">
        <v>2771</v>
      </c>
      <c r="N62" s="88">
        <v>2832</v>
      </c>
      <c r="O62" s="88">
        <v>2779</v>
      </c>
    </row>
    <row r="63" spans="2:15">
      <c r="B63">
        <v>71</v>
      </c>
      <c r="C63" s="88">
        <v>757</v>
      </c>
      <c r="D63" s="88">
        <v>4843</v>
      </c>
      <c r="E63" s="88">
        <v>4376</v>
      </c>
      <c r="F63" s="88">
        <v>3137</v>
      </c>
      <c r="G63" s="88">
        <v>3821</v>
      </c>
      <c r="H63" s="88">
        <v>3280</v>
      </c>
      <c r="I63" s="88">
        <v>3964</v>
      </c>
      <c r="J63" s="88">
        <v>4065</v>
      </c>
      <c r="K63" s="88">
        <v>4302</v>
      </c>
      <c r="L63" s="88">
        <v>4906</v>
      </c>
      <c r="M63" s="88">
        <v>2820</v>
      </c>
      <c r="N63" s="88">
        <v>2852</v>
      </c>
      <c r="O63" s="88">
        <v>2766</v>
      </c>
    </row>
    <row r="64" spans="2:15">
      <c r="B64">
        <v>72</v>
      </c>
      <c r="C64" s="88">
        <v>756</v>
      </c>
      <c r="D64" s="88">
        <v>4883</v>
      </c>
      <c r="E64" s="88">
        <v>4451</v>
      </c>
      <c r="F64" s="88">
        <v>3181</v>
      </c>
      <c r="G64" s="88">
        <v>3886</v>
      </c>
      <c r="H64" s="88">
        <v>3352</v>
      </c>
      <c r="I64" s="88">
        <v>4052</v>
      </c>
      <c r="J64" s="88">
        <v>4076</v>
      </c>
      <c r="K64" s="88">
        <v>4459</v>
      </c>
      <c r="L64" s="88">
        <v>4913</v>
      </c>
      <c r="M64" s="88">
        <v>2835</v>
      </c>
      <c r="N64" s="88">
        <v>2866</v>
      </c>
      <c r="O64" s="88">
        <v>2757</v>
      </c>
    </row>
    <row r="65" spans="2:15">
      <c r="B65">
        <v>73</v>
      </c>
      <c r="C65" s="88">
        <v>760</v>
      </c>
      <c r="D65" s="88">
        <v>4957</v>
      </c>
      <c r="E65" s="88">
        <v>4528</v>
      </c>
      <c r="F65" s="88">
        <v>3178</v>
      </c>
      <c r="G65" s="88">
        <v>3881</v>
      </c>
      <c r="H65" s="88">
        <v>3311</v>
      </c>
      <c r="I65" s="88">
        <v>4096</v>
      </c>
      <c r="J65" s="88">
        <v>4170</v>
      </c>
      <c r="K65" s="88">
        <v>4457</v>
      </c>
      <c r="L65" s="88">
        <v>5036</v>
      </c>
      <c r="M65" s="88">
        <v>2855</v>
      </c>
      <c r="N65" s="88">
        <v>2864</v>
      </c>
      <c r="O65" s="88">
        <v>2778</v>
      </c>
    </row>
    <row r="66" spans="2:15">
      <c r="B66">
        <v>74</v>
      </c>
      <c r="C66" s="88">
        <v>753</v>
      </c>
      <c r="D66" s="88">
        <v>5007</v>
      </c>
      <c r="E66" s="88">
        <v>4554</v>
      </c>
      <c r="F66" s="88">
        <v>3170</v>
      </c>
      <c r="G66" s="88">
        <v>3828</v>
      </c>
      <c r="H66" s="88">
        <v>3283</v>
      </c>
      <c r="I66" s="88">
        <v>4054</v>
      </c>
      <c r="J66" s="88">
        <v>4293</v>
      </c>
      <c r="K66" s="88">
        <v>4504</v>
      </c>
      <c r="L66" s="88">
        <v>5081</v>
      </c>
      <c r="M66" s="88">
        <v>2833</v>
      </c>
      <c r="N66" s="88">
        <v>2936</v>
      </c>
      <c r="O66" s="88">
        <v>2820</v>
      </c>
    </row>
    <row r="67" spans="2:15">
      <c r="B67">
        <v>75</v>
      </c>
      <c r="C67" s="88">
        <v>743</v>
      </c>
      <c r="D67" s="88">
        <v>5062</v>
      </c>
      <c r="E67" s="88">
        <v>4621</v>
      </c>
      <c r="F67" s="88">
        <v>3255</v>
      </c>
      <c r="G67" s="88">
        <v>3939</v>
      </c>
      <c r="H67" s="88">
        <v>3388</v>
      </c>
      <c r="I67" s="88">
        <v>4171</v>
      </c>
      <c r="J67" s="88">
        <v>4228</v>
      </c>
      <c r="K67" s="88">
        <v>4529</v>
      </c>
      <c r="L67" s="88">
        <v>5117</v>
      </c>
      <c r="M67" s="88">
        <v>2794</v>
      </c>
      <c r="N67" s="88">
        <v>2979</v>
      </c>
      <c r="O67" s="88">
        <v>2851</v>
      </c>
    </row>
    <row r="68" spans="2:15">
      <c r="B68">
        <v>76</v>
      </c>
      <c r="C68" s="88">
        <v>742</v>
      </c>
      <c r="D68" s="88">
        <v>5116</v>
      </c>
      <c r="E68" s="88">
        <v>4702</v>
      </c>
      <c r="F68" s="88">
        <v>3301</v>
      </c>
      <c r="G68" s="88">
        <v>3906</v>
      </c>
      <c r="H68" s="88">
        <v>3336</v>
      </c>
      <c r="I68" s="88">
        <v>4309</v>
      </c>
      <c r="J68" s="88">
        <v>4292</v>
      </c>
      <c r="K68" s="88">
        <v>4723</v>
      </c>
      <c r="L68" s="88">
        <v>5199</v>
      </c>
      <c r="M68" s="88">
        <v>2890</v>
      </c>
      <c r="N68" s="88">
        <v>2998</v>
      </c>
      <c r="O68" s="88">
        <v>2858</v>
      </c>
    </row>
    <row r="69" spans="2:15">
      <c r="B69">
        <v>77</v>
      </c>
      <c r="C69" s="88">
        <v>716</v>
      </c>
      <c r="D69" s="88">
        <v>5208</v>
      </c>
      <c r="E69" s="88">
        <v>4679</v>
      </c>
      <c r="F69" s="88">
        <v>3239</v>
      </c>
      <c r="G69" s="88">
        <v>3873</v>
      </c>
      <c r="H69" s="88">
        <v>3408</v>
      </c>
      <c r="I69" s="88">
        <v>4385</v>
      </c>
      <c r="J69" s="88">
        <v>4388</v>
      </c>
      <c r="K69" s="88">
        <v>4749</v>
      </c>
      <c r="L69" s="88">
        <v>5245</v>
      </c>
      <c r="M69" s="88">
        <v>2852</v>
      </c>
      <c r="N69" s="88">
        <v>2976</v>
      </c>
      <c r="O69" s="88">
        <v>2897</v>
      </c>
    </row>
    <row r="70" spans="2:15">
      <c r="B70">
        <v>78</v>
      </c>
      <c r="C70" s="88">
        <v>744</v>
      </c>
      <c r="D70" s="88">
        <v>5212</v>
      </c>
      <c r="E70" s="88">
        <v>4881</v>
      </c>
      <c r="F70" s="88">
        <v>3287</v>
      </c>
      <c r="G70" s="88">
        <v>3971</v>
      </c>
      <c r="H70" s="88">
        <v>3422</v>
      </c>
      <c r="I70" s="88">
        <v>4394</v>
      </c>
      <c r="J70" s="88">
        <v>4415</v>
      </c>
      <c r="K70" s="88">
        <v>4707</v>
      </c>
      <c r="L70" s="88">
        <v>5391</v>
      </c>
      <c r="M70" s="88">
        <v>2925</v>
      </c>
      <c r="N70" s="88">
        <v>2991</v>
      </c>
      <c r="O70" s="88">
        <v>2976</v>
      </c>
    </row>
    <row r="71" spans="2:15">
      <c r="B71">
        <v>79</v>
      </c>
      <c r="C71" s="88">
        <v>727</v>
      </c>
      <c r="D71" s="88">
        <v>5278</v>
      </c>
      <c r="E71" s="88">
        <v>4830</v>
      </c>
      <c r="F71" s="88">
        <v>3236</v>
      </c>
      <c r="G71" s="88">
        <v>3916</v>
      </c>
      <c r="H71" s="88">
        <v>3441</v>
      </c>
      <c r="I71" s="88">
        <v>4462</v>
      </c>
      <c r="J71" s="88">
        <v>4501</v>
      </c>
      <c r="K71" s="88">
        <v>4777</v>
      </c>
      <c r="L71" s="88">
        <v>5405</v>
      </c>
      <c r="M71" s="88">
        <v>2941</v>
      </c>
      <c r="N71" s="88">
        <v>3083</v>
      </c>
      <c r="O71" s="88">
        <v>3010</v>
      </c>
    </row>
    <row r="72" spans="2:15">
      <c r="B72">
        <v>80</v>
      </c>
      <c r="C72" s="88">
        <v>716</v>
      </c>
      <c r="D72" s="88">
        <v>5321</v>
      </c>
      <c r="E72" s="88">
        <v>4881</v>
      </c>
      <c r="F72" s="88">
        <v>3298</v>
      </c>
      <c r="G72" s="88">
        <v>3987</v>
      </c>
      <c r="H72" s="88">
        <v>3475</v>
      </c>
      <c r="I72" s="88">
        <v>4494</v>
      </c>
      <c r="J72" s="88">
        <v>4555</v>
      </c>
      <c r="K72" s="88">
        <v>4838</v>
      </c>
      <c r="L72" s="88">
        <v>5504</v>
      </c>
      <c r="M72" s="88">
        <v>2941</v>
      </c>
      <c r="N72" s="88">
        <v>3129</v>
      </c>
      <c r="O72" s="88">
        <v>2996</v>
      </c>
    </row>
    <row r="73" spans="2:15">
      <c r="B73">
        <v>81</v>
      </c>
      <c r="C73" s="88">
        <v>732</v>
      </c>
      <c r="D73" s="88">
        <v>5382</v>
      </c>
      <c r="E73" s="88">
        <v>5096</v>
      </c>
      <c r="F73" s="88">
        <v>3358</v>
      </c>
      <c r="G73" s="88">
        <v>3954</v>
      </c>
      <c r="H73" s="88">
        <v>3515</v>
      </c>
      <c r="I73" s="88">
        <v>4580</v>
      </c>
      <c r="J73" s="88">
        <v>4586</v>
      </c>
      <c r="K73" s="88">
        <v>4950</v>
      </c>
      <c r="L73" s="88">
        <v>5473</v>
      </c>
      <c r="M73" s="88">
        <v>2975</v>
      </c>
      <c r="N73" s="88">
        <v>3063</v>
      </c>
      <c r="O73" s="88">
        <v>2987</v>
      </c>
    </row>
    <row r="74" spans="2:15">
      <c r="B74">
        <v>82</v>
      </c>
      <c r="C74" s="88">
        <v>732</v>
      </c>
      <c r="D74" s="88">
        <v>5450</v>
      </c>
      <c r="E74" s="88">
        <v>5049</v>
      </c>
      <c r="F74" s="88">
        <v>3324</v>
      </c>
      <c r="G74" s="88">
        <v>4007</v>
      </c>
      <c r="H74" s="88">
        <v>3558</v>
      </c>
      <c r="I74" s="88">
        <v>4695</v>
      </c>
      <c r="J74" s="88">
        <v>4657</v>
      </c>
      <c r="K74" s="88">
        <v>4984</v>
      </c>
      <c r="L74" s="88">
        <v>5621</v>
      </c>
      <c r="M74" s="88">
        <v>2989</v>
      </c>
      <c r="N74" s="88">
        <v>3100</v>
      </c>
      <c r="O74" s="88">
        <v>3043</v>
      </c>
    </row>
    <row r="75" spans="2:15">
      <c r="B75">
        <v>83</v>
      </c>
      <c r="C75" s="88">
        <v>696</v>
      </c>
      <c r="D75" s="88">
        <v>5443</v>
      </c>
      <c r="E75" s="88">
        <v>5021</v>
      </c>
      <c r="F75" s="88">
        <v>3398</v>
      </c>
      <c r="G75" s="88">
        <v>3971</v>
      </c>
      <c r="H75" s="88">
        <v>3528</v>
      </c>
      <c r="I75" s="88">
        <v>4738</v>
      </c>
      <c r="J75" s="88">
        <v>4688</v>
      </c>
      <c r="K75" s="88">
        <v>5033</v>
      </c>
      <c r="L75" s="88">
        <v>5663</v>
      </c>
      <c r="M75" s="88">
        <v>2983</v>
      </c>
      <c r="N75" s="88">
        <v>3158</v>
      </c>
      <c r="O75" s="88">
        <v>2973</v>
      </c>
    </row>
    <row r="76" spans="2:15">
      <c r="B76">
        <v>84</v>
      </c>
      <c r="C76" s="88">
        <v>709</v>
      </c>
      <c r="D76" s="88">
        <v>5561</v>
      </c>
      <c r="E76" s="88">
        <v>5164</v>
      </c>
      <c r="F76" s="88">
        <v>3368</v>
      </c>
      <c r="G76" s="88">
        <v>3962</v>
      </c>
      <c r="H76" s="88">
        <v>3567</v>
      </c>
      <c r="I76" s="88">
        <v>4877</v>
      </c>
      <c r="J76" s="88">
        <v>4694</v>
      </c>
      <c r="K76" s="88">
        <v>5073</v>
      </c>
      <c r="L76" s="88">
        <v>5693</v>
      </c>
      <c r="M76" s="88">
        <v>3040</v>
      </c>
      <c r="N76" s="88">
        <v>3157</v>
      </c>
      <c r="O76" s="88">
        <v>3043</v>
      </c>
    </row>
    <row r="77" spans="2:15">
      <c r="B77">
        <v>85</v>
      </c>
      <c r="C77" s="88">
        <v>714</v>
      </c>
      <c r="D77" s="88">
        <v>5552</v>
      </c>
      <c r="E77" s="88">
        <v>5199</v>
      </c>
      <c r="F77" s="88">
        <v>3479</v>
      </c>
      <c r="G77" s="88">
        <v>3966</v>
      </c>
      <c r="H77" s="88">
        <v>3620</v>
      </c>
      <c r="I77" s="88">
        <v>4822</v>
      </c>
      <c r="J77" s="88">
        <v>4839</v>
      </c>
      <c r="K77" s="88">
        <v>5224</v>
      </c>
      <c r="L77" s="88">
        <v>5813</v>
      </c>
      <c r="M77" s="88">
        <v>3079</v>
      </c>
      <c r="N77" s="88">
        <v>3210</v>
      </c>
      <c r="O77" s="88">
        <v>3100</v>
      </c>
    </row>
    <row r="78" spans="2:15">
      <c r="B78">
        <v>86</v>
      </c>
      <c r="C78" s="88">
        <v>744</v>
      </c>
      <c r="D78" s="88">
        <v>5576</v>
      </c>
      <c r="E78" s="88">
        <v>5243</v>
      </c>
      <c r="F78" s="88">
        <v>3434</v>
      </c>
      <c r="G78" s="88">
        <v>4062</v>
      </c>
      <c r="H78" s="88">
        <v>3656</v>
      </c>
      <c r="I78" s="88">
        <v>5002</v>
      </c>
      <c r="J78" s="88">
        <v>4824</v>
      </c>
      <c r="K78" s="88">
        <v>5207</v>
      </c>
      <c r="L78" s="88">
        <v>5832</v>
      </c>
      <c r="M78" s="88">
        <v>3039</v>
      </c>
      <c r="N78" s="88">
        <v>3236</v>
      </c>
      <c r="O78" s="88">
        <v>3131</v>
      </c>
    </row>
    <row r="79" spans="2:15">
      <c r="B79">
        <v>87</v>
      </c>
      <c r="C79" s="88">
        <v>704</v>
      </c>
      <c r="D79" s="88">
        <v>5617</v>
      </c>
      <c r="E79" s="88">
        <v>5351</v>
      </c>
      <c r="F79" s="88">
        <v>3538</v>
      </c>
      <c r="G79" s="88">
        <v>3981</v>
      </c>
      <c r="H79" s="88">
        <v>3679</v>
      </c>
      <c r="I79" s="88">
        <v>4904</v>
      </c>
      <c r="J79" s="88">
        <v>4942</v>
      </c>
      <c r="K79" s="88">
        <v>5226</v>
      </c>
      <c r="L79" s="88">
        <v>5953</v>
      </c>
      <c r="M79" s="88">
        <v>3106</v>
      </c>
      <c r="N79" s="88">
        <v>3207</v>
      </c>
      <c r="O79" s="88">
        <v>3138</v>
      </c>
    </row>
    <row r="80" spans="2:15">
      <c r="B80">
        <v>88</v>
      </c>
      <c r="C80" s="88">
        <v>678</v>
      </c>
      <c r="D80" s="88">
        <v>5642</v>
      </c>
      <c r="E80" s="88">
        <v>5443</v>
      </c>
      <c r="F80" s="88">
        <v>3497</v>
      </c>
      <c r="G80" s="88">
        <v>4013</v>
      </c>
      <c r="H80" s="88">
        <v>3652</v>
      </c>
      <c r="I80" s="88">
        <v>5068</v>
      </c>
      <c r="J80" s="88">
        <v>5019</v>
      </c>
      <c r="K80" s="88">
        <v>5364</v>
      </c>
      <c r="L80" s="88">
        <v>6002</v>
      </c>
      <c r="M80" s="88">
        <v>3115</v>
      </c>
      <c r="N80" s="88">
        <v>3256</v>
      </c>
      <c r="O80" s="88">
        <v>3205</v>
      </c>
    </row>
    <row r="81" spans="2:15">
      <c r="B81">
        <v>89</v>
      </c>
      <c r="C81" s="88">
        <v>723</v>
      </c>
      <c r="D81" s="88">
        <v>5688</v>
      </c>
      <c r="E81" s="88">
        <v>5464</v>
      </c>
      <c r="F81" s="88">
        <v>3584</v>
      </c>
      <c r="G81" s="88">
        <v>4030</v>
      </c>
      <c r="H81" s="88">
        <v>3695</v>
      </c>
      <c r="I81" s="88">
        <v>5110</v>
      </c>
      <c r="J81" s="88">
        <v>5097</v>
      </c>
      <c r="K81" s="88">
        <v>5310</v>
      </c>
      <c r="L81" s="88">
        <v>5943</v>
      </c>
      <c r="M81" s="88">
        <v>3093</v>
      </c>
      <c r="N81" s="88">
        <v>3349</v>
      </c>
      <c r="O81" s="88">
        <v>3218</v>
      </c>
    </row>
    <row r="82" spans="2:15">
      <c r="B82">
        <v>90</v>
      </c>
      <c r="C82" s="88">
        <v>683</v>
      </c>
      <c r="D82" s="88">
        <v>5775</v>
      </c>
      <c r="E82" s="88">
        <v>5447</v>
      </c>
      <c r="F82" s="88">
        <v>3600</v>
      </c>
      <c r="G82" s="88">
        <v>4067</v>
      </c>
      <c r="H82" s="88">
        <v>3783</v>
      </c>
      <c r="I82" s="88">
        <v>5145</v>
      </c>
      <c r="J82" s="88">
        <v>5118</v>
      </c>
      <c r="K82" s="88">
        <v>5307</v>
      </c>
      <c r="L82" s="88">
        <v>6053</v>
      </c>
      <c r="M82" s="88">
        <v>3052</v>
      </c>
      <c r="N82" s="88">
        <v>3333</v>
      </c>
      <c r="O82" s="88">
        <v>3304</v>
      </c>
    </row>
    <row r="83" spans="2:15">
      <c r="B83">
        <v>91</v>
      </c>
      <c r="C83" s="88">
        <v>663</v>
      </c>
      <c r="D83" s="88">
        <v>5735</v>
      </c>
      <c r="E83" s="88">
        <v>5540</v>
      </c>
      <c r="F83" s="88">
        <v>3533</v>
      </c>
      <c r="G83" s="88">
        <v>4074</v>
      </c>
      <c r="H83" s="88">
        <v>3749</v>
      </c>
      <c r="I83" s="88">
        <v>5209</v>
      </c>
      <c r="J83" s="88">
        <v>5208</v>
      </c>
      <c r="K83" s="88">
        <v>5489</v>
      </c>
      <c r="L83" s="88">
        <v>6136</v>
      </c>
      <c r="M83" s="88">
        <v>3146</v>
      </c>
      <c r="N83" s="88">
        <v>3339</v>
      </c>
      <c r="O83" s="88">
        <v>3304</v>
      </c>
    </row>
    <row r="84" spans="2:15">
      <c r="B84">
        <v>92</v>
      </c>
      <c r="C84" s="88">
        <v>678</v>
      </c>
      <c r="D84" s="88">
        <v>5903</v>
      </c>
      <c r="E84" s="88">
        <v>5605</v>
      </c>
      <c r="F84" s="88">
        <v>3592</v>
      </c>
      <c r="G84" s="88">
        <v>4077</v>
      </c>
      <c r="H84" s="88">
        <v>3832</v>
      </c>
      <c r="I84" s="88">
        <v>5348</v>
      </c>
      <c r="J84" s="88">
        <v>5170</v>
      </c>
      <c r="K84" s="88">
        <v>5362</v>
      </c>
      <c r="L84" s="88">
        <v>6182</v>
      </c>
      <c r="M84" s="88">
        <v>3139</v>
      </c>
      <c r="N84" s="88">
        <v>3363</v>
      </c>
      <c r="O84" s="88">
        <v>3285</v>
      </c>
    </row>
    <row r="85" spans="2:15">
      <c r="B85">
        <v>93</v>
      </c>
      <c r="C85" s="88">
        <v>670</v>
      </c>
      <c r="D85" s="88">
        <v>5876</v>
      </c>
      <c r="E85" s="88">
        <v>5670</v>
      </c>
      <c r="F85" s="88">
        <v>3596</v>
      </c>
      <c r="G85" s="88">
        <v>4110</v>
      </c>
      <c r="H85" s="88">
        <v>3746</v>
      </c>
      <c r="I85" s="88">
        <v>5312</v>
      </c>
      <c r="J85" s="88">
        <v>5212</v>
      </c>
      <c r="K85" s="88">
        <v>5578</v>
      </c>
      <c r="L85" s="88">
        <v>6229</v>
      </c>
      <c r="M85" s="88">
        <v>3136</v>
      </c>
      <c r="N85" s="88">
        <v>3383</v>
      </c>
      <c r="O85" s="88">
        <v>3312</v>
      </c>
    </row>
    <row r="86" spans="2:15">
      <c r="B86">
        <v>94</v>
      </c>
      <c r="C86" s="88">
        <v>682</v>
      </c>
      <c r="D86" s="88">
        <v>6070</v>
      </c>
      <c r="E86" s="88">
        <v>5822</v>
      </c>
      <c r="F86" s="88">
        <v>3577</v>
      </c>
      <c r="G86" s="88">
        <v>4112</v>
      </c>
      <c r="H86" s="88">
        <v>3801</v>
      </c>
      <c r="I86" s="88">
        <v>5344</v>
      </c>
      <c r="J86" s="88">
        <v>5240</v>
      </c>
      <c r="K86" s="88">
        <v>5714</v>
      </c>
      <c r="L86" s="88">
        <v>6340</v>
      </c>
      <c r="M86" s="88">
        <v>3237</v>
      </c>
      <c r="N86" s="88">
        <v>3350</v>
      </c>
      <c r="O86" s="88">
        <v>3324</v>
      </c>
    </row>
    <row r="87" spans="2:15">
      <c r="B87">
        <v>95</v>
      </c>
      <c r="C87" s="88">
        <v>679</v>
      </c>
      <c r="D87" s="88">
        <v>6002</v>
      </c>
      <c r="E87" s="88">
        <v>5790</v>
      </c>
      <c r="F87" s="88">
        <v>3715</v>
      </c>
      <c r="G87" s="88">
        <v>4109</v>
      </c>
      <c r="H87" s="88">
        <v>3808</v>
      </c>
      <c r="I87" s="88">
        <v>5410</v>
      </c>
      <c r="J87" s="88">
        <v>5375</v>
      </c>
      <c r="K87" s="88">
        <v>5703</v>
      </c>
      <c r="L87" s="88">
        <v>6365</v>
      </c>
      <c r="M87" s="88">
        <v>3204</v>
      </c>
      <c r="N87" s="88">
        <v>3466</v>
      </c>
      <c r="O87" s="88">
        <v>3438</v>
      </c>
    </row>
    <row r="88" spans="2:15">
      <c r="B88">
        <v>96</v>
      </c>
      <c r="C88" s="88">
        <v>675</v>
      </c>
      <c r="D88" s="88">
        <v>5954</v>
      </c>
      <c r="E88" s="88">
        <v>5761</v>
      </c>
      <c r="F88" s="88">
        <v>3644</v>
      </c>
      <c r="G88" s="88">
        <v>4132</v>
      </c>
      <c r="H88" s="88">
        <v>3815</v>
      </c>
      <c r="I88" s="88">
        <v>5563</v>
      </c>
      <c r="J88" s="88">
        <v>5389</v>
      </c>
      <c r="K88" s="88">
        <v>5682</v>
      </c>
      <c r="L88" s="88">
        <v>6488</v>
      </c>
      <c r="M88" s="88">
        <v>3165</v>
      </c>
      <c r="N88" s="88">
        <v>3446</v>
      </c>
      <c r="O88" s="88">
        <v>3344</v>
      </c>
    </row>
    <row r="89" spans="2:15">
      <c r="B89">
        <v>97</v>
      </c>
      <c r="C89" s="88">
        <v>697</v>
      </c>
      <c r="D89" s="88">
        <v>6091</v>
      </c>
      <c r="E89" s="88">
        <v>5837</v>
      </c>
      <c r="F89" s="88">
        <v>3805</v>
      </c>
      <c r="G89" s="88">
        <v>4105</v>
      </c>
      <c r="H89" s="88">
        <v>3851</v>
      </c>
      <c r="I89" s="88">
        <v>5594</v>
      </c>
      <c r="J89" s="88">
        <v>5444</v>
      </c>
      <c r="K89" s="88">
        <v>5812</v>
      </c>
      <c r="L89" s="88">
        <v>6433</v>
      </c>
      <c r="M89" s="88">
        <v>3259</v>
      </c>
      <c r="N89" s="88">
        <v>3548</v>
      </c>
      <c r="O89" s="88">
        <v>3360</v>
      </c>
    </row>
    <row r="90" spans="2:15">
      <c r="B90">
        <v>98</v>
      </c>
      <c r="C90" s="88">
        <v>672</v>
      </c>
      <c r="D90" s="88">
        <v>6109</v>
      </c>
      <c r="E90" s="88">
        <v>5999</v>
      </c>
      <c r="F90" s="88">
        <v>3764</v>
      </c>
      <c r="G90" s="88">
        <v>4179</v>
      </c>
      <c r="H90" s="88">
        <v>3848</v>
      </c>
      <c r="I90" s="88">
        <v>5538</v>
      </c>
      <c r="J90" s="88">
        <v>5472</v>
      </c>
      <c r="K90" s="88">
        <v>5797</v>
      </c>
      <c r="L90" s="88">
        <v>6556</v>
      </c>
      <c r="M90" s="88">
        <v>3326</v>
      </c>
      <c r="N90" s="88">
        <v>3473</v>
      </c>
      <c r="O90" s="88">
        <v>3464</v>
      </c>
    </row>
    <row r="91" spans="2:15">
      <c r="B91">
        <v>99</v>
      </c>
      <c r="C91" s="88">
        <v>690</v>
      </c>
      <c r="D91" s="88">
        <v>6191</v>
      </c>
      <c r="E91" s="88">
        <v>6029</v>
      </c>
      <c r="F91" s="88">
        <v>3754</v>
      </c>
      <c r="G91" s="88">
        <v>4146</v>
      </c>
      <c r="H91" s="88">
        <v>3883</v>
      </c>
      <c r="I91" s="88">
        <v>5746</v>
      </c>
      <c r="J91" s="88">
        <v>5545</v>
      </c>
      <c r="K91" s="88">
        <v>5854</v>
      </c>
      <c r="L91" s="88">
        <v>6631</v>
      </c>
      <c r="M91" s="88">
        <v>3234</v>
      </c>
      <c r="N91" s="88">
        <v>3583</v>
      </c>
      <c r="O91" s="88">
        <v>3439</v>
      </c>
    </row>
    <row r="92" spans="2:15">
      <c r="B92">
        <v>100</v>
      </c>
      <c r="C92" s="88">
        <v>680</v>
      </c>
      <c r="D92" s="88">
        <v>6193</v>
      </c>
      <c r="E92" s="88">
        <v>5985</v>
      </c>
      <c r="F92" s="88">
        <v>3859</v>
      </c>
      <c r="G92" s="88">
        <v>4225</v>
      </c>
      <c r="H92" s="88">
        <v>3987</v>
      </c>
      <c r="I92" s="88">
        <v>5676</v>
      </c>
      <c r="J92" s="88">
        <v>5582</v>
      </c>
      <c r="K92" s="88">
        <v>5879</v>
      </c>
      <c r="L92" s="88">
        <v>6690</v>
      </c>
      <c r="M92" s="88">
        <v>3295</v>
      </c>
      <c r="N92" s="88">
        <v>3530</v>
      </c>
      <c r="O92" s="88">
        <v>3433</v>
      </c>
    </row>
    <row r="93" spans="2:15">
      <c r="B93">
        <v>101</v>
      </c>
      <c r="C93" s="88">
        <v>652</v>
      </c>
      <c r="D93" s="88">
        <v>6281</v>
      </c>
      <c r="E93" s="88">
        <v>6003</v>
      </c>
      <c r="F93" s="88">
        <v>3850</v>
      </c>
      <c r="G93" s="88">
        <v>4181</v>
      </c>
      <c r="H93" s="88">
        <v>3976</v>
      </c>
      <c r="I93" s="88">
        <v>5718</v>
      </c>
      <c r="J93" s="88">
        <v>5573</v>
      </c>
      <c r="K93" s="88">
        <v>6014</v>
      </c>
      <c r="L93" s="88">
        <v>6765</v>
      </c>
      <c r="M93" s="88">
        <v>3303</v>
      </c>
      <c r="N93" s="88">
        <v>3575</v>
      </c>
      <c r="O93" s="88">
        <v>3492</v>
      </c>
    </row>
    <row r="94" spans="2:15">
      <c r="B94">
        <v>102</v>
      </c>
      <c r="C94" s="88">
        <v>665</v>
      </c>
      <c r="D94" s="88">
        <v>6316</v>
      </c>
      <c r="E94" s="88">
        <v>6124</v>
      </c>
      <c r="F94" s="88">
        <v>3832</v>
      </c>
      <c r="G94" s="88">
        <v>4173</v>
      </c>
      <c r="H94" s="88">
        <v>3966</v>
      </c>
      <c r="I94" s="88">
        <v>5789</v>
      </c>
      <c r="J94" s="88">
        <v>5598</v>
      </c>
      <c r="K94" s="88">
        <v>6004</v>
      </c>
      <c r="L94" s="88">
        <v>6751</v>
      </c>
      <c r="M94" s="88">
        <v>3288</v>
      </c>
      <c r="N94" s="88">
        <v>3592</v>
      </c>
      <c r="O94" s="88">
        <v>3492</v>
      </c>
    </row>
    <row r="95" spans="2:15">
      <c r="B95">
        <v>103</v>
      </c>
      <c r="C95" s="88">
        <v>684</v>
      </c>
      <c r="D95" s="88">
        <v>6328</v>
      </c>
      <c r="E95" s="88">
        <v>6266</v>
      </c>
      <c r="F95" s="88">
        <v>3940</v>
      </c>
      <c r="G95" s="88">
        <v>4187</v>
      </c>
      <c r="H95" s="88">
        <v>3995</v>
      </c>
      <c r="I95" s="88">
        <v>5947</v>
      </c>
      <c r="J95" s="88">
        <v>5742</v>
      </c>
      <c r="K95" s="88">
        <v>6063</v>
      </c>
      <c r="L95" s="88">
        <v>6760</v>
      </c>
      <c r="M95" s="88">
        <v>3303</v>
      </c>
      <c r="N95" s="88">
        <v>3602</v>
      </c>
      <c r="O95" s="88">
        <v>3528</v>
      </c>
    </row>
    <row r="96" spans="2:15">
      <c r="B96">
        <v>104</v>
      </c>
      <c r="C96" s="88">
        <v>651</v>
      </c>
      <c r="D96" s="88">
        <v>6425</v>
      </c>
      <c r="E96" s="88">
        <v>6181</v>
      </c>
      <c r="F96" s="88">
        <v>3939</v>
      </c>
      <c r="G96" s="88">
        <v>4225</v>
      </c>
      <c r="H96" s="88">
        <v>3924</v>
      </c>
      <c r="I96" s="88">
        <v>5930</v>
      </c>
      <c r="J96" s="88">
        <v>5749</v>
      </c>
      <c r="K96" s="88">
        <v>6086</v>
      </c>
      <c r="L96" s="88">
        <v>6885</v>
      </c>
      <c r="M96" s="88">
        <v>3371</v>
      </c>
      <c r="N96" s="88">
        <v>3713</v>
      </c>
      <c r="O96" s="88">
        <v>3544</v>
      </c>
    </row>
    <row r="97" spans="2:15">
      <c r="B97">
        <v>105</v>
      </c>
      <c r="C97" s="88">
        <v>661</v>
      </c>
      <c r="D97" s="88">
        <v>6389</v>
      </c>
      <c r="E97" s="88">
        <v>6365</v>
      </c>
      <c r="F97" s="88">
        <v>3983</v>
      </c>
      <c r="G97" s="88">
        <v>4257</v>
      </c>
      <c r="H97" s="88">
        <v>4018</v>
      </c>
      <c r="I97" s="88">
        <v>6031</v>
      </c>
      <c r="J97" s="88">
        <v>5773</v>
      </c>
      <c r="K97" s="88">
        <v>6265</v>
      </c>
      <c r="L97" s="88">
        <v>6813</v>
      </c>
      <c r="M97" s="88">
        <v>3412</v>
      </c>
      <c r="N97" s="88">
        <v>3735</v>
      </c>
      <c r="O97" s="88">
        <v>3542</v>
      </c>
    </row>
    <row r="98" spans="2:15">
      <c r="B98">
        <v>106</v>
      </c>
      <c r="C98" s="88">
        <v>659</v>
      </c>
      <c r="D98" s="88">
        <v>6542</v>
      </c>
      <c r="E98" s="88">
        <v>6359</v>
      </c>
      <c r="F98" s="88">
        <v>3994</v>
      </c>
      <c r="G98" s="88">
        <v>4312</v>
      </c>
      <c r="H98" s="88">
        <v>4098</v>
      </c>
      <c r="I98" s="88">
        <v>6061</v>
      </c>
      <c r="J98" s="88">
        <v>5880</v>
      </c>
      <c r="K98" s="88">
        <v>6340</v>
      </c>
      <c r="L98" s="88">
        <v>7019</v>
      </c>
      <c r="M98" s="88">
        <v>3435</v>
      </c>
      <c r="N98" s="88">
        <v>3754</v>
      </c>
      <c r="O98" s="88">
        <v>3529</v>
      </c>
    </row>
    <row r="99" spans="2:15">
      <c r="B99">
        <v>107</v>
      </c>
      <c r="C99" s="88">
        <v>675</v>
      </c>
      <c r="D99" s="88">
        <v>6475</v>
      </c>
      <c r="E99" s="88">
        <v>6427</v>
      </c>
      <c r="F99" s="88">
        <v>3973</v>
      </c>
      <c r="G99" s="88">
        <v>4353</v>
      </c>
      <c r="H99" s="88">
        <v>4049</v>
      </c>
      <c r="I99" s="88">
        <v>6144</v>
      </c>
      <c r="J99" s="88">
        <v>5881</v>
      </c>
      <c r="K99" s="88">
        <v>6315</v>
      </c>
      <c r="L99" s="88">
        <v>7130</v>
      </c>
      <c r="M99" s="88">
        <v>3414</v>
      </c>
      <c r="N99" s="88">
        <v>3653</v>
      </c>
      <c r="O99" s="88">
        <v>3527</v>
      </c>
    </row>
    <row r="100" spans="2:15">
      <c r="B100">
        <v>108</v>
      </c>
      <c r="C100" s="88">
        <v>658</v>
      </c>
      <c r="D100" s="88">
        <v>6595</v>
      </c>
      <c r="E100" s="88">
        <v>6432</v>
      </c>
      <c r="F100" s="88">
        <v>4054</v>
      </c>
      <c r="G100" s="88">
        <v>4326</v>
      </c>
      <c r="H100" s="88">
        <v>4099</v>
      </c>
      <c r="I100" s="88">
        <v>6151</v>
      </c>
      <c r="J100" s="88">
        <v>5913</v>
      </c>
      <c r="K100" s="88">
        <v>6326</v>
      </c>
      <c r="L100" s="88">
        <v>7122</v>
      </c>
      <c r="M100" s="88">
        <v>3360</v>
      </c>
      <c r="N100" s="88">
        <v>3693</v>
      </c>
      <c r="O100" s="88">
        <v>3554</v>
      </c>
    </row>
    <row r="101" spans="2:15">
      <c r="B101">
        <v>109</v>
      </c>
      <c r="C101" s="88">
        <v>674</v>
      </c>
      <c r="D101" s="88">
        <v>6543</v>
      </c>
      <c r="E101" s="88">
        <v>6498</v>
      </c>
      <c r="F101" s="88">
        <v>4071</v>
      </c>
      <c r="G101" s="88">
        <v>4313</v>
      </c>
      <c r="H101" s="88">
        <v>4118</v>
      </c>
      <c r="I101" s="88">
        <v>6235</v>
      </c>
      <c r="J101" s="88">
        <v>6054</v>
      </c>
      <c r="K101" s="88">
        <v>6516</v>
      </c>
      <c r="L101" s="88">
        <v>7168</v>
      </c>
      <c r="M101" s="88">
        <v>3424</v>
      </c>
      <c r="N101" s="88">
        <v>3662</v>
      </c>
      <c r="O101" s="88">
        <v>3609</v>
      </c>
    </row>
    <row r="102" spans="2:15">
      <c r="B102">
        <v>110</v>
      </c>
      <c r="C102" s="88">
        <v>661</v>
      </c>
      <c r="D102" s="88">
        <v>6464</v>
      </c>
      <c r="E102" s="88">
        <v>6619</v>
      </c>
      <c r="F102" s="88">
        <v>4066</v>
      </c>
      <c r="G102" s="88">
        <v>4278</v>
      </c>
      <c r="H102" s="88">
        <v>4124</v>
      </c>
      <c r="I102" s="88">
        <v>6167</v>
      </c>
      <c r="J102" s="88">
        <v>5984</v>
      </c>
      <c r="K102" s="88">
        <v>6571</v>
      </c>
      <c r="L102" s="88">
        <v>7220</v>
      </c>
      <c r="M102" s="88">
        <v>3396</v>
      </c>
      <c r="N102" s="88">
        <v>3722</v>
      </c>
      <c r="O102" s="88">
        <v>3666</v>
      </c>
    </row>
    <row r="103" spans="2:15">
      <c r="B103">
        <v>111</v>
      </c>
      <c r="C103" s="88">
        <v>657</v>
      </c>
      <c r="D103" s="88">
        <v>6611</v>
      </c>
      <c r="E103" s="88">
        <v>6563</v>
      </c>
      <c r="F103" s="88">
        <v>4143</v>
      </c>
      <c r="G103" s="88">
        <v>4340</v>
      </c>
      <c r="H103" s="88">
        <v>4133</v>
      </c>
      <c r="I103" s="88">
        <v>6262</v>
      </c>
      <c r="J103" s="88">
        <v>5991</v>
      </c>
      <c r="K103" s="88">
        <v>6459</v>
      </c>
      <c r="L103" s="88">
        <v>7326</v>
      </c>
      <c r="M103" s="88">
        <v>3410</v>
      </c>
      <c r="N103" s="88">
        <v>3730</v>
      </c>
      <c r="O103" s="88">
        <v>3710</v>
      </c>
    </row>
    <row r="104" spans="2:15">
      <c r="B104">
        <v>112</v>
      </c>
      <c r="C104" s="88">
        <v>625</v>
      </c>
      <c r="D104" s="88">
        <v>6742</v>
      </c>
      <c r="E104" s="88">
        <v>6613</v>
      </c>
      <c r="F104" s="88">
        <v>4121</v>
      </c>
      <c r="G104" s="88">
        <v>4457</v>
      </c>
      <c r="H104" s="88">
        <v>4130</v>
      </c>
      <c r="I104" s="88">
        <v>6381</v>
      </c>
      <c r="J104" s="88">
        <v>6142</v>
      </c>
      <c r="K104" s="88">
        <v>6526</v>
      </c>
      <c r="L104" s="88">
        <v>7390</v>
      </c>
      <c r="M104" s="88">
        <v>3414</v>
      </c>
      <c r="N104" s="88">
        <v>3790</v>
      </c>
      <c r="O104" s="88">
        <v>3685</v>
      </c>
    </row>
    <row r="105" spans="2:15">
      <c r="B105">
        <v>113</v>
      </c>
      <c r="C105" s="88">
        <v>645</v>
      </c>
      <c r="D105" s="88">
        <v>6691</v>
      </c>
      <c r="E105" s="88">
        <v>6635</v>
      </c>
      <c r="F105" s="88">
        <v>4183</v>
      </c>
      <c r="G105" s="88">
        <v>4436</v>
      </c>
      <c r="H105" s="88">
        <v>4185</v>
      </c>
      <c r="I105" s="88">
        <v>6422</v>
      </c>
      <c r="J105" s="88">
        <v>6191</v>
      </c>
      <c r="K105" s="88">
        <v>6549</v>
      </c>
      <c r="L105" s="88">
        <v>7329</v>
      </c>
      <c r="M105" s="88">
        <v>3443</v>
      </c>
      <c r="N105" s="88">
        <v>3828</v>
      </c>
      <c r="O105" s="88">
        <v>3704</v>
      </c>
    </row>
    <row r="106" spans="2:15">
      <c r="B106">
        <v>114</v>
      </c>
      <c r="C106" s="88">
        <v>649</v>
      </c>
      <c r="D106" s="88">
        <v>6761</v>
      </c>
      <c r="E106" s="88">
        <v>6709</v>
      </c>
      <c r="F106" s="88">
        <v>4218</v>
      </c>
      <c r="G106" s="88">
        <v>4402</v>
      </c>
      <c r="H106" s="88">
        <v>4167</v>
      </c>
      <c r="I106" s="88">
        <v>6507</v>
      </c>
      <c r="J106" s="88">
        <v>6237</v>
      </c>
      <c r="K106" s="88">
        <v>6716</v>
      </c>
      <c r="L106" s="88">
        <v>7283</v>
      </c>
      <c r="M106" s="88">
        <v>3497</v>
      </c>
      <c r="N106" s="88">
        <v>3829</v>
      </c>
      <c r="O106" s="88">
        <v>3703</v>
      </c>
    </row>
    <row r="107" spans="2:15">
      <c r="B107">
        <v>115</v>
      </c>
      <c r="C107" s="88">
        <v>656</v>
      </c>
      <c r="D107" s="88">
        <v>6826</v>
      </c>
      <c r="E107" s="88">
        <v>6790</v>
      </c>
      <c r="F107" s="88">
        <v>4150</v>
      </c>
      <c r="G107" s="88">
        <v>4451</v>
      </c>
      <c r="H107" s="88">
        <v>4150</v>
      </c>
      <c r="I107" s="88">
        <v>6507</v>
      </c>
      <c r="J107" s="88">
        <v>6214</v>
      </c>
      <c r="K107" s="88">
        <v>6706</v>
      </c>
      <c r="L107" s="88">
        <v>7507</v>
      </c>
      <c r="M107" s="88">
        <v>3479</v>
      </c>
      <c r="N107" s="88">
        <v>3869</v>
      </c>
      <c r="O107" s="88">
        <v>3730</v>
      </c>
    </row>
    <row r="108" spans="2:15">
      <c r="B108">
        <v>116</v>
      </c>
      <c r="C108" s="88">
        <v>635</v>
      </c>
      <c r="D108" s="88">
        <v>6750</v>
      </c>
      <c r="E108" s="88">
        <v>6795</v>
      </c>
      <c r="F108" s="88">
        <v>4130</v>
      </c>
      <c r="G108" s="88">
        <v>4462</v>
      </c>
      <c r="H108" s="88">
        <v>4233</v>
      </c>
      <c r="I108" s="88">
        <v>6501</v>
      </c>
      <c r="J108" s="88">
        <v>6280</v>
      </c>
      <c r="K108" s="88">
        <v>6832</v>
      </c>
      <c r="L108" s="88">
        <v>7499</v>
      </c>
      <c r="M108" s="88">
        <v>3464</v>
      </c>
      <c r="N108" s="88">
        <v>3869</v>
      </c>
      <c r="O108" s="88">
        <v>3704</v>
      </c>
    </row>
    <row r="109" spans="2:15">
      <c r="B109">
        <v>117</v>
      </c>
      <c r="C109" s="88">
        <v>635</v>
      </c>
      <c r="D109" s="88">
        <v>6925</v>
      </c>
      <c r="E109" s="88">
        <v>6796</v>
      </c>
      <c r="F109" s="88">
        <v>4165</v>
      </c>
      <c r="G109" s="88">
        <v>4540</v>
      </c>
      <c r="H109" s="88">
        <v>4280</v>
      </c>
      <c r="I109" s="88">
        <v>6565</v>
      </c>
      <c r="J109" s="88">
        <v>6381</v>
      </c>
      <c r="K109" s="88">
        <v>6855</v>
      </c>
      <c r="L109" s="88">
        <v>7530</v>
      </c>
      <c r="M109" s="88">
        <v>3507</v>
      </c>
      <c r="N109" s="88">
        <v>3891</v>
      </c>
      <c r="O109" s="88">
        <v>3730</v>
      </c>
    </row>
    <row r="110" spans="2:15">
      <c r="B110">
        <v>118</v>
      </c>
      <c r="C110" s="88">
        <v>656</v>
      </c>
      <c r="D110" s="88">
        <v>6834</v>
      </c>
      <c r="E110" s="88">
        <v>6844</v>
      </c>
      <c r="F110" s="88">
        <v>4277</v>
      </c>
      <c r="G110" s="88">
        <v>4383</v>
      </c>
      <c r="H110" s="88">
        <v>4222</v>
      </c>
      <c r="I110" s="88">
        <v>6583</v>
      </c>
      <c r="J110" s="88">
        <v>6434</v>
      </c>
      <c r="K110" s="88">
        <v>6864</v>
      </c>
      <c r="L110" s="88">
        <v>7603</v>
      </c>
      <c r="M110" s="88">
        <v>3477</v>
      </c>
      <c r="N110" s="88">
        <v>3808</v>
      </c>
      <c r="O110" s="88">
        <v>3759</v>
      </c>
    </row>
    <row r="111" spans="2:15">
      <c r="B111">
        <v>119</v>
      </c>
      <c r="C111" s="88">
        <v>647</v>
      </c>
      <c r="D111" s="88">
        <v>6907</v>
      </c>
      <c r="E111" s="88">
        <v>7030</v>
      </c>
      <c r="F111" s="88">
        <v>4231</v>
      </c>
      <c r="G111" s="88">
        <v>4491</v>
      </c>
      <c r="H111" s="88">
        <v>4270</v>
      </c>
      <c r="I111" s="88">
        <v>6625</v>
      </c>
      <c r="J111" s="88">
        <v>6416</v>
      </c>
      <c r="K111" s="88">
        <v>6940</v>
      </c>
      <c r="L111" s="88">
        <v>7548</v>
      </c>
      <c r="M111" s="88">
        <v>3494</v>
      </c>
      <c r="N111" s="88">
        <v>3985</v>
      </c>
      <c r="O111" s="88">
        <v>3682</v>
      </c>
    </row>
    <row r="112" spans="2:15">
      <c r="B112">
        <v>120</v>
      </c>
      <c r="C112" s="88">
        <v>645</v>
      </c>
      <c r="D112" s="88">
        <v>6994</v>
      </c>
      <c r="E112" s="88">
        <v>6933</v>
      </c>
      <c r="F112" s="88">
        <v>4268</v>
      </c>
      <c r="G112" s="88">
        <v>4521</v>
      </c>
      <c r="H112" s="88">
        <v>4252</v>
      </c>
      <c r="I112" s="88">
        <v>6733</v>
      </c>
      <c r="J112" s="88">
        <v>6520</v>
      </c>
      <c r="K112" s="88">
        <v>7035</v>
      </c>
      <c r="L112" s="88">
        <v>7623</v>
      </c>
      <c r="M112" s="88">
        <v>3502</v>
      </c>
      <c r="N112" s="88">
        <v>3960</v>
      </c>
      <c r="O112" s="88">
        <v>3822</v>
      </c>
    </row>
    <row r="118" spans="3:15">
      <c r="C118" t="s">
        <v>55</v>
      </c>
      <c r="D118" t="s">
        <v>56</v>
      </c>
      <c r="E118" t="s">
        <v>56</v>
      </c>
      <c r="F118" t="s">
        <v>56</v>
      </c>
      <c r="G118" t="s">
        <v>57</v>
      </c>
      <c r="H118" t="s">
        <v>57</v>
      </c>
      <c r="I118" t="s">
        <v>57</v>
      </c>
      <c r="J118" t="s">
        <v>58</v>
      </c>
      <c r="K118" t="s">
        <v>58</v>
      </c>
      <c r="L118" t="s">
        <v>58</v>
      </c>
      <c r="M118" t="s">
        <v>59</v>
      </c>
      <c r="N118" t="s">
        <v>59</v>
      </c>
      <c r="O118" t="s">
        <v>59</v>
      </c>
    </row>
    <row r="119" spans="3:15">
      <c r="C119">
        <v>30</v>
      </c>
      <c r="D119">
        <f>D22-$C22</f>
        <v>1169</v>
      </c>
      <c r="E119">
        <f t="shared" ref="E119:O119" si="0">E22-$C22</f>
        <v>446</v>
      </c>
      <c r="F119">
        <f t="shared" si="0"/>
        <v>959</v>
      </c>
      <c r="G119">
        <f t="shared" si="0"/>
        <v>973</v>
      </c>
      <c r="H119">
        <f t="shared" si="0"/>
        <v>294</v>
      </c>
      <c r="I119">
        <f t="shared" si="0"/>
        <v>240</v>
      </c>
      <c r="J119">
        <f t="shared" si="0"/>
        <v>429</v>
      </c>
      <c r="K119">
        <f t="shared" si="0"/>
        <v>480</v>
      </c>
      <c r="L119">
        <f t="shared" si="0"/>
        <v>817</v>
      </c>
      <c r="M119">
        <f t="shared" si="0"/>
        <v>111</v>
      </c>
      <c r="N119">
        <f t="shared" si="0"/>
        <v>271</v>
      </c>
      <c r="O119">
        <f t="shared" si="0"/>
        <v>205</v>
      </c>
    </row>
    <row r="120" spans="3:15">
      <c r="C120">
        <v>31</v>
      </c>
      <c r="D120">
        <f t="shared" ref="D120:O120" si="1">D23-$C23</f>
        <v>1355</v>
      </c>
      <c r="E120">
        <f t="shared" si="1"/>
        <v>618</v>
      </c>
      <c r="F120">
        <f t="shared" si="1"/>
        <v>1157</v>
      </c>
      <c r="G120">
        <f t="shared" si="1"/>
        <v>1187</v>
      </c>
      <c r="H120">
        <f t="shared" si="1"/>
        <v>480</v>
      </c>
      <c r="I120">
        <f t="shared" si="1"/>
        <v>384</v>
      </c>
      <c r="J120">
        <f t="shared" si="1"/>
        <v>550</v>
      </c>
      <c r="K120">
        <f t="shared" si="1"/>
        <v>676</v>
      </c>
      <c r="L120">
        <f t="shared" si="1"/>
        <v>1015</v>
      </c>
      <c r="M120">
        <f t="shared" si="1"/>
        <v>304</v>
      </c>
      <c r="N120">
        <f t="shared" si="1"/>
        <v>443</v>
      </c>
      <c r="O120">
        <f t="shared" si="1"/>
        <v>370</v>
      </c>
    </row>
    <row r="121" spans="3:15">
      <c r="C121">
        <v>32</v>
      </c>
      <c r="D121">
        <f t="shared" ref="D121:O121" si="2">D24-$C24</f>
        <v>1392</v>
      </c>
      <c r="E121">
        <f t="shared" si="2"/>
        <v>750</v>
      </c>
      <c r="F121">
        <f t="shared" si="2"/>
        <v>860</v>
      </c>
      <c r="G121">
        <f t="shared" si="2"/>
        <v>1248</v>
      </c>
      <c r="H121">
        <f t="shared" si="2"/>
        <v>562</v>
      </c>
      <c r="I121">
        <f t="shared" si="2"/>
        <v>410</v>
      </c>
      <c r="J121">
        <f t="shared" si="2"/>
        <v>686</v>
      </c>
      <c r="K121">
        <f t="shared" si="2"/>
        <v>766</v>
      </c>
      <c r="L121">
        <f t="shared" si="2"/>
        <v>1176</v>
      </c>
      <c r="M121">
        <f t="shared" si="2"/>
        <v>372</v>
      </c>
      <c r="N121">
        <f t="shared" si="2"/>
        <v>526</v>
      </c>
      <c r="O121">
        <f t="shared" si="2"/>
        <v>407</v>
      </c>
    </row>
    <row r="122" spans="3:15">
      <c r="C122">
        <v>33</v>
      </c>
      <c r="D122">
        <f t="shared" ref="D122:O122" si="3">D25-$C25</f>
        <v>1577</v>
      </c>
      <c r="E122">
        <f t="shared" si="3"/>
        <v>790</v>
      </c>
      <c r="F122">
        <f t="shared" si="3"/>
        <v>998</v>
      </c>
      <c r="G122">
        <f t="shared" si="3"/>
        <v>1453</v>
      </c>
      <c r="H122">
        <f t="shared" si="3"/>
        <v>713</v>
      </c>
      <c r="I122">
        <f t="shared" si="3"/>
        <v>521</v>
      </c>
      <c r="J122">
        <f t="shared" si="3"/>
        <v>780</v>
      </c>
      <c r="K122">
        <f t="shared" si="3"/>
        <v>918</v>
      </c>
      <c r="L122">
        <f t="shared" si="3"/>
        <v>1308</v>
      </c>
      <c r="M122">
        <f t="shared" si="3"/>
        <v>464</v>
      </c>
      <c r="N122">
        <f t="shared" si="3"/>
        <v>604</v>
      </c>
      <c r="O122">
        <f t="shared" si="3"/>
        <v>470</v>
      </c>
    </row>
    <row r="123" spans="3:15">
      <c r="C123">
        <v>34</v>
      </c>
      <c r="D123">
        <f t="shared" ref="D123:O123" si="4">D26-$C26</f>
        <v>1681</v>
      </c>
      <c r="E123">
        <f t="shared" si="4"/>
        <v>835</v>
      </c>
      <c r="F123">
        <f t="shared" si="4"/>
        <v>1096</v>
      </c>
      <c r="G123">
        <f t="shared" si="4"/>
        <v>1426</v>
      </c>
      <c r="H123">
        <f t="shared" si="4"/>
        <v>704</v>
      </c>
      <c r="I123">
        <f t="shared" si="4"/>
        <v>562</v>
      </c>
      <c r="J123">
        <f t="shared" si="4"/>
        <v>864</v>
      </c>
      <c r="K123">
        <f t="shared" si="4"/>
        <v>992</v>
      </c>
      <c r="L123">
        <f t="shared" si="4"/>
        <v>1347</v>
      </c>
      <c r="M123">
        <f t="shared" si="4"/>
        <v>495</v>
      </c>
      <c r="N123">
        <f t="shared" si="4"/>
        <v>697</v>
      </c>
      <c r="O123">
        <f t="shared" si="4"/>
        <v>524</v>
      </c>
    </row>
    <row r="124" spans="3:15">
      <c r="C124">
        <v>35</v>
      </c>
      <c r="D124">
        <f t="shared" ref="D124:O124" si="5">D27-$C27</f>
        <v>1783</v>
      </c>
      <c r="E124">
        <f t="shared" si="5"/>
        <v>1000</v>
      </c>
      <c r="F124">
        <f t="shared" si="5"/>
        <v>1202</v>
      </c>
      <c r="G124">
        <f t="shared" si="5"/>
        <v>1501</v>
      </c>
      <c r="H124">
        <f t="shared" si="5"/>
        <v>837</v>
      </c>
      <c r="I124">
        <f t="shared" si="5"/>
        <v>676</v>
      </c>
      <c r="J124">
        <f t="shared" si="5"/>
        <v>916</v>
      </c>
      <c r="K124">
        <f t="shared" si="5"/>
        <v>1039</v>
      </c>
      <c r="L124">
        <f t="shared" si="5"/>
        <v>1544</v>
      </c>
      <c r="M124">
        <f t="shared" si="5"/>
        <v>635</v>
      </c>
      <c r="N124">
        <f t="shared" si="5"/>
        <v>816</v>
      </c>
      <c r="O124">
        <f t="shared" si="5"/>
        <v>617</v>
      </c>
    </row>
    <row r="125" spans="3:15">
      <c r="C125">
        <v>36</v>
      </c>
      <c r="D125">
        <f t="shared" ref="D125:O125" si="6">D28-$C28</f>
        <v>1818</v>
      </c>
      <c r="E125">
        <f t="shared" si="6"/>
        <v>1039</v>
      </c>
      <c r="F125">
        <f t="shared" si="6"/>
        <v>1263</v>
      </c>
      <c r="G125">
        <f t="shared" si="6"/>
        <v>1611</v>
      </c>
      <c r="H125">
        <f t="shared" si="6"/>
        <v>864</v>
      </c>
      <c r="I125">
        <f t="shared" si="6"/>
        <v>716</v>
      </c>
      <c r="J125">
        <f t="shared" si="6"/>
        <v>1009</v>
      </c>
      <c r="K125">
        <f t="shared" si="6"/>
        <v>1174</v>
      </c>
      <c r="L125">
        <f t="shared" si="6"/>
        <v>1650</v>
      </c>
      <c r="M125">
        <f t="shared" si="6"/>
        <v>673</v>
      </c>
      <c r="N125">
        <f t="shared" si="6"/>
        <v>808</v>
      </c>
      <c r="O125">
        <f t="shared" si="6"/>
        <v>689</v>
      </c>
    </row>
    <row r="126" spans="3:15">
      <c r="C126">
        <v>37</v>
      </c>
      <c r="D126">
        <f t="shared" ref="D126:O126" si="7">D29-$C29</f>
        <v>1913</v>
      </c>
      <c r="E126">
        <f t="shared" si="7"/>
        <v>1134</v>
      </c>
      <c r="F126">
        <f t="shared" si="7"/>
        <v>1318</v>
      </c>
      <c r="G126">
        <f t="shared" si="7"/>
        <v>1667</v>
      </c>
      <c r="H126">
        <f t="shared" si="7"/>
        <v>949</v>
      </c>
      <c r="I126">
        <f t="shared" si="7"/>
        <v>818</v>
      </c>
      <c r="J126">
        <f t="shared" si="7"/>
        <v>1117</v>
      </c>
      <c r="K126">
        <f t="shared" si="7"/>
        <v>1261</v>
      </c>
      <c r="L126">
        <f t="shared" si="7"/>
        <v>1742</v>
      </c>
      <c r="M126">
        <f t="shared" si="7"/>
        <v>714</v>
      </c>
      <c r="N126">
        <f t="shared" si="7"/>
        <v>951</v>
      </c>
      <c r="O126">
        <f t="shared" si="7"/>
        <v>749</v>
      </c>
    </row>
    <row r="127" spans="3:15">
      <c r="C127">
        <v>38</v>
      </c>
      <c r="D127">
        <f t="shared" ref="D127:O127" si="8">D30-$C30</f>
        <v>2083</v>
      </c>
      <c r="E127">
        <f t="shared" si="8"/>
        <v>1212</v>
      </c>
      <c r="F127">
        <f t="shared" si="8"/>
        <v>1384</v>
      </c>
      <c r="G127">
        <f t="shared" si="8"/>
        <v>1709</v>
      </c>
      <c r="H127">
        <f t="shared" si="8"/>
        <v>941</v>
      </c>
      <c r="I127">
        <f t="shared" si="8"/>
        <v>913</v>
      </c>
      <c r="J127">
        <f t="shared" si="8"/>
        <v>1162</v>
      </c>
      <c r="K127">
        <f t="shared" si="8"/>
        <v>1335</v>
      </c>
      <c r="L127">
        <f t="shared" si="8"/>
        <v>1757</v>
      </c>
      <c r="M127">
        <f t="shared" si="8"/>
        <v>753</v>
      </c>
      <c r="N127">
        <f t="shared" si="8"/>
        <v>1007</v>
      </c>
      <c r="O127">
        <f t="shared" si="8"/>
        <v>761</v>
      </c>
    </row>
    <row r="128" spans="3:15">
      <c r="C128">
        <v>39</v>
      </c>
      <c r="D128">
        <f t="shared" ref="D128:O128" si="9">D31-$C31</f>
        <v>2113</v>
      </c>
      <c r="E128">
        <f t="shared" si="9"/>
        <v>1317</v>
      </c>
      <c r="F128">
        <f t="shared" si="9"/>
        <v>1417</v>
      </c>
      <c r="G128">
        <f t="shared" si="9"/>
        <v>1812</v>
      </c>
      <c r="H128">
        <f t="shared" si="9"/>
        <v>1003</v>
      </c>
      <c r="I128">
        <f t="shared" si="9"/>
        <v>926</v>
      </c>
      <c r="J128">
        <f t="shared" si="9"/>
        <v>1300</v>
      </c>
      <c r="K128">
        <f t="shared" si="9"/>
        <v>1408</v>
      </c>
      <c r="L128">
        <f t="shared" si="9"/>
        <v>1479</v>
      </c>
      <c r="M128">
        <f t="shared" si="9"/>
        <v>870</v>
      </c>
      <c r="N128">
        <f t="shared" si="9"/>
        <v>1031</v>
      </c>
      <c r="O128">
        <f t="shared" si="9"/>
        <v>817</v>
      </c>
    </row>
    <row r="129" spans="3:15">
      <c r="C129">
        <v>40</v>
      </c>
      <c r="D129">
        <f t="shared" ref="D129:O129" si="10">D32-$C32</f>
        <v>2124</v>
      </c>
      <c r="E129">
        <f t="shared" si="10"/>
        <v>1380</v>
      </c>
      <c r="F129">
        <f t="shared" si="10"/>
        <v>1517</v>
      </c>
      <c r="G129">
        <f t="shared" si="10"/>
        <v>1787</v>
      </c>
      <c r="H129">
        <f t="shared" si="10"/>
        <v>1046</v>
      </c>
      <c r="I129">
        <f t="shared" si="10"/>
        <v>999</v>
      </c>
      <c r="J129">
        <f t="shared" si="10"/>
        <v>1267</v>
      </c>
      <c r="K129">
        <f t="shared" si="10"/>
        <v>1471</v>
      </c>
      <c r="L129">
        <f t="shared" si="10"/>
        <v>1561</v>
      </c>
      <c r="M129">
        <f t="shared" si="10"/>
        <v>925</v>
      </c>
      <c r="N129">
        <f t="shared" si="10"/>
        <v>1125</v>
      </c>
      <c r="O129">
        <f t="shared" si="10"/>
        <v>885</v>
      </c>
    </row>
    <row r="130" spans="3:15">
      <c r="C130">
        <v>41</v>
      </c>
      <c r="D130">
        <f t="shared" ref="D130:O130" si="11">D33-$C33</f>
        <v>2199</v>
      </c>
      <c r="E130">
        <f t="shared" si="11"/>
        <v>1472</v>
      </c>
      <c r="F130">
        <f t="shared" si="11"/>
        <v>1548</v>
      </c>
      <c r="G130">
        <f t="shared" si="11"/>
        <v>1872</v>
      </c>
      <c r="H130">
        <f t="shared" si="11"/>
        <v>1118</v>
      </c>
      <c r="I130">
        <f t="shared" si="11"/>
        <v>1010</v>
      </c>
      <c r="J130">
        <f t="shared" si="11"/>
        <v>1436</v>
      </c>
      <c r="K130">
        <f t="shared" si="11"/>
        <v>1530</v>
      </c>
      <c r="L130">
        <f t="shared" si="11"/>
        <v>1637</v>
      </c>
      <c r="M130">
        <f t="shared" si="11"/>
        <v>982</v>
      </c>
      <c r="N130">
        <f t="shared" si="11"/>
        <v>1115</v>
      </c>
      <c r="O130">
        <f t="shared" si="11"/>
        <v>916</v>
      </c>
    </row>
    <row r="131" spans="3:15">
      <c r="C131">
        <v>42</v>
      </c>
      <c r="D131">
        <f t="shared" ref="D131:O131" si="12">D34-$C34</f>
        <v>2365</v>
      </c>
      <c r="E131">
        <f t="shared" si="12"/>
        <v>1468</v>
      </c>
      <c r="F131">
        <f t="shared" si="12"/>
        <v>1542</v>
      </c>
      <c r="G131">
        <f t="shared" si="12"/>
        <v>1892</v>
      </c>
      <c r="H131">
        <f t="shared" si="12"/>
        <v>1118</v>
      </c>
      <c r="I131">
        <f t="shared" si="12"/>
        <v>1111</v>
      </c>
      <c r="J131">
        <f t="shared" si="12"/>
        <v>1415</v>
      </c>
      <c r="K131">
        <f t="shared" si="12"/>
        <v>1537</v>
      </c>
      <c r="L131">
        <f t="shared" si="12"/>
        <v>1666</v>
      </c>
      <c r="M131">
        <f t="shared" si="12"/>
        <v>976</v>
      </c>
      <c r="N131">
        <f t="shared" si="12"/>
        <v>1146</v>
      </c>
      <c r="O131">
        <f t="shared" si="12"/>
        <v>913</v>
      </c>
    </row>
    <row r="132" spans="3:15">
      <c r="C132">
        <v>43</v>
      </c>
      <c r="D132">
        <f t="shared" ref="D132:O132" si="13">D35-$C35</f>
        <v>2392</v>
      </c>
      <c r="E132">
        <f t="shared" si="13"/>
        <v>1569</v>
      </c>
      <c r="F132">
        <f t="shared" si="13"/>
        <v>1642</v>
      </c>
      <c r="G132">
        <f t="shared" si="13"/>
        <v>2018</v>
      </c>
      <c r="H132">
        <f t="shared" si="13"/>
        <v>1182</v>
      </c>
      <c r="I132">
        <f t="shared" si="13"/>
        <v>1213</v>
      </c>
      <c r="J132">
        <f t="shared" si="13"/>
        <v>1436</v>
      </c>
      <c r="K132">
        <f t="shared" si="13"/>
        <v>1686</v>
      </c>
      <c r="L132">
        <f t="shared" si="13"/>
        <v>1772</v>
      </c>
      <c r="M132">
        <f t="shared" si="13"/>
        <v>987</v>
      </c>
      <c r="N132">
        <f t="shared" si="13"/>
        <v>1203</v>
      </c>
      <c r="O132">
        <f t="shared" si="13"/>
        <v>991</v>
      </c>
    </row>
    <row r="133" spans="3:15">
      <c r="C133">
        <v>44</v>
      </c>
      <c r="D133">
        <f t="shared" ref="D133:O133" si="14">D36-$C36</f>
        <v>2491</v>
      </c>
      <c r="E133">
        <f t="shared" si="14"/>
        <v>1645</v>
      </c>
      <c r="F133">
        <f t="shared" si="14"/>
        <v>1706</v>
      </c>
      <c r="G133">
        <f t="shared" si="14"/>
        <v>2021</v>
      </c>
      <c r="H133">
        <f t="shared" si="14"/>
        <v>1275</v>
      </c>
      <c r="I133">
        <f t="shared" si="14"/>
        <v>1295</v>
      </c>
      <c r="J133">
        <f t="shared" si="14"/>
        <v>1559</v>
      </c>
      <c r="K133">
        <f t="shared" si="14"/>
        <v>1746</v>
      </c>
      <c r="L133">
        <f t="shared" si="14"/>
        <v>1899</v>
      </c>
      <c r="M133">
        <f t="shared" si="14"/>
        <v>1088</v>
      </c>
      <c r="N133">
        <f t="shared" si="14"/>
        <v>1240</v>
      </c>
      <c r="O133">
        <f t="shared" si="14"/>
        <v>1037</v>
      </c>
    </row>
    <row r="134" spans="3:15">
      <c r="C134">
        <v>45</v>
      </c>
      <c r="D134">
        <f t="shared" ref="D134:O134" si="15">D37-$C37</f>
        <v>2575</v>
      </c>
      <c r="E134">
        <f t="shared" si="15"/>
        <v>1718</v>
      </c>
      <c r="F134">
        <f t="shared" si="15"/>
        <v>1784</v>
      </c>
      <c r="G134">
        <f t="shared" si="15"/>
        <v>2123</v>
      </c>
      <c r="H134">
        <f t="shared" si="15"/>
        <v>1335</v>
      </c>
      <c r="I134">
        <f t="shared" si="15"/>
        <v>1330</v>
      </c>
      <c r="J134">
        <f t="shared" si="15"/>
        <v>1684</v>
      </c>
      <c r="K134">
        <f t="shared" si="15"/>
        <v>1821</v>
      </c>
      <c r="L134">
        <f t="shared" si="15"/>
        <v>1979</v>
      </c>
      <c r="M134">
        <f t="shared" si="15"/>
        <v>1078</v>
      </c>
      <c r="N134">
        <f t="shared" si="15"/>
        <v>1286</v>
      </c>
      <c r="O134">
        <f t="shared" si="15"/>
        <v>1061</v>
      </c>
    </row>
    <row r="135" spans="3:15">
      <c r="C135">
        <v>46</v>
      </c>
      <c r="D135">
        <f t="shared" ref="D135:O135" si="16">D38-$C38</f>
        <v>2677</v>
      </c>
      <c r="E135">
        <f t="shared" si="16"/>
        <v>1829</v>
      </c>
      <c r="F135">
        <f t="shared" si="16"/>
        <v>1900</v>
      </c>
      <c r="G135">
        <f t="shared" si="16"/>
        <v>2219</v>
      </c>
      <c r="H135">
        <f t="shared" si="16"/>
        <v>1372</v>
      </c>
      <c r="I135">
        <f t="shared" si="16"/>
        <v>1486</v>
      </c>
      <c r="J135">
        <f t="shared" si="16"/>
        <v>1725</v>
      </c>
      <c r="K135">
        <f t="shared" si="16"/>
        <v>1965</v>
      </c>
      <c r="L135">
        <f t="shared" si="16"/>
        <v>2173</v>
      </c>
      <c r="M135">
        <f t="shared" si="16"/>
        <v>1206</v>
      </c>
      <c r="N135">
        <f t="shared" si="16"/>
        <v>1394</v>
      </c>
      <c r="O135">
        <f t="shared" si="16"/>
        <v>1121</v>
      </c>
    </row>
    <row r="136" spans="3:15">
      <c r="C136">
        <v>47</v>
      </c>
      <c r="D136">
        <f t="shared" ref="D136:O136" si="17">D39-$C39</f>
        <v>2799</v>
      </c>
      <c r="E136">
        <f t="shared" si="17"/>
        <v>1889</v>
      </c>
      <c r="F136">
        <f t="shared" si="17"/>
        <v>1884</v>
      </c>
      <c r="G136">
        <f t="shared" si="17"/>
        <v>2121</v>
      </c>
      <c r="H136">
        <f t="shared" si="17"/>
        <v>1364</v>
      </c>
      <c r="I136">
        <f t="shared" si="17"/>
        <v>1464</v>
      </c>
      <c r="J136">
        <f t="shared" si="17"/>
        <v>1786</v>
      </c>
      <c r="K136">
        <f t="shared" si="17"/>
        <v>1973</v>
      </c>
      <c r="L136">
        <f t="shared" si="17"/>
        <v>2198</v>
      </c>
      <c r="M136">
        <f t="shared" si="17"/>
        <v>1159</v>
      </c>
      <c r="N136">
        <f t="shared" si="17"/>
        <v>1334</v>
      </c>
      <c r="O136">
        <f t="shared" si="17"/>
        <v>1088</v>
      </c>
    </row>
    <row r="137" spans="3:15">
      <c r="C137">
        <v>48</v>
      </c>
      <c r="D137">
        <f t="shared" ref="D137:O137" si="18">D40-$C40</f>
        <v>2812</v>
      </c>
      <c r="E137">
        <f t="shared" si="18"/>
        <v>2011</v>
      </c>
      <c r="F137">
        <f t="shared" si="18"/>
        <v>1930</v>
      </c>
      <c r="G137">
        <f t="shared" si="18"/>
        <v>2220</v>
      </c>
      <c r="H137">
        <f t="shared" si="18"/>
        <v>1463</v>
      </c>
      <c r="I137">
        <f t="shared" si="18"/>
        <v>1574</v>
      </c>
      <c r="J137">
        <f t="shared" si="18"/>
        <v>1923</v>
      </c>
      <c r="K137">
        <f t="shared" si="18"/>
        <v>2104</v>
      </c>
      <c r="L137">
        <f t="shared" si="18"/>
        <v>2256</v>
      </c>
      <c r="M137">
        <f t="shared" si="18"/>
        <v>1284</v>
      </c>
      <c r="N137">
        <f t="shared" si="18"/>
        <v>1439</v>
      </c>
      <c r="O137">
        <f t="shared" si="18"/>
        <v>1198</v>
      </c>
    </row>
    <row r="138" spans="3:15">
      <c r="C138">
        <v>49</v>
      </c>
      <c r="D138">
        <f t="shared" ref="D138:O138" si="19">D41-$C41</f>
        <v>2887</v>
      </c>
      <c r="E138">
        <f t="shared" si="19"/>
        <v>1969</v>
      </c>
      <c r="F138">
        <f t="shared" si="19"/>
        <v>1918</v>
      </c>
      <c r="G138">
        <f t="shared" si="19"/>
        <v>2367</v>
      </c>
      <c r="H138">
        <f t="shared" si="19"/>
        <v>1509</v>
      </c>
      <c r="I138">
        <f t="shared" si="19"/>
        <v>1634</v>
      </c>
      <c r="J138">
        <f t="shared" si="19"/>
        <v>1950</v>
      </c>
      <c r="K138">
        <f t="shared" si="19"/>
        <v>2143</v>
      </c>
      <c r="L138">
        <f t="shared" si="19"/>
        <v>2349</v>
      </c>
      <c r="M138">
        <f t="shared" si="19"/>
        <v>1269</v>
      </c>
      <c r="N138">
        <f t="shared" si="19"/>
        <v>1425</v>
      </c>
      <c r="O138">
        <f t="shared" si="19"/>
        <v>1237</v>
      </c>
    </row>
    <row r="139" spans="3:15">
      <c r="C139">
        <v>50</v>
      </c>
      <c r="D139">
        <f t="shared" ref="D139:O139" si="20">D42-$C42</f>
        <v>2880</v>
      </c>
      <c r="E139">
        <f t="shared" si="20"/>
        <v>2148</v>
      </c>
      <c r="F139">
        <f t="shared" si="20"/>
        <v>1997</v>
      </c>
      <c r="G139">
        <f t="shared" si="20"/>
        <v>2383</v>
      </c>
      <c r="H139">
        <f t="shared" si="20"/>
        <v>1480</v>
      </c>
      <c r="I139">
        <f t="shared" si="20"/>
        <v>1699</v>
      </c>
      <c r="J139">
        <f t="shared" si="20"/>
        <v>1948</v>
      </c>
      <c r="K139">
        <f t="shared" si="20"/>
        <v>2195</v>
      </c>
      <c r="L139">
        <f t="shared" si="20"/>
        <v>2353</v>
      </c>
      <c r="M139">
        <f t="shared" si="20"/>
        <v>1345</v>
      </c>
      <c r="N139">
        <f t="shared" si="20"/>
        <v>1444</v>
      </c>
      <c r="O139">
        <f t="shared" si="20"/>
        <v>1261</v>
      </c>
    </row>
    <row r="140" spans="3:15">
      <c r="C140">
        <v>51</v>
      </c>
      <c r="D140">
        <f t="shared" ref="D140:O140" si="21">D43-$C43</f>
        <v>3017</v>
      </c>
      <c r="E140">
        <f t="shared" si="21"/>
        <v>2262</v>
      </c>
      <c r="F140">
        <f t="shared" si="21"/>
        <v>2058</v>
      </c>
      <c r="G140">
        <f t="shared" si="21"/>
        <v>2385</v>
      </c>
      <c r="H140">
        <f t="shared" si="21"/>
        <v>1593</v>
      </c>
      <c r="I140">
        <f t="shared" si="21"/>
        <v>1810</v>
      </c>
      <c r="J140">
        <f t="shared" si="21"/>
        <v>2056</v>
      </c>
      <c r="K140">
        <f t="shared" si="21"/>
        <v>2305</v>
      </c>
      <c r="L140">
        <f t="shared" si="21"/>
        <v>2579</v>
      </c>
      <c r="M140">
        <f t="shared" si="21"/>
        <v>1392</v>
      </c>
      <c r="N140">
        <f t="shared" si="21"/>
        <v>1482</v>
      </c>
      <c r="O140">
        <f t="shared" si="21"/>
        <v>1285</v>
      </c>
    </row>
    <row r="141" spans="3:15">
      <c r="C141">
        <v>52</v>
      </c>
      <c r="D141">
        <f t="shared" ref="D141:O141" si="22">D44-$C44</f>
        <v>3085</v>
      </c>
      <c r="E141">
        <f t="shared" si="22"/>
        <v>2240</v>
      </c>
      <c r="F141">
        <f t="shared" si="22"/>
        <v>2095</v>
      </c>
      <c r="G141">
        <f t="shared" si="22"/>
        <v>2577</v>
      </c>
      <c r="H141">
        <f t="shared" si="22"/>
        <v>1622</v>
      </c>
      <c r="I141">
        <f t="shared" si="22"/>
        <v>1866</v>
      </c>
      <c r="J141">
        <f t="shared" si="22"/>
        <v>2115</v>
      </c>
      <c r="K141">
        <f t="shared" si="22"/>
        <v>2415</v>
      </c>
      <c r="L141">
        <f t="shared" si="22"/>
        <v>2634</v>
      </c>
      <c r="M141">
        <f t="shared" si="22"/>
        <v>1410</v>
      </c>
      <c r="N141">
        <f t="shared" si="22"/>
        <v>1501</v>
      </c>
      <c r="O141">
        <f t="shared" si="22"/>
        <v>1330</v>
      </c>
    </row>
    <row r="142" spans="3:15">
      <c r="C142">
        <v>53</v>
      </c>
      <c r="D142">
        <f t="shared" ref="D142:O142" si="23">D45-$C45</f>
        <v>3184</v>
      </c>
      <c r="E142">
        <f t="shared" si="23"/>
        <v>2370</v>
      </c>
      <c r="F142">
        <f t="shared" si="23"/>
        <v>2223</v>
      </c>
      <c r="G142">
        <f t="shared" si="23"/>
        <v>2597</v>
      </c>
      <c r="H142">
        <f t="shared" si="23"/>
        <v>1748</v>
      </c>
      <c r="I142">
        <f t="shared" si="23"/>
        <v>1973</v>
      </c>
      <c r="J142">
        <f t="shared" si="23"/>
        <v>2251</v>
      </c>
      <c r="K142">
        <f t="shared" si="23"/>
        <v>2495</v>
      </c>
      <c r="L142">
        <f t="shared" si="23"/>
        <v>2778</v>
      </c>
      <c r="M142">
        <f t="shared" si="23"/>
        <v>1516</v>
      </c>
      <c r="N142">
        <f t="shared" si="23"/>
        <v>1593</v>
      </c>
      <c r="O142">
        <f t="shared" si="23"/>
        <v>1378</v>
      </c>
    </row>
    <row r="143" spans="3:15">
      <c r="C143">
        <v>54</v>
      </c>
      <c r="D143">
        <f t="shared" ref="D143:O143" si="24">D46-$C46</f>
        <v>3142</v>
      </c>
      <c r="E143">
        <f t="shared" si="24"/>
        <v>2423</v>
      </c>
      <c r="F143">
        <f t="shared" si="24"/>
        <v>2145</v>
      </c>
      <c r="G143">
        <f t="shared" si="24"/>
        <v>2631</v>
      </c>
      <c r="H143">
        <f t="shared" si="24"/>
        <v>1705</v>
      </c>
      <c r="I143">
        <f t="shared" si="24"/>
        <v>2028</v>
      </c>
      <c r="J143">
        <f t="shared" si="24"/>
        <v>2267</v>
      </c>
      <c r="K143">
        <f t="shared" si="24"/>
        <v>2516</v>
      </c>
      <c r="L143">
        <f t="shared" si="24"/>
        <v>2819</v>
      </c>
      <c r="M143">
        <f t="shared" si="24"/>
        <v>1549</v>
      </c>
      <c r="N143">
        <f t="shared" si="24"/>
        <v>1514</v>
      </c>
      <c r="O143">
        <f t="shared" si="24"/>
        <v>1448</v>
      </c>
    </row>
    <row r="144" spans="3:15">
      <c r="C144">
        <v>55</v>
      </c>
      <c r="D144">
        <f t="shared" ref="D144:O144" si="25">D47-$C47</f>
        <v>3289</v>
      </c>
      <c r="E144">
        <f t="shared" si="25"/>
        <v>2506</v>
      </c>
      <c r="F144">
        <f t="shared" si="25"/>
        <v>2207</v>
      </c>
      <c r="G144">
        <f t="shared" si="25"/>
        <v>2621</v>
      </c>
      <c r="H144">
        <f t="shared" si="25"/>
        <v>1747</v>
      </c>
      <c r="I144">
        <f t="shared" si="25"/>
        <v>2082</v>
      </c>
      <c r="J144">
        <f t="shared" si="25"/>
        <v>2328</v>
      </c>
      <c r="K144">
        <f t="shared" si="25"/>
        <v>2588</v>
      </c>
      <c r="L144">
        <f t="shared" si="25"/>
        <v>2930</v>
      </c>
      <c r="M144">
        <f t="shared" si="25"/>
        <v>1556</v>
      </c>
      <c r="N144">
        <f t="shared" si="25"/>
        <v>1602</v>
      </c>
      <c r="O144">
        <f t="shared" si="25"/>
        <v>1414</v>
      </c>
    </row>
    <row r="145" spans="3:15">
      <c r="C145">
        <v>56</v>
      </c>
      <c r="D145">
        <f t="shared" ref="D145:O145" si="26">D48-$C48</f>
        <v>3269</v>
      </c>
      <c r="E145">
        <f t="shared" si="26"/>
        <v>2603</v>
      </c>
      <c r="F145">
        <f t="shared" si="26"/>
        <v>2336</v>
      </c>
      <c r="G145">
        <f t="shared" si="26"/>
        <v>2644</v>
      </c>
      <c r="H145">
        <f t="shared" si="26"/>
        <v>1783</v>
      </c>
      <c r="I145">
        <f t="shared" si="26"/>
        <v>2131</v>
      </c>
      <c r="J145">
        <f t="shared" si="26"/>
        <v>2436</v>
      </c>
      <c r="K145">
        <f t="shared" si="26"/>
        <v>2704</v>
      </c>
      <c r="L145">
        <f t="shared" si="26"/>
        <v>3002</v>
      </c>
      <c r="M145">
        <f t="shared" si="26"/>
        <v>1586</v>
      </c>
      <c r="N145">
        <f t="shared" si="26"/>
        <v>1576</v>
      </c>
      <c r="O145">
        <f t="shared" si="26"/>
        <v>1462</v>
      </c>
    </row>
    <row r="146" spans="3:15">
      <c r="C146">
        <v>57</v>
      </c>
      <c r="D146">
        <f t="shared" ref="D146:O146" si="27">D49-$C49</f>
        <v>3342</v>
      </c>
      <c r="E146">
        <f t="shared" si="27"/>
        <v>2624</v>
      </c>
      <c r="F146">
        <f t="shared" si="27"/>
        <v>2298</v>
      </c>
      <c r="G146">
        <f t="shared" si="27"/>
        <v>2729</v>
      </c>
      <c r="H146">
        <f t="shared" si="27"/>
        <v>1861</v>
      </c>
      <c r="I146">
        <f t="shared" si="27"/>
        <v>2212</v>
      </c>
      <c r="J146">
        <f t="shared" si="27"/>
        <v>2461</v>
      </c>
      <c r="K146">
        <f t="shared" si="27"/>
        <v>2735</v>
      </c>
      <c r="L146">
        <f t="shared" si="27"/>
        <v>3160</v>
      </c>
      <c r="M146">
        <f t="shared" si="27"/>
        <v>1618</v>
      </c>
      <c r="N146">
        <f t="shared" si="27"/>
        <v>1695</v>
      </c>
      <c r="O146">
        <f t="shared" si="27"/>
        <v>1506</v>
      </c>
    </row>
    <row r="147" spans="3:15">
      <c r="C147">
        <v>58</v>
      </c>
      <c r="D147">
        <f t="shared" ref="D147:O147" si="28">D50-$C50</f>
        <v>3476</v>
      </c>
      <c r="E147">
        <f t="shared" si="28"/>
        <v>2701</v>
      </c>
      <c r="F147">
        <f t="shared" si="28"/>
        <v>2381</v>
      </c>
      <c r="G147">
        <f t="shared" si="28"/>
        <v>2755</v>
      </c>
      <c r="H147">
        <f t="shared" si="28"/>
        <v>1921</v>
      </c>
      <c r="I147">
        <f t="shared" si="28"/>
        <v>2325</v>
      </c>
      <c r="J147">
        <f t="shared" si="28"/>
        <v>2551</v>
      </c>
      <c r="K147">
        <f t="shared" si="28"/>
        <v>2801</v>
      </c>
      <c r="L147">
        <f t="shared" si="28"/>
        <v>3070</v>
      </c>
      <c r="M147">
        <f t="shared" si="28"/>
        <v>1634</v>
      </c>
      <c r="N147">
        <f t="shared" si="28"/>
        <v>1689</v>
      </c>
      <c r="O147">
        <f t="shared" si="28"/>
        <v>1483</v>
      </c>
    </row>
    <row r="148" spans="3:15">
      <c r="C148">
        <v>59</v>
      </c>
      <c r="D148">
        <f t="shared" ref="D148:O148" si="29">D51-$C51</f>
        <v>3509</v>
      </c>
      <c r="E148">
        <f t="shared" si="29"/>
        <v>2714</v>
      </c>
      <c r="F148">
        <f t="shared" si="29"/>
        <v>2394</v>
      </c>
      <c r="G148">
        <f t="shared" si="29"/>
        <v>2805</v>
      </c>
      <c r="H148">
        <f t="shared" si="29"/>
        <v>1933</v>
      </c>
      <c r="I148">
        <f t="shared" si="29"/>
        <v>2394</v>
      </c>
      <c r="J148">
        <f t="shared" si="29"/>
        <v>2584</v>
      </c>
      <c r="K148">
        <f t="shared" si="29"/>
        <v>2881</v>
      </c>
      <c r="L148">
        <f t="shared" si="29"/>
        <v>3236</v>
      </c>
      <c r="M148">
        <f t="shared" si="29"/>
        <v>1711</v>
      </c>
      <c r="N148">
        <f t="shared" si="29"/>
        <v>1728</v>
      </c>
      <c r="O148">
        <f t="shared" si="29"/>
        <v>1560</v>
      </c>
    </row>
    <row r="149" spans="3:15">
      <c r="C149">
        <v>60</v>
      </c>
      <c r="D149">
        <f t="shared" ref="D149:O149" si="30">D52-$C52</f>
        <v>3570</v>
      </c>
      <c r="E149">
        <f t="shared" si="30"/>
        <v>2828</v>
      </c>
      <c r="F149">
        <f t="shared" si="30"/>
        <v>2392</v>
      </c>
      <c r="G149">
        <f t="shared" si="30"/>
        <v>2825</v>
      </c>
      <c r="H149">
        <f t="shared" si="30"/>
        <v>2037</v>
      </c>
      <c r="I149">
        <f t="shared" si="30"/>
        <v>2355</v>
      </c>
      <c r="J149">
        <f t="shared" si="30"/>
        <v>2606</v>
      </c>
      <c r="K149">
        <f t="shared" si="30"/>
        <v>2890</v>
      </c>
      <c r="L149">
        <f t="shared" si="30"/>
        <v>3271</v>
      </c>
      <c r="M149">
        <f t="shared" si="30"/>
        <v>1723</v>
      </c>
      <c r="N149">
        <f t="shared" si="30"/>
        <v>1686</v>
      </c>
      <c r="O149">
        <f t="shared" si="30"/>
        <v>1558</v>
      </c>
    </row>
    <row r="150" spans="3:15">
      <c r="C150">
        <v>61</v>
      </c>
      <c r="D150">
        <f t="shared" ref="D150:O150" si="31">D53-$C53</f>
        <v>3736</v>
      </c>
      <c r="E150">
        <f t="shared" si="31"/>
        <v>2931</v>
      </c>
      <c r="F150">
        <f t="shared" si="31"/>
        <v>2527</v>
      </c>
      <c r="G150">
        <f t="shared" si="31"/>
        <v>2909</v>
      </c>
      <c r="H150">
        <f t="shared" si="31"/>
        <v>2130</v>
      </c>
      <c r="I150">
        <f t="shared" si="31"/>
        <v>2526</v>
      </c>
      <c r="J150">
        <f t="shared" si="31"/>
        <v>2750</v>
      </c>
      <c r="K150">
        <f t="shared" si="31"/>
        <v>3000</v>
      </c>
      <c r="L150">
        <f t="shared" si="31"/>
        <v>3424</v>
      </c>
      <c r="M150">
        <f t="shared" si="31"/>
        <v>1826</v>
      </c>
      <c r="N150">
        <f t="shared" si="31"/>
        <v>1797</v>
      </c>
      <c r="O150">
        <f t="shared" si="31"/>
        <v>1670</v>
      </c>
    </row>
    <row r="151" spans="3:15">
      <c r="C151">
        <v>62</v>
      </c>
      <c r="D151">
        <f t="shared" ref="D151:O151" si="32">D54-$C54</f>
        <v>3702</v>
      </c>
      <c r="E151">
        <f t="shared" si="32"/>
        <v>3032</v>
      </c>
      <c r="F151">
        <f t="shared" si="32"/>
        <v>2534</v>
      </c>
      <c r="G151">
        <f t="shared" si="32"/>
        <v>2856</v>
      </c>
      <c r="H151">
        <f t="shared" si="32"/>
        <v>2076</v>
      </c>
      <c r="I151">
        <f t="shared" si="32"/>
        <v>2532</v>
      </c>
      <c r="J151">
        <f t="shared" si="32"/>
        <v>2796</v>
      </c>
      <c r="K151">
        <f t="shared" si="32"/>
        <v>3111</v>
      </c>
      <c r="L151">
        <f t="shared" si="32"/>
        <v>3492</v>
      </c>
      <c r="M151">
        <f t="shared" si="32"/>
        <v>1774</v>
      </c>
      <c r="N151">
        <f t="shared" si="32"/>
        <v>1837</v>
      </c>
      <c r="O151">
        <f t="shared" si="32"/>
        <v>1682</v>
      </c>
    </row>
    <row r="152" spans="3:15">
      <c r="C152">
        <v>63</v>
      </c>
      <c r="D152">
        <f t="shared" ref="D152:O152" si="33">D55-$C55</f>
        <v>3732</v>
      </c>
      <c r="E152">
        <f t="shared" si="33"/>
        <v>2962</v>
      </c>
      <c r="F152">
        <f t="shared" si="33"/>
        <v>2471</v>
      </c>
      <c r="G152">
        <f t="shared" si="33"/>
        <v>2908</v>
      </c>
      <c r="H152">
        <f t="shared" si="33"/>
        <v>2161</v>
      </c>
      <c r="I152">
        <f t="shared" si="33"/>
        <v>2613</v>
      </c>
      <c r="J152">
        <f t="shared" si="33"/>
        <v>2786</v>
      </c>
      <c r="K152">
        <f t="shared" si="33"/>
        <v>3135</v>
      </c>
      <c r="L152">
        <f t="shared" si="33"/>
        <v>3596</v>
      </c>
      <c r="M152">
        <f t="shared" si="33"/>
        <v>1828</v>
      </c>
      <c r="N152">
        <f t="shared" si="33"/>
        <v>1840</v>
      </c>
      <c r="O152">
        <f t="shared" si="33"/>
        <v>1730</v>
      </c>
    </row>
    <row r="153" spans="3:15">
      <c r="C153">
        <v>64</v>
      </c>
      <c r="D153">
        <f t="shared" ref="D153:O153" si="34">D56-$C56</f>
        <v>3719</v>
      </c>
      <c r="E153">
        <f t="shared" si="34"/>
        <v>3119</v>
      </c>
      <c r="F153">
        <f t="shared" si="34"/>
        <v>2466</v>
      </c>
      <c r="G153">
        <f t="shared" si="34"/>
        <v>2857</v>
      </c>
      <c r="H153">
        <f t="shared" si="34"/>
        <v>2159</v>
      </c>
      <c r="I153">
        <f t="shared" si="34"/>
        <v>2659</v>
      </c>
      <c r="J153">
        <f t="shared" si="34"/>
        <v>2874</v>
      </c>
      <c r="K153">
        <f t="shared" si="34"/>
        <v>3215</v>
      </c>
      <c r="L153">
        <f t="shared" si="34"/>
        <v>3655</v>
      </c>
      <c r="M153">
        <f t="shared" si="34"/>
        <v>1827</v>
      </c>
      <c r="N153">
        <f t="shared" si="34"/>
        <v>1884</v>
      </c>
      <c r="O153">
        <f t="shared" si="34"/>
        <v>1727</v>
      </c>
    </row>
    <row r="154" spans="3:15">
      <c r="C154">
        <v>65</v>
      </c>
      <c r="D154">
        <f t="shared" ref="D154:O154" si="35">D57-$C57</f>
        <v>3832</v>
      </c>
      <c r="E154">
        <f t="shared" si="35"/>
        <v>3245</v>
      </c>
      <c r="F154">
        <f t="shared" si="35"/>
        <v>2638</v>
      </c>
      <c r="G154">
        <f t="shared" si="35"/>
        <v>2967</v>
      </c>
      <c r="H154">
        <f t="shared" si="35"/>
        <v>2280</v>
      </c>
      <c r="I154">
        <f t="shared" si="35"/>
        <v>2766</v>
      </c>
      <c r="J154">
        <f t="shared" si="35"/>
        <v>2999</v>
      </c>
      <c r="K154">
        <f t="shared" si="35"/>
        <v>3289</v>
      </c>
      <c r="L154">
        <f t="shared" si="35"/>
        <v>3733</v>
      </c>
      <c r="M154">
        <f t="shared" si="35"/>
        <v>1892</v>
      </c>
      <c r="N154">
        <f t="shared" si="35"/>
        <v>1877</v>
      </c>
      <c r="O154">
        <f t="shared" si="35"/>
        <v>1765</v>
      </c>
    </row>
    <row r="155" spans="3:15">
      <c r="C155">
        <v>66</v>
      </c>
      <c r="D155">
        <f t="shared" ref="D155:O155" si="36">D58-$C58</f>
        <v>3930</v>
      </c>
      <c r="E155">
        <f t="shared" si="36"/>
        <v>3273</v>
      </c>
      <c r="F155">
        <f t="shared" si="36"/>
        <v>2204</v>
      </c>
      <c r="G155">
        <f t="shared" si="36"/>
        <v>2998</v>
      </c>
      <c r="H155">
        <f t="shared" si="36"/>
        <v>2279</v>
      </c>
      <c r="I155">
        <f t="shared" si="36"/>
        <v>2820</v>
      </c>
      <c r="J155">
        <f t="shared" si="36"/>
        <v>3002</v>
      </c>
      <c r="K155">
        <f t="shared" si="36"/>
        <v>3327</v>
      </c>
      <c r="L155">
        <f t="shared" si="36"/>
        <v>3740</v>
      </c>
      <c r="M155">
        <f t="shared" si="36"/>
        <v>1843</v>
      </c>
      <c r="N155">
        <f t="shared" si="36"/>
        <v>1940</v>
      </c>
      <c r="O155">
        <f t="shared" si="36"/>
        <v>1783</v>
      </c>
    </row>
    <row r="156" spans="3:15">
      <c r="C156">
        <v>67</v>
      </c>
      <c r="D156">
        <f t="shared" ref="D156:O156" si="37">D59-$C59</f>
        <v>3928</v>
      </c>
      <c r="E156">
        <f t="shared" si="37"/>
        <v>3332</v>
      </c>
      <c r="F156">
        <f t="shared" si="37"/>
        <v>2210</v>
      </c>
      <c r="G156">
        <f t="shared" si="37"/>
        <v>3024</v>
      </c>
      <c r="H156">
        <f t="shared" si="37"/>
        <v>2329</v>
      </c>
      <c r="I156">
        <f t="shared" si="37"/>
        <v>2957</v>
      </c>
      <c r="J156">
        <f t="shared" si="37"/>
        <v>3070</v>
      </c>
      <c r="K156">
        <f t="shared" si="37"/>
        <v>3356</v>
      </c>
      <c r="L156">
        <f t="shared" si="37"/>
        <v>3791</v>
      </c>
      <c r="M156">
        <f t="shared" si="37"/>
        <v>1907</v>
      </c>
      <c r="N156">
        <f t="shared" si="37"/>
        <v>1947</v>
      </c>
      <c r="O156">
        <f t="shared" si="37"/>
        <v>1793</v>
      </c>
    </row>
    <row r="157" spans="3:15">
      <c r="C157">
        <v>68</v>
      </c>
      <c r="D157">
        <f t="shared" ref="D157:O157" si="38">D60-$C60</f>
        <v>3995</v>
      </c>
      <c r="E157">
        <f t="shared" si="38"/>
        <v>3433</v>
      </c>
      <c r="F157">
        <f t="shared" si="38"/>
        <v>2292</v>
      </c>
      <c r="G157">
        <f t="shared" si="38"/>
        <v>3026</v>
      </c>
      <c r="H157">
        <f t="shared" si="38"/>
        <v>2410</v>
      </c>
      <c r="I157">
        <f t="shared" si="38"/>
        <v>3005</v>
      </c>
      <c r="J157">
        <f t="shared" si="38"/>
        <v>3201</v>
      </c>
      <c r="K157">
        <f t="shared" si="38"/>
        <v>3400</v>
      </c>
      <c r="L157">
        <f t="shared" si="38"/>
        <v>3904</v>
      </c>
      <c r="M157">
        <f t="shared" si="38"/>
        <v>1976</v>
      </c>
      <c r="N157">
        <f t="shared" si="38"/>
        <v>1980</v>
      </c>
      <c r="O157">
        <f t="shared" si="38"/>
        <v>1823</v>
      </c>
    </row>
    <row r="158" spans="3:15">
      <c r="C158">
        <v>69</v>
      </c>
      <c r="D158">
        <f t="shared" ref="D158:O158" si="39">D61-$C61</f>
        <v>4051</v>
      </c>
      <c r="E158">
        <f t="shared" si="39"/>
        <v>3426</v>
      </c>
      <c r="F158">
        <f t="shared" si="39"/>
        <v>2350</v>
      </c>
      <c r="G158">
        <f t="shared" si="39"/>
        <v>3058</v>
      </c>
      <c r="H158">
        <f t="shared" si="39"/>
        <v>2434</v>
      </c>
      <c r="I158">
        <f t="shared" si="39"/>
        <v>3154</v>
      </c>
      <c r="J158">
        <f t="shared" si="39"/>
        <v>3191</v>
      </c>
      <c r="K158">
        <f t="shared" si="39"/>
        <v>3522</v>
      </c>
      <c r="L158">
        <f t="shared" si="39"/>
        <v>3976</v>
      </c>
      <c r="M158">
        <f t="shared" si="39"/>
        <v>2047</v>
      </c>
      <c r="N158">
        <f t="shared" si="39"/>
        <v>2072</v>
      </c>
      <c r="O158">
        <f t="shared" si="39"/>
        <v>1946</v>
      </c>
    </row>
    <row r="159" spans="3:15">
      <c r="C159">
        <v>70</v>
      </c>
      <c r="D159">
        <f t="shared" ref="D159:O159" si="40">D62-$C62</f>
        <v>4061</v>
      </c>
      <c r="E159">
        <f t="shared" si="40"/>
        <v>3564</v>
      </c>
      <c r="F159">
        <f t="shared" si="40"/>
        <v>2413</v>
      </c>
      <c r="G159">
        <f t="shared" si="40"/>
        <v>3050</v>
      </c>
      <c r="H159">
        <f t="shared" si="40"/>
        <v>2411</v>
      </c>
      <c r="I159">
        <f t="shared" si="40"/>
        <v>3133</v>
      </c>
      <c r="J159">
        <f t="shared" si="40"/>
        <v>3353</v>
      </c>
      <c r="K159">
        <f t="shared" si="40"/>
        <v>3636</v>
      </c>
      <c r="L159">
        <f t="shared" si="40"/>
        <v>3992</v>
      </c>
      <c r="M159">
        <f t="shared" si="40"/>
        <v>2034</v>
      </c>
      <c r="N159">
        <f t="shared" si="40"/>
        <v>2095</v>
      </c>
      <c r="O159">
        <f t="shared" si="40"/>
        <v>2042</v>
      </c>
    </row>
    <row r="160" spans="3:15">
      <c r="C160">
        <v>71</v>
      </c>
      <c r="D160">
        <f t="shared" ref="D160:O160" si="41">D63-$C63</f>
        <v>4086</v>
      </c>
      <c r="E160">
        <f t="shared" si="41"/>
        <v>3619</v>
      </c>
      <c r="F160">
        <f t="shared" si="41"/>
        <v>2380</v>
      </c>
      <c r="G160">
        <f t="shared" si="41"/>
        <v>3064</v>
      </c>
      <c r="H160">
        <f t="shared" si="41"/>
        <v>2523</v>
      </c>
      <c r="I160">
        <f t="shared" si="41"/>
        <v>3207</v>
      </c>
      <c r="J160">
        <f t="shared" si="41"/>
        <v>3308</v>
      </c>
      <c r="K160">
        <f t="shared" si="41"/>
        <v>3545</v>
      </c>
      <c r="L160">
        <f t="shared" si="41"/>
        <v>4149</v>
      </c>
      <c r="M160">
        <f t="shared" si="41"/>
        <v>2063</v>
      </c>
      <c r="N160">
        <f t="shared" si="41"/>
        <v>2095</v>
      </c>
      <c r="O160">
        <f t="shared" si="41"/>
        <v>2009</v>
      </c>
    </row>
    <row r="161" spans="3:15">
      <c r="C161">
        <v>72</v>
      </c>
      <c r="D161">
        <f t="shared" ref="D161:O161" si="42">D64-$C64</f>
        <v>4127</v>
      </c>
      <c r="E161">
        <f t="shared" si="42"/>
        <v>3695</v>
      </c>
      <c r="F161">
        <f t="shared" si="42"/>
        <v>2425</v>
      </c>
      <c r="G161">
        <f t="shared" si="42"/>
        <v>3130</v>
      </c>
      <c r="H161">
        <f t="shared" si="42"/>
        <v>2596</v>
      </c>
      <c r="I161">
        <f t="shared" si="42"/>
        <v>3296</v>
      </c>
      <c r="J161">
        <f t="shared" si="42"/>
        <v>3320</v>
      </c>
      <c r="K161">
        <f t="shared" si="42"/>
        <v>3703</v>
      </c>
      <c r="L161">
        <f t="shared" si="42"/>
        <v>4157</v>
      </c>
      <c r="M161">
        <f t="shared" si="42"/>
        <v>2079</v>
      </c>
      <c r="N161">
        <f t="shared" si="42"/>
        <v>2110</v>
      </c>
      <c r="O161">
        <f t="shared" si="42"/>
        <v>2001</v>
      </c>
    </row>
    <row r="162" spans="3:15">
      <c r="C162">
        <v>73</v>
      </c>
      <c r="D162">
        <f t="shared" ref="D162:O162" si="43">D65-$C65</f>
        <v>4197</v>
      </c>
      <c r="E162">
        <f t="shared" si="43"/>
        <v>3768</v>
      </c>
      <c r="F162">
        <f t="shared" si="43"/>
        <v>2418</v>
      </c>
      <c r="G162">
        <f t="shared" si="43"/>
        <v>3121</v>
      </c>
      <c r="H162">
        <f t="shared" si="43"/>
        <v>2551</v>
      </c>
      <c r="I162">
        <f t="shared" si="43"/>
        <v>3336</v>
      </c>
      <c r="J162">
        <f t="shared" si="43"/>
        <v>3410</v>
      </c>
      <c r="K162">
        <f t="shared" si="43"/>
        <v>3697</v>
      </c>
      <c r="L162">
        <f t="shared" si="43"/>
        <v>4276</v>
      </c>
      <c r="M162">
        <f t="shared" si="43"/>
        <v>2095</v>
      </c>
      <c r="N162">
        <f t="shared" si="43"/>
        <v>2104</v>
      </c>
      <c r="O162">
        <f t="shared" si="43"/>
        <v>2018</v>
      </c>
    </row>
    <row r="163" spans="3:15">
      <c r="C163">
        <v>74</v>
      </c>
      <c r="D163">
        <f t="shared" ref="D163:O163" si="44">D66-$C66</f>
        <v>4254</v>
      </c>
      <c r="E163">
        <f t="shared" si="44"/>
        <v>3801</v>
      </c>
      <c r="F163">
        <f t="shared" si="44"/>
        <v>2417</v>
      </c>
      <c r="G163">
        <f t="shared" si="44"/>
        <v>3075</v>
      </c>
      <c r="H163">
        <f t="shared" si="44"/>
        <v>2530</v>
      </c>
      <c r="I163">
        <f t="shared" si="44"/>
        <v>3301</v>
      </c>
      <c r="J163">
        <f t="shared" si="44"/>
        <v>3540</v>
      </c>
      <c r="K163">
        <f t="shared" si="44"/>
        <v>3751</v>
      </c>
      <c r="L163">
        <f t="shared" si="44"/>
        <v>4328</v>
      </c>
      <c r="M163">
        <f t="shared" si="44"/>
        <v>2080</v>
      </c>
      <c r="N163">
        <f t="shared" si="44"/>
        <v>2183</v>
      </c>
      <c r="O163">
        <f t="shared" si="44"/>
        <v>2067</v>
      </c>
    </row>
    <row r="164" spans="3:15">
      <c r="C164">
        <v>75</v>
      </c>
      <c r="D164">
        <f t="shared" ref="D164:O164" si="45">D67-$C67</f>
        <v>4319</v>
      </c>
      <c r="E164">
        <f t="shared" si="45"/>
        <v>3878</v>
      </c>
      <c r="F164">
        <f t="shared" si="45"/>
        <v>2512</v>
      </c>
      <c r="G164">
        <f t="shared" si="45"/>
        <v>3196</v>
      </c>
      <c r="H164">
        <f t="shared" si="45"/>
        <v>2645</v>
      </c>
      <c r="I164">
        <f t="shared" si="45"/>
        <v>3428</v>
      </c>
      <c r="J164">
        <f t="shared" si="45"/>
        <v>3485</v>
      </c>
      <c r="K164">
        <f t="shared" si="45"/>
        <v>3786</v>
      </c>
      <c r="L164">
        <f t="shared" si="45"/>
        <v>4374</v>
      </c>
      <c r="M164">
        <f t="shared" si="45"/>
        <v>2051</v>
      </c>
      <c r="N164">
        <f t="shared" si="45"/>
        <v>2236</v>
      </c>
      <c r="O164">
        <f t="shared" si="45"/>
        <v>2108</v>
      </c>
    </row>
    <row r="165" spans="3:15">
      <c r="C165">
        <v>76</v>
      </c>
      <c r="D165">
        <f t="shared" ref="D165:O165" si="46">D68-$C68</f>
        <v>4374</v>
      </c>
      <c r="E165">
        <f t="shared" si="46"/>
        <v>3960</v>
      </c>
      <c r="F165">
        <f t="shared" si="46"/>
        <v>2559</v>
      </c>
      <c r="G165">
        <f t="shared" si="46"/>
        <v>3164</v>
      </c>
      <c r="H165">
        <f t="shared" si="46"/>
        <v>2594</v>
      </c>
      <c r="I165">
        <f t="shared" si="46"/>
        <v>3567</v>
      </c>
      <c r="J165">
        <f t="shared" si="46"/>
        <v>3550</v>
      </c>
      <c r="K165">
        <f t="shared" si="46"/>
        <v>3981</v>
      </c>
      <c r="L165">
        <f t="shared" si="46"/>
        <v>4457</v>
      </c>
      <c r="M165">
        <f t="shared" si="46"/>
        <v>2148</v>
      </c>
      <c r="N165">
        <f t="shared" si="46"/>
        <v>2256</v>
      </c>
      <c r="O165">
        <f t="shared" si="46"/>
        <v>2116</v>
      </c>
    </row>
    <row r="166" spans="3:15">
      <c r="C166">
        <v>77</v>
      </c>
      <c r="D166">
        <f t="shared" ref="D166:O166" si="47">D69-$C69</f>
        <v>4492</v>
      </c>
      <c r="E166">
        <f t="shared" si="47"/>
        <v>3963</v>
      </c>
      <c r="F166">
        <f t="shared" si="47"/>
        <v>2523</v>
      </c>
      <c r="G166">
        <f t="shared" si="47"/>
        <v>3157</v>
      </c>
      <c r="H166">
        <f t="shared" si="47"/>
        <v>2692</v>
      </c>
      <c r="I166">
        <f t="shared" si="47"/>
        <v>3669</v>
      </c>
      <c r="J166">
        <f t="shared" si="47"/>
        <v>3672</v>
      </c>
      <c r="K166">
        <f t="shared" si="47"/>
        <v>4033</v>
      </c>
      <c r="L166">
        <f t="shared" si="47"/>
        <v>4529</v>
      </c>
      <c r="M166">
        <f t="shared" si="47"/>
        <v>2136</v>
      </c>
      <c r="N166">
        <f t="shared" si="47"/>
        <v>2260</v>
      </c>
      <c r="O166">
        <f t="shared" si="47"/>
        <v>2181</v>
      </c>
    </row>
    <row r="167" spans="3:15">
      <c r="C167">
        <v>78</v>
      </c>
      <c r="D167">
        <f t="shared" ref="D167:O167" si="48">D70-$C70</f>
        <v>4468</v>
      </c>
      <c r="E167">
        <f t="shared" si="48"/>
        <v>4137</v>
      </c>
      <c r="F167">
        <f t="shared" si="48"/>
        <v>2543</v>
      </c>
      <c r="G167">
        <f t="shared" si="48"/>
        <v>3227</v>
      </c>
      <c r="H167">
        <f t="shared" si="48"/>
        <v>2678</v>
      </c>
      <c r="I167">
        <f t="shared" si="48"/>
        <v>3650</v>
      </c>
      <c r="J167">
        <f t="shared" si="48"/>
        <v>3671</v>
      </c>
      <c r="K167">
        <f t="shared" si="48"/>
        <v>3963</v>
      </c>
      <c r="L167">
        <f t="shared" si="48"/>
        <v>4647</v>
      </c>
      <c r="M167">
        <f t="shared" si="48"/>
        <v>2181</v>
      </c>
      <c r="N167">
        <f t="shared" si="48"/>
        <v>2247</v>
      </c>
      <c r="O167">
        <f t="shared" si="48"/>
        <v>2232</v>
      </c>
    </row>
    <row r="168" spans="3:15">
      <c r="C168">
        <v>79</v>
      </c>
      <c r="D168">
        <f t="shared" ref="D168:O168" si="49">D71-$C71</f>
        <v>4551</v>
      </c>
      <c r="E168">
        <f t="shared" si="49"/>
        <v>4103</v>
      </c>
      <c r="F168">
        <f t="shared" si="49"/>
        <v>2509</v>
      </c>
      <c r="G168">
        <f t="shared" si="49"/>
        <v>3189</v>
      </c>
      <c r="H168">
        <f t="shared" si="49"/>
        <v>2714</v>
      </c>
      <c r="I168">
        <f t="shared" si="49"/>
        <v>3735</v>
      </c>
      <c r="J168">
        <f t="shared" si="49"/>
        <v>3774</v>
      </c>
      <c r="K168">
        <f t="shared" si="49"/>
        <v>4050</v>
      </c>
      <c r="L168">
        <f t="shared" si="49"/>
        <v>4678</v>
      </c>
      <c r="M168">
        <f t="shared" si="49"/>
        <v>2214</v>
      </c>
      <c r="N168">
        <f t="shared" si="49"/>
        <v>2356</v>
      </c>
      <c r="O168">
        <f t="shared" si="49"/>
        <v>2283</v>
      </c>
    </row>
    <row r="169" spans="3:15">
      <c r="C169">
        <v>80</v>
      </c>
      <c r="D169">
        <f t="shared" ref="D169:O169" si="50">D72-$C72</f>
        <v>4605</v>
      </c>
      <c r="E169">
        <f t="shared" si="50"/>
        <v>4165</v>
      </c>
      <c r="F169">
        <f t="shared" si="50"/>
        <v>2582</v>
      </c>
      <c r="G169">
        <f t="shared" si="50"/>
        <v>3271</v>
      </c>
      <c r="H169">
        <f t="shared" si="50"/>
        <v>2759</v>
      </c>
      <c r="I169">
        <f t="shared" si="50"/>
        <v>3778</v>
      </c>
      <c r="J169">
        <f t="shared" si="50"/>
        <v>3839</v>
      </c>
      <c r="K169">
        <f t="shared" si="50"/>
        <v>4122</v>
      </c>
      <c r="L169">
        <f t="shared" si="50"/>
        <v>4788</v>
      </c>
      <c r="M169">
        <f t="shared" si="50"/>
        <v>2225</v>
      </c>
      <c r="N169">
        <f t="shared" si="50"/>
        <v>2413</v>
      </c>
      <c r="O169">
        <f t="shared" si="50"/>
        <v>2280</v>
      </c>
    </row>
    <row r="170" spans="3:15">
      <c r="C170">
        <v>81</v>
      </c>
      <c r="D170">
        <f t="shared" ref="D170:O170" si="51">D73-$C73</f>
        <v>4650</v>
      </c>
      <c r="E170">
        <f t="shared" si="51"/>
        <v>4364</v>
      </c>
      <c r="F170">
        <f t="shared" si="51"/>
        <v>2626</v>
      </c>
      <c r="G170">
        <f t="shared" si="51"/>
        <v>3222</v>
      </c>
      <c r="H170">
        <f t="shared" si="51"/>
        <v>2783</v>
      </c>
      <c r="I170">
        <f t="shared" si="51"/>
        <v>3848</v>
      </c>
      <c r="J170">
        <f t="shared" si="51"/>
        <v>3854</v>
      </c>
      <c r="K170">
        <f t="shared" si="51"/>
        <v>4218</v>
      </c>
      <c r="L170">
        <f t="shared" si="51"/>
        <v>4741</v>
      </c>
      <c r="M170">
        <f t="shared" si="51"/>
        <v>2243</v>
      </c>
      <c r="N170">
        <f t="shared" si="51"/>
        <v>2331</v>
      </c>
      <c r="O170">
        <f t="shared" si="51"/>
        <v>2255</v>
      </c>
    </row>
    <row r="171" spans="3:15">
      <c r="C171">
        <v>82</v>
      </c>
      <c r="D171">
        <f t="shared" ref="D171:O171" si="52">D74-$C74</f>
        <v>4718</v>
      </c>
      <c r="E171">
        <f t="shared" si="52"/>
        <v>4317</v>
      </c>
      <c r="F171">
        <f t="shared" si="52"/>
        <v>2592</v>
      </c>
      <c r="G171">
        <f t="shared" si="52"/>
        <v>3275</v>
      </c>
      <c r="H171">
        <f t="shared" si="52"/>
        <v>2826</v>
      </c>
      <c r="I171">
        <f t="shared" si="52"/>
        <v>3963</v>
      </c>
      <c r="J171">
        <f t="shared" si="52"/>
        <v>3925</v>
      </c>
      <c r="K171">
        <f t="shared" si="52"/>
        <v>4252</v>
      </c>
      <c r="L171">
        <f t="shared" si="52"/>
        <v>4889</v>
      </c>
      <c r="M171">
        <f t="shared" si="52"/>
        <v>2257</v>
      </c>
      <c r="N171">
        <f t="shared" si="52"/>
        <v>2368</v>
      </c>
      <c r="O171">
        <f t="shared" si="52"/>
        <v>2311</v>
      </c>
    </row>
    <row r="172" spans="3:15">
      <c r="C172">
        <v>83</v>
      </c>
      <c r="D172">
        <f t="shared" ref="D172:O172" si="53">D75-$C75</f>
        <v>4747</v>
      </c>
      <c r="E172">
        <f t="shared" si="53"/>
        <v>4325</v>
      </c>
      <c r="F172">
        <f t="shared" si="53"/>
        <v>2702</v>
      </c>
      <c r="G172">
        <f t="shared" si="53"/>
        <v>3275</v>
      </c>
      <c r="H172">
        <f t="shared" si="53"/>
        <v>2832</v>
      </c>
      <c r="I172">
        <f t="shared" si="53"/>
        <v>4042</v>
      </c>
      <c r="J172">
        <f t="shared" si="53"/>
        <v>3992</v>
      </c>
      <c r="K172">
        <f t="shared" si="53"/>
        <v>4337</v>
      </c>
      <c r="L172">
        <f t="shared" si="53"/>
        <v>4967</v>
      </c>
      <c r="M172">
        <f t="shared" si="53"/>
        <v>2287</v>
      </c>
      <c r="N172">
        <f t="shared" si="53"/>
        <v>2462</v>
      </c>
      <c r="O172">
        <f t="shared" si="53"/>
        <v>2277</v>
      </c>
    </row>
    <row r="173" spans="3:15">
      <c r="C173">
        <v>84</v>
      </c>
      <c r="D173">
        <f t="shared" ref="D173:O173" si="54">D76-$C76</f>
        <v>4852</v>
      </c>
      <c r="E173">
        <f t="shared" si="54"/>
        <v>4455</v>
      </c>
      <c r="F173">
        <f t="shared" si="54"/>
        <v>2659</v>
      </c>
      <c r="G173">
        <f t="shared" si="54"/>
        <v>3253</v>
      </c>
      <c r="H173">
        <f t="shared" si="54"/>
        <v>2858</v>
      </c>
      <c r="I173">
        <f t="shared" si="54"/>
        <v>4168</v>
      </c>
      <c r="J173">
        <f t="shared" si="54"/>
        <v>3985</v>
      </c>
      <c r="K173">
        <f t="shared" si="54"/>
        <v>4364</v>
      </c>
      <c r="L173">
        <f t="shared" si="54"/>
        <v>4984</v>
      </c>
      <c r="M173">
        <f t="shared" si="54"/>
        <v>2331</v>
      </c>
      <c r="N173">
        <f t="shared" si="54"/>
        <v>2448</v>
      </c>
      <c r="O173">
        <f t="shared" si="54"/>
        <v>2334</v>
      </c>
    </row>
    <row r="174" spans="3:15">
      <c r="C174">
        <v>85</v>
      </c>
      <c r="D174">
        <f t="shared" ref="D174:O174" si="55">D77-$C77</f>
        <v>4838</v>
      </c>
      <c r="E174">
        <f t="shared" si="55"/>
        <v>4485</v>
      </c>
      <c r="F174">
        <f t="shared" si="55"/>
        <v>2765</v>
      </c>
      <c r="G174">
        <f t="shared" si="55"/>
        <v>3252</v>
      </c>
      <c r="H174">
        <f t="shared" si="55"/>
        <v>2906</v>
      </c>
      <c r="I174">
        <f t="shared" si="55"/>
        <v>4108</v>
      </c>
      <c r="J174">
        <f t="shared" si="55"/>
        <v>4125</v>
      </c>
      <c r="K174">
        <f t="shared" si="55"/>
        <v>4510</v>
      </c>
      <c r="L174">
        <f t="shared" si="55"/>
        <v>5099</v>
      </c>
      <c r="M174">
        <f t="shared" si="55"/>
        <v>2365</v>
      </c>
      <c r="N174">
        <f t="shared" si="55"/>
        <v>2496</v>
      </c>
      <c r="O174">
        <f t="shared" si="55"/>
        <v>2386</v>
      </c>
    </row>
    <row r="175" spans="3:15">
      <c r="C175">
        <v>86</v>
      </c>
      <c r="D175">
        <f t="shared" ref="D175:O175" si="56">D78-$C78</f>
        <v>4832</v>
      </c>
      <c r="E175">
        <f t="shared" si="56"/>
        <v>4499</v>
      </c>
      <c r="F175">
        <f t="shared" si="56"/>
        <v>2690</v>
      </c>
      <c r="G175">
        <f t="shared" si="56"/>
        <v>3318</v>
      </c>
      <c r="H175">
        <f t="shared" si="56"/>
        <v>2912</v>
      </c>
      <c r="I175">
        <f t="shared" si="56"/>
        <v>4258</v>
      </c>
      <c r="J175">
        <f t="shared" si="56"/>
        <v>4080</v>
      </c>
      <c r="K175">
        <f t="shared" si="56"/>
        <v>4463</v>
      </c>
      <c r="L175">
        <f t="shared" si="56"/>
        <v>5088</v>
      </c>
      <c r="M175">
        <f t="shared" si="56"/>
        <v>2295</v>
      </c>
      <c r="N175">
        <f t="shared" si="56"/>
        <v>2492</v>
      </c>
      <c r="O175">
        <f t="shared" si="56"/>
        <v>2387</v>
      </c>
    </row>
    <row r="176" spans="3:15">
      <c r="C176">
        <v>87</v>
      </c>
      <c r="D176">
        <f t="shared" ref="D176:O176" si="57">D79-$C79</f>
        <v>4913</v>
      </c>
      <c r="E176">
        <f t="shared" si="57"/>
        <v>4647</v>
      </c>
      <c r="F176">
        <f t="shared" si="57"/>
        <v>2834</v>
      </c>
      <c r="G176">
        <f t="shared" si="57"/>
        <v>3277</v>
      </c>
      <c r="H176">
        <f t="shared" si="57"/>
        <v>2975</v>
      </c>
      <c r="I176">
        <f t="shared" si="57"/>
        <v>4200</v>
      </c>
      <c r="J176">
        <f t="shared" si="57"/>
        <v>4238</v>
      </c>
      <c r="K176">
        <f t="shared" si="57"/>
        <v>4522</v>
      </c>
      <c r="L176">
        <f t="shared" si="57"/>
        <v>5249</v>
      </c>
      <c r="M176">
        <f t="shared" si="57"/>
        <v>2402</v>
      </c>
      <c r="N176">
        <f t="shared" si="57"/>
        <v>2503</v>
      </c>
      <c r="O176">
        <f t="shared" si="57"/>
        <v>2434</v>
      </c>
    </row>
    <row r="177" spans="3:15">
      <c r="C177">
        <v>88</v>
      </c>
      <c r="D177">
        <f t="shared" ref="D177:O177" si="58">D80-$C80</f>
        <v>4964</v>
      </c>
      <c r="E177">
        <f t="shared" si="58"/>
        <v>4765</v>
      </c>
      <c r="F177">
        <f t="shared" si="58"/>
        <v>2819</v>
      </c>
      <c r="G177">
        <f t="shared" si="58"/>
        <v>3335</v>
      </c>
      <c r="H177">
        <f t="shared" si="58"/>
        <v>2974</v>
      </c>
      <c r="I177">
        <f t="shared" si="58"/>
        <v>4390</v>
      </c>
      <c r="J177">
        <f t="shared" si="58"/>
        <v>4341</v>
      </c>
      <c r="K177">
        <f t="shared" si="58"/>
        <v>4686</v>
      </c>
      <c r="L177">
        <f t="shared" si="58"/>
        <v>5324</v>
      </c>
      <c r="M177">
        <f t="shared" si="58"/>
        <v>2437</v>
      </c>
      <c r="N177">
        <f t="shared" si="58"/>
        <v>2578</v>
      </c>
      <c r="O177">
        <f t="shared" si="58"/>
        <v>2527</v>
      </c>
    </row>
    <row r="178" spans="3:15">
      <c r="C178">
        <v>89</v>
      </c>
      <c r="D178">
        <f t="shared" ref="D178:O178" si="59">D81-$C81</f>
        <v>4965</v>
      </c>
      <c r="E178">
        <f t="shared" si="59"/>
        <v>4741</v>
      </c>
      <c r="F178">
        <f t="shared" si="59"/>
        <v>2861</v>
      </c>
      <c r="G178">
        <f t="shared" si="59"/>
        <v>3307</v>
      </c>
      <c r="H178">
        <f t="shared" si="59"/>
        <v>2972</v>
      </c>
      <c r="I178">
        <f t="shared" si="59"/>
        <v>4387</v>
      </c>
      <c r="J178">
        <f t="shared" si="59"/>
        <v>4374</v>
      </c>
      <c r="K178">
        <f t="shared" si="59"/>
        <v>4587</v>
      </c>
      <c r="L178">
        <f t="shared" si="59"/>
        <v>5220</v>
      </c>
      <c r="M178">
        <f t="shared" si="59"/>
        <v>2370</v>
      </c>
      <c r="N178">
        <f t="shared" si="59"/>
        <v>2626</v>
      </c>
      <c r="O178">
        <f t="shared" si="59"/>
        <v>2495</v>
      </c>
    </row>
    <row r="179" spans="3:15">
      <c r="C179">
        <v>90</v>
      </c>
      <c r="D179">
        <f t="shared" ref="D179:O179" si="60">D82-$C82</f>
        <v>5092</v>
      </c>
      <c r="E179">
        <f t="shared" si="60"/>
        <v>4764</v>
      </c>
      <c r="F179">
        <f t="shared" si="60"/>
        <v>2917</v>
      </c>
      <c r="G179">
        <f t="shared" si="60"/>
        <v>3384</v>
      </c>
      <c r="H179">
        <f t="shared" si="60"/>
        <v>3100</v>
      </c>
      <c r="I179">
        <f t="shared" si="60"/>
        <v>4462</v>
      </c>
      <c r="J179">
        <f t="shared" si="60"/>
        <v>4435</v>
      </c>
      <c r="K179">
        <f t="shared" si="60"/>
        <v>4624</v>
      </c>
      <c r="L179">
        <f t="shared" si="60"/>
        <v>5370</v>
      </c>
      <c r="M179">
        <f t="shared" si="60"/>
        <v>2369</v>
      </c>
      <c r="N179">
        <f t="shared" si="60"/>
        <v>2650</v>
      </c>
      <c r="O179">
        <f t="shared" si="60"/>
        <v>2621</v>
      </c>
    </row>
    <row r="180" spans="3:15">
      <c r="C180">
        <v>91</v>
      </c>
      <c r="D180">
        <f t="shared" ref="D180:O180" si="61">D83-$C83</f>
        <v>5072</v>
      </c>
      <c r="E180">
        <f t="shared" si="61"/>
        <v>4877</v>
      </c>
      <c r="F180">
        <f t="shared" si="61"/>
        <v>2870</v>
      </c>
      <c r="G180">
        <f t="shared" si="61"/>
        <v>3411</v>
      </c>
      <c r="H180">
        <f t="shared" si="61"/>
        <v>3086</v>
      </c>
      <c r="I180">
        <f t="shared" si="61"/>
        <v>4546</v>
      </c>
      <c r="J180">
        <f t="shared" si="61"/>
        <v>4545</v>
      </c>
      <c r="K180">
        <f t="shared" si="61"/>
        <v>4826</v>
      </c>
      <c r="L180">
        <f t="shared" si="61"/>
        <v>5473</v>
      </c>
      <c r="M180">
        <f t="shared" si="61"/>
        <v>2483</v>
      </c>
      <c r="N180">
        <f t="shared" si="61"/>
        <v>2676</v>
      </c>
      <c r="O180">
        <f t="shared" si="61"/>
        <v>2641</v>
      </c>
    </row>
    <row r="181" spans="3:15">
      <c r="C181">
        <v>92</v>
      </c>
      <c r="D181">
        <f t="shared" ref="D181:O181" si="62">D84-$C84</f>
        <v>5225</v>
      </c>
      <c r="E181">
        <f t="shared" si="62"/>
        <v>4927</v>
      </c>
      <c r="F181">
        <f t="shared" si="62"/>
        <v>2914</v>
      </c>
      <c r="G181">
        <f t="shared" si="62"/>
        <v>3399</v>
      </c>
      <c r="H181">
        <f t="shared" si="62"/>
        <v>3154</v>
      </c>
      <c r="I181">
        <f t="shared" si="62"/>
        <v>4670</v>
      </c>
      <c r="J181">
        <f t="shared" si="62"/>
        <v>4492</v>
      </c>
      <c r="K181">
        <f t="shared" si="62"/>
        <v>4684</v>
      </c>
      <c r="L181">
        <f t="shared" si="62"/>
        <v>5504</v>
      </c>
      <c r="M181">
        <f t="shared" si="62"/>
        <v>2461</v>
      </c>
      <c r="N181">
        <f t="shared" si="62"/>
        <v>2685</v>
      </c>
      <c r="O181">
        <f t="shared" si="62"/>
        <v>2607</v>
      </c>
    </row>
    <row r="182" spans="3:15">
      <c r="C182">
        <v>93</v>
      </c>
      <c r="D182">
        <f t="shared" ref="D182:O182" si="63">D85-$C85</f>
        <v>5206</v>
      </c>
      <c r="E182">
        <f t="shared" si="63"/>
        <v>5000</v>
      </c>
      <c r="F182">
        <f t="shared" si="63"/>
        <v>2926</v>
      </c>
      <c r="G182">
        <f t="shared" si="63"/>
        <v>3440</v>
      </c>
      <c r="H182">
        <f t="shared" si="63"/>
        <v>3076</v>
      </c>
      <c r="I182">
        <f t="shared" si="63"/>
        <v>4642</v>
      </c>
      <c r="J182">
        <f t="shared" si="63"/>
        <v>4542</v>
      </c>
      <c r="K182">
        <f t="shared" si="63"/>
        <v>4908</v>
      </c>
      <c r="L182">
        <f t="shared" si="63"/>
        <v>5559</v>
      </c>
      <c r="M182">
        <f t="shared" si="63"/>
        <v>2466</v>
      </c>
      <c r="N182">
        <f t="shared" si="63"/>
        <v>2713</v>
      </c>
      <c r="O182">
        <f t="shared" si="63"/>
        <v>2642</v>
      </c>
    </row>
    <row r="183" spans="3:15">
      <c r="C183">
        <v>94</v>
      </c>
      <c r="D183">
        <f t="shared" ref="D183:O183" si="64">D86-$C86</f>
        <v>5388</v>
      </c>
      <c r="E183">
        <f t="shared" si="64"/>
        <v>5140</v>
      </c>
      <c r="F183">
        <f t="shared" si="64"/>
        <v>2895</v>
      </c>
      <c r="G183">
        <f t="shared" si="64"/>
        <v>3430</v>
      </c>
      <c r="H183">
        <f t="shared" si="64"/>
        <v>3119</v>
      </c>
      <c r="I183">
        <f t="shared" si="64"/>
        <v>4662</v>
      </c>
      <c r="J183">
        <f t="shared" si="64"/>
        <v>4558</v>
      </c>
      <c r="K183">
        <f t="shared" si="64"/>
        <v>5032</v>
      </c>
      <c r="L183">
        <f t="shared" si="64"/>
        <v>5658</v>
      </c>
      <c r="M183">
        <f t="shared" si="64"/>
        <v>2555</v>
      </c>
      <c r="N183">
        <f t="shared" si="64"/>
        <v>2668</v>
      </c>
      <c r="O183">
        <f t="shared" si="64"/>
        <v>2642</v>
      </c>
    </row>
    <row r="184" spans="3:15">
      <c r="C184">
        <v>95</v>
      </c>
      <c r="D184">
        <f t="shared" ref="D184:O184" si="65">D87-$C87</f>
        <v>5323</v>
      </c>
      <c r="E184">
        <f t="shared" si="65"/>
        <v>5111</v>
      </c>
      <c r="F184">
        <f t="shared" si="65"/>
        <v>3036</v>
      </c>
      <c r="G184">
        <f t="shared" si="65"/>
        <v>3430</v>
      </c>
      <c r="H184">
        <f t="shared" si="65"/>
        <v>3129</v>
      </c>
      <c r="I184">
        <f t="shared" si="65"/>
        <v>4731</v>
      </c>
      <c r="J184">
        <f t="shared" si="65"/>
        <v>4696</v>
      </c>
      <c r="K184">
        <f t="shared" si="65"/>
        <v>5024</v>
      </c>
      <c r="L184">
        <f t="shared" si="65"/>
        <v>5686</v>
      </c>
      <c r="M184">
        <f t="shared" si="65"/>
        <v>2525</v>
      </c>
      <c r="N184">
        <f t="shared" si="65"/>
        <v>2787</v>
      </c>
      <c r="O184">
        <f t="shared" si="65"/>
        <v>2759</v>
      </c>
    </row>
    <row r="185" spans="3:15">
      <c r="C185">
        <v>96</v>
      </c>
      <c r="D185">
        <f t="shared" ref="D185:O185" si="66">D88-$C88</f>
        <v>5279</v>
      </c>
      <c r="E185">
        <f t="shared" si="66"/>
        <v>5086</v>
      </c>
      <c r="F185">
        <f t="shared" si="66"/>
        <v>2969</v>
      </c>
      <c r="G185">
        <f t="shared" si="66"/>
        <v>3457</v>
      </c>
      <c r="H185">
        <f t="shared" si="66"/>
        <v>3140</v>
      </c>
      <c r="I185">
        <f t="shared" si="66"/>
        <v>4888</v>
      </c>
      <c r="J185">
        <f t="shared" si="66"/>
        <v>4714</v>
      </c>
      <c r="K185">
        <f t="shared" si="66"/>
        <v>5007</v>
      </c>
      <c r="L185">
        <f t="shared" si="66"/>
        <v>5813</v>
      </c>
      <c r="M185">
        <f t="shared" si="66"/>
        <v>2490</v>
      </c>
      <c r="N185">
        <f t="shared" si="66"/>
        <v>2771</v>
      </c>
      <c r="O185">
        <f t="shared" si="66"/>
        <v>2669</v>
      </c>
    </row>
    <row r="186" spans="3:15">
      <c r="C186">
        <v>97</v>
      </c>
      <c r="D186">
        <f t="shared" ref="D186:O186" si="67">D89-$C89</f>
        <v>5394</v>
      </c>
      <c r="E186">
        <f t="shared" si="67"/>
        <v>5140</v>
      </c>
      <c r="F186">
        <f t="shared" si="67"/>
        <v>3108</v>
      </c>
      <c r="G186">
        <f t="shared" si="67"/>
        <v>3408</v>
      </c>
      <c r="H186">
        <f t="shared" si="67"/>
        <v>3154</v>
      </c>
      <c r="I186">
        <f t="shared" si="67"/>
        <v>4897</v>
      </c>
      <c r="J186">
        <f t="shared" si="67"/>
        <v>4747</v>
      </c>
      <c r="K186">
        <f t="shared" si="67"/>
        <v>5115</v>
      </c>
      <c r="L186">
        <f t="shared" si="67"/>
        <v>5736</v>
      </c>
      <c r="M186">
        <f t="shared" si="67"/>
        <v>2562</v>
      </c>
      <c r="N186">
        <f t="shared" si="67"/>
        <v>2851</v>
      </c>
      <c r="O186">
        <f t="shared" si="67"/>
        <v>2663</v>
      </c>
    </row>
    <row r="187" spans="3:15">
      <c r="C187">
        <v>98</v>
      </c>
      <c r="D187">
        <f t="shared" ref="D187:O187" si="68">D90-$C90</f>
        <v>5437</v>
      </c>
      <c r="E187">
        <f t="shared" si="68"/>
        <v>5327</v>
      </c>
      <c r="F187">
        <f t="shared" si="68"/>
        <v>3092</v>
      </c>
      <c r="G187">
        <f t="shared" si="68"/>
        <v>3507</v>
      </c>
      <c r="H187">
        <f t="shared" si="68"/>
        <v>3176</v>
      </c>
      <c r="I187">
        <f t="shared" si="68"/>
        <v>4866</v>
      </c>
      <c r="J187">
        <f t="shared" si="68"/>
        <v>4800</v>
      </c>
      <c r="K187">
        <f t="shared" si="68"/>
        <v>5125</v>
      </c>
      <c r="L187">
        <f t="shared" si="68"/>
        <v>5884</v>
      </c>
      <c r="M187">
        <f t="shared" si="68"/>
        <v>2654</v>
      </c>
      <c r="N187">
        <f t="shared" si="68"/>
        <v>2801</v>
      </c>
      <c r="O187">
        <f t="shared" si="68"/>
        <v>2792</v>
      </c>
    </row>
    <row r="188" spans="3:15">
      <c r="C188">
        <v>99</v>
      </c>
      <c r="D188">
        <f t="shared" ref="D188:O188" si="69">D91-$C91</f>
        <v>5501</v>
      </c>
      <c r="E188">
        <f t="shared" si="69"/>
        <v>5339</v>
      </c>
      <c r="F188">
        <f t="shared" si="69"/>
        <v>3064</v>
      </c>
      <c r="G188">
        <f t="shared" si="69"/>
        <v>3456</v>
      </c>
      <c r="H188">
        <f t="shared" si="69"/>
        <v>3193</v>
      </c>
      <c r="I188">
        <f t="shared" si="69"/>
        <v>5056</v>
      </c>
      <c r="J188">
        <f t="shared" si="69"/>
        <v>4855</v>
      </c>
      <c r="K188">
        <f t="shared" si="69"/>
        <v>5164</v>
      </c>
      <c r="L188">
        <f t="shared" si="69"/>
        <v>5941</v>
      </c>
      <c r="M188">
        <f t="shared" si="69"/>
        <v>2544</v>
      </c>
      <c r="N188">
        <f t="shared" si="69"/>
        <v>2893</v>
      </c>
      <c r="O188">
        <f t="shared" si="69"/>
        <v>2749</v>
      </c>
    </row>
    <row r="189" spans="3:15">
      <c r="C189">
        <v>100</v>
      </c>
      <c r="D189">
        <f t="shared" ref="D189:O189" si="70">D92-$C92</f>
        <v>5513</v>
      </c>
      <c r="E189">
        <f t="shared" si="70"/>
        <v>5305</v>
      </c>
      <c r="F189">
        <f t="shared" si="70"/>
        <v>3179</v>
      </c>
      <c r="G189">
        <f t="shared" si="70"/>
        <v>3545</v>
      </c>
      <c r="H189">
        <f t="shared" si="70"/>
        <v>3307</v>
      </c>
      <c r="I189">
        <f t="shared" si="70"/>
        <v>4996</v>
      </c>
      <c r="J189">
        <f t="shared" si="70"/>
        <v>4902</v>
      </c>
      <c r="K189">
        <f t="shared" si="70"/>
        <v>5199</v>
      </c>
      <c r="L189">
        <f t="shared" si="70"/>
        <v>6010</v>
      </c>
      <c r="M189">
        <f t="shared" si="70"/>
        <v>2615</v>
      </c>
      <c r="N189">
        <f t="shared" si="70"/>
        <v>2850</v>
      </c>
      <c r="O189">
        <f t="shared" si="70"/>
        <v>2753</v>
      </c>
    </row>
    <row r="190" spans="3:15">
      <c r="C190">
        <v>101</v>
      </c>
      <c r="D190">
        <f t="shared" ref="D190:O190" si="71">D93-$C93</f>
        <v>5629</v>
      </c>
      <c r="E190">
        <f t="shared" si="71"/>
        <v>5351</v>
      </c>
      <c r="F190">
        <f t="shared" si="71"/>
        <v>3198</v>
      </c>
      <c r="G190">
        <f t="shared" si="71"/>
        <v>3529</v>
      </c>
      <c r="H190">
        <f t="shared" si="71"/>
        <v>3324</v>
      </c>
      <c r="I190">
        <f t="shared" si="71"/>
        <v>5066</v>
      </c>
      <c r="J190">
        <f t="shared" si="71"/>
        <v>4921</v>
      </c>
      <c r="K190">
        <f t="shared" si="71"/>
        <v>5362</v>
      </c>
      <c r="L190">
        <f t="shared" si="71"/>
        <v>6113</v>
      </c>
      <c r="M190">
        <f t="shared" si="71"/>
        <v>2651</v>
      </c>
      <c r="N190">
        <f t="shared" si="71"/>
        <v>2923</v>
      </c>
      <c r="O190">
        <f t="shared" si="71"/>
        <v>2840</v>
      </c>
    </row>
    <row r="191" spans="3:15">
      <c r="C191">
        <v>102</v>
      </c>
      <c r="D191">
        <f t="shared" ref="D191:O191" si="72">D94-$C94</f>
        <v>5651</v>
      </c>
      <c r="E191">
        <f t="shared" si="72"/>
        <v>5459</v>
      </c>
      <c r="F191">
        <f t="shared" si="72"/>
        <v>3167</v>
      </c>
      <c r="G191">
        <f t="shared" si="72"/>
        <v>3508</v>
      </c>
      <c r="H191">
        <f t="shared" si="72"/>
        <v>3301</v>
      </c>
      <c r="I191">
        <f t="shared" si="72"/>
        <v>5124</v>
      </c>
      <c r="J191">
        <f t="shared" si="72"/>
        <v>4933</v>
      </c>
      <c r="K191">
        <f t="shared" si="72"/>
        <v>5339</v>
      </c>
      <c r="L191">
        <f t="shared" si="72"/>
        <v>6086</v>
      </c>
      <c r="M191">
        <f t="shared" si="72"/>
        <v>2623</v>
      </c>
      <c r="N191">
        <f t="shared" si="72"/>
        <v>2927</v>
      </c>
      <c r="O191">
        <f t="shared" si="72"/>
        <v>2827</v>
      </c>
    </row>
    <row r="192" spans="3:15">
      <c r="C192">
        <v>103</v>
      </c>
      <c r="D192">
        <f t="shared" ref="D192:O192" si="73">D95-$C95</f>
        <v>5644</v>
      </c>
      <c r="E192">
        <f t="shared" si="73"/>
        <v>5582</v>
      </c>
      <c r="F192">
        <f t="shared" si="73"/>
        <v>3256</v>
      </c>
      <c r="G192">
        <f t="shared" si="73"/>
        <v>3503</v>
      </c>
      <c r="H192">
        <f t="shared" si="73"/>
        <v>3311</v>
      </c>
      <c r="I192">
        <f t="shared" si="73"/>
        <v>5263</v>
      </c>
      <c r="J192">
        <f t="shared" si="73"/>
        <v>5058</v>
      </c>
      <c r="K192">
        <f t="shared" si="73"/>
        <v>5379</v>
      </c>
      <c r="L192">
        <f t="shared" si="73"/>
        <v>6076</v>
      </c>
      <c r="M192">
        <f t="shared" si="73"/>
        <v>2619</v>
      </c>
      <c r="N192">
        <f t="shared" si="73"/>
        <v>2918</v>
      </c>
      <c r="O192">
        <f t="shared" si="73"/>
        <v>2844</v>
      </c>
    </row>
    <row r="193" spans="3:15">
      <c r="C193">
        <v>104</v>
      </c>
      <c r="D193">
        <f t="shared" ref="D193:O193" si="74">D96-$C96</f>
        <v>5774</v>
      </c>
      <c r="E193">
        <f t="shared" si="74"/>
        <v>5530</v>
      </c>
      <c r="F193">
        <f t="shared" si="74"/>
        <v>3288</v>
      </c>
      <c r="G193">
        <f t="shared" si="74"/>
        <v>3574</v>
      </c>
      <c r="H193">
        <f t="shared" si="74"/>
        <v>3273</v>
      </c>
      <c r="I193">
        <f t="shared" si="74"/>
        <v>5279</v>
      </c>
      <c r="J193">
        <f t="shared" si="74"/>
        <v>5098</v>
      </c>
      <c r="K193">
        <f t="shared" si="74"/>
        <v>5435</v>
      </c>
      <c r="L193">
        <f t="shared" si="74"/>
        <v>6234</v>
      </c>
      <c r="M193">
        <f t="shared" si="74"/>
        <v>2720</v>
      </c>
      <c r="N193">
        <f t="shared" si="74"/>
        <v>3062</v>
      </c>
      <c r="O193">
        <f t="shared" si="74"/>
        <v>2893</v>
      </c>
    </row>
    <row r="194" spans="3:15">
      <c r="C194">
        <v>105</v>
      </c>
      <c r="D194">
        <f t="shared" ref="D194:O194" si="75">D97-$C97</f>
        <v>5728</v>
      </c>
      <c r="E194">
        <f t="shared" si="75"/>
        <v>5704</v>
      </c>
      <c r="F194">
        <f t="shared" si="75"/>
        <v>3322</v>
      </c>
      <c r="G194">
        <f t="shared" si="75"/>
        <v>3596</v>
      </c>
      <c r="H194">
        <f t="shared" si="75"/>
        <v>3357</v>
      </c>
      <c r="I194">
        <f t="shared" si="75"/>
        <v>5370</v>
      </c>
      <c r="J194">
        <f t="shared" si="75"/>
        <v>5112</v>
      </c>
      <c r="K194">
        <f t="shared" si="75"/>
        <v>5604</v>
      </c>
      <c r="L194">
        <f t="shared" si="75"/>
        <v>6152</v>
      </c>
      <c r="M194">
        <f t="shared" si="75"/>
        <v>2751</v>
      </c>
      <c r="N194">
        <f t="shared" si="75"/>
        <v>3074</v>
      </c>
      <c r="O194">
        <f t="shared" si="75"/>
        <v>2881</v>
      </c>
    </row>
    <row r="195" spans="3:15">
      <c r="C195">
        <v>106</v>
      </c>
      <c r="D195">
        <f t="shared" ref="D195:O195" si="76">D98-$C98</f>
        <v>5883</v>
      </c>
      <c r="E195">
        <f t="shared" si="76"/>
        <v>5700</v>
      </c>
      <c r="F195">
        <f t="shared" si="76"/>
        <v>3335</v>
      </c>
      <c r="G195">
        <f t="shared" si="76"/>
        <v>3653</v>
      </c>
      <c r="H195">
        <f t="shared" si="76"/>
        <v>3439</v>
      </c>
      <c r="I195">
        <f t="shared" si="76"/>
        <v>5402</v>
      </c>
      <c r="J195">
        <f t="shared" si="76"/>
        <v>5221</v>
      </c>
      <c r="K195">
        <f t="shared" si="76"/>
        <v>5681</v>
      </c>
      <c r="L195">
        <f t="shared" si="76"/>
        <v>6360</v>
      </c>
      <c r="M195">
        <f t="shared" si="76"/>
        <v>2776</v>
      </c>
      <c r="N195">
        <f t="shared" si="76"/>
        <v>3095</v>
      </c>
      <c r="O195">
        <f t="shared" si="76"/>
        <v>2870</v>
      </c>
    </row>
    <row r="196" spans="3:15">
      <c r="C196">
        <v>107</v>
      </c>
      <c r="D196">
        <f t="shared" ref="D196:O196" si="77">D99-$C99</f>
        <v>5800</v>
      </c>
      <c r="E196">
        <f t="shared" si="77"/>
        <v>5752</v>
      </c>
      <c r="F196">
        <f t="shared" si="77"/>
        <v>3298</v>
      </c>
      <c r="G196">
        <f t="shared" si="77"/>
        <v>3678</v>
      </c>
      <c r="H196">
        <f t="shared" si="77"/>
        <v>3374</v>
      </c>
      <c r="I196">
        <f t="shared" si="77"/>
        <v>5469</v>
      </c>
      <c r="J196">
        <f t="shared" si="77"/>
        <v>5206</v>
      </c>
      <c r="K196">
        <f t="shared" si="77"/>
        <v>5640</v>
      </c>
      <c r="L196">
        <f t="shared" si="77"/>
        <v>6455</v>
      </c>
      <c r="M196">
        <f t="shared" si="77"/>
        <v>2739</v>
      </c>
      <c r="N196">
        <f t="shared" si="77"/>
        <v>2978</v>
      </c>
      <c r="O196">
        <f t="shared" si="77"/>
        <v>2852</v>
      </c>
    </row>
    <row r="197" spans="3:15">
      <c r="C197">
        <v>108</v>
      </c>
      <c r="D197">
        <f t="shared" ref="D197:O197" si="78">D100-$C100</f>
        <v>5937</v>
      </c>
      <c r="E197">
        <f t="shared" si="78"/>
        <v>5774</v>
      </c>
      <c r="F197">
        <f t="shared" si="78"/>
        <v>3396</v>
      </c>
      <c r="G197">
        <f t="shared" si="78"/>
        <v>3668</v>
      </c>
      <c r="H197">
        <f t="shared" si="78"/>
        <v>3441</v>
      </c>
      <c r="I197">
        <f t="shared" si="78"/>
        <v>5493</v>
      </c>
      <c r="J197">
        <f t="shared" si="78"/>
        <v>5255</v>
      </c>
      <c r="K197">
        <f t="shared" si="78"/>
        <v>5668</v>
      </c>
      <c r="L197">
        <f t="shared" si="78"/>
        <v>6464</v>
      </c>
      <c r="M197">
        <f t="shared" si="78"/>
        <v>2702</v>
      </c>
      <c r="N197">
        <f t="shared" si="78"/>
        <v>3035</v>
      </c>
      <c r="O197">
        <f t="shared" si="78"/>
        <v>2896</v>
      </c>
    </row>
    <row r="198" spans="3:15">
      <c r="C198">
        <v>109</v>
      </c>
      <c r="D198">
        <f t="shared" ref="D198:O198" si="79">D101-$C101</f>
        <v>5869</v>
      </c>
      <c r="E198">
        <f t="shared" si="79"/>
        <v>5824</v>
      </c>
      <c r="F198">
        <f t="shared" si="79"/>
        <v>3397</v>
      </c>
      <c r="G198">
        <f t="shared" si="79"/>
        <v>3639</v>
      </c>
      <c r="H198">
        <f t="shared" si="79"/>
        <v>3444</v>
      </c>
      <c r="I198">
        <f t="shared" si="79"/>
        <v>5561</v>
      </c>
      <c r="J198">
        <f t="shared" si="79"/>
        <v>5380</v>
      </c>
      <c r="K198">
        <f t="shared" si="79"/>
        <v>5842</v>
      </c>
      <c r="L198">
        <f t="shared" si="79"/>
        <v>6494</v>
      </c>
      <c r="M198">
        <f t="shared" si="79"/>
        <v>2750</v>
      </c>
      <c r="N198">
        <f t="shared" si="79"/>
        <v>2988</v>
      </c>
      <c r="O198">
        <f t="shared" si="79"/>
        <v>2935</v>
      </c>
    </row>
    <row r="199" spans="3:15">
      <c r="C199">
        <v>110</v>
      </c>
      <c r="D199">
        <f t="shared" ref="D199:O199" si="80">D102-$C102</f>
        <v>5803</v>
      </c>
      <c r="E199">
        <f t="shared" si="80"/>
        <v>5958</v>
      </c>
      <c r="F199">
        <f t="shared" si="80"/>
        <v>3405</v>
      </c>
      <c r="G199">
        <f t="shared" si="80"/>
        <v>3617</v>
      </c>
      <c r="H199">
        <f t="shared" si="80"/>
        <v>3463</v>
      </c>
      <c r="I199">
        <f t="shared" si="80"/>
        <v>5506</v>
      </c>
      <c r="J199">
        <f t="shared" si="80"/>
        <v>5323</v>
      </c>
      <c r="K199">
        <f t="shared" si="80"/>
        <v>5910</v>
      </c>
      <c r="L199">
        <f t="shared" si="80"/>
        <v>6559</v>
      </c>
      <c r="M199">
        <f t="shared" si="80"/>
        <v>2735</v>
      </c>
      <c r="N199">
        <f t="shared" si="80"/>
        <v>3061</v>
      </c>
      <c r="O199">
        <f t="shared" si="80"/>
        <v>3005</v>
      </c>
    </row>
    <row r="200" spans="3:15">
      <c r="C200">
        <v>111</v>
      </c>
      <c r="D200">
        <f t="shared" ref="D200:O200" si="81">D103-$C103</f>
        <v>5954</v>
      </c>
      <c r="E200">
        <f t="shared" si="81"/>
        <v>5906</v>
      </c>
      <c r="F200">
        <f t="shared" si="81"/>
        <v>3486</v>
      </c>
      <c r="G200">
        <f t="shared" si="81"/>
        <v>3683</v>
      </c>
      <c r="H200">
        <f t="shared" si="81"/>
        <v>3476</v>
      </c>
      <c r="I200">
        <f t="shared" si="81"/>
        <v>5605</v>
      </c>
      <c r="J200">
        <f t="shared" si="81"/>
        <v>5334</v>
      </c>
      <c r="K200">
        <f t="shared" si="81"/>
        <v>5802</v>
      </c>
      <c r="L200">
        <f t="shared" si="81"/>
        <v>6669</v>
      </c>
      <c r="M200">
        <f t="shared" si="81"/>
        <v>2753</v>
      </c>
      <c r="N200">
        <f t="shared" si="81"/>
        <v>3073</v>
      </c>
      <c r="O200">
        <f t="shared" si="81"/>
        <v>3053</v>
      </c>
    </row>
    <row r="201" spans="3:15">
      <c r="C201">
        <v>112</v>
      </c>
      <c r="D201">
        <f t="shared" ref="D201:O201" si="82">D104-$C104</f>
        <v>6117</v>
      </c>
      <c r="E201">
        <f t="shared" si="82"/>
        <v>5988</v>
      </c>
      <c r="F201">
        <f t="shared" si="82"/>
        <v>3496</v>
      </c>
      <c r="G201">
        <f t="shared" si="82"/>
        <v>3832</v>
      </c>
      <c r="H201">
        <f t="shared" si="82"/>
        <v>3505</v>
      </c>
      <c r="I201">
        <f t="shared" si="82"/>
        <v>5756</v>
      </c>
      <c r="J201">
        <f t="shared" si="82"/>
        <v>5517</v>
      </c>
      <c r="K201">
        <f t="shared" si="82"/>
        <v>5901</v>
      </c>
      <c r="L201">
        <f t="shared" si="82"/>
        <v>6765</v>
      </c>
      <c r="M201">
        <f t="shared" si="82"/>
        <v>2789</v>
      </c>
      <c r="N201">
        <f t="shared" si="82"/>
        <v>3165</v>
      </c>
      <c r="O201">
        <f t="shared" si="82"/>
        <v>3060</v>
      </c>
    </row>
    <row r="202" spans="3:15">
      <c r="C202">
        <v>113</v>
      </c>
      <c r="D202">
        <f t="shared" ref="D202:O202" si="83">D105-$C105</f>
        <v>6046</v>
      </c>
      <c r="E202">
        <f t="shared" si="83"/>
        <v>5990</v>
      </c>
      <c r="F202">
        <f t="shared" si="83"/>
        <v>3538</v>
      </c>
      <c r="G202">
        <f t="shared" si="83"/>
        <v>3791</v>
      </c>
      <c r="H202">
        <f t="shared" si="83"/>
        <v>3540</v>
      </c>
      <c r="I202">
        <f t="shared" si="83"/>
        <v>5777</v>
      </c>
      <c r="J202">
        <f t="shared" si="83"/>
        <v>5546</v>
      </c>
      <c r="K202">
        <f t="shared" si="83"/>
        <v>5904</v>
      </c>
      <c r="L202">
        <f t="shared" si="83"/>
        <v>6684</v>
      </c>
      <c r="M202">
        <f t="shared" si="83"/>
        <v>2798</v>
      </c>
      <c r="N202">
        <f t="shared" si="83"/>
        <v>3183</v>
      </c>
      <c r="O202">
        <f t="shared" si="83"/>
        <v>3059</v>
      </c>
    </row>
    <row r="203" spans="3:15">
      <c r="C203">
        <v>114</v>
      </c>
      <c r="D203">
        <f t="shared" ref="D203:O203" si="84">D106-$C106</f>
        <v>6112</v>
      </c>
      <c r="E203">
        <f t="shared" si="84"/>
        <v>6060</v>
      </c>
      <c r="F203">
        <f t="shared" si="84"/>
        <v>3569</v>
      </c>
      <c r="G203">
        <f t="shared" si="84"/>
        <v>3753</v>
      </c>
      <c r="H203">
        <f t="shared" si="84"/>
        <v>3518</v>
      </c>
      <c r="I203">
        <f t="shared" si="84"/>
        <v>5858</v>
      </c>
      <c r="J203">
        <f t="shared" si="84"/>
        <v>5588</v>
      </c>
      <c r="K203">
        <f t="shared" si="84"/>
        <v>6067</v>
      </c>
      <c r="L203">
        <f t="shared" si="84"/>
        <v>6634</v>
      </c>
      <c r="M203">
        <f t="shared" si="84"/>
        <v>2848</v>
      </c>
      <c r="N203">
        <f t="shared" si="84"/>
        <v>3180</v>
      </c>
      <c r="O203">
        <f t="shared" si="84"/>
        <v>3054</v>
      </c>
    </row>
    <row r="204" spans="3:15">
      <c r="C204">
        <v>115</v>
      </c>
      <c r="D204">
        <f t="shared" ref="D204:O204" si="85">D107-$C107</f>
        <v>6170</v>
      </c>
      <c r="E204">
        <f t="shared" si="85"/>
        <v>6134</v>
      </c>
      <c r="F204">
        <f t="shared" si="85"/>
        <v>3494</v>
      </c>
      <c r="G204">
        <f t="shared" si="85"/>
        <v>3795</v>
      </c>
      <c r="H204">
        <f t="shared" si="85"/>
        <v>3494</v>
      </c>
      <c r="I204">
        <f t="shared" si="85"/>
        <v>5851</v>
      </c>
      <c r="J204">
        <f t="shared" si="85"/>
        <v>5558</v>
      </c>
      <c r="K204">
        <f t="shared" si="85"/>
        <v>6050</v>
      </c>
      <c r="L204">
        <f t="shared" si="85"/>
        <v>6851</v>
      </c>
      <c r="M204">
        <f t="shared" si="85"/>
        <v>2823</v>
      </c>
      <c r="N204">
        <f t="shared" si="85"/>
        <v>3213</v>
      </c>
      <c r="O204">
        <f t="shared" si="85"/>
        <v>3074</v>
      </c>
    </row>
    <row r="205" spans="3:15">
      <c r="C205">
        <v>116</v>
      </c>
      <c r="D205">
        <f t="shared" ref="D205:O205" si="86">D108-$C108</f>
        <v>6115</v>
      </c>
      <c r="E205">
        <f t="shared" si="86"/>
        <v>6160</v>
      </c>
      <c r="F205">
        <f t="shared" si="86"/>
        <v>3495</v>
      </c>
      <c r="G205">
        <f t="shared" si="86"/>
        <v>3827</v>
      </c>
      <c r="H205">
        <f t="shared" si="86"/>
        <v>3598</v>
      </c>
      <c r="I205">
        <f t="shared" si="86"/>
        <v>5866</v>
      </c>
      <c r="J205">
        <f t="shared" si="86"/>
        <v>5645</v>
      </c>
      <c r="K205">
        <f t="shared" si="86"/>
        <v>6197</v>
      </c>
      <c r="L205">
        <f t="shared" si="86"/>
        <v>6864</v>
      </c>
      <c r="M205">
        <f t="shared" si="86"/>
        <v>2829</v>
      </c>
      <c r="N205">
        <f t="shared" si="86"/>
        <v>3234</v>
      </c>
      <c r="O205">
        <f t="shared" si="86"/>
        <v>3069</v>
      </c>
    </row>
    <row r="206" spans="3:15">
      <c r="C206">
        <v>117</v>
      </c>
      <c r="D206">
        <f t="shared" ref="D206:O206" si="87">D109-$C109</f>
        <v>6290</v>
      </c>
      <c r="E206">
        <f t="shared" si="87"/>
        <v>6161</v>
      </c>
      <c r="F206">
        <f t="shared" si="87"/>
        <v>3530</v>
      </c>
      <c r="G206">
        <f t="shared" si="87"/>
        <v>3905</v>
      </c>
      <c r="H206">
        <f t="shared" si="87"/>
        <v>3645</v>
      </c>
      <c r="I206">
        <f t="shared" si="87"/>
        <v>5930</v>
      </c>
      <c r="J206">
        <f t="shared" si="87"/>
        <v>5746</v>
      </c>
      <c r="K206">
        <f t="shared" si="87"/>
        <v>6220</v>
      </c>
      <c r="L206">
        <f t="shared" si="87"/>
        <v>6895</v>
      </c>
      <c r="M206">
        <f t="shared" si="87"/>
        <v>2872</v>
      </c>
      <c r="N206">
        <f t="shared" si="87"/>
        <v>3256</v>
      </c>
      <c r="O206">
        <f t="shared" si="87"/>
        <v>3095</v>
      </c>
    </row>
    <row r="207" spans="3:15">
      <c r="C207">
        <v>118</v>
      </c>
      <c r="D207">
        <f t="shared" ref="D207:O207" si="88">D110-$C110</f>
        <v>6178</v>
      </c>
      <c r="E207">
        <f t="shared" si="88"/>
        <v>6188</v>
      </c>
      <c r="F207">
        <f t="shared" si="88"/>
        <v>3621</v>
      </c>
      <c r="G207">
        <f t="shared" si="88"/>
        <v>3727</v>
      </c>
      <c r="H207">
        <f t="shared" si="88"/>
        <v>3566</v>
      </c>
      <c r="I207">
        <f t="shared" si="88"/>
        <v>5927</v>
      </c>
      <c r="J207">
        <f t="shared" si="88"/>
        <v>5778</v>
      </c>
      <c r="K207">
        <f t="shared" si="88"/>
        <v>6208</v>
      </c>
      <c r="L207">
        <f t="shared" si="88"/>
        <v>6947</v>
      </c>
      <c r="M207">
        <f t="shared" si="88"/>
        <v>2821</v>
      </c>
      <c r="N207">
        <f t="shared" si="88"/>
        <v>3152</v>
      </c>
      <c r="O207">
        <f t="shared" si="88"/>
        <v>3103</v>
      </c>
    </row>
    <row r="208" spans="3:15">
      <c r="C208">
        <v>119</v>
      </c>
      <c r="D208">
        <f t="shared" ref="D208:O208" si="89">D111-$C111</f>
        <v>6260</v>
      </c>
      <c r="E208">
        <f t="shared" si="89"/>
        <v>6383</v>
      </c>
      <c r="F208">
        <f t="shared" si="89"/>
        <v>3584</v>
      </c>
      <c r="G208">
        <f t="shared" si="89"/>
        <v>3844</v>
      </c>
      <c r="H208">
        <f t="shared" si="89"/>
        <v>3623</v>
      </c>
      <c r="I208">
        <f t="shared" si="89"/>
        <v>5978</v>
      </c>
      <c r="J208">
        <f t="shared" si="89"/>
        <v>5769</v>
      </c>
      <c r="K208">
        <f t="shared" si="89"/>
        <v>6293</v>
      </c>
      <c r="L208">
        <f t="shared" si="89"/>
        <v>6901</v>
      </c>
      <c r="M208">
        <f t="shared" si="89"/>
        <v>2847</v>
      </c>
      <c r="N208">
        <f t="shared" si="89"/>
        <v>3338</v>
      </c>
      <c r="O208">
        <f t="shared" si="89"/>
        <v>3035</v>
      </c>
    </row>
    <row r="209" spans="3:15">
      <c r="C209">
        <v>120</v>
      </c>
      <c r="D209">
        <f t="shared" ref="D209:O209" si="90">D112-$C112</f>
        <v>6349</v>
      </c>
      <c r="E209">
        <f t="shared" si="90"/>
        <v>6288</v>
      </c>
      <c r="F209">
        <f t="shared" si="90"/>
        <v>3623</v>
      </c>
      <c r="G209">
        <f t="shared" si="90"/>
        <v>3876</v>
      </c>
      <c r="H209">
        <f t="shared" si="90"/>
        <v>3607</v>
      </c>
      <c r="I209">
        <f t="shared" si="90"/>
        <v>6088</v>
      </c>
      <c r="J209">
        <f t="shared" si="90"/>
        <v>5875</v>
      </c>
      <c r="K209">
        <f t="shared" si="90"/>
        <v>6390</v>
      </c>
      <c r="L209">
        <f t="shared" si="90"/>
        <v>6978</v>
      </c>
      <c r="M209">
        <f t="shared" si="90"/>
        <v>2857</v>
      </c>
      <c r="N209">
        <f t="shared" si="90"/>
        <v>3315</v>
      </c>
      <c r="O209">
        <f t="shared" si="90"/>
        <v>3177</v>
      </c>
    </row>
  </sheetData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Outline</vt:lpstr>
      <vt:lpstr>Calculations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</dc:creator>
  <cp:lastModifiedBy>a</cp:lastModifiedBy>
  <cp:lastPrinted>2014-08-06T17:19:42Z</cp:lastPrinted>
  <dcterms:created xsi:type="dcterms:W3CDTF">2012-06-15T21:22:50Z</dcterms:created>
  <dcterms:modified xsi:type="dcterms:W3CDTF">2014-08-07T00:17:30Z</dcterms:modified>
</cp:coreProperties>
</file>