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oon\eclipse-workspace\PlateData\"/>
    </mc:Choice>
  </mc:AlternateContent>
  <xr:revisionPtr revIDLastSave="0" documentId="8_{D540C634-5473-4147-9A3E-593335DC660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AC76" i="1" l="1"/>
  <c r="AC79" i="1"/>
  <c r="AC75" i="1"/>
  <c r="Q77" i="1"/>
  <c r="Q73" i="1"/>
  <c r="R77" i="1"/>
  <c r="S77" i="1"/>
  <c r="T77" i="1"/>
  <c r="U77" i="1"/>
  <c r="V77" i="1"/>
  <c r="W77" i="1"/>
  <c r="X77" i="1"/>
  <c r="Y77" i="1"/>
  <c r="Z77" i="1"/>
  <c r="AA77" i="1"/>
  <c r="AB77" i="1"/>
  <c r="AC77" i="1"/>
  <c r="R78" i="1"/>
  <c r="S78" i="1"/>
  <c r="T78" i="1"/>
  <c r="U78" i="1"/>
  <c r="V78" i="1"/>
  <c r="W78" i="1"/>
  <c r="X78" i="1"/>
  <c r="Y78" i="1"/>
  <c r="Z78" i="1"/>
  <c r="AA78" i="1"/>
  <c r="AB78" i="1"/>
  <c r="AC78" i="1"/>
  <c r="R79" i="1"/>
  <c r="S79" i="1"/>
  <c r="T79" i="1"/>
  <c r="U79" i="1"/>
  <c r="V79" i="1"/>
  <c r="W79" i="1"/>
  <c r="X79" i="1"/>
  <c r="Y79" i="1"/>
  <c r="Z79" i="1"/>
  <c r="AA79" i="1"/>
  <c r="AB79" i="1"/>
  <c r="S76" i="1"/>
  <c r="T76" i="1"/>
  <c r="U76" i="1"/>
  <c r="V76" i="1"/>
  <c r="W76" i="1"/>
  <c r="X76" i="1"/>
  <c r="Y76" i="1"/>
  <c r="Z76" i="1"/>
  <c r="AA76" i="1"/>
  <c r="AB76" i="1"/>
  <c r="R76" i="1"/>
  <c r="R73" i="1"/>
  <c r="S73" i="1"/>
  <c r="T73" i="1"/>
  <c r="U73" i="1"/>
  <c r="V73" i="1"/>
  <c r="W73" i="1"/>
  <c r="X73" i="1"/>
  <c r="Y73" i="1"/>
  <c r="Z73" i="1"/>
  <c r="AA73" i="1"/>
  <c r="AB73" i="1"/>
  <c r="AC73" i="1"/>
  <c r="R74" i="1"/>
  <c r="S74" i="1"/>
  <c r="T74" i="1"/>
  <c r="U74" i="1"/>
  <c r="V74" i="1"/>
  <c r="W74" i="1"/>
  <c r="X74" i="1"/>
  <c r="Y74" i="1"/>
  <c r="Z74" i="1"/>
  <c r="AA74" i="1"/>
  <c r="AB74" i="1"/>
  <c r="AC74" i="1"/>
  <c r="R75" i="1"/>
  <c r="S75" i="1"/>
  <c r="T75" i="1"/>
  <c r="U75" i="1"/>
  <c r="V75" i="1"/>
  <c r="W75" i="1"/>
  <c r="X75" i="1"/>
  <c r="Y75" i="1"/>
  <c r="Z75" i="1"/>
  <c r="AA75" i="1"/>
  <c r="AB75" i="1"/>
  <c r="S72" i="1"/>
  <c r="T72" i="1"/>
  <c r="U72" i="1"/>
  <c r="V72" i="1"/>
  <c r="W72" i="1"/>
  <c r="X72" i="1"/>
  <c r="Y72" i="1"/>
  <c r="Z72" i="1"/>
  <c r="AA72" i="1"/>
  <c r="AB72" i="1"/>
  <c r="AC72" i="1"/>
  <c r="R72" i="1"/>
  <c r="Q67" i="1"/>
  <c r="Q63" i="1"/>
  <c r="AC66" i="1"/>
  <c r="AC65" i="1"/>
  <c r="AC69" i="1"/>
  <c r="R62" i="1"/>
  <c r="R67" i="1"/>
  <c r="S67" i="1"/>
  <c r="T67" i="1"/>
  <c r="U67" i="1"/>
  <c r="V67" i="1"/>
  <c r="W67" i="1"/>
  <c r="X67" i="1"/>
  <c r="Y67" i="1"/>
  <c r="Z67" i="1"/>
  <c r="AA67" i="1"/>
  <c r="AB67" i="1"/>
  <c r="AC67" i="1"/>
  <c r="R68" i="1"/>
  <c r="S68" i="1"/>
  <c r="T68" i="1"/>
  <c r="U68" i="1"/>
  <c r="V68" i="1"/>
  <c r="W68" i="1"/>
  <c r="X68" i="1"/>
  <c r="Y68" i="1"/>
  <c r="Z68" i="1"/>
  <c r="AA68" i="1"/>
  <c r="AB68" i="1"/>
  <c r="AC68" i="1"/>
  <c r="R69" i="1"/>
  <c r="S69" i="1"/>
  <c r="T69" i="1"/>
  <c r="U69" i="1"/>
  <c r="V69" i="1"/>
  <c r="W69" i="1"/>
  <c r="X69" i="1"/>
  <c r="Y69" i="1"/>
  <c r="Z69" i="1"/>
  <c r="AA69" i="1"/>
  <c r="AB69" i="1"/>
  <c r="S66" i="1"/>
  <c r="T66" i="1"/>
  <c r="U66" i="1"/>
  <c r="V66" i="1"/>
  <c r="W66" i="1"/>
  <c r="X66" i="1"/>
  <c r="Y66" i="1"/>
  <c r="Z66" i="1"/>
  <c r="AA66" i="1"/>
  <c r="AB66" i="1"/>
  <c r="R66" i="1"/>
  <c r="R63" i="1"/>
  <c r="S63" i="1"/>
  <c r="T63" i="1"/>
  <c r="U63" i="1"/>
  <c r="V63" i="1"/>
  <c r="W63" i="1"/>
  <c r="X63" i="1"/>
  <c r="Y63" i="1"/>
  <c r="Z63" i="1"/>
  <c r="AA63" i="1"/>
  <c r="AB63" i="1"/>
  <c r="AC63" i="1"/>
  <c r="R64" i="1"/>
  <c r="S64" i="1"/>
  <c r="T64" i="1"/>
  <c r="U64" i="1"/>
  <c r="V64" i="1"/>
  <c r="W64" i="1"/>
  <c r="X64" i="1"/>
  <c r="Y64" i="1"/>
  <c r="Z64" i="1"/>
  <c r="AA64" i="1"/>
  <c r="AB64" i="1"/>
  <c r="AC64" i="1"/>
  <c r="R65" i="1"/>
  <c r="S65" i="1"/>
  <c r="T65" i="1"/>
  <c r="U65" i="1"/>
  <c r="V65" i="1"/>
  <c r="W65" i="1"/>
  <c r="X65" i="1"/>
  <c r="Y65" i="1"/>
  <c r="Z65" i="1"/>
  <c r="AA65" i="1"/>
  <c r="AB65" i="1"/>
  <c r="S62" i="1"/>
  <c r="T62" i="1"/>
  <c r="U62" i="1"/>
  <c r="V62" i="1"/>
  <c r="W62" i="1"/>
  <c r="X62" i="1"/>
  <c r="Y62" i="1"/>
  <c r="Z62" i="1"/>
  <c r="AA62" i="1"/>
  <c r="AB62" i="1"/>
  <c r="AC62" i="1"/>
  <c r="AC59" i="1"/>
  <c r="AC55" i="1"/>
  <c r="R57" i="1"/>
  <c r="S57" i="1"/>
  <c r="T57" i="1"/>
  <c r="U57" i="1"/>
  <c r="V57" i="1"/>
  <c r="W57" i="1"/>
  <c r="X57" i="1"/>
  <c r="Y57" i="1"/>
  <c r="Z57" i="1"/>
  <c r="AA57" i="1"/>
  <c r="AB57" i="1"/>
  <c r="AC57" i="1"/>
  <c r="R58" i="1"/>
  <c r="S58" i="1"/>
  <c r="T58" i="1"/>
  <c r="U58" i="1"/>
  <c r="V58" i="1"/>
  <c r="W58" i="1"/>
  <c r="X58" i="1"/>
  <c r="Y58" i="1"/>
  <c r="Z58" i="1"/>
  <c r="AA58" i="1"/>
  <c r="AB58" i="1"/>
  <c r="AC58" i="1"/>
  <c r="R59" i="1"/>
  <c r="S59" i="1"/>
  <c r="T59" i="1"/>
  <c r="U59" i="1"/>
  <c r="V59" i="1"/>
  <c r="W59" i="1"/>
  <c r="X59" i="1"/>
  <c r="Y59" i="1"/>
  <c r="Z59" i="1"/>
  <c r="AA59" i="1"/>
  <c r="AB59" i="1"/>
  <c r="S56" i="1"/>
  <c r="T56" i="1"/>
  <c r="U56" i="1"/>
  <c r="V56" i="1"/>
  <c r="W56" i="1"/>
  <c r="X56" i="1"/>
  <c r="Y56" i="1"/>
  <c r="Z56" i="1"/>
  <c r="AA56" i="1"/>
  <c r="AB56" i="1"/>
  <c r="AC56" i="1"/>
  <c r="R56" i="1"/>
  <c r="R53" i="1"/>
  <c r="S53" i="1"/>
  <c r="T53" i="1"/>
  <c r="U53" i="1"/>
  <c r="V53" i="1"/>
  <c r="W53" i="1"/>
  <c r="X53" i="1"/>
  <c r="Y53" i="1"/>
  <c r="Z53" i="1"/>
  <c r="AA53" i="1"/>
  <c r="AB53" i="1"/>
  <c r="AC53" i="1"/>
  <c r="R54" i="1"/>
  <c r="S54" i="1"/>
  <c r="T54" i="1"/>
  <c r="U54" i="1"/>
  <c r="V54" i="1"/>
  <c r="W54" i="1"/>
  <c r="X54" i="1"/>
  <c r="Y54" i="1"/>
  <c r="Z54" i="1"/>
  <c r="AA54" i="1"/>
  <c r="AB54" i="1"/>
  <c r="AC54" i="1"/>
  <c r="R55" i="1"/>
  <c r="S55" i="1"/>
  <c r="T55" i="1"/>
  <c r="U55" i="1"/>
  <c r="V55" i="1"/>
  <c r="W55" i="1"/>
  <c r="X55" i="1"/>
  <c r="Y55" i="1"/>
  <c r="Z55" i="1"/>
  <c r="AA55" i="1"/>
  <c r="AB55" i="1"/>
  <c r="S52" i="1"/>
  <c r="T52" i="1"/>
  <c r="U52" i="1"/>
  <c r="V52" i="1"/>
  <c r="W52" i="1"/>
  <c r="X52" i="1"/>
  <c r="Y52" i="1"/>
  <c r="Z52" i="1"/>
  <c r="AA52" i="1"/>
  <c r="AB52" i="1"/>
  <c r="AC52" i="1"/>
  <c r="R52" i="1"/>
  <c r="Q57" i="1"/>
  <c r="Q53" i="1"/>
  <c r="AC45" i="1"/>
  <c r="AC46" i="1"/>
  <c r="Q47" i="1"/>
  <c r="Q43" i="1"/>
  <c r="R47" i="1"/>
  <c r="S47" i="1"/>
  <c r="T47" i="1"/>
  <c r="U47" i="1"/>
  <c r="V47" i="1"/>
  <c r="W47" i="1"/>
  <c r="X47" i="1"/>
  <c r="Y47" i="1"/>
  <c r="Z47" i="1"/>
  <c r="AA47" i="1"/>
  <c r="AB47" i="1"/>
  <c r="AC47" i="1"/>
  <c r="R48" i="1"/>
  <c r="S48" i="1"/>
  <c r="T48" i="1"/>
  <c r="U48" i="1"/>
  <c r="V48" i="1"/>
  <c r="W48" i="1"/>
  <c r="X48" i="1"/>
  <c r="Y48" i="1"/>
  <c r="Z48" i="1"/>
  <c r="AA48" i="1"/>
  <c r="AB48" i="1"/>
  <c r="AC48" i="1"/>
  <c r="R49" i="1"/>
  <c r="S49" i="1"/>
  <c r="T49" i="1"/>
  <c r="U49" i="1"/>
  <c r="V49" i="1"/>
  <c r="W49" i="1"/>
  <c r="X49" i="1"/>
  <c r="Y49" i="1"/>
  <c r="Z49" i="1"/>
  <c r="AA49" i="1"/>
  <c r="AB49" i="1"/>
  <c r="AC49" i="1"/>
  <c r="S46" i="1"/>
  <c r="T46" i="1"/>
  <c r="U46" i="1"/>
  <c r="V46" i="1"/>
  <c r="W46" i="1"/>
  <c r="X46" i="1"/>
  <c r="Y46" i="1"/>
  <c r="Z46" i="1"/>
  <c r="AA46" i="1"/>
  <c r="AB46" i="1"/>
  <c r="R46" i="1"/>
  <c r="R42" i="1"/>
  <c r="R43" i="1"/>
  <c r="S43" i="1"/>
  <c r="T43" i="1"/>
  <c r="U43" i="1"/>
  <c r="V43" i="1"/>
  <c r="W43" i="1"/>
  <c r="X43" i="1"/>
  <c r="Y43" i="1"/>
  <c r="Z43" i="1"/>
  <c r="AA43" i="1"/>
  <c r="AB43" i="1"/>
  <c r="AC43" i="1"/>
  <c r="R44" i="1"/>
  <c r="S44" i="1"/>
  <c r="T44" i="1"/>
  <c r="U44" i="1"/>
  <c r="V44" i="1"/>
  <c r="W44" i="1"/>
  <c r="X44" i="1"/>
  <c r="Y44" i="1"/>
  <c r="Z44" i="1"/>
  <c r="AA44" i="1"/>
  <c r="AB44" i="1"/>
  <c r="AC44" i="1"/>
  <c r="R45" i="1"/>
  <c r="S45" i="1"/>
  <c r="T45" i="1"/>
  <c r="U45" i="1"/>
  <c r="V45" i="1"/>
  <c r="W45" i="1"/>
  <c r="X45" i="1"/>
  <c r="Y45" i="1"/>
  <c r="Z45" i="1"/>
  <c r="AA45" i="1"/>
  <c r="AB45" i="1"/>
  <c r="S42" i="1"/>
  <c r="T42" i="1"/>
  <c r="U42" i="1"/>
  <c r="V42" i="1"/>
  <c r="W42" i="1"/>
  <c r="X42" i="1"/>
  <c r="Y42" i="1"/>
  <c r="Z42" i="1"/>
  <c r="AA42" i="1"/>
  <c r="AB42" i="1"/>
  <c r="AC42" i="1"/>
  <c r="AC35" i="1"/>
  <c r="AC39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S36" i="1"/>
  <c r="T36" i="1"/>
  <c r="U36" i="1"/>
  <c r="V36" i="1"/>
  <c r="W36" i="1"/>
  <c r="X36" i="1"/>
  <c r="Y36" i="1"/>
  <c r="Z36" i="1"/>
  <c r="AA36" i="1"/>
  <c r="AB36" i="1"/>
  <c r="AC36" i="1"/>
  <c r="R36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S32" i="1"/>
  <c r="T32" i="1"/>
  <c r="U32" i="1"/>
  <c r="V32" i="1"/>
  <c r="W32" i="1"/>
  <c r="X32" i="1"/>
  <c r="Y32" i="1"/>
  <c r="Z32" i="1"/>
  <c r="AA32" i="1"/>
  <c r="AB32" i="1"/>
  <c r="AC32" i="1"/>
  <c r="R32" i="1"/>
  <c r="Q37" i="1"/>
  <c r="Q33" i="1"/>
  <c r="AC25" i="1"/>
  <c r="AC26" i="1"/>
  <c r="Y29" i="1"/>
  <c r="AC29" i="1"/>
  <c r="R26" i="1"/>
  <c r="R22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Z29" i="1"/>
  <c r="AA29" i="1"/>
  <c r="AB29" i="1"/>
  <c r="S26" i="1"/>
  <c r="T26" i="1"/>
  <c r="U26" i="1"/>
  <c r="V26" i="1"/>
  <c r="W26" i="1"/>
  <c r="X26" i="1"/>
  <c r="Y26" i="1"/>
  <c r="Z26" i="1"/>
  <c r="AA26" i="1"/>
  <c r="AB26" i="1"/>
  <c r="R23" i="1"/>
  <c r="S23" i="1"/>
  <c r="T23" i="1"/>
  <c r="U23" i="1"/>
  <c r="V23" i="1"/>
  <c r="W23" i="1"/>
  <c r="X23" i="1"/>
  <c r="Y23" i="1"/>
  <c r="Z23" i="1"/>
  <c r="AA23" i="1"/>
  <c r="AB23" i="1"/>
  <c r="AC23" i="1"/>
  <c r="R24" i="1"/>
  <c r="S24" i="1"/>
  <c r="T24" i="1"/>
  <c r="U24" i="1"/>
  <c r="V24" i="1"/>
  <c r="W24" i="1"/>
  <c r="X24" i="1"/>
  <c r="Y24" i="1"/>
  <c r="Z24" i="1"/>
  <c r="AA24" i="1"/>
  <c r="AB24" i="1"/>
  <c r="AC24" i="1"/>
  <c r="R25" i="1"/>
  <c r="S25" i="1"/>
  <c r="T25" i="1"/>
  <c r="U25" i="1"/>
  <c r="V25" i="1"/>
  <c r="W25" i="1"/>
  <c r="X25" i="1"/>
  <c r="Y25" i="1"/>
  <c r="Z25" i="1"/>
  <c r="AA25" i="1"/>
  <c r="AB25" i="1"/>
  <c r="S22" i="1"/>
  <c r="T22" i="1"/>
  <c r="U22" i="1"/>
  <c r="V22" i="1"/>
  <c r="W22" i="1"/>
  <c r="X22" i="1"/>
  <c r="Y22" i="1"/>
  <c r="Z22" i="1"/>
  <c r="AA22" i="1"/>
  <c r="AB22" i="1"/>
  <c r="AC22" i="1"/>
  <c r="Q27" i="1"/>
  <c r="Q23" i="1"/>
  <c r="R12" i="1"/>
  <c r="R16" i="1"/>
  <c r="AC19" i="1"/>
  <c r="AC16" i="1"/>
  <c r="AC15" i="1"/>
  <c r="R17" i="1"/>
  <c r="S17" i="1"/>
  <c r="T17" i="1"/>
  <c r="U17" i="1"/>
  <c r="V17" i="1"/>
  <c r="W17" i="1"/>
  <c r="X17" i="1"/>
  <c r="Y17" i="1"/>
  <c r="Z17" i="1"/>
  <c r="AA17" i="1"/>
  <c r="AB17" i="1"/>
  <c r="AC17" i="1"/>
  <c r="R18" i="1"/>
  <c r="S18" i="1"/>
  <c r="T18" i="1"/>
  <c r="U18" i="1"/>
  <c r="V18" i="1"/>
  <c r="W18" i="1"/>
  <c r="X18" i="1"/>
  <c r="Y18" i="1"/>
  <c r="Z18" i="1"/>
  <c r="AA18" i="1"/>
  <c r="AB18" i="1"/>
  <c r="AC18" i="1"/>
  <c r="R19" i="1"/>
  <c r="S19" i="1"/>
  <c r="T19" i="1"/>
  <c r="U19" i="1"/>
  <c r="V19" i="1"/>
  <c r="W19" i="1"/>
  <c r="X19" i="1"/>
  <c r="Y19" i="1"/>
  <c r="Z19" i="1"/>
  <c r="AA19" i="1"/>
  <c r="AB19" i="1"/>
  <c r="S16" i="1"/>
  <c r="T16" i="1"/>
  <c r="U16" i="1"/>
  <c r="V16" i="1"/>
  <c r="W16" i="1"/>
  <c r="X16" i="1"/>
  <c r="Y16" i="1"/>
  <c r="Z16" i="1"/>
  <c r="AA16" i="1"/>
  <c r="AB16" i="1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S12" i="1"/>
  <c r="T12" i="1"/>
  <c r="U12" i="1"/>
  <c r="V12" i="1"/>
  <c r="W12" i="1"/>
  <c r="X12" i="1"/>
  <c r="Y12" i="1"/>
  <c r="Z12" i="1"/>
  <c r="AA12" i="1"/>
  <c r="AB12" i="1"/>
  <c r="AC12" i="1"/>
  <c r="Q17" i="1"/>
  <c r="Q13" i="1"/>
  <c r="AC9" i="1"/>
  <c r="R6" i="1"/>
  <c r="R7" i="1"/>
  <c r="S7" i="1"/>
  <c r="T7" i="1"/>
  <c r="U7" i="1"/>
  <c r="V7" i="1"/>
  <c r="W7" i="1"/>
  <c r="X7" i="1"/>
  <c r="Y7" i="1"/>
  <c r="Z7" i="1"/>
  <c r="AA7" i="1"/>
  <c r="AB7" i="1"/>
  <c r="AC7" i="1"/>
  <c r="R8" i="1"/>
  <c r="S8" i="1"/>
  <c r="T8" i="1"/>
  <c r="U8" i="1"/>
  <c r="V8" i="1"/>
  <c r="W8" i="1"/>
  <c r="X8" i="1"/>
  <c r="Y8" i="1"/>
  <c r="Z8" i="1"/>
  <c r="AA8" i="1"/>
  <c r="AB8" i="1"/>
  <c r="AC8" i="1"/>
  <c r="R9" i="1"/>
  <c r="S9" i="1"/>
  <c r="T9" i="1"/>
  <c r="U9" i="1"/>
  <c r="V9" i="1"/>
  <c r="W9" i="1"/>
  <c r="X9" i="1"/>
  <c r="Y9" i="1"/>
  <c r="Z9" i="1"/>
  <c r="AA9" i="1"/>
  <c r="AB9" i="1"/>
  <c r="S6" i="1"/>
  <c r="T6" i="1"/>
  <c r="U6" i="1"/>
  <c r="V6" i="1"/>
  <c r="W6" i="1"/>
  <c r="X6" i="1"/>
  <c r="Y6" i="1"/>
  <c r="Z6" i="1"/>
  <c r="AA6" i="1"/>
  <c r="AB6" i="1"/>
  <c r="AC6" i="1"/>
  <c r="R3" i="1"/>
  <c r="S3" i="1"/>
  <c r="T3" i="1"/>
  <c r="U3" i="1"/>
  <c r="V3" i="1"/>
  <c r="W3" i="1"/>
  <c r="X3" i="1"/>
  <c r="Y3" i="1"/>
  <c r="Z3" i="1"/>
  <c r="AA3" i="1"/>
  <c r="AB3" i="1"/>
  <c r="AC3" i="1"/>
  <c r="R4" i="1"/>
  <c r="S4" i="1"/>
  <c r="T4" i="1"/>
  <c r="U4" i="1"/>
  <c r="V4" i="1"/>
  <c r="W4" i="1"/>
  <c r="X4" i="1"/>
  <c r="Y4" i="1"/>
  <c r="Z4" i="1"/>
  <c r="AA4" i="1"/>
  <c r="AB4" i="1"/>
  <c r="AC4" i="1"/>
  <c r="R5" i="1"/>
  <c r="S5" i="1"/>
  <c r="T5" i="1"/>
  <c r="U5" i="1"/>
  <c r="V5" i="1"/>
  <c r="W5" i="1"/>
  <c r="X5" i="1"/>
  <c r="Y5" i="1"/>
  <c r="Z5" i="1"/>
  <c r="AA5" i="1"/>
  <c r="AB5" i="1"/>
  <c r="AC5" i="1"/>
  <c r="S2" i="1"/>
  <c r="T2" i="1"/>
  <c r="U2" i="1"/>
  <c r="V2" i="1"/>
  <c r="W2" i="1"/>
  <c r="X2" i="1"/>
  <c r="Y2" i="1"/>
  <c r="Z2" i="1"/>
  <c r="AA2" i="1"/>
  <c r="AB2" i="1"/>
  <c r="AC2" i="1"/>
  <c r="R2" i="1"/>
  <c r="Q7" i="1"/>
</calcChain>
</file>

<file path=xl/sharedStrings.xml><?xml version="1.0" encoding="utf-8"?>
<sst xmlns="http://schemas.openxmlformats.org/spreadsheetml/2006/main" count="208" uniqueCount="23">
  <si>
    <t>A</t>
  </si>
  <si>
    <t>Lum</t>
  </si>
  <si>
    <t>B</t>
  </si>
  <si>
    <t>C</t>
  </si>
  <si>
    <t>D</t>
  </si>
  <si>
    <t>E</t>
  </si>
  <si>
    <t>F</t>
  </si>
  <si>
    <t>G</t>
  </si>
  <si>
    <t>H</t>
  </si>
  <si>
    <t>No Rx</t>
  </si>
  <si>
    <t>No Rx/10</t>
  </si>
  <si>
    <t>average</t>
  </si>
  <si>
    <t>10 uM Cisplatin</t>
  </si>
  <si>
    <t>Pre-Treated for 72 hrs</t>
  </si>
  <si>
    <t>MCF-7/S63845</t>
  </si>
  <si>
    <t>NT</t>
  </si>
  <si>
    <t>CALU-1/S63845</t>
  </si>
  <si>
    <t>CALU-1/A1331852</t>
  </si>
  <si>
    <t>MCF-7/A1331852</t>
  </si>
  <si>
    <t>MCF-7/ABT-263</t>
  </si>
  <si>
    <t>CALU-1/ABT-263</t>
  </si>
  <si>
    <t>CALU-1/ABT-199</t>
  </si>
  <si>
    <t>MCF-7/ABT-199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</si>
</sst>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workbookViewId="0">
      <selection activeCell="R6" sqref="R6"/>
    </sheetView>
  </sheetViews>
  <sheetFormatPr defaultRowHeight="14.4" x14ac:dyDescent="0.3"/>
  <cols>
    <col min="15" max="15" width="20" customWidth="1"/>
  </cols>
  <sheetData>
    <row r="1" spans="1:29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9" t="s">
        <v>14</v>
      </c>
      <c r="R1" t="s">
        <v>9</v>
      </c>
      <c r="S1" t="s">
        <v>10</v>
      </c>
      <c r="T1">
        <v>3.0000000000000001E-3</v>
      </c>
      <c r="U1">
        <v>0.01</v>
      </c>
      <c r="V1">
        <v>0.03</v>
      </c>
      <c r="W1">
        <v>0.1</v>
      </c>
      <c r="X1">
        <v>0.3</v>
      </c>
      <c r="Y1">
        <v>1</v>
      </c>
      <c r="Z1">
        <v>3</v>
      </c>
      <c r="AA1">
        <v>10</v>
      </c>
      <c r="AB1" t="s">
        <v>9</v>
      </c>
      <c r="AC1" t="s">
        <v>9</v>
      </c>
    </row>
    <row r="2" spans="1:29" x14ac:dyDescent="0.3">
      <c r="A2" s="2" t="s">
        <v>0</v>
      </c>
      <c r="B2" s="3">
        <v>8284</v>
      </c>
      <c r="C2" s="4">
        <v>9255</v>
      </c>
      <c r="D2" s="4">
        <v>8892</v>
      </c>
      <c r="E2" s="4">
        <v>8985</v>
      </c>
      <c r="F2" s="3">
        <v>8403</v>
      </c>
      <c r="G2" s="5">
        <v>6858</v>
      </c>
      <c r="H2" s="6">
        <v>5353</v>
      </c>
      <c r="I2" s="7">
        <v>3151</v>
      </c>
      <c r="J2" s="8">
        <v>2742</v>
      </c>
      <c r="K2" s="7">
        <v>3164</v>
      </c>
      <c r="L2" s="3">
        <v>8481</v>
      </c>
      <c r="M2" s="9">
        <v>7612</v>
      </c>
      <c r="N2" s="10" t="s">
        <v>1</v>
      </c>
      <c r="O2" s="19" t="s">
        <v>15</v>
      </c>
      <c r="Q2" t="s">
        <v>11</v>
      </c>
      <c r="R2">
        <f>(B2/9500.75*100)</f>
        <v>87.193116332921079</v>
      </c>
      <c r="S2">
        <f t="shared" ref="S2:AC2" si="0">(C2/9500.75*100)</f>
        <v>97.413362102991869</v>
      </c>
      <c r="T2">
        <f t="shared" si="0"/>
        <v>93.592611109649241</v>
      </c>
      <c r="U2">
        <f t="shared" si="0"/>
        <v>94.571481198852723</v>
      </c>
      <c r="V2">
        <f t="shared" si="0"/>
        <v>88.445649027708342</v>
      </c>
      <c r="W2">
        <f t="shared" si="0"/>
        <v>72.183774965134333</v>
      </c>
      <c r="X2">
        <f t="shared" si="0"/>
        <v>56.34292029576612</v>
      </c>
      <c r="Y2">
        <f t="shared" si="0"/>
        <v>33.165802699786859</v>
      </c>
      <c r="Z2">
        <f t="shared" si="0"/>
        <v>28.86087940425756</v>
      </c>
      <c r="AA2">
        <f t="shared" si="0"/>
        <v>33.302634002578749</v>
      </c>
      <c r="AB2">
        <f t="shared" si="0"/>
        <v>89.26663684445964</v>
      </c>
      <c r="AC2">
        <f t="shared" si="0"/>
        <v>80.119990527063649</v>
      </c>
    </row>
    <row r="3" spans="1:29" x14ac:dyDescent="0.3">
      <c r="A3" s="2" t="s">
        <v>2</v>
      </c>
      <c r="B3" s="3">
        <v>8582</v>
      </c>
      <c r="C3" s="11">
        <v>9424</v>
      </c>
      <c r="D3" s="4">
        <v>9261</v>
      </c>
      <c r="E3" s="4">
        <v>9065</v>
      </c>
      <c r="F3" s="3">
        <v>8217</v>
      </c>
      <c r="G3" s="5">
        <v>6477</v>
      </c>
      <c r="H3" s="6">
        <v>5370</v>
      </c>
      <c r="I3" s="7">
        <v>2908</v>
      </c>
      <c r="J3" s="8">
        <v>2525</v>
      </c>
      <c r="K3" s="8">
        <v>2810</v>
      </c>
      <c r="L3" s="3">
        <v>8769</v>
      </c>
      <c r="M3" s="9">
        <v>7796</v>
      </c>
      <c r="N3" s="10" t="s">
        <v>1</v>
      </c>
      <c r="O3" s="18"/>
      <c r="Q3">
        <f>AVERAGE(C2:C5)</f>
        <v>9500.75</v>
      </c>
      <c r="R3">
        <f t="shared" ref="R3:R5" si="1">(B3/9500.75*100)</f>
        <v>90.329710812304285</v>
      </c>
      <c r="S3">
        <f t="shared" ref="S3:S5" si="2">(C3/9500.75*100)</f>
        <v>99.19216903928637</v>
      </c>
      <c r="T3">
        <f t="shared" ref="T3:T5" si="3">(D3/9500.75*100)</f>
        <v>97.476515011972737</v>
      </c>
      <c r="U3">
        <f t="shared" ref="U3:U5" si="4">(E3/9500.75*100)</f>
        <v>95.413519985264315</v>
      </c>
      <c r="V3">
        <f t="shared" ref="V3:V5" si="5">(F3/9500.75*100)</f>
        <v>86.487908849301377</v>
      </c>
      <c r="W3">
        <f t="shared" ref="W3:W5" si="6">(G3/9500.75*100)</f>
        <v>68.173565244849087</v>
      </c>
      <c r="X3">
        <f t="shared" ref="X3:X5" si="7">(H3/9500.75*100)</f>
        <v>56.521853537878584</v>
      </c>
      <c r="Y3">
        <f t="shared" ref="Y3:Y5" si="8">(I3/9500.75*100)</f>
        <v>30.608109886061623</v>
      </c>
      <c r="Z3">
        <f t="shared" ref="Z3:Z5" si="9">(J3/9500.75*100)</f>
        <v>26.576849196116097</v>
      </c>
      <c r="AA3">
        <f t="shared" ref="AA3:AA5" si="10">(K3/9500.75*100)</f>
        <v>29.576612372707416</v>
      </c>
      <c r="AB3">
        <f t="shared" ref="AB3:AB5" si="11">(L3/9500.75*100)</f>
        <v>92.297976475541404</v>
      </c>
      <c r="AC3">
        <f t="shared" ref="AC3:AC5" si="12">(M3/9500.75*100)</f>
        <v>82.056679735810334</v>
      </c>
    </row>
    <row r="4" spans="1:29" x14ac:dyDescent="0.3">
      <c r="A4" s="2" t="s">
        <v>3</v>
      </c>
      <c r="B4" s="4">
        <v>8883</v>
      </c>
      <c r="C4" s="4">
        <v>9354</v>
      </c>
      <c r="D4" s="4">
        <v>9313</v>
      </c>
      <c r="E4" s="4">
        <v>9186</v>
      </c>
      <c r="F4" s="3">
        <v>8218</v>
      </c>
      <c r="G4" s="9">
        <v>8175</v>
      </c>
      <c r="H4" s="6">
        <v>5453</v>
      </c>
      <c r="I4" s="7">
        <v>2922</v>
      </c>
      <c r="J4" s="8">
        <v>2704</v>
      </c>
      <c r="K4" s="7">
        <v>2961</v>
      </c>
      <c r="L4" s="3">
        <v>8438</v>
      </c>
      <c r="M4" s="9">
        <v>7683</v>
      </c>
      <c r="N4" s="10" t="s">
        <v>1</v>
      </c>
      <c r="O4" s="18"/>
      <c r="R4">
        <f t="shared" si="1"/>
        <v>93.497881746177939</v>
      </c>
      <c r="S4">
        <f t="shared" si="2"/>
        <v>98.455385101176219</v>
      </c>
      <c r="T4">
        <f t="shared" si="3"/>
        <v>98.023840223140283</v>
      </c>
      <c r="U4">
        <f t="shared" si="4"/>
        <v>96.687103649711872</v>
      </c>
      <c r="V4">
        <f t="shared" si="5"/>
        <v>86.498434334131517</v>
      </c>
      <c r="W4">
        <f t="shared" si="6"/>
        <v>86.045838486435272</v>
      </c>
      <c r="X4">
        <f t="shared" si="7"/>
        <v>57.395468778780625</v>
      </c>
      <c r="Y4">
        <f t="shared" si="8"/>
        <v>30.755466673683657</v>
      </c>
      <c r="Z4">
        <f t="shared" si="9"/>
        <v>28.46091098071205</v>
      </c>
      <c r="AA4">
        <f t="shared" si="10"/>
        <v>31.165960582059309</v>
      </c>
      <c r="AB4">
        <f t="shared" si="11"/>
        <v>88.81404099676341</v>
      </c>
      <c r="AC4">
        <f t="shared" si="12"/>
        <v>80.86729995000394</v>
      </c>
    </row>
    <row r="5" spans="1:29" x14ac:dyDescent="0.3">
      <c r="A5" s="2" t="s">
        <v>4</v>
      </c>
      <c r="B5" s="9">
        <v>8072</v>
      </c>
      <c r="C5" s="11">
        <v>9970</v>
      </c>
      <c r="D5" s="11">
        <v>9618</v>
      </c>
      <c r="E5" s="4">
        <v>9319</v>
      </c>
      <c r="F5" s="11">
        <v>9458</v>
      </c>
      <c r="G5" s="12">
        <v>7572</v>
      </c>
      <c r="H5" s="13">
        <v>5228</v>
      </c>
      <c r="I5" s="7">
        <v>3262</v>
      </c>
      <c r="J5" s="8">
        <v>2507</v>
      </c>
      <c r="K5" s="7">
        <v>2946</v>
      </c>
      <c r="L5" s="3">
        <v>8485</v>
      </c>
      <c r="M5" s="9">
        <v>7980</v>
      </c>
      <c r="N5" s="10" t="s">
        <v>1</v>
      </c>
      <c r="O5" s="20"/>
      <c r="R5">
        <f t="shared" si="1"/>
        <v>84.961713548930348</v>
      </c>
      <c r="S5">
        <f t="shared" si="2"/>
        <v>104.93908375654553</v>
      </c>
      <c r="T5">
        <f t="shared" si="3"/>
        <v>101.2341130963345</v>
      </c>
      <c r="U5">
        <f t="shared" si="4"/>
        <v>98.086993132121151</v>
      </c>
      <c r="V5">
        <f t="shared" si="5"/>
        <v>99.550035523511298</v>
      </c>
      <c r="W5">
        <f t="shared" si="6"/>
        <v>79.698971133857853</v>
      </c>
      <c r="X5">
        <f t="shared" si="7"/>
        <v>55.027234691997997</v>
      </c>
      <c r="Y5">
        <f t="shared" si="8"/>
        <v>34.334131515932953</v>
      </c>
      <c r="Z5">
        <f t="shared" si="9"/>
        <v>26.387390469173489</v>
      </c>
      <c r="AA5">
        <f t="shared" si="10"/>
        <v>31.008078309607136</v>
      </c>
      <c r="AB5">
        <f t="shared" si="11"/>
        <v>89.308738783780228</v>
      </c>
      <c r="AC5">
        <f t="shared" si="12"/>
        <v>83.993368944557005</v>
      </c>
    </row>
    <row r="6" spans="1:29" x14ac:dyDescent="0.3">
      <c r="A6" s="2" t="s">
        <v>5</v>
      </c>
      <c r="B6" s="14">
        <v>3783</v>
      </c>
      <c r="C6" s="15">
        <v>4175</v>
      </c>
      <c r="D6" s="7">
        <v>3215</v>
      </c>
      <c r="E6" s="7">
        <v>3126</v>
      </c>
      <c r="F6" s="8">
        <v>2515</v>
      </c>
      <c r="G6" s="16">
        <v>2219</v>
      </c>
      <c r="H6" s="16">
        <v>2076</v>
      </c>
      <c r="I6" s="16">
        <v>1882</v>
      </c>
      <c r="J6" s="16">
        <v>2266</v>
      </c>
      <c r="K6" s="7">
        <v>2902</v>
      </c>
      <c r="L6" s="15">
        <v>4189</v>
      </c>
      <c r="M6" s="14">
        <v>3780</v>
      </c>
      <c r="N6" s="10" t="s">
        <v>1</v>
      </c>
      <c r="O6" s="18" t="s">
        <v>12</v>
      </c>
      <c r="Q6" t="s">
        <v>11</v>
      </c>
      <c r="R6">
        <f>(B6/4112*100)</f>
        <v>91.999027237354085</v>
      </c>
      <c r="S6">
        <f t="shared" ref="S6:AC6" si="13">(C6/4112*100)</f>
        <v>101.53210116731518</v>
      </c>
      <c r="T6">
        <f t="shared" si="13"/>
        <v>78.185797665369648</v>
      </c>
      <c r="U6">
        <f t="shared" si="13"/>
        <v>76.021400778210108</v>
      </c>
      <c r="V6">
        <f t="shared" si="13"/>
        <v>61.16245136186771</v>
      </c>
      <c r="W6">
        <f t="shared" si="13"/>
        <v>53.964007782101163</v>
      </c>
      <c r="X6">
        <f t="shared" si="13"/>
        <v>50.4863813229572</v>
      </c>
      <c r="Y6">
        <f t="shared" si="13"/>
        <v>45.768482490272369</v>
      </c>
      <c r="Z6">
        <f t="shared" si="13"/>
        <v>55.107003891050589</v>
      </c>
      <c r="AA6">
        <f t="shared" si="13"/>
        <v>70.573929961089505</v>
      </c>
      <c r="AB6">
        <f t="shared" si="13"/>
        <v>101.87256809338521</v>
      </c>
      <c r="AC6">
        <f t="shared" si="13"/>
        <v>91.926070038910495</v>
      </c>
    </row>
    <row r="7" spans="1:29" x14ac:dyDescent="0.3">
      <c r="A7" s="2" t="s">
        <v>6</v>
      </c>
      <c r="B7" s="14">
        <v>3510</v>
      </c>
      <c r="C7" s="15">
        <v>4213</v>
      </c>
      <c r="D7" s="7">
        <v>3249</v>
      </c>
      <c r="E7" s="7">
        <v>2993</v>
      </c>
      <c r="F7" s="8">
        <v>2621</v>
      </c>
      <c r="G7" s="8">
        <v>2380</v>
      </c>
      <c r="H7" s="16">
        <v>2068</v>
      </c>
      <c r="I7" s="16">
        <v>1785</v>
      </c>
      <c r="J7" s="8">
        <v>2411</v>
      </c>
      <c r="K7" s="8">
        <v>2582</v>
      </c>
      <c r="L7" s="15">
        <v>4311</v>
      </c>
      <c r="M7" s="14">
        <v>3889</v>
      </c>
      <c r="N7" s="10" t="s">
        <v>1</v>
      </c>
      <c r="O7" s="18" t="s">
        <v>13</v>
      </c>
      <c r="Q7">
        <f>AVERAGE(C6:C9)</f>
        <v>4112</v>
      </c>
      <c r="R7">
        <f t="shared" ref="R7:R9" si="14">(B7/4112*100)</f>
        <v>85.359922178988327</v>
      </c>
      <c r="S7">
        <f t="shared" ref="S7:S9" si="15">(C7/4112*100)</f>
        <v>102.45622568093384</v>
      </c>
      <c r="T7">
        <f t="shared" ref="T7:T9" si="16">(D7/4112*100)</f>
        <v>79.012645914396884</v>
      </c>
      <c r="U7">
        <f t="shared" ref="U7:U9" si="17">(E7/4112*100)</f>
        <v>72.786964980544738</v>
      </c>
      <c r="V7">
        <f t="shared" ref="V7:V9" si="18">(F7/4112*100)</f>
        <v>63.740272373540854</v>
      </c>
      <c r="W7">
        <f t="shared" ref="W7:W9" si="19">(G7/4112*100)</f>
        <v>57.879377431906619</v>
      </c>
      <c r="X7">
        <f t="shared" ref="X7:X9" si="20">(H7/4112*100)</f>
        <v>50.291828793774314</v>
      </c>
      <c r="Y7">
        <f t="shared" ref="Y7:Y9" si="21">(I7/4112*100)</f>
        <v>43.409533073929964</v>
      </c>
      <c r="Z7">
        <f t="shared" ref="Z7:Z9" si="22">(J7/4112*100)</f>
        <v>58.633268482490273</v>
      </c>
      <c r="AA7">
        <f t="shared" ref="AA7:AA9" si="23">(K7/4112*100)</f>
        <v>62.791828793774314</v>
      </c>
      <c r="AB7">
        <f t="shared" ref="AB7:AB9" si="24">(L7/4112*100)</f>
        <v>104.83949416342413</v>
      </c>
      <c r="AC7">
        <f t="shared" ref="AC7:AC8" si="25">(M7/4112*100)</f>
        <v>94.576848249027236</v>
      </c>
    </row>
    <row r="8" spans="1:29" x14ac:dyDescent="0.3">
      <c r="A8" s="2" t="s">
        <v>7</v>
      </c>
      <c r="B8" s="14">
        <v>3678</v>
      </c>
      <c r="C8" s="15">
        <v>4187</v>
      </c>
      <c r="D8" s="7">
        <v>3393</v>
      </c>
      <c r="E8" s="8">
        <v>2880</v>
      </c>
      <c r="F8" s="7">
        <v>2958</v>
      </c>
      <c r="G8" s="16">
        <v>2304</v>
      </c>
      <c r="H8" s="16">
        <v>1940</v>
      </c>
      <c r="I8" s="16">
        <v>2024</v>
      </c>
      <c r="J8" s="16">
        <v>2131</v>
      </c>
      <c r="K8" s="7">
        <v>2940</v>
      </c>
      <c r="L8" s="14">
        <v>3955</v>
      </c>
      <c r="M8" s="14">
        <v>3531</v>
      </c>
      <c r="N8" s="10" t="s">
        <v>1</v>
      </c>
      <c r="O8" s="18"/>
      <c r="R8">
        <f t="shared" si="14"/>
        <v>89.445525291828801</v>
      </c>
      <c r="S8">
        <f t="shared" si="15"/>
        <v>101.82392996108949</v>
      </c>
      <c r="T8">
        <f t="shared" si="16"/>
        <v>82.514591439688715</v>
      </c>
      <c r="U8">
        <f t="shared" si="17"/>
        <v>70.038910505836569</v>
      </c>
      <c r="V8">
        <f t="shared" si="18"/>
        <v>71.935797665369648</v>
      </c>
      <c r="W8">
        <f t="shared" si="19"/>
        <v>56.031128404669261</v>
      </c>
      <c r="X8">
        <f t="shared" si="20"/>
        <v>47.178988326848248</v>
      </c>
      <c r="Y8">
        <f t="shared" si="21"/>
        <v>49.221789883268485</v>
      </c>
      <c r="Z8">
        <f t="shared" si="22"/>
        <v>51.823929961089497</v>
      </c>
      <c r="AA8">
        <f t="shared" si="23"/>
        <v>71.498054474708169</v>
      </c>
      <c r="AB8">
        <f t="shared" si="24"/>
        <v>96.181906614786001</v>
      </c>
      <c r="AC8">
        <f t="shared" si="25"/>
        <v>85.870622568093381</v>
      </c>
    </row>
    <row r="9" spans="1:29" x14ac:dyDescent="0.3">
      <c r="A9" s="2" t="s">
        <v>8</v>
      </c>
      <c r="B9" s="14">
        <v>3794</v>
      </c>
      <c r="C9" s="14">
        <v>3873</v>
      </c>
      <c r="D9" s="7">
        <v>2996</v>
      </c>
      <c r="E9" s="7">
        <v>3069</v>
      </c>
      <c r="F9" s="8">
        <v>2515</v>
      </c>
      <c r="G9" s="16">
        <v>2279</v>
      </c>
      <c r="H9" s="16">
        <v>2062</v>
      </c>
      <c r="I9" s="16">
        <v>1716</v>
      </c>
      <c r="J9" s="16">
        <v>1923</v>
      </c>
      <c r="K9" s="8">
        <v>2673</v>
      </c>
      <c r="L9" s="7">
        <v>3254</v>
      </c>
      <c r="M9" s="7">
        <v>3254</v>
      </c>
      <c r="N9" s="10" t="s">
        <v>1</v>
      </c>
      <c r="O9" s="20"/>
      <c r="R9">
        <f t="shared" si="14"/>
        <v>92.266536964980546</v>
      </c>
      <c r="S9">
        <f t="shared" si="15"/>
        <v>94.187743190661479</v>
      </c>
      <c r="T9">
        <f t="shared" si="16"/>
        <v>72.859922178988327</v>
      </c>
      <c r="U9">
        <f t="shared" si="17"/>
        <v>74.635214007782096</v>
      </c>
      <c r="V9">
        <f t="shared" si="18"/>
        <v>61.16245136186771</v>
      </c>
      <c r="W9">
        <f t="shared" si="19"/>
        <v>55.423151750972764</v>
      </c>
      <c r="X9">
        <f t="shared" si="20"/>
        <v>50.145914396887157</v>
      </c>
      <c r="Y9">
        <f t="shared" si="21"/>
        <v>41.731517509727631</v>
      </c>
      <c r="Z9">
        <f t="shared" si="22"/>
        <v>46.76556420233463</v>
      </c>
      <c r="AA9">
        <f t="shared" si="23"/>
        <v>65.004863813229576</v>
      </c>
      <c r="AB9">
        <f t="shared" si="24"/>
        <v>79.134241245136181</v>
      </c>
      <c r="AC9">
        <f>(M9/4112*100)</f>
        <v>79.134241245136181</v>
      </c>
    </row>
    <row r="11" spans="1:29" x14ac:dyDescent="0.3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O11" s="21" t="s">
        <v>16</v>
      </c>
      <c r="R11" t="s">
        <v>9</v>
      </c>
      <c r="S11" t="s">
        <v>10</v>
      </c>
      <c r="T11">
        <v>3.0000000000000001E-3</v>
      </c>
      <c r="U11">
        <v>0.01</v>
      </c>
      <c r="V11">
        <v>0.03</v>
      </c>
      <c r="W11">
        <v>0.1</v>
      </c>
      <c r="X11">
        <v>0.3</v>
      </c>
      <c r="Y11">
        <v>1</v>
      </c>
      <c r="Z11">
        <v>3</v>
      </c>
      <c r="AA11">
        <v>10</v>
      </c>
      <c r="AB11" t="s">
        <v>9</v>
      </c>
      <c r="AC11" t="s">
        <v>9</v>
      </c>
    </row>
    <row r="12" spans="1:29" x14ac:dyDescent="0.3">
      <c r="A12" s="2" t="s">
        <v>0</v>
      </c>
      <c r="B12" s="9">
        <v>14982</v>
      </c>
      <c r="C12" s="3">
        <v>15924</v>
      </c>
      <c r="D12" s="3">
        <v>16143</v>
      </c>
      <c r="E12" s="3">
        <v>16493</v>
      </c>
      <c r="F12" s="3">
        <v>16649</v>
      </c>
      <c r="G12" s="9">
        <v>15351</v>
      </c>
      <c r="H12" s="9">
        <v>14619</v>
      </c>
      <c r="I12" s="12">
        <v>13705</v>
      </c>
      <c r="J12" s="17">
        <v>10642</v>
      </c>
      <c r="K12" s="16">
        <v>760</v>
      </c>
      <c r="L12" s="9">
        <v>14849</v>
      </c>
      <c r="M12" s="9">
        <v>15437</v>
      </c>
      <c r="N12" s="10" t="s">
        <v>1</v>
      </c>
      <c r="O12" s="19" t="s">
        <v>15</v>
      </c>
      <c r="Q12" t="s">
        <v>11</v>
      </c>
      <c r="R12">
        <f>(B12/16363.5*100)</f>
        <v>91.557429645247041</v>
      </c>
      <c r="S12">
        <f t="shared" ref="S12:AC12" si="26">(C12/16363.5*100)</f>
        <v>97.314144284535715</v>
      </c>
      <c r="T12">
        <f t="shared" si="26"/>
        <v>98.652488770739751</v>
      </c>
      <c r="U12">
        <f t="shared" si="26"/>
        <v>100.79139548385126</v>
      </c>
      <c r="V12">
        <f t="shared" si="26"/>
        <v>101.74473676169524</v>
      </c>
      <c r="W12">
        <f t="shared" si="26"/>
        <v>93.812448437070302</v>
      </c>
      <c r="X12">
        <f t="shared" si="26"/>
        <v>89.339077825648545</v>
      </c>
      <c r="Y12">
        <f t="shared" si="26"/>
        <v>83.753475723408812</v>
      </c>
      <c r="Z12">
        <f t="shared" si="26"/>
        <v>65.034986402664458</v>
      </c>
      <c r="AA12">
        <f t="shared" si="26"/>
        <v>4.6444831484706812</v>
      </c>
      <c r="AB12">
        <f t="shared" si="26"/>
        <v>90.744645094264669</v>
      </c>
      <c r="AC12">
        <f t="shared" si="26"/>
        <v>94.338008372291995</v>
      </c>
    </row>
    <row r="13" spans="1:29" x14ac:dyDescent="0.3">
      <c r="A13" s="2" t="s">
        <v>2</v>
      </c>
      <c r="B13" s="9">
        <v>15184</v>
      </c>
      <c r="C13" s="3">
        <v>16287</v>
      </c>
      <c r="D13" s="3">
        <v>16373</v>
      </c>
      <c r="E13" s="4">
        <v>18097</v>
      </c>
      <c r="F13" s="4">
        <v>18285</v>
      </c>
      <c r="G13" s="4">
        <v>18730</v>
      </c>
      <c r="H13" s="3">
        <v>16700</v>
      </c>
      <c r="I13" s="9">
        <v>15889</v>
      </c>
      <c r="J13" s="5">
        <v>12105</v>
      </c>
      <c r="K13" s="16">
        <v>771</v>
      </c>
      <c r="L13" s="4">
        <v>17343</v>
      </c>
      <c r="M13" s="3">
        <v>15908</v>
      </c>
      <c r="N13" s="10" t="s">
        <v>1</v>
      </c>
      <c r="O13" s="18"/>
      <c r="Q13">
        <f>AVERAGE(C12:C15)</f>
        <v>16363.5</v>
      </c>
      <c r="R13">
        <f t="shared" ref="R13:R15" si="27">(B13/16363.5*100)</f>
        <v>92.791884376814252</v>
      </c>
      <c r="S13">
        <f t="shared" ref="S13:S15" si="28">(C13/16363.5*100)</f>
        <v>99.532496104134211</v>
      </c>
      <c r="T13">
        <f t="shared" ref="T13:T15" si="29">(D13/16363.5*100)</f>
        <v>100.05805603935589</v>
      </c>
      <c r="U13">
        <f t="shared" ref="U13:U15" si="30">(E13/16363.5*100)</f>
        <v>110.59369939193937</v>
      </c>
      <c r="V13">
        <f t="shared" ref="V13:V15" si="31">(F13/16363.5*100)</f>
        <v>111.74259785498212</v>
      </c>
      <c r="W13">
        <f t="shared" ref="W13:W15" si="32">(G13/16363.5*100)</f>
        <v>114.46206496165246</v>
      </c>
      <c r="X13">
        <f t="shared" ref="X13:X15" si="33">(H13/16363.5*100)</f>
        <v>102.05640602560577</v>
      </c>
      <c r="Y13">
        <f t="shared" ref="Y13:Y15" si="34">(I13/16363.5*100)</f>
        <v>97.100253613224552</v>
      </c>
      <c r="Z13">
        <f t="shared" ref="Z13:Z15" si="35">(J13/16363.5*100)</f>
        <v>73.97561646347053</v>
      </c>
      <c r="AA13">
        <f t="shared" ref="AA13:AA15" si="36">(K13/16363.5*100)</f>
        <v>4.7117059308827569</v>
      </c>
      <c r="AB13">
        <f t="shared" ref="AB13:AB15" si="37">(L13/16363.5*100)</f>
        <v>105.98588321569346</v>
      </c>
      <c r="AC13">
        <f t="shared" ref="AC13:AC14" si="38">(M13/16363.5*100)</f>
        <v>97.216365691936318</v>
      </c>
    </row>
    <row r="14" spans="1:29" x14ac:dyDescent="0.3">
      <c r="A14" s="2" t="s">
        <v>3</v>
      </c>
      <c r="B14" s="3">
        <v>16214</v>
      </c>
      <c r="C14" s="3">
        <v>16641</v>
      </c>
      <c r="D14" s="3">
        <v>16469</v>
      </c>
      <c r="E14" s="4">
        <v>17543</v>
      </c>
      <c r="F14" s="4">
        <v>17450</v>
      </c>
      <c r="G14" s="3">
        <v>17123</v>
      </c>
      <c r="H14" s="4">
        <v>17578</v>
      </c>
      <c r="I14" s="9">
        <v>15712</v>
      </c>
      <c r="J14" s="17">
        <v>11319</v>
      </c>
      <c r="K14" s="16">
        <v>308</v>
      </c>
      <c r="L14" s="3">
        <v>16021</v>
      </c>
      <c r="M14" s="9">
        <v>15807</v>
      </c>
      <c r="N14" s="10" t="s">
        <v>1</v>
      </c>
      <c r="O14" s="18"/>
      <c r="R14">
        <f t="shared" si="27"/>
        <v>99.086381275399518</v>
      </c>
      <c r="S14">
        <f t="shared" si="28"/>
        <v>101.69584746539554</v>
      </c>
      <c r="T14">
        <f t="shared" si="29"/>
        <v>100.64472759495217</v>
      </c>
      <c r="U14">
        <f t="shared" si="30"/>
        <v>107.20811562318575</v>
      </c>
      <c r="V14">
        <f t="shared" si="31"/>
        <v>106.63977755370185</v>
      </c>
      <c r="W14">
        <f t="shared" si="32"/>
        <v>104.64142756745196</v>
      </c>
      <c r="X14">
        <f t="shared" si="33"/>
        <v>107.4220062944969</v>
      </c>
      <c r="Y14">
        <f t="shared" si="34"/>
        <v>96.018577932593885</v>
      </c>
      <c r="Z14">
        <f t="shared" si="35"/>
        <v>69.17224310202586</v>
      </c>
      <c r="AA14">
        <f t="shared" si="36"/>
        <v>1.8822379075381184</v>
      </c>
      <c r="AB14">
        <f t="shared" si="37"/>
        <v>97.906927002169468</v>
      </c>
      <c r="AC14">
        <f t="shared" si="38"/>
        <v>96.599138326152726</v>
      </c>
    </row>
    <row r="15" spans="1:29" x14ac:dyDescent="0.3">
      <c r="A15" s="2" t="s">
        <v>4</v>
      </c>
      <c r="B15" s="3">
        <v>17207</v>
      </c>
      <c r="C15" s="3">
        <v>16602</v>
      </c>
      <c r="D15" s="4">
        <v>18474</v>
      </c>
      <c r="E15" s="4">
        <v>18596</v>
      </c>
      <c r="F15" s="3">
        <v>16914</v>
      </c>
      <c r="G15" s="11">
        <v>20156</v>
      </c>
      <c r="H15" s="4">
        <v>18091</v>
      </c>
      <c r="I15" s="3">
        <v>16703</v>
      </c>
      <c r="J15" s="12">
        <v>13629</v>
      </c>
      <c r="K15" s="16">
        <v>448</v>
      </c>
      <c r="L15" s="4">
        <v>17750</v>
      </c>
      <c r="M15" s="4">
        <v>17986</v>
      </c>
      <c r="N15" s="10" t="s">
        <v>1</v>
      </c>
      <c r="O15" s="20"/>
      <c r="R15">
        <f t="shared" si="27"/>
        <v>105.15476517859872</v>
      </c>
      <c r="S15">
        <f t="shared" si="28"/>
        <v>101.45751214593454</v>
      </c>
      <c r="T15">
        <f t="shared" si="29"/>
        <v>112.89760748006232</v>
      </c>
      <c r="U15">
        <f t="shared" si="30"/>
        <v>113.64316924863263</v>
      </c>
      <c r="V15">
        <f t="shared" si="31"/>
        <v>103.36419470162251</v>
      </c>
      <c r="W15">
        <f t="shared" si="32"/>
        <v>123.17658202707244</v>
      </c>
      <c r="X15">
        <f t="shared" si="33"/>
        <v>110.55703241971462</v>
      </c>
      <c r="Y15">
        <f t="shared" si="34"/>
        <v>102.07473951171815</v>
      </c>
      <c r="Z15">
        <f t="shared" si="35"/>
        <v>83.289027408561736</v>
      </c>
      <c r="AA15">
        <f t="shared" si="36"/>
        <v>2.7378005927827176</v>
      </c>
      <c r="AB15">
        <f t="shared" si="37"/>
        <v>108.47312616494027</v>
      </c>
      <c r="AC15">
        <f>(M15/16363.5*100)</f>
        <v>109.91536040578116</v>
      </c>
    </row>
    <row r="16" spans="1:29" x14ac:dyDescent="0.3">
      <c r="A16" s="2" t="s">
        <v>5</v>
      </c>
      <c r="B16" s="13">
        <v>8743</v>
      </c>
      <c r="C16" s="6">
        <v>9688</v>
      </c>
      <c r="D16" s="6">
        <v>9429</v>
      </c>
      <c r="E16" s="17">
        <v>10333</v>
      </c>
      <c r="F16" s="17">
        <v>10348</v>
      </c>
      <c r="G16" s="17">
        <v>11055</v>
      </c>
      <c r="H16" s="6">
        <v>10207</v>
      </c>
      <c r="I16" s="6">
        <v>9861</v>
      </c>
      <c r="J16" s="13">
        <v>7888</v>
      </c>
      <c r="K16" s="8">
        <v>2946</v>
      </c>
      <c r="L16" s="6">
        <v>9936</v>
      </c>
      <c r="M16" s="6">
        <v>9062</v>
      </c>
      <c r="N16" s="10" t="s">
        <v>1</v>
      </c>
      <c r="O16" s="18" t="s">
        <v>12</v>
      </c>
      <c r="Q16" t="s">
        <v>11</v>
      </c>
      <c r="R16">
        <f>(B16/9114.25*100)</f>
        <v>95.926708176756179</v>
      </c>
      <c r="S16">
        <f t="shared" ref="S16:AB16" si="39">(C16/9114.25*100)</f>
        <v>106.29508736319499</v>
      </c>
      <c r="T16">
        <f t="shared" si="39"/>
        <v>103.45338343802288</v>
      </c>
      <c r="U16">
        <f t="shared" si="39"/>
        <v>113.37191760155801</v>
      </c>
      <c r="V16">
        <f t="shared" si="39"/>
        <v>113.5364950489618</v>
      </c>
      <c r="W16">
        <f t="shared" si="39"/>
        <v>121.29357873659379</v>
      </c>
      <c r="X16">
        <f t="shared" si="39"/>
        <v>111.98946704336616</v>
      </c>
      <c r="Y16">
        <f t="shared" si="39"/>
        <v>108.19321392325205</v>
      </c>
      <c r="Z16">
        <f t="shared" si="39"/>
        <v>86.545793674740096</v>
      </c>
      <c r="AA16">
        <f t="shared" si="39"/>
        <v>32.323010670104509</v>
      </c>
      <c r="AB16">
        <f t="shared" si="39"/>
        <v>109.01610116027101</v>
      </c>
      <c r="AC16">
        <f>(M16/9114.25*100)</f>
        <v>99.426721891543451</v>
      </c>
    </row>
    <row r="17" spans="1:29" x14ac:dyDescent="0.3">
      <c r="A17" s="2" t="s">
        <v>6</v>
      </c>
      <c r="B17" s="13">
        <v>8794</v>
      </c>
      <c r="C17" s="6">
        <v>9707</v>
      </c>
      <c r="D17" s="6">
        <v>9494</v>
      </c>
      <c r="E17" s="17">
        <v>10450</v>
      </c>
      <c r="F17" s="17">
        <v>10280</v>
      </c>
      <c r="G17" s="17">
        <v>10953</v>
      </c>
      <c r="H17" s="17">
        <v>11172</v>
      </c>
      <c r="I17" s="6">
        <v>9316</v>
      </c>
      <c r="J17" s="13">
        <v>8257</v>
      </c>
      <c r="K17" s="7">
        <v>3200</v>
      </c>
      <c r="L17" s="17">
        <v>10263</v>
      </c>
      <c r="M17" s="6">
        <v>9772</v>
      </c>
      <c r="N17" s="10" t="s">
        <v>1</v>
      </c>
      <c r="O17" s="18" t="s">
        <v>13</v>
      </c>
      <c r="Q17">
        <f>AVERAGE(C16:C19)</f>
        <v>9114.25</v>
      </c>
      <c r="R17">
        <f t="shared" ref="R17:R19" si="40">(B17/9114.25*100)</f>
        <v>96.486271497929067</v>
      </c>
      <c r="S17">
        <f t="shared" ref="S17:S19" si="41">(C17/9114.25*100)</f>
        <v>106.50355212990648</v>
      </c>
      <c r="T17">
        <f t="shared" ref="T17:T19" si="42">(D17/9114.25*100)</f>
        <v>104.16655237677264</v>
      </c>
      <c r="U17">
        <f t="shared" ref="U17:U19" si="43">(E17/9114.25*100)</f>
        <v>114.65562169130756</v>
      </c>
      <c r="V17">
        <f t="shared" ref="V17:V19" si="44">(F17/9114.25*100)</f>
        <v>112.79041062073128</v>
      </c>
      <c r="W17">
        <f t="shared" ref="W17:W19" si="45">(G17/9114.25*100)</f>
        <v>120.17445209424802</v>
      </c>
      <c r="X17">
        <f t="shared" ref="X17:X19" si="46">(H17/9114.25*100)</f>
        <v>122.57728282634336</v>
      </c>
      <c r="Y17">
        <f t="shared" ref="Y17:Y19" si="47">(I17/9114.25*100)</f>
        <v>102.21356666758099</v>
      </c>
      <c r="Z17">
        <f t="shared" ref="Z17:Z19" si="48">(J17/9114.25*100)</f>
        <v>90.594398880873356</v>
      </c>
      <c r="AA17">
        <f t="shared" ref="AA17:AA19" si="49">(K17/9114.25*100)</f>
        <v>35.109855446142028</v>
      </c>
      <c r="AB17">
        <f t="shared" ref="AB17:AB19" si="50">(L17/9114.25*100)</f>
        <v>112.60388951367364</v>
      </c>
      <c r="AC17">
        <f t="shared" ref="AC17:AC18" si="51">(M17/9114.25*100)</f>
        <v>107.21672106865623</v>
      </c>
    </row>
    <row r="18" spans="1:29" x14ac:dyDescent="0.3">
      <c r="A18" s="2" t="s">
        <v>7</v>
      </c>
      <c r="B18" s="13">
        <v>8416</v>
      </c>
      <c r="C18" s="6">
        <v>8939</v>
      </c>
      <c r="D18" s="6">
        <v>9056</v>
      </c>
      <c r="E18" s="6">
        <v>9021</v>
      </c>
      <c r="F18" s="6">
        <v>9591</v>
      </c>
      <c r="G18" s="17">
        <v>10354</v>
      </c>
      <c r="H18" s="6">
        <v>9244</v>
      </c>
      <c r="I18" s="13">
        <v>8505</v>
      </c>
      <c r="J18" s="15">
        <v>7120</v>
      </c>
      <c r="K18" s="8">
        <v>2241</v>
      </c>
      <c r="L18" s="6">
        <v>9336</v>
      </c>
      <c r="M18" s="13">
        <v>8809</v>
      </c>
      <c r="N18" s="10" t="s">
        <v>1</v>
      </c>
      <c r="O18" s="18"/>
      <c r="R18">
        <f t="shared" si="40"/>
        <v>92.338919823353535</v>
      </c>
      <c r="S18">
        <f t="shared" si="41"/>
        <v>98.077186822832374</v>
      </c>
      <c r="T18">
        <f t="shared" si="42"/>
        <v>99.360890912581951</v>
      </c>
      <c r="U18">
        <f t="shared" si="43"/>
        <v>98.976876868639764</v>
      </c>
      <c r="V18">
        <f t="shared" si="44"/>
        <v>105.23081986998382</v>
      </c>
      <c r="W18">
        <f t="shared" si="45"/>
        <v>113.60232602792331</v>
      </c>
      <c r="X18">
        <f t="shared" si="46"/>
        <v>101.42359492004277</v>
      </c>
      <c r="Y18">
        <f t="shared" si="47"/>
        <v>93.315412677949354</v>
      </c>
      <c r="Z18">
        <f t="shared" si="48"/>
        <v>78.119428367666018</v>
      </c>
      <c r="AA18">
        <f t="shared" si="49"/>
        <v>24.58787064212634</v>
      </c>
      <c r="AB18">
        <f t="shared" si="50"/>
        <v>102.43300326411938</v>
      </c>
      <c r="AC18">
        <f t="shared" si="51"/>
        <v>96.650848945332854</v>
      </c>
    </row>
    <row r="19" spans="1:29" x14ac:dyDescent="0.3">
      <c r="A19" s="2" t="s">
        <v>8</v>
      </c>
      <c r="B19" s="15">
        <v>7081</v>
      </c>
      <c r="C19" s="13">
        <v>8123</v>
      </c>
      <c r="D19" s="13">
        <v>7450</v>
      </c>
      <c r="E19" s="13">
        <v>8033</v>
      </c>
      <c r="F19" s="13">
        <v>8242</v>
      </c>
      <c r="G19" s="13">
        <v>8189</v>
      </c>
      <c r="H19" s="13">
        <v>7762</v>
      </c>
      <c r="I19" s="15">
        <v>7387</v>
      </c>
      <c r="J19" s="15">
        <v>6185</v>
      </c>
      <c r="K19" s="8">
        <v>2140</v>
      </c>
      <c r="L19" s="13">
        <v>8232</v>
      </c>
      <c r="M19" s="13">
        <v>7822</v>
      </c>
      <c r="N19" s="10" t="s">
        <v>1</v>
      </c>
      <c r="O19" s="20"/>
      <c r="R19">
        <f t="shared" si="40"/>
        <v>77.691527004416159</v>
      </c>
      <c r="S19">
        <f t="shared" si="41"/>
        <v>89.12417368406615</v>
      </c>
      <c r="T19">
        <f t="shared" si="42"/>
        <v>81.740132210549405</v>
      </c>
      <c r="U19">
        <f t="shared" si="43"/>
        <v>88.136708999643417</v>
      </c>
      <c r="V19">
        <f t="shared" si="44"/>
        <v>90.42982143346957</v>
      </c>
      <c r="W19">
        <f t="shared" si="45"/>
        <v>89.848314452642839</v>
      </c>
      <c r="X19">
        <f t="shared" si="46"/>
        <v>85.163343116548262</v>
      </c>
      <c r="Y19">
        <f t="shared" si="47"/>
        <v>81.048906931453487</v>
      </c>
      <c r="Z19">
        <f t="shared" si="48"/>
        <v>67.860767479496403</v>
      </c>
      <c r="AA19">
        <f t="shared" si="49"/>
        <v>23.479715829607485</v>
      </c>
      <c r="AB19">
        <f t="shared" si="50"/>
        <v>90.32010313520037</v>
      </c>
      <c r="AC19">
        <f>(M19/9114.25*100)</f>
        <v>85.821652906163422</v>
      </c>
    </row>
    <row r="21" spans="1:29" x14ac:dyDescent="0.3">
      <c r="A21" s="1"/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O21" s="21" t="s">
        <v>17</v>
      </c>
      <c r="R21" t="s">
        <v>9</v>
      </c>
      <c r="S21" t="s">
        <v>10</v>
      </c>
      <c r="T21">
        <v>3.0000000000000001E-3</v>
      </c>
      <c r="U21">
        <v>0.01</v>
      </c>
      <c r="V21">
        <v>0.03</v>
      </c>
      <c r="W21">
        <v>0.1</v>
      </c>
      <c r="X21">
        <v>0.3</v>
      </c>
      <c r="Y21">
        <v>1</v>
      </c>
      <c r="Z21">
        <v>3</v>
      </c>
      <c r="AA21">
        <v>10</v>
      </c>
      <c r="AB21" t="s">
        <v>9</v>
      </c>
      <c r="AC21" t="s">
        <v>9</v>
      </c>
    </row>
    <row r="22" spans="1:29" x14ac:dyDescent="0.3">
      <c r="A22" s="2" t="s">
        <v>0</v>
      </c>
      <c r="B22" s="4">
        <v>14229</v>
      </c>
      <c r="C22" s="11">
        <v>16473</v>
      </c>
      <c r="D22" s="6">
        <v>7951</v>
      </c>
      <c r="E22" s="6">
        <v>7146</v>
      </c>
      <c r="F22" s="14">
        <v>4656</v>
      </c>
      <c r="G22" s="7">
        <v>2962</v>
      </c>
      <c r="H22" s="8">
        <v>1420</v>
      </c>
      <c r="I22" s="16">
        <v>421</v>
      </c>
      <c r="J22" s="16">
        <v>176</v>
      </c>
      <c r="K22" s="16">
        <v>991</v>
      </c>
      <c r="L22" s="4">
        <v>14625</v>
      </c>
      <c r="M22" s="4">
        <v>15092</v>
      </c>
      <c r="N22" s="10" t="s">
        <v>1</v>
      </c>
      <c r="O22" s="19" t="s">
        <v>15</v>
      </c>
      <c r="Q22" t="s">
        <v>11</v>
      </c>
      <c r="R22">
        <f>(B22/15610.5*100)</f>
        <v>91.150187373882957</v>
      </c>
      <c r="S22">
        <f t="shared" ref="S22:AC22" si="52">(C22/15610.5*100)</f>
        <v>105.52512731815125</v>
      </c>
      <c r="T22">
        <f t="shared" si="52"/>
        <v>50.933666442458602</v>
      </c>
      <c r="U22">
        <f t="shared" si="52"/>
        <v>45.776880945517441</v>
      </c>
      <c r="V22">
        <f t="shared" si="52"/>
        <v>29.826078600941674</v>
      </c>
      <c r="W22">
        <f t="shared" si="52"/>
        <v>18.974408250856794</v>
      </c>
      <c r="X22">
        <f t="shared" si="52"/>
        <v>9.0964414977098738</v>
      </c>
      <c r="Y22">
        <f t="shared" si="52"/>
        <v>2.6969027257294766</v>
      </c>
      <c r="Z22">
        <f t="shared" si="52"/>
        <v>1.1274462701386887</v>
      </c>
      <c r="AA22">
        <f t="shared" si="52"/>
        <v>6.3482912142468209</v>
      </c>
      <c r="AB22">
        <f t="shared" si="52"/>
        <v>93.686941481695001</v>
      </c>
      <c r="AC22">
        <f t="shared" si="52"/>
        <v>96.678517664392558</v>
      </c>
    </row>
    <row r="23" spans="1:29" x14ac:dyDescent="0.3">
      <c r="A23" s="2" t="s">
        <v>2</v>
      </c>
      <c r="B23" s="4">
        <v>14393</v>
      </c>
      <c r="C23" s="4">
        <v>15179</v>
      </c>
      <c r="D23" s="17">
        <v>8530</v>
      </c>
      <c r="E23" s="13">
        <v>6766</v>
      </c>
      <c r="F23" s="15">
        <v>5457</v>
      </c>
      <c r="G23" s="7">
        <v>3251</v>
      </c>
      <c r="H23" s="16">
        <v>1168</v>
      </c>
      <c r="I23" s="16">
        <v>455</v>
      </c>
      <c r="J23" s="16">
        <v>103</v>
      </c>
      <c r="K23" s="16">
        <v>1028</v>
      </c>
      <c r="L23" s="11">
        <v>16015</v>
      </c>
      <c r="M23" s="4">
        <v>14291</v>
      </c>
      <c r="N23" s="10" t="s">
        <v>1</v>
      </c>
      <c r="O23" s="18"/>
      <c r="Q23">
        <f>AVERAGE(C22:C25)</f>
        <v>15610.5</v>
      </c>
      <c r="R23">
        <f t="shared" ref="R23:R25" si="53">(B23/15610.5*100)</f>
        <v>92.200762307421286</v>
      </c>
      <c r="S23">
        <f t="shared" ref="S23:S25" si="54">(C23/15610.5*100)</f>
        <v>97.235834854745207</v>
      </c>
      <c r="T23">
        <f t="shared" ref="T23:T25" si="55">(D23/15610.5*100)</f>
        <v>54.642708433426222</v>
      </c>
      <c r="U23">
        <f t="shared" ref="U23:U25" si="56">(E23/15610.5*100)</f>
        <v>43.342621953172547</v>
      </c>
      <c r="V23">
        <f t="shared" ref="V23:V25" si="57">(F23/15610.5*100)</f>
        <v>34.957240319016044</v>
      </c>
      <c r="W23">
        <f t="shared" ref="W23:W25" si="58">(G23/15610.5*100)</f>
        <v>20.825726273982255</v>
      </c>
      <c r="X23">
        <f t="shared" ref="X23:X25" si="59">(H23/15610.5*100)</f>
        <v>7.4821434291022078</v>
      </c>
      <c r="Y23">
        <f t="shared" ref="Y23:Y25" si="60">(I23/15610.5*100)</f>
        <v>2.9147048460971785</v>
      </c>
      <c r="Z23">
        <f t="shared" ref="Z23:Z25" si="61">(J23/15610.5*100)</f>
        <v>0.65981230581980077</v>
      </c>
      <c r="AA23">
        <f t="shared" ref="AA23:AA25" si="62">(K23/15610.5*100)</f>
        <v>6.5853111687646138</v>
      </c>
      <c r="AB23">
        <f t="shared" ref="AB23:AB25" si="63">(L23/15610.5*100)</f>
        <v>102.59120463790397</v>
      </c>
      <c r="AC23">
        <f t="shared" ref="AC23:AC24" si="64">(M23/15610.5*100)</f>
        <v>91.547355946318191</v>
      </c>
    </row>
    <row r="24" spans="1:29" x14ac:dyDescent="0.3">
      <c r="A24" s="2" t="s">
        <v>3</v>
      </c>
      <c r="B24" s="11">
        <v>16280</v>
      </c>
      <c r="C24" s="11">
        <v>16103</v>
      </c>
      <c r="D24" s="17">
        <v>8867</v>
      </c>
      <c r="E24" s="13">
        <v>6887</v>
      </c>
      <c r="F24" s="15">
        <v>5672</v>
      </c>
      <c r="G24" s="7">
        <v>3356</v>
      </c>
      <c r="H24" s="8">
        <v>1235</v>
      </c>
      <c r="I24" s="16">
        <v>369</v>
      </c>
      <c r="J24" s="16">
        <v>84</v>
      </c>
      <c r="K24" s="16">
        <v>994</v>
      </c>
      <c r="L24" s="4">
        <v>15185</v>
      </c>
      <c r="M24" s="11">
        <v>15443</v>
      </c>
      <c r="N24" s="10" t="s">
        <v>1</v>
      </c>
      <c r="O24" s="18"/>
      <c r="R24">
        <f t="shared" si="53"/>
        <v>104.2887799878287</v>
      </c>
      <c r="S24">
        <f t="shared" si="54"/>
        <v>103.15492777297332</v>
      </c>
      <c r="T24">
        <f t="shared" si="55"/>
        <v>56.801511802953144</v>
      </c>
      <c r="U24">
        <f t="shared" si="56"/>
        <v>44.117741263892889</v>
      </c>
      <c r="V24">
        <f t="shared" si="57"/>
        <v>36.33451843310592</v>
      </c>
      <c r="W24">
        <f t="shared" si="58"/>
        <v>21.498350469235451</v>
      </c>
      <c r="X24">
        <f t="shared" si="59"/>
        <v>7.9113417251209128</v>
      </c>
      <c r="Y24">
        <f t="shared" si="60"/>
        <v>2.3637936004612281</v>
      </c>
      <c r="Z24">
        <f t="shared" si="61"/>
        <v>0.538099356202556</v>
      </c>
      <c r="AA24">
        <f t="shared" si="62"/>
        <v>6.3675090483969115</v>
      </c>
      <c r="AB24">
        <f t="shared" si="63"/>
        <v>97.274270523045374</v>
      </c>
      <c r="AC24">
        <f t="shared" si="64"/>
        <v>98.927004259953236</v>
      </c>
    </row>
    <row r="25" spans="1:29" x14ac:dyDescent="0.3">
      <c r="A25" s="2" t="s">
        <v>4</v>
      </c>
      <c r="B25" s="11">
        <v>16279</v>
      </c>
      <c r="C25" s="4">
        <v>14687</v>
      </c>
      <c r="D25" s="6">
        <v>7719</v>
      </c>
      <c r="E25" s="13">
        <v>7055</v>
      </c>
      <c r="F25" s="15">
        <v>5644</v>
      </c>
      <c r="G25" s="7">
        <v>3423</v>
      </c>
      <c r="H25" s="8">
        <v>1246</v>
      </c>
      <c r="I25" s="16">
        <v>302</v>
      </c>
      <c r="J25" s="16">
        <v>95</v>
      </c>
      <c r="K25" s="16">
        <v>1003</v>
      </c>
      <c r="L25" s="11">
        <v>15715</v>
      </c>
      <c r="M25" s="4">
        <v>15227</v>
      </c>
      <c r="N25" s="10" t="s">
        <v>1</v>
      </c>
      <c r="O25" s="20"/>
      <c r="R25">
        <f t="shared" si="53"/>
        <v>104.282374043112</v>
      </c>
      <c r="S25">
        <f t="shared" si="54"/>
        <v>94.084110054130235</v>
      </c>
      <c r="T25">
        <f t="shared" si="55"/>
        <v>49.447487268184872</v>
      </c>
      <c r="U25">
        <f t="shared" si="56"/>
        <v>45.193939976298005</v>
      </c>
      <c r="V25">
        <f t="shared" si="57"/>
        <v>36.155151981038401</v>
      </c>
      <c r="W25">
        <f t="shared" si="58"/>
        <v>21.927548765254159</v>
      </c>
      <c r="X25">
        <f t="shared" si="59"/>
        <v>7.9818071170045801</v>
      </c>
      <c r="Y25">
        <f t="shared" si="60"/>
        <v>1.9345953044425226</v>
      </c>
      <c r="Z25">
        <f t="shared" si="61"/>
        <v>0.60856474808622407</v>
      </c>
      <c r="AA25">
        <f t="shared" si="62"/>
        <v>6.4251625508471868</v>
      </c>
      <c r="AB25">
        <f t="shared" si="63"/>
        <v>100.66942122289484</v>
      </c>
      <c r="AC25">
        <f>(M25/15610.5*100)</f>
        <v>97.54332020114667</v>
      </c>
    </row>
    <row r="26" spans="1:29" x14ac:dyDescent="0.3">
      <c r="A26" s="2" t="s">
        <v>5</v>
      </c>
      <c r="B26" s="5">
        <v>9482</v>
      </c>
      <c r="C26" s="5">
        <v>9862</v>
      </c>
      <c r="D26" s="14">
        <v>4512</v>
      </c>
      <c r="E26" s="14">
        <v>4428</v>
      </c>
      <c r="F26" s="7">
        <v>3338</v>
      </c>
      <c r="G26" s="7">
        <v>2474</v>
      </c>
      <c r="H26" s="8">
        <v>1551</v>
      </c>
      <c r="I26" s="16">
        <v>702</v>
      </c>
      <c r="J26" s="16">
        <v>438</v>
      </c>
      <c r="K26" s="16">
        <v>75</v>
      </c>
      <c r="L26" s="5">
        <v>9703</v>
      </c>
      <c r="M26" s="5">
        <v>9450</v>
      </c>
      <c r="N26" s="10" t="s">
        <v>1</v>
      </c>
      <c r="O26" s="18" t="s">
        <v>12</v>
      </c>
      <c r="Q26" t="s">
        <v>11</v>
      </c>
      <c r="R26">
        <f>(B26/9162.75*100)</f>
        <v>103.48421598319281</v>
      </c>
      <c r="S26">
        <f t="shared" ref="S26:AB26" si="65">(C26/9162.75*100)</f>
        <v>107.63144252544269</v>
      </c>
      <c r="T26">
        <f t="shared" si="65"/>
        <v>49.242858312187934</v>
      </c>
      <c r="U26">
        <f t="shared" si="65"/>
        <v>48.326102971269542</v>
      </c>
      <c r="V26">
        <f t="shared" si="65"/>
        <v>36.430111047447546</v>
      </c>
      <c r="W26">
        <f t="shared" si="65"/>
        <v>27.000627540858368</v>
      </c>
      <c r="X26">
        <f t="shared" si="65"/>
        <v>16.927232544814601</v>
      </c>
      <c r="Y26">
        <f t="shared" si="65"/>
        <v>7.6614553491037078</v>
      </c>
      <c r="Z26">
        <f t="shared" si="65"/>
        <v>4.7802242776459032</v>
      </c>
      <c r="AA26">
        <f t="shared" si="65"/>
        <v>0.81853155439142178</v>
      </c>
      <c r="AB26">
        <f t="shared" si="65"/>
        <v>105.89615563013288</v>
      </c>
      <c r="AC26">
        <f>(M26/9162.75*100)</f>
        <v>103.13497585331915</v>
      </c>
    </row>
    <row r="27" spans="1:29" x14ac:dyDescent="0.3">
      <c r="A27" s="2" t="s">
        <v>6</v>
      </c>
      <c r="B27" s="17">
        <v>9041</v>
      </c>
      <c r="C27" s="17">
        <v>9354</v>
      </c>
      <c r="D27" s="14">
        <v>4603</v>
      </c>
      <c r="E27" s="14">
        <v>4025</v>
      </c>
      <c r="F27" s="7">
        <v>3416</v>
      </c>
      <c r="G27" s="8">
        <v>2256</v>
      </c>
      <c r="H27" s="8">
        <v>1791</v>
      </c>
      <c r="I27" s="16">
        <v>755</v>
      </c>
      <c r="J27" s="16">
        <v>437</v>
      </c>
      <c r="K27" s="16">
        <v>53</v>
      </c>
      <c r="L27" s="5">
        <v>10199</v>
      </c>
      <c r="M27" s="17">
        <v>9284</v>
      </c>
      <c r="N27" s="10" t="s">
        <v>1</v>
      </c>
      <c r="O27" s="18" t="s">
        <v>13</v>
      </c>
      <c r="Q27">
        <f>AVERAGE(C26:C29)</f>
        <v>9162.75</v>
      </c>
      <c r="R27">
        <f t="shared" ref="R27:R29" si="66">(B27/9162.75*100)</f>
        <v>98.671250443371264</v>
      </c>
      <c r="S27">
        <f t="shared" ref="S27:S29" si="67">(C27/9162.75*100)</f>
        <v>102.08725546369813</v>
      </c>
      <c r="T27">
        <f t="shared" ref="T27:T29" si="68">(D27/9162.75*100)</f>
        <v>50.236009931516193</v>
      </c>
      <c r="U27">
        <f t="shared" ref="U27:U29" si="69">(E27/9162.75*100)</f>
        <v>43.927860085672968</v>
      </c>
      <c r="V27">
        <f t="shared" ref="V27:V29" si="70">(F27/9162.75*100)</f>
        <v>37.281383864014622</v>
      </c>
      <c r="W27">
        <f t="shared" ref="W27:W29" si="71">(G27/9162.75*100)</f>
        <v>24.621429156093967</v>
      </c>
      <c r="X27">
        <f t="shared" ref="X27:X29" si="72">(H27/9162.75*100)</f>
        <v>19.54653351886715</v>
      </c>
      <c r="Y27">
        <f t="shared" ref="Y27:Y28" si="73">(I27/9162.75*100)</f>
        <v>8.2398843142069804</v>
      </c>
      <c r="Z27">
        <f t="shared" ref="Z27:Z29" si="74">(J27/9162.75*100)</f>
        <v>4.7693105235873512</v>
      </c>
      <c r="AA27">
        <f t="shared" ref="AA27:AA29" si="75">(K27/9162.75*100)</f>
        <v>0.57842896510327135</v>
      </c>
      <c r="AB27">
        <f t="shared" ref="AB27:AB29" si="76">(L27/9162.75*100)</f>
        <v>111.30937764317481</v>
      </c>
      <c r="AC27">
        <f t="shared" ref="AC27:AC28" si="77">(M27/9162.75*100)</f>
        <v>101.32329267959948</v>
      </c>
    </row>
    <row r="28" spans="1:29" x14ac:dyDescent="0.3">
      <c r="A28" s="2" t="s">
        <v>7</v>
      </c>
      <c r="B28" s="17">
        <v>8304</v>
      </c>
      <c r="C28" s="17">
        <v>8875</v>
      </c>
      <c r="D28" s="14">
        <v>4525</v>
      </c>
      <c r="E28" s="14">
        <v>3822</v>
      </c>
      <c r="F28" s="7">
        <v>2952</v>
      </c>
      <c r="G28" s="8">
        <v>2242</v>
      </c>
      <c r="H28" s="8">
        <v>1340</v>
      </c>
      <c r="I28" s="16">
        <v>636</v>
      </c>
      <c r="J28" s="16">
        <v>456</v>
      </c>
      <c r="K28" s="16">
        <v>92</v>
      </c>
      <c r="L28" s="17">
        <v>9328</v>
      </c>
      <c r="M28" s="17">
        <v>8618</v>
      </c>
      <c r="N28" s="10" t="s">
        <v>1</v>
      </c>
      <c r="O28" s="18"/>
      <c r="R28">
        <f t="shared" si="66"/>
        <v>90.627813702218219</v>
      </c>
      <c r="S28">
        <f t="shared" si="67"/>
        <v>96.859567269651578</v>
      </c>
      <c r="T28">
        <f t="shared" si="68"/>
        <v>49.384737114949111</v>
      </c>
      <c r="U28">
        <f t="shared" si="69"/>
        <v>41.712368011786857</v>
      </c>
      <c r="V28">
        <f t="shared" si="70"/>
        <v>32.217401980846361</v>
      </c>
      <c r="W28">
        <f t="shared" si="71"/>
        <v>24.468636599274234</v>
      </c>
      <c r="X28">
        <f t="shared" si="72"/>
        <v>14.62443043846007</v>
      </c>
      <c r="Y28">
        <f t="shared" si="73"/>
        <v>6.9411475812392567</v>
      </c>
      <c r="Z28">
        <f t="shared" si="74"/>
        <v>4.9766718506998444</v>
      </c>
      <c r="AA28">
        <f t="shared" si="75"/>
        <v>1.0040653733868108</v>
      </c>
      <c r="AB28">
        <f t="shared" si="76"/>
        <v>101.80349785817577</v>
      </c>
      <c r="AC28">
        <f t="shared" si="77"/>
        <v>94.054732476603647</v>
      </c>
    </row>
    <row r="29" spans="1:29" x14ac:dyDescent="0.3">
      <c r="A29" s="2" t="s">
        <v>8</v>
      </c>
      <c r="B29" s="6">
        <v>7912</v>
      </c>
      <c r="C29" s="17">
        <v>8560</v>
      </c>
      <c r="D29" s="7">
        <v>3553</v>
      </c>
      <c r="E29" s="7">
        <v>2965</v>
      </c>
      <c r="F29" s="7">
        <v>3123</v>
      </c>
      <c r="G29" s="8">
        <v>1857</v>
      </c>
      <c r="H29" s="8">
        <v>1474</v>
      </c>
      <c r="I29" s="16">
        <v>822</v>
      </c>
      <c r="J29" s="16">
        <v>346</v>
      </c>
      <c r="K29" s="16">
        <v>53</v>
      </c>
      <c r="L29" s="17">
        <v>8656</v>
      </c>
      <c r="M29" s="17">
        <v>8312</v>
      </c>
      <c r="N29" s="10" t="s">
        <v>1</v>
      </c>
      <c r="O29" s="20"/>
      <c r="R29">
        <f t="shared" si="66"/>
        <v>86.349622111265717</v>
      </c>
      <c r="S29">
        <f t="shared" si="67"/>
        <v>93.421734741207601</v>
      </c>
      <c r="T29">
        <f t="shared" si="68"/>
        <v>38.776568170036292</v>
      </c>
      <c r="U29">
        <f t="shared" si="69"/>
        <v>32.359280783607538</v>
      </c>
      <c r="V29">
        <f t="shared" si="70"/>
        <v>34.083653924858801</v>
      </c>
      <c r="W29">
        <f t="shared" si="71"/>
        <v>20.266841286731605</v>
      </c>
      <c r="X29">
        <f t="shared" si="72"/>
        <v>16.086873482306078</v>
      </c>
      <c r="Y29">
        <f>(I29/9162.75*100)</f>
        <v>8.9711058361299827</v>
      </c>
      <c r="Z29">
        <f t="shared" si="74"/>
        <v>3.7761589042590922</v>
      </c>
      <c r="AA29">
        <f t="shared" si="75"/>
        <v>0.57842896510327135</v>
      </c>
      <c r="AB29">
        <f t="shared" si="76"/>
        <v>94.469455130828635</v>
      </c>
      <c r="AC29">
        <f>(M29/9162.75*100)</f>
        <v>90.715123734686642</v>
      </c>
    </row>
    <row r="31" spans="1:29" x14ac:dyDescent="0.3">
      <c r="A31" s="1"/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O31" s="21" t="s">
        <v>18</v>
      </c>
      <c r="R31" t="s">
        <v>9</v>
      </c>
      <c r="S31" t="s">
        <v>10</v>
      </c>
      <c r="T31">
        <v>3.0000000000000001E-3</v>
      </c>
      <c r="U31">
        <v>0.01</v>
      </c>
      <c r="V31">
        <v>0.03</v>
      </c>
      <c r="W31">
        <v>0.1</v>
      </c>
      <c r="X31">
        <v>0.3</v>
      </c>
      <c r="Y31">
        <v>1</v>
      </c>
      <c r="Z31">
        <v>3</v>
      </c>
      <c r="AA31">
        <v>10</v>
      </c>
      <c r="AB31" t="s">
        <v>9</v>
      </c>
      <c r="AC31" t="s">
        <v>9</v>
      </c>
    </row>
    <row r="32" spans="1:29" x14ac:dyDescent="0.3">
      <c r="A32" s="2" t="s">
        <v>0</v>
      </c>
      <c r="B32" s="4">
        <v>7536</v>
      </c>
      <c r="C32" s="11">
        <v>8186</v>
      </c>
      <c r="D32" s="4">
        <v>7594</v>
      </c>
      <c r="E32" s="3">
        <v>7139</v>
      </c>
      <c r="F32" s="3">
        <v>7281</v>
      </c>
      <c r="G32" s="3">
        <v>7331</v>
      </c>
      <c r="H32" s="3">
        <v>7239</v>
      </c>
      <c r="I32" s="9">
        <v>6704</v>
      </c>
      <c r="J32" s="9">
        <v>6473</v>
      </c>
      <c r="K32" s="12">
        <v>6057</v>
      </c>
      <c r="L32" s="3">
        <v>7231</v>
      </c>
      <c r="M32" s="12">
        <v>6260</v>
      </c>
      <c r="N32" s="10" t="s">
        <v>1</v>
      </c>
      <c r="O32" s="19" t="s">
        <v>15</v>
      </c>
      <c r="Q32" t="s">
        <v>11</v>
      </c>
      <c r="R32">
        <f>(B32/7947.5*100)</f>
        <v>94.822271154451087</v>
      </c>
      <c r="S32">
        <f t="shared" ref="S32:AC32" si="78">(C32/7947.5*100)</f>
        <v>103.00094369298523</v>
      </c>
      <c r="T32">
        <f t="shared" si="78"/>
        <v>95.552060396351052</v>
      </c>
      <c r="U32">
        <f t="shared" si="78"/>
        <v>89.826989619377159</v>
      </c>
      <c r="V32">
        <f t="shared" si="78"/>
        <v>91.613715004718472</v>
      </c>
      <c r="W32">
        <f t="shared" si="78"/>
        <v>92.242843661528781</v>
      </c>
      <c r="X32">
        <f t="shared" si="78"/>
        <v>91.085246932997805</v>
      </c>
      <c r="Y32">
        <f t="shared" si="78"/>
        <v>84.353570305127406</v>
      </c>
      <c r="Z32">
        <f t="shared" si="78"/>
        <v>81.44699591066373</v>
      </c>
      <c r="AA32">
        <f t="shared" si="78"/>
        <v>76.21264548600189</v>
      </c>
      <c r="AB32">
        <f t="shared" si="78"/>
        <v>90.984586347908149</v>
      </c>
      <c r="AC32">
        <f t="shared" si="78"/>
        <v>78.766907832651782</v>
      </c>
    </row>
    <row r="33" spans="1:29" x14ac:dyDescent="0.3">
      <c r="A33" s="2" t="s">
        <v>2</v>
      </c>
      <c r="B33" s="4">
        <v>7526</v>
      </c>
      <c r="C33" s="11">
        <v>8049</v>
      </c>
      <c r="D33" s="4">
        <v>7665</v>
      </c>
      <c r="E33" s="11">
        <v>7838</v>
      </c>
      <c r="F33" s="4">
        <v>7738</v>
      </c>
      <c r="G33" s="4">
        <v>7548</v>
      </c>
      <c r="H33" s="9">
        <v>6726</v>
      </c>
      <c r="I33" s="3">
        <v>7103</v>
      </c>
      <c r="J33" s="9">
        <v>6755</v>
      </c>
      <c r="K33" s="9">
        <v>6739</v>
      </c>
      <c r="L33" s="3">
        <v>7067</v>
      </c>
      <c r="M33" s="9">
        <v>6888</v>
      </c>
      <c r="N33" s="10" t="s">
        <v>1</v>
      </c>
      <c r="O33" s="18"/>
      <c r="Q33">
        <f>AVERAGE(C32:C35)</f>
        <v>7947.5</v>
      </c>
      <c r="R33">
        <f t="shared" ref="R33:R35" si="79">(B33/7947.5*100)</f>
        <v>94.696445423089031</v>
      </c>
      <c r="S33">
        <f t="shared" ref="S33:S35" si="80">(C33/7947.5*100)</f>
        <v>101.27713117332495</v>
      </c>
      <c r="T33">
        <f t="shared" ref="T33:T35" si="81">(D33/7947.5*100)</f>
        <v>96.445423089021716</v>
      </c>
      <c r="U33">
        <f t="shared" ref="U33:U35" si="82">(E33/7947.5*100)</f>
        <v>98.622208241585412</v>
      </c>
      <c r="V33">
        <f t="shared" ref="V33:V35" si="83">(F33/7947.5*100)</f>
        <v>97.363950927964765</v>
      </c>
      <c r="W33">
        <f t="shared" ref="W33:W35" si="84">(G33/7947.5*100)</f>
        <v>94.973262032085557</v>
      </c>
      <c r="X33">
        <f t="shared" ref="X33:X35" si="85">(H33/7947.5*100)</f>
        <v>84.630386914123932</v>
      </c>
      <c r="Y33">
        <f t="shared" ref="Y33:Y35" si="86">(I33/7947.5*100)</f>
        <v>89.374016986473734</v>
      </c>
      <c r="Z33">
        <f t="shared" ref="Z33:Z35" si="87">(J33/7947.5*100)</f>
        <v>84.995281535073914</v>
      </c>
      <c r="AA33">
        <f t="shared" ref="AA33:AA35" si="88">(K33/7947.5*100)</f>
        <v>84.793960364894616</v>
      </c>
      <c r="AB33">
        <f t="shared" ref="AB33:AB35" si="89">(L33/7947.5*100)</f>
        <v>88.921044353570295</v>
      </c>
      <c r="AC33">
        <f t="shared" ref="AC33:AC34" si="90">(M33/7947.5*100)</f>
        <v>86.668763762189371</v>
      </c>
    </row>
    <row r="34" spans="1:29" x14ac:dyDescent="0.3">
      <c r="A34" s="2" t="s">
        <v>3</v>
      </c>
      <c r="B34" s="4">
        <v>7591</v>
      </c>
      <c r="C34" s="11">
        <v>8208</v>
      </c>
      <c r="D34" s="11">
        <v>7857</v>
      </c>
      <c r="E34" s="11">
        <v>7820</v>
      </c>
      <c r="F34" s="4">
        <v>7531</v>
      </c>
      <c r="G34" s="4">
        <v>7627</v>
      </c>
      <c r="H34" s="3">
        <v>7057</v>
      </c>
      <c r="I34" s="12">
        <v>6321</v>
      </c>
      <c r="J34" s="12">
        <v>6391</v>
      </c>
      <c r="K34" s="12">
        <v>6400</v>
      </c>
      <c r="L34" s="3">
        <v>7292</v>
      </c>
      <c r="M34" s="9">
        <v>6684</v>
      </c>
      <c r="N34" s="10" t="s">
        <v>1</v>
      </c>
      <c r="O34" s="18"/>
      <c r="R34">
        <f t="shared" si="79"/>
        <v>95.514312676942438</v>
      </c>
      <c r="S34">
        <f t="shared" si="80"/>
        <v>103.27776030198174</v>
      </c>
      <c r="T34">
        <f t="shared" si="81"/>
        <v>98.861277131173324</v>
      </c>
      <c r="U34">
        <f t="shared" si="82"/>
        <v>98.395721925133699</v>
      </c>
      <c r="V34">
        <f t="shared" si="83"/>
        <v>94.759358288770059</v>
      </c>
      <c r="W34">
        <f t="shared" si="84"/>
        <v>95.967285309845863</v>
      </c>
      <c r="X34">
        <f t="shared" si="85"/>
        <v>88.795218622208239</v>
      </c>
      <c r="Y34">
        <f t="shared" si="86"/>
        <v>79.534444793960375</v>
      </c>
      <c r="Z34">
        <f t="shared" si="87"/>
        <v>80.415224913494811</v>
      </c>
      <c r="AA34">
        <f t="shared" si="88"/>
        <v>80.528468071720667</v>
      </c>
      <c r="AB34">
        <f t="shared" si="89"/>
        <v>91.752123309216742</v>
      </c>
      <c r="AC34">
        <f t="shared" si="90"/>
        <v>84.101918842403265</v>
      </c>
    </row>
    <row r="35" spans="1:29" x14ac:dyDescent="0.3">
      <c r="A35" s="2" t="s">
        <v>4</v>
      </c>
      <c r="B35" s="3">
        <v>6968</v>
      </c>
      <c r="C35" s="4">
        <v>7347</v>
      </c>
      <c r="D35" s="4">
        <v>7386</v>
      </c>
      <c r="E35" s="3">
        <v>7222</v>
      </c>
      <c r="F35" s="4">
        <v>7503</v>
      </c>
      <c r="G35" s="3">
        <v>7214</v>
      </c>
      <c r="H35" s="4">
        <v>7369</v>
      </c>
      <c r="I35" s="9">
        <v>6747</v>
      </c>
      <c r="J35" s="9">
        <v>6743</v>
      </c>
      <c r="K35" s="12">
        <v>6086</v>
      </c>
      <c r="L35" s="9">
        <v>6728</v>
      </c>
      <c r="M35" s="12">
        <v>6229</v>
      </c>
      <c r="N35" s="10" t="s">
        <v>1</v>
      </c>
      <c r="O35" s="20"/>
      <c r="R35">
        <f t="shared" si="79"/>
        <v>87.675369613085877</v>
      </c>
      <c r="S35">
        <f t="shared" si="80"/>
        <v>92.444164831708093</v>
      </c>
      <c r="T35">
        <f t="shared" si="81"/>
        <v>92.934885184020132</v>
      </c>
      <c r="U35">
        <f t="shared" si="82"/>
        <v>90.871343189682278</v>
      </c>
      <c r="V35">
        <f t="shared" si="83"/>
        <v>94.407046240956277</v>
      </c>
      <c r="W35">
        <f t="shared" si="84"/>
        <v>90.770682604592636</v>
      </c>
      <c r="X35">
        <f t="shared" si="85"/>
        <v>92.72098144070462</v>
      </c>
      <c r="Y35">
        <f t="shared" si="86"/>
        <v>84.894620949984272</v>
      </c>
      <c r="Z35">
        <f t="shared" si="87"/>
        <v>84.844290657439444</v>
      </c>
      <c r="AA35">
        <f t="shared" si="88"/>
        <v>76.577540106951872</v>
      </c>
      <c r="AB35">
        <f t="shared" si="89"/>
        <v>84.65555206039636</v>
      </c>
      <c r="AC35">
        <f>(M35/7947.5*100)</f>
        <v>78.376848065429385</v>
      </c>
    </row>
    <row r="36" spans="1:29" x14ac:dyDescent="0.3">
      <c r="A36" s="2" t="s">
        <v>5</v>
      </c>
      <c r="B36" s="8">
        <v>2771</v>
      </c>
      <c r="C36" s="14">
        <v>3605</v>
      </c>
      <c r="D36" s="8">
        <v>2600</v>
      </c>
      <c r="E36" s="16">
        <v>2191</v>
      </c>
      <c r="F36" s="8">
        <v>2691</v>
      </c>
      <c r="G36" s="16">
        <v>2381</v>
      </c>
      <c r="H36" s="16">
        <v>2479</v>
      </c>
      <c r="I36" s="16">
        <v>2335</v>
      </c>
      <c r="J36" s="8">
        <v>2664</v>
      </c>
      <c r="K36" s="16">
        <v>2091</v>
      </c>
      <c r="L36" s="7">
        <v>3085</v>
      </c>
      <c r="M36" s="8">
        <v>2696</v>
      </c>
      <c r="N36" s="10" t="s">
        <v>1</v>
      </c>
      <c r="O36" s="18" t="s">
        <v>12</v>
      </c>
      <c r="Q36" t="s">
        <v>11</v>
      </c>
      <c r="R36">
        <f>(B36/3526.5*100)</f>
        <v>78.576492272791725</v>
      </c>
      <c r="S36">
        <f t="shared" ref="S36:AC36" si="91">(C36/3526.5*100)</f>
        <v>102.22600311924003</v>
      </c>
      <c r="T36">
        <f t="shared" si="91"/>
        <v>73.727491847440803</v>
      </c>
      <c r="U36">
        <f t="shared" si="91"/>
        <v>62.129590245285691</v>
      </c>
      <c r="V36">
        <f t="shared" si="91"/>
        <v>76.307954062101231</v>
      </c>
      <c r="W36">
        <f t="shared" si="91"/>
        <v>67.517368495675598</v>
      </c>
      <c r="X36">
        <f t="shared" si="91"/>
        <v>70.296327803771447</v>
      </c>
      <c r="Y36">
        <f t="shared" si="91"/>
        <v>66.212959024528573</v>
      </c>
      <c r="Z36">
        <f t="shared" si="91"/>
        <v>75.542322415993198</v>
      </c>
      <c r="AA36">
        <f t="shared" si="91"/>
        <v>59.293917481922584</v>
      </c>
      <c r="AB36">
        <f t="shared" si="91"/>
        <v>87.480504749751873</v>
      </c>
      <c r="AC36">
        <f t="shared" si="91"/>
        <v>76.449737700269395</v>
      </c>
    </row>
    <row r="37" spans="1:29" x14ac:dyDescent="0.3">
      <c r="A37" s="2" t="s">
        <v>6</v>
      </c>
      <c r="B37" s="7">
        <v>3337</v>
      </c>
      <c r="C37" s="14">
        <v>3758</v>
      </c>
      <c r="D37" s="8">
        <v>2856</v>
      </c>
      <c r="E37" s="16">
        <v>2301</v>
      </c>
      <c r="F37" s="8">
        <v>2817</v>
      </c>
      <c r="G37" s="16">
        <v>2355</v>
      </c>
      <c r="H37" s="16">
        <v>2443</v>
      </c>
      <c r="I37" s="16">
        <v>2356</v>
      </c>
      <c r="J37" s="16">
        <v>2159</v>
      </c>
      <c r="K37" s="16">
        <v>2259</v>
      </c>
      <c r="L37" s="14">
        <v>3746</v>
      </c>
      <c r="M37" s="8">
        <v>2803</v>
      </c>
      <c r="N37" s="10" t="s">
        <v>1</v>
      </c>
      <c r="O37" s="18" t="s">
        <v>13</v>
      </c>
      <c r="Q37">
        <f>AVERAGE(C36:C39)</f>
        <v>3526.5</v>
      </c>
      <c r="R37">
        <f t="shared" ref="R37:R39" si="92">(B37/3526.5*100)</f>
        <v>94.626400113426911</v>
      </c>
      <c r="S37">
        <f t="shared" ref="S37:S39" si="93">(C37/3526.5*100)</f>
        <v>106.56458244718559</v>
      </c>
      <c r="T37">
        <f t="shared" ref="T37:T39" si="94">(D37/3526.5*100)</f>
        <v>80.986814121650369</v>
      </c>
      <c r="U37">
        <f t="shared" ref="U37:U39" si="95">(E37/3526.5*100)</f>
        <v>65.248830284985118</v>
      </c>
      <c r="V37">
        <f t="shared" ref="V37:V39" si="96">(F37/3526.5*100)</f>
        <v>79.88090174393875</v>
      </c>
      <c r="W37">
        <f t="shared" ref="W37:W39" si="97">(G37/3526.5*100)</f>
        <v>66.7800935772012</v>
      </c>
      <c r="X37">
        <f t="shared" ref="X37:X39" si="98">(H37/3526.5*100)</f>
        <v>69.275485608960736</v>
      </c>
      <c r="Y37">
        <f t="shared" ref="Y37:Y39" si="99">(I37/3526.5*100)</f>
        <v>66.808450304834821</v>
      </c>
      <c r="Z37">
        <f t="shared" ref="Z37:Z39" si="100">(J37/3526.5*100)</f>
        <v>61.2221749610095</v>
      </c>
      <c r="AA37">
        <f t="shared" ref="AA37:AA39" si="101">(K37/3526.5*100)</f>
        <v>64.057847724372607</v>
      </c>
      <c r="AB37">
        <f t="shared" ref="AB37:AB39" si="102">(L37/3526.5*100)</f>
        <v>106.22430171558202</v>
      </c>
      <c r="AC37">
        <f t="shared" ref="AC37:AC38" si="103">(M37/3526.5*100)</f>
        <v>79.483907557067909</v>
      </c>
    </row>
    <row r="38" spans="1:29" x14ac:dyDescent="0.3">
      <c r="A38" s="2" t="s">
        <v>7</v>
      </c>
      <c r="B38" s="7">
        <v>3231</v>
      </c>
      <c r="C38" s="7">
        <v>3267</v>
      </c>
      <c r="D38" s="8">
        <v>2663</v>
      </c>
      <c r="E38" s="8">
        <v>2577</v>
      </c>
      <c r="F38" s="16">
        <v>2504</v>
      </c>
      <c r="G38" s="16">
        <v>2439</v>
      </c>
      <c r="H38" s="8">
        <v>2696</v>
      </c>
      <c r="I38" s="16">
        <v>2341</v>
      </c>
      <c r="J38" s="16">
        <v>2205</v>
      </c>
      <c r="K38" s="16">
        <v>2383</v>
      </c>
      <c r="L38" s="7">
        <v>3169</v>
      </c>
      <c r="M38" s="7">
        <v>3081</v>
      </c>
      <c r="N38" s="10" t="s">
        <v>1</v>
      </c>
      <c r="O38" s="18"/>
      <c r="R38">
        <f t="shared" si="92"/>
        <v>91.620586984262019</v>
      </c>
      <c r="S38">
        <f t="shared" si="93"/>
        <v>92.64142917907273</v>
      </c>
      <c r="T38">
        <f t="shared" si="94"/>
        <v>75.513965688359562</v>
      </c>
      <c r="U38">
        <f t="shared" si="95"/>
        <v>73.075287111867297</v>
      </c>
      <c r="V38">
        <f t="shared" si="96"/>
        <v>71.005245994612224</v>
      </c>
      <c r="W38">
        <f t="shared" si="97"/>
        <v>69.162058698426193</v>
      </c>
      <c r="X38">
        <f t="shared" si="98"/>
        <v>76.449737700269395</v>
      </c>
      <c r="Y38">
        <f t="shared" si="99"/>
        <v>66.383099390330358</v>
      </c>
      <c r="Z38">
        <f t="shared" si="100"/>
        <v>62.526584432156525</v>
      </c>
      <c r="AA38">
        <f t="shared" si="101"/>
        <v>67.574081950942869</v>
      </c>
      <c r="AB38">
        <f t="shared" si="102"/>
        <v>89.862469870976895</v>
      </c>
      <c r="AC38">
        <f t="shared" si="103"/>
        <v>87.367077839217359</v>
      </c>
    </row>
    <row r="39" spans="1:29" x14ac:dyDescent="0.3">
      <c r="A39" s="2" t="s">
        <v>8</v>
      </c>
      <c r="B39" s="7">
        <v>3353</v>
      </c>
      <c r="C39" s="14">
        <v>3476</v>
      </c>
      <c r="D39" s="16">
        <v>2370</v>
      </c>
      <c r="E39" s="8">
        <v>2537</v>
      </c>
      <c r="F39" s="8">
        <v>2545</v>
      </c>
      <c r="G39" s="16">
        <v>2077</v>
      </c>
      <c r="H39" s="16">
        <v>2338</v>
      </c>
      <c r="I39" s="16">
        <v>2221</v>
      </c>
      <c r="J39" s="16">
        <v>2257</v>
      </c>
      <c r="K39" s="16">
        <v>2203</v>
      </c>
      <c r="L39" s="7">
        <v>3252</v>
      </c>
      <c r="M39" s="14">
        <v>3537</v>
      </c>
      <c r="N39" s="10" t="s">
        <v>1</v>
      </c>
      <c r="O39" s="20"/>
      <c r="R39">
        <f t="shared" si="92"/>
        <v>95.08010775556501</v>
      </c>
      <c r="S39">
        <f t="shared" si="93"/>
        <v>98.567985254501636</v>
      </c>
      <c r="T39">
        <f t="shared" si="94"/>
        <v>67.205444491705663</v>
      </c>
      <c r="U39">
        <f t="shared" si="95"/>
        <v>71.941018006522057</v>
      </c>
      <c r="V39">
        <f t="shared" si="96"/>
        <v>72.1678718275911</v>
      </c>
      <c r="W39">
        <f t="shared" si="97"/>
        <v>58.896923295051749</v>
      </c>
      <c r="X39">
        <f t="shared" si="98"/>
        <v>66.298029207429465</v>
      </c>
      <c r="Y39">
        <f t="shared" si="99"/>
        <v>62.980292074294631</v>
      </c>
      <c r="Z39">
        <f t="shared" si="100"/>
        <v>64.001134269105336</v>
      </c>
      <c r="AA39">
        <f t="shared" si="101"/>
        <v>62.469870976889261</v>
      </c>
      <c r="AB39">
        <f t="shared" si="102"/>
        <v>92.216078264568267</v>
      </c>
      <c r="AC39">
        <f>(M39/3526.5*100)</f>
        <v>100.29774564015312</v>
      </c>
    </row>
    <row r="41" spans="1:29" x14ac:dyDescent="0.3">
      <c r="A41" s="1"/>
      <c r="B41" s="2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2">
        <v>9</v>
      </c>
      <c r="K41" s="2">
        <v>10</v>
      </c>
      <c r="L41" s="2">
        <v>11</v>
      </c>
      <c r="M41" s="2">
        <v>12</v>
      </c>
      <c r="O41" s="21" t="s">
        <v>19</v>
      </c>
      <c r="R41" t="s">
        <v>9</v>
      </c>
      <c r="S41" t="s">
        <v>10</v>
      </c>
      <c r="T41">
        <v>3.0000000000000001E-3</v>
      </c>
      <c r="U41">
        <v>0.01</v>
      </c>
      <c r="V41">
        <v>0.03</v>
      </c>
      <c r="W41">
        <v>0.1</v>
      </c>
      <c r="X41">
        <v>0.3</v>
      </c>
      <c r="Y41">
        <v>1</v>
      </c>
      <c r="Z41">
        <v>3</v>
      </c>
      <c r="AA41">
        <v>10</v>
      </c>
      <c r="AB41" t="s">
        <v>9</v>
      </c>
      <c r="AC41" t="s">
        <v>9</v>
      </c>
    </row>
    <row r="42" spans="1:29" x14ac:dyDescent="0.3">
      <c r="A42" s="2" t="s">
        <v>0</v>
      </c>
      <c r="B42" s="9">
        <v>8485</v>
      </c>
      <c r="C42" s="4">
        <v>9754</v>
      </c>
      <c r="D42" s="3">
        <v>9254</v>
      </c>
      <c r="E42" s="11">
        <v>10320</v>
      </c>
      <c r="F42" s="4">
        <v>10058</v>
      </c>
      <c r="G42" s="9">
        <v>8740</v>
      </c>
      <c r="H42" s="9">
        <v>8928</v>
      </c>
      <c r="I42" s="5">
        <v>7780</v>
      </c>
      <c r="J42" s="17">
        <v>7095</v>
      </c>
      <c r="K42" s="6">
        <v>6355</v>
      </c>
      <c r="L42" s="5">
        <v>7752</v>
      </c>
      <c r="M42" s="5">
        <v>7458</v>
      </c>
      <c r="N42" s="10" t="s">
        <v>1</v>
      </c>
      <c r="O42" s="19" t="s">
        <v>15</v>
      </c>
      <c r="Q42" t="s">
        <v>11</v>
      </c>
      <c r="R42">
        <f>(B42/9870.25*100)</f>
        <v>85.965401079000031</v>
      </c>
      <c r="S42">
        <f t="shared" ref="S42:AC42" si="104">(C42/9870.25*100)</f>
        <v>98.822218282211693</v>
      </c>
      <c r="T42">
        <f t="shared" si="104"/>
        <v>93.756490463767378</v>
      </c>
      <c r="U42">
        <f t="shared" si="104"/>
        <v>104.55662217269067</v>
      </c>
      <c r="V42">
        <f t="shared" si="104"/>
        <v>101.90218079582584</v>
      </c>
      <c r="W42">
        <f t="shared" si="104"/>
        <v>88.54892226640662</v>
      </c>
      <c r="X42">
        <f t="shared" si="104"/>
        <v>90.453635926141686</v>
      </c>
      <c r="Y42">
        <f t="shared" si="104"/>
        <v>78.822724854993538</v>
      </c>
      <c r="Z42">
        <f t="shared" si="104"/>
        <v>71.882677743724827</v>
      </c>
      <c r="AA42">
        <f t="shared" si="104"/>
        <v>64.385400572427244</v>
      </c>
      <c r="AB42">
        <f t="shared" si="104"/>
        <v>78.539044097160655</v>
      </c>
      <c r="AC42">
        <f t="shared" si="104"/>
        <v>75.560396139915397</v>
      </c>
    </row>
    <row r="43" spans="1:29" x14ac:dyDescent="0.3">
      <c r="A43" s="2" t="s">
        <v>2</v>
      </c>
      <c r="B43" s="3">
        <v>9015</v>
      </c>
      <c r="C43" s="11">
        <v>10232</v>
      </c>
      <c r="D43" s="4">
        <v>10024</v>
      </c>
      <c r="E43" s="4">
        <v>10138</v>
      </c>
      <c r="F43" s="4">
        <v>10090</v>
      </c>
      <c r="G43" s="4">
        <v>9784</v>
      </c>
      <c r="H43" s="9">
        <v>8979</v>
      </c>
      <c r="I43" s="12">
        <v>8098</v>
      </c>
      <c r="J43" s="5">
        <v>7586</v>
      </c>
      <c r="K43" s="17">
        <v>6916</v>
      </c>
      <c r="L43" s="12">
        <v>8235</v>
      </c>
      <c r="M43" s="5">
        <v>7475</v>
      </c>
      <c r="N43" s="10" t="s">
        <v>1</v>
      </c>
      <c r="O43" s="18"/>
      <c r="Q43">
        <f>AVERAGE(C42:C45)</f>
        <v>9870.25</v>
      </c>
      <c r="R43">
        <f t="shared" ref="R43:R45" si="105">(B43/9870.25*100)</f>
        <v>91.335072566551005</v>
      </c>
      <c r="S43">
        <f t="shared" ref="S43:S45" si="106">(C43/9870.25*100)</f>
        <v>103.66505407664445</v>
      </c>
      <c r="T43">
        <f t="shared" ref="T43:T45" si="107">(D43/9870.25*100)</f>
        <v>101.55771130417162</v>
      </c>
      <c r="U43">
        <f t="shared" ref="U43:U45" si="108">(E43/9870.25*100)</f>
        <v>102.71269724677694</v>
      </c>
      <c r="V43">
        <f t="shared" ref="V43:V45" si="109">(F43/9870.25*100)</f>
        <v>102.22638737620629</v>
      </c>
      <c r="W43">
        <f t="shared" ref="W43:W45" si="110">(G43/9870.25*100)</f>
        <v>99.126161951318352</v>
      </c>
      <c r="X43">
        <f t="shared" ref="X43:X45" si="111">(H43/9870.25*100)</f>
        <v>90.970340163623007</v>
      </c>
      <c r="Y43">
        <f t="shared" ref="Y43:Y45" si="112">(I43/9870.25*100)</f>
        <v>82.044527747524114</v>
      </c>
      <c r="Z43">
        <f t="shared" ref="Z43:Z45" si="113">(J43/9870.25*100)</f>
        <v>76.857222461437146</v>
      </c>
      <c r="AA43">
        <f t="shared" ref="AA43:AA45" si="114">(K43/9870.25*100)</f>
        <v>70.069147184721771</v>
      </c>
      <c r="AB43">
        <f t="shared" ref="AB43:AB45" si="115">(L43/9870.25*100)</f>
        <v>83.432537169777859</v>
      </c>
      <c r="AC43">
        <f t="shared" ref="AC43:AC44" si="116">(M43/9870.25*100)</f>
        <v>75.732630885742509</v>
      </c>
    </row>
    <row r="44" spans="1:29" x14ac:dyDescent="0.3">
      <c r="A44" s="2" t="s">
        <v>3</v>
      </c>
      <c r="B44" s="3">
        <v>9044</v>
      </c>
      <c r="C44" s="4">
        <v>9871</v>
      </c>
      <c r="D44" s="4">
        <v>10073</v>
      </c>
      <c r="E44" s="4">
        <v>10056</v>
      </c>
      <c r="F44" s="11">
        <v>10259</v>
      </c>
      <c r="G44" s="9">
        <v>8769</v>
      </c>
      <c r="H44" s="3">
        <v>9142</v>
      </c>
      <c r="I44" s="12">
        <v>7959</v>
      </c>
      <c r="J44" s="5">
        <v>7598</v>
      </c>
      <c r="K44" s="6">
        <v>6494</v>
      </c>
      <c r="L44" s="12">
        <v>8364</v>
      </c>
      <c r="M44" s="12">
        <v>7975</v>
      </c>
      <c r="N44" s="10" t="s">
        <v>1</v>
      </c>
      <c r="O44" s="18"/>
      <c r="R44">
        <f t="shared" si="105"/>
        <v>91.628884780020769</v>
      </c>
      <c r="S44">
        <f t="shared" si="106"/>
        <v>100.00759859172767</v>
      </c>
      <c r="T44">
        <f t="shared" si="107"/>
        <v>102.05415263037918</v>
      </c>
      <c r="U44">
        <f t="shared" si="108"/>
        <v>101.88191788455205</v>
      </c>
      <c r="V44">
        <f t="shared" si="109"/>
        <v>103.93860337884044</v>
      </c>
      <c r="W44">
        <f t="shared" si="110"/>
        <v>88.842734479876398</v>
      </c>
      <c r="X44">
        <f t="shared" si="111"/>
        <v>92.62176743243586</v>
      </c>
      <c r="Y44">
        <f t="shared" si="112"/>
        <v>80.636255413996608</v>
      </c>
      <c r="Z44">
        <f t="shared" si="113"/>
        <v>76.978799929079813</v>
      </c>
      <c r="AA44">
        <f t="shared" si="114"/>
        <v>65.793672905954764</v>
      </c>
      <c r="AB44">
        <f t="shared" si="115"/>
        <v>84.739494946936503</v>
      </c>
      <c r="AC44">
        <f t="shared" si="116"/>
        <v>80.798358704186825</v>
      </c>
    </row>
    <row r="45" spans="1:29" x14ac:dyDescent="0.3">
      <c r="A45" s="2" t="s">
        <v>4</v>
      </c>
      <c r="B45" s="3">
        <v>9030</v>
      </c>
      <c r="C45" s="4">
        <v>9624</v>
      </c>
      <c r="D45" s="4">
        <v>9959</v>
      </c>
      <c r="E45" s="11">
        <v>10780</v>
      </c>
      <c r="F45" s="4">
        <v>9856</v>
      </c>
      <c r="G45" s="4">
        <v>9803</v>
      </c>
      <c r="H45" s="9">
        <v>8531</v>
      </c>
      <c r="I45" s="5">
        <v>7614</v>
      </c>
      <c r="J45" s="17">
        <v>7020</v>
      </c>
      <c r="K45" s="17">
        <v>6724</v>
      </c>
      <c r="L45" s="12">
        <v>8247</v>
      </c>
      <c r="M45" s="5">
        <v>7783</v>
      </c>
      <c r="N45" s="10" t="s">
        <v>1</v>
      </c>
      <c r="O45" s="20"/>
      <c r="R45">
        <f t="shared" si="105"/>
        <v>91.487044401104328</v>
      </c>
      <c r="S45">
        <f t="shared" si="106"/>
        <v>97.505129049416169</v>
      </c>
      <c r="T45">
        <f t="shared" si="107"/>
        <v>100.89916668777386</v>
      </c>
      <c r="U45">
        <f t="shared" si="108"/>
        <v>109.21709176565943</v>
      </c>
      <c r="V45">
        <f t="shared" si="109"/>
        <v>99.855626757174335</v>
      </c>
      <c r="W45">
        <f t="shared" si="110"/>
        <v>99.318659608419239</v>
      </c>
      <c r="X45">
        <f t="shared" si="111"/>
        <v>86.431448038296892</v>
      </c>
      <c r="Y45">
        <f t="shared" si="112"/>
        <v>77.140903219270029</v>
      </c>
      <c r="Z45">
        <f t="shared" si="113"/>
        <v>71.122818570958174</v>
      </c>
      <c r="AA45">
        <f t="shared" si="114"/>
        <v>68.123907702439141</v>
      </c>
      <c r="AB45">
        <f t="shared" si="115"/>
        <v>83.554114637420525</v>
      </c>
      <c r="AC45">
        <f>(M45/9870.25*100)</f>
        <v>78.853119221904208</v>
      </c>
    </row>
    <row r="46" spans="1:29" x14ac:dyDescent="0.3">
      <c r="A46" s="2" t="s">
        <v>5</v>
      </c>
      <c r="B46" s="14">
        <v>4708</v>
      </c>
      <c r="C46" s="15">
        <v>4947</v>
      </c>
      <c r="D46" s="14">
        <v>4297</v>
      </c>
      <c r="E46" s="7">
        <v>4007</v>
      </c>
      <c r="F46" s="7">
        <v>4020</v>
      </c>
      <c r="G46" s="8">
        <v>3113</v>
      </c>
      <c r="H46" s="8">
        <v>3176</v>
      </c>
      <c r="I46" s="16">
        <v>2659</v>
      </c>
      <c r="J46" s="16">
        <v>2489</v>
      </c>
      <c r="K46" s="16">
        <v>2510</v>
      </c>
      <c r="L46" s="7">
        <v>4198</v>
      </c>
      <c r="M46" s="7">
        <v>4049</v>
      </c>
      <c r="N46" s="10" t="s">
        <v>1</v>
      </c>
      <c r="O46" s="18" t="s">
        <v>12</v>
      </c>
      <c r="Q46" t="s">
        <v>11</v>
      </c>
      <c r="R46">
        <f>(B46/4660*100)</f>
        <v>101.03004291845494</v>
      </c>
      <c r="S46">
        <f t="shared" ref="S46:AB46" si="117">(C46/4660*100)</f>
        <v>106.1587982832618</v>
      </c>
      <c r="T46">
        <f t="shared" si="117"/>
        <v>92.210300429184542</v>
      </c>
      <c r="U46">
        <f t="shared" si="117"/>
        <v>85.987124463519322</v>
      </c>
      <c r="V46">
        <f t="shared" si="117"/>
        <v>86.266094420600865</v>
      </c>
      <c r="W46">
        <f t="shared" si="117"/>
        <v>66.802575107296136</v>
      </c>
      <c r="X46">
        <f t="shared" si="117"/>
        <v>68.154506437768234</v>
      </c>
      <c r="Y46">
        <f t="shared" si="117"/>
        <v>57.06008583690987</v>
      </c>
      <c r="Z46">
        <f t="shared" si="117"/>
        <v>53.412017167381975</v>
      </c>
      <c r="AA46">
        <f t="shared" si="117"/>
        <v>53.862660944206006</v>
      </c>
      <c r="AB46">
        <f t="shared" si="117"/>
        <v>90.085836909871247</v>
      </c>
      <c r="AC46">
        <f>(M46/4660*100)</f>
        <v>86.888412017167383</v>
      </c>
    </row>
    <row r="47" spans="1:29" x14ac:dyDescent="0.3">
      <c r="A47" s="2" t="s">
        <v>6</v>
      </c>
      <c r="B47" s="14">
        <v>4511</v>
      </c>
      <c r="C47" s="14">
        <v>4761</v>
      </c>
      <c r="D47" s="14">
        <v>4345</v>
      </c>
      <c r="E47" s="7">
        <v>4012</v>
      </c>
      <c r="F47" s="7">
        <v>3778</v>
      </c>
      <c r="G47" s="8">
        <v>3349</v>
      </c>
      <c r="H47" s="16">
        <v>2856</v>
      </c>
      <c r="I47" s="16">
        <v>2609</v>
      </c>
      <c r="J47" s="16">
        <v>2514</v>
      </c>
      <c r="K47" s="16">
        <v>2532</v>
      </c>
      <c r="L47" s="7">
        <v>4087</v>
      </c>
      <c r="M47" s="7">
        <v>4066</v>
      </c>
      <c r="N47" s="10" t="s">
        <v>1</v>
      </c>
      <c r="O47" s="18" t="s">
        <v>13</v>
      </c>
      <c r="Q47">
        <f>AVERAGE(C46:C49)</f>
        <v>4660</v>
      </c>
      <c r="R47">
        <f t="shared" ref="R47:R49" si="118">(B47/4660*100)</f>
        <v>96.802575107296136</v>
      </c>
      <c r="S47">
        <f t="shared" ref="S47:S49" si="119">(C47/4660*100)</f>
        <v>102.16738197424893</v>
      </c>
      <c r="T47">
        <f t="shared" ref="T47:T49" si="120">(D47/4660*100)</f>
        <v>93.240343347639481</v>
      </c>
      <c r="U47">
        <f t="shared" ref="U47:U49" si="121">(E47/4660*100)</f>
        <v>86.094420600858371</v>
      </c>
      <c r="V47">
        <f t="shared" ref="V47:V49" si="122">(F47/4660*100)</f>
        <v>81.072961373390555</v>
      </c>
      <c r="W47">
        <f t="shared" ref="W47:W49" si="123">(G47/4660*100)</f>
        <v>71.866952789699567</v>
      </c>
      <c r="X47">
        <f t="shared" ref="X47:X49" si="124">(H47/4660*100)</f>
        <v>61.287553648068673</v>
      </c>
      <c r="Y47">
        <f t="shared" ref="Y47:Y49" si="125">(I47/4660*100)</f>
        <v>55.987124463519308</v>
      </c>
      <c r="Z47">
        <f t="shared" ref="Z47:Z49" si="126">(J47/4660*100)</f>
        <v>53.948497854077246</v>
      </c>
      <c r="AA47">
        <f t="shared" ref="AA47:AA49" si="127">(K47/4660*100)</f>
        <v>54.334763948497852</v>
      </c>
      <c r="AB47">
        <f t="shared" ref="AB47:AB49" si="128">(L47/4660*100)</f>
        <v>87.70386266094421</v>
      </c>
      <c r="AC47">
        <f t="shared" ref="AC47:AC49" si="129">(M47/4660*100)</f>
        <v>87.253218884120173</v>
      </c>
    </row>
    <row r="48" spans="1:29" x14ac:dyDescent="0.3">
      <c r="A48" s="2" t="s">
        <v>7</v>
      </c>
      <c r="B48" s="7">
        <v>4213</v>
      </c>
      <c r="C48" s="14">
        <v>4630</v>
      </c>
      <c r="D48" s="14">
        <v>4507</v>
      </c>
      <c r="E48" s="7">
        <v>4036</v>
      </c>
      <c r="F48" s="7">
        <v>4028</v>
      </c>
      <c r="G48" s="7">
        <v>3688</v>
      </c>
      <c r="H48" s="16">
        <v>2854</v>
      </c>
      <c r="I48" s="16">
        <v>2501</v>
      </c>
      <c r="J48" s="16">
        <v>2560</v>
      </c>
      <c r="K48" s="16">
        <v>2503</v>
      </c>
      <c r="L48" s="7">
        <v>3982</v>
      </c>
      <c r="M48" s="7">
        <v>3897</v>
      </c>
      <c r="N48" s="10" t="s">
        <v>1</v>
      </c>
      <c r="O48" s="18"/>
      <c r="R48">
        <f t="shared" si="118"/>
        <v>90.407725321888407</v>
      </c>
      <c r="S48">
        <f t="shared" si="119"/>
        <v>99.356223175965667</v>
      </c>
      <c r="T48">
        <f t="shared" si="120"/>
        <v>96.716738197424888</v>
      </c>
      <c r="U48">
        <f t="shared" si="121"/>
        <v>86.60944206008584</v>
      </c>
      <c r="V48">
        <f t="shared" si="122"/>
        <v>86.437768240343345</v>
      </c>
      <c r="W48">
        <f t="shared" si="123"/>
        <v>79.141630901287556</v>
      </c>
      <c r="X48">
        <f t="shared" si="124"/>
        <v>61.244635193133043</v>
      </c>
      <c r="Y48">
        <f t="shared" si="125"/>
        <v>53.669527896995703</v>
      </c>
      <c r="Z48">
        <f t="shared" si="126"/>
        <v>54.935622317596568</v>
      </c>
      <c r="AA48">
        <f t="shared" si="127"/>
        <v>53.712446351931334</v>
      </c>
      <c r="AB48">
        <f t="shared" si="128"/>
        <v>85.450643776824037</v>
      </c>
      <c r="AC48">
        <f t="shared" si="129"/>
        <v>83.626609442060087</v>
      </c>
    </row>
    <row r="49" spans="1:29" x14ac:dyDescent="0.3">
      <c r="A49" s="2" t="s">
        <v>8</v>
      </c>
      <c r="B49" s="7">
        <v>4191</v>
      </c>
      <c r="C49" s="14">
        <v>4302</v>
      </c>
      <c r="D49" s="7">
        <v>4065</v>
      </c>
      <c r="E49" s="7">
        <v>4241</v>
      </c>
      <c r="F49" s="8">
        <v>3609</v>
      </c>
      <c r="G49" s="8">
        <v>3326</v>
      </c>
      <c r="H49" s="8">
        <v>3165</v>
      </c>
      <c r="I49" s="16">
        <v>2489</v>
      </c>
      <c r="J49" s="16">
        <v>2523</v>
      </c>
      <c r="K49" s="16">
        <v>2599</v>
      </c>
      <c r="L49" s="8">
        <v>3344</v>
      </c>
      <c r="M49" s="8">
        <v>3492</v>
      </c>
      <c r="N49" s="10" t="s">
        <v>1</v>
      </c>
      <c r="O49" s="20"/>
      <c r="R49">
        <f t="shared" si="118"/>
        <v>89.935622317596568</v>
      </c>
      <c r="S49">
        <f t="shared" si="119"/>
        <v>92.317596566523605</v>
      </c>
      <c r="T49">
        <f t="shared" si="120"/>
        <v>87.231759656652358</v>
      </c>
      <c r="U49">
        <f t="shared" si="121"/>
        <v>91.008583690987123</v>
      </c>
      <c r="V49">
        <f t="shared" si="122"/>
        <v>77.446351931330469</v>
      </c>
      <c r="W49">
        <f t="shared" si="123"/>
        <v>71.373390557939913</v>
      </c>
      <c r="X49">
        <f t="shared" si="124"/>
        <v>67.918454935622321</v>
      </c>
      <c r="Y49">
        <f t="shared" si="125"/>
        <v>53.412017167381975</v>
      </c>
      <c r="Z49">
        <f t="shared" si="126"/>
        <v>54.141630901287549</v>
      </c>
      <c r="AA49">
        <f t="shared" si="127"/>
        <v>55.772532188841204</v>
      </c>
      <c r="AB49">
        <f t="shared" si="128"/>
        <v>71.759656652360519</v>
      </c>
      <c r="AC49">
        <f t="shared" si="129"/>
        <v>74.935622317596568</v>
      </c>
    </row>
    <row r="51" spans="1:29" x14ac:dyDescent="0.3">
      <c r="A51" s="1"/>
      <c r="B51" s="2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  <c r="O51" s="21" t="s">
        <v>20</v>
      </c>
      <c r="R51" t="s">
        <v>9</v>
      </c>
      <c r="S51" t="s">
        <v>10</v>
      </c>
      <c r="T51">
        <v>3.0000000000000001E-3</v>
      </c>
      <c r="U51">
        <v>0.01</v>
      </c>
      <c r="V51">
        <v>0.03</v>
      </c>
      <c r="W51">
        <v>0.1</v>
      </c>
      <c r="X51">
        <v>0.3</v>
      </c>
      <c r="Y51">
        <v>1</v>
      </c>
      <c r="Z51">
        <v>3</v>
      </c>
      <c r="AA51">
        <v>10</v>
      </c>
      <c r="AB51" t="s">
        <v>9</v>
      </c>
      <c r="AC51" t="s">
        <v>9</v>
      </c>
    </row>
    <row r="52" spans="1:29" x14ac:dyDescent="0.3">
      <c r="A52" s="2" t="s">
        <v>0</v>
      </c>
      <c r="B52" s="3">
        <v>14754</v>
      </c>
      <c r="C52" s="3">
        <v>15191</v>
      </c>
      <c r="D52" s="3">
        <v>15693</v>
      </c>
      <c r="E52" s="3">
        <v>15421</v>
      </c>
      <c r="F52" s="9">
        <v>14281</v>
      </c>
      <c r="G52" s="5">
        <v>11546</v>
      </c>
      <c r="H52" s="15">
        <v>6219</v>
      </c>
      <c r="I52" s="8">
        <v>1926</v>
      </c>
      <c r="J52" s="16">
        <v>97</v>
      </c>
      <c r="K52" s="16">
        <v>279</v>
      </c>
      <c r="L52" s="3">
        <v>15658</v>
      </c>
      <c r="M52" s="9">
        <v>14363</v>
      </c>
      <c r="N52" s="10" t="s">
        <v>1</v>
      </c>
      <c r="O52" s="19" t="s">
        <v>15</v>
      </c>
      <c r="Q52" t="s">
        <v>11</v>
      </c>
      <c r="R52">
        <f>(B52/16855.25*100)</f>
        <v>87.533557793565805</v>
      </c>
      <c r="S52">
        <f t="shared" ref="S52:AC52" si="130">(C52/16855.25*100)</f>
        <v>90.126221800329276</v>
      </c>
      <c r="T52">
        <f t="shared" si="130"/>
        <v>93.104522329837877</v>
      </c>
      <c r="U52">
        <f t="shared" si="130"/>
        <v>91.490781803888993</v>
      </c>
      <c r="V52">
        <f t="shared" si="130"/>
        <v>84.727310481897334</v>
      </c>
      <c r="W52">
        <f t="shared" si="130"/>
        <v>68.50091217869803</v>
      </c>
      <c r="X52">
        <f t="shared" si="130"/>
        <v>36.896515922338736</v>
      </c>
      <c r="Y52">
        <f t="shared" si="130"/>
        <v>11.426706812417496</v>
      </c>
      <c r="Z52">
        <f t="shared" si="130"/>
        <v>0.57548834932736093</v>
      </c>
      <c r="AA52">
        <f t="shared" si="130"/>
        <v>1.6552706130137496</v>
      </c>
      <c r="AB52">
        <f t="shared" si="130"/>
        <v>92.896871894513581</v>
      </c>
      <c r="AC52">
        <f t="shared" si="130"/>
        <v>85.213805787514275</v>
      </c>
    </row>
    <row r="53" spans="1:29" x14ac:dyDescent="0.3">
      <c r="A53" s="2" t="s">
        <v>2</v>
      </c>
      <c r="B53" s="3">
        <v>15622</v>
      </c>
      <c r="C53" s="4">
        <v>17101</v>
      </c>
      <c r="D53" s="4">
        <v>16977</v>
      </c>
      <c r="E53" s="4">
        <v>16762</v>
      </c>
      <c r="F53" s="4">
        <v>16223</v>
      </c>
      <c r="G53" s="12">
        <v>12864</v>
      </c>
      <c r="H53" s="13">
        <v>7380</v>
      </c>
      <c r="I53" s="8">
        <v>2447</v>
      </c>
      <c r="J53" s="16">
        <v>125</v>
      </c>
      <c r="K53" s="16">
        <v>265</v>
      </c>
      <c r="L53" s="4">
        <v>16533</v>
      </c>
      <c r="M53" s="3">
        <v>15172</v>
      </c>
      <c r="N53" s="10" t="s">
        <v>1</v>
      </c>
      <c r="O53" s="18"/>
      <c r="Q53">
        <f>AVERAGE(C52:C55)</f>
        <v>16855.25</v>
      </c>
      <c r="R53">
        <f t="shared" ref="R53:R55" si="131">(B53/16855.25*100)</f>
        <v>92.68328858960858</v>
      </c>
      <c r="S53">
        <f t="shared" ref="S53:S55" si="132">(C53/16855.25*100)</f>
        <v>101.45800269945566</v>
      </c>
      <c r="T53">
        <f t="shared" ref="T53:T55" si="133">(D53/16855.25*100)</f>
        <v>100.72232687144955</v>
      </c>
      <c r="U53">
        <f t="shared" ref="U53:U55" si="134">(E53/16855.25*100)</f>
        <v>99.446759911600253</v>
      </c>
      <c r="V53">
        <f t="shared" ref="V53:V55" si="135">(F53/16855.25*100)</f>
        <v>96.248943207605947</v>
      </c>
      <c r="W53">
        <f t="shared" ref="W53:W55" si="136">(G53/16855.25*100)</f>
        <v>76.320434286053313</v>
      </c>
      <c r="X53">
        <f t="shared" ref="X53:X55" si="137">(H53/16855.25*100)</f>
        <v>43.784577505524986</v>
      </c>
      <c r="Y53">
        <f t="shared" ref="Y53:Y55" si="138">(I53/16855.25*100)</f>
        <v>14.517731863959302</v>
      </c>
      <c r="Z53">
        <f t="shared" ref="Z53:Z55" si="139">(J53/16855.25*100)</f>
        <v>0.74160869758680525</v>
      </c>
      <c r="AA53">
        <f t="shared" ref="AA53:AA55" si="140">(K53/16855.25*100)</f>
        <v>1.5722104388840272</v>
      </c>
      <c r="AB53">
        <f t="shared" ref="AB53:AB55" si="141">(L53/16855.25*100)</f>
        <v>98.088132777621212</v>
      </c>
      <c r="AC53">
        <f t="shared" ref="AC53:AC54" si="142">(M53/16855.25*100)</f>
        <v>90.013497278296086</v>
      </c>
    </row>
    <row r="54" spans="1:29" x14ac:dyDescent="0.3">
      <c r="A54" s="2" t="s">
        <v>3</v>
      </c>
      <c r="B54" s="4">
        <v>16493</v>
      </c>
      <c r="C54" s="11">
        <v>17467</v>
      </c>
      <c r="D54" s="11">
        <v>18174</v>
      </c>
      <c r="E54" s="11">
        <v>18630</v>
      </c>
      <c r="F54" s="4">
        <v>17267</v>
      </c>
      <c r="G54" s="12">
        <v>12615</v>
      </c>
      <c r="H54" s="15">
        <v>6194</v>
      </c>
      <c r="I54" s="8">
        <v>2020</v>
      </c>
      <c r="J54" s="16">
        <v>126</v>
      </c>
      <c r="K54" s="16">
        <v>244</v>
      </c>
      <c r="L54" s="4">
        <v>16002</v>
      </c>
      <c r="M54" s="3">
        <v>15755</v>
      </c>
      <c r="N54" s="10" t="s">
        <v>1</v>
      </c>
      <c r="O54" s="18"/>
      <c r="R54">
        <f t="shared" si="131"/>
        <v>97.850817994393438</v>
      </c>
      <c r="S54">
        <f t="shared" si="132"/>
        <v>103.62943296598984</v>
      </c>
      <c r="T54">
        <f t="shared" si="133"/>
        <v>107.8239717595408</v>
      </c>
      <c r="U54">
        <f t="shared" si="134"/>
        <v>110.52936028833746</v>
      </c>
      <c r="V54">
        <f t="shared" si="135"/>
        <v>102.44285904985094</v>
      </c>
      <c r="W54">
        <f t="shared" si="136"/>
        <v>74.843149760460392</v>
      </c>
      <c r="X54">
        <f t="shared" si="137"/>
        <v>36.748194182821372</v>
      </c>
      <c r="Y54">
        <f t="shared" si="138"/>
        <v>11.984396553002775</v>
      </c>
      <c r="Z54">
        <f t="shared" si="139"/>
        <v>0.74754156716749975</v>
      </c>
      <c r="AA54">
        <f t="shared" si="140"/>
        <v>1.447620177689444</v>
      </c>
      <c r="AB54">
        <f t="shared" si="141"/>
        <v>94.937779030272466</v>
      </c>
      <c r="AC54">
        <f t="shared" si="142"/>
        <v>93.472360243840939</v>
      </c>
    </row>
    <row r="55" spans="1:29" x14ac:dyDescent="0.3">
      <c r="A55" s="2" t="s">
        <v>4</v>
      </c>
      <c r="B55" s="4">
        <v>16989</v>
      </c>
      <c r="C55" s="11">
        <v>17662</v>
      </c>
      <c r="D55" s="4">
        <v>16520</v>
      </c>
      <c r="E55" s="11">
        <v>17605</v>
      </c>
      <c r="F55" s="3">
        <v>15919</v>
      </c>
      <c r="G55" s="12">
        <v>12708</v>
      </c>
      <c r="H55" s="15">
        <v>6172</v>
      </c>
      <c r="I55" s="8">
        <v>2080</v>
      </c>
      <c r="J55" s="16">
        <v>107</v>
      </c>
      <c r="K55" s="16">
        <v>235</v>
      </c>
      <c r="L55" s="4">
        <v>16548</v>
      </c>
      <c r="M55" s="9">
        <v>14611</v>
      </c>
      <c r="N55" s="10" t="s">
        <v>1</v>
      </c>
      <c r="O55" s="20"/>
      <c r="R55">
        <f t="shared" si="131"/>
        <v>100.79352130641787</v>
      </c>
      <c r="S55">
        <f t="shared" si="132"/>
        <v>104.78634253422526</v>
      </c>
      <c r="T55">
        <f t="shared" si="133"/>
        <v>98.011005473072188</v>
      </c>
      <c r="U55">
        <f t="shared" si="134"/>
        <v>104.44816896812566</v>
      </c>
      <c r="V55">
        <f t="shared" si="135"/>
        <v>94.445350855074821</v>
      </c>
      <c r="W55">
        <f t="shared" si="136"/>
        <v>75.394906631464977</v>
      </c>
      <c r="X55">
        <f t="shared" si="137"/>
        <v>36.617671052046099</v>
      </c>
      <c r="Y55">
        <f t="shared" si="138"/>
        <v>12.34036872784444</v>
      </c>
      <c r="Z55">
        <f t="shared" si="139"/>
        <v>0.63481704513430537</v>
      </c>
      <c r="AA55">
        <f t="shared" si="140"/>
        <v>1.394224351463194</v>
      </c>
      <c r="AB55">
        <f t="shared" si="141"/>
        <v>98.177125821331629</v>
      </c>
      <c r="AC55">
        <f>(M55/16855.25*100)</f>
        <v>86.685157443526492</v>
      </c>
    </row>
    <row r="56" spans="1:29" x14ac:dyDescent="0.3">
      <c r="A56" s="2" t="s">
        <v>5</v>
      </c>
      <c r="B56" s="6">
        <v>9022</v>
      </c>
      <c r="C56" s="17">
        <v>10005</v>
      </c>
      <c r="D56" s="17">
        <v>10128</v>
      </c>
      <c r="E56" s="17">
        <v>9825</v>
      </c>
      <c r="F56" s="17">
        <v>9445</v>
      </c>
      <c r="G56" s="13">
        <v>7603</v>
      </c>
      <c r="H56" s="14">
        <v>4786</v>
      </c>
      <c r="I56" s="7">
        <v>2918</v>
      </c>
      <c r="J56" s="16">
        <v>1378</v>
      </c>
      <c r="K56" s="16">
        <v>272</v>
      </c>
      <c r="L56" s="17">
        <v>10504</v>
      </c>
      <c r="M56" s="6">
        <v>9187</v>
      </c>
      <c r="N56" s="10" t="s">
        <v>1</v>
      </c>
      <c r="O56" s="18" t="s">
        <v>12</v>
      </c>
      <c r="Q56" t="s">
        <v>11</v>
      </c>
      <c r="R56">
        <f>(B56/9016.5*100)</f>
        <v>100.06099927909943</v>
      </c>
      <c r="S56">
        <f t="shared" ref="S56:AC56" si="143">(C56/9016.5*100)</f>
        <v>110.96323407087007</v>
      </c>
      <c r="T56">
        <f t="shared" si="143"/>
        <v>112.32739976709367</v>
      </c>
      <c r="U56">
        <f t="shared" si="143"/>
        <v>108.96689402761604</v>
      </c>
      <c r="V56">
        <f t="shared" si="143"/>
        <v>104.75239838074641</v>
      </c>
      <c r="W56">
        <f t="shared" si="143"/>
        <v>84.323185271446789</v>
      </c>
      <c r="X56">
        <f t="shared" si="143"/>
        <v>53.080463594521156</v>
      </c>
      <c r="Y56">
        <f t="shared" si="143"/>
        <v>32.362890256751506</v>
      </c>
      <c r="Z56">
        <f t="shared" si="143"/>
        <v>15.28309210891144</v>
      </c>
      <c r="AA56">
        <f t="shared" si="143"/>
        <v>3.0166916209172072</v>
      </c>
      <c r="AB56">
        <f t="shared" si="143"/>
        <v>116.49753230189097</v>
      </c>
      <c r="AC56">
        <f t="shared" si="143"/>
        <v>101.8909776520823</v>
      </c>
    </row>
    <row r="57" spans="1:29" x14ac:dyDescent="0.3">
      <c r="A57" s="2" t="s">
        <v>6</v>
      </c>
      <c r="B57" s="6">
        <v>8135</v>
      </c>
      <c r="C57" s="6">
        <v>8928</v>
      </c>
      <c r="D57" s="6">
        <v>8978</v>
      </c>
      <c r="E57" s="6">
        <v>9081</v>
      </c>
      <c r="F57" s="6">
        <v>8822</v>
      </c>
      <c r="G57" s="13">
        <v>7175</v>
      </c>
      <c r="H57" s="14">
        <v>4879</v>
      </c>
      <c r="I57" s="7">
        <v>2813</v>
      </c>
      <c r="J57" s="8">
        <v>1641</v>
      </c>
      <c r="K57" s="16">
        <v>420</v>
      </c>
      <c r="L57" s="17">
        <v>9728</v>
      </c>
      <c r="M57" s="6">
        <v>8656</v>
      </c>
      <c r="N57" s="10" t="s">
        <v>1</v>
      </c>
      <c r="O57" s="18" t="s">
        <v>13</v>
      </c>
      <c r="Q57">
        <f>AVERAGE(C56:C59)</f>
        <v>9016.5</v>
      </c>
      <c r="R57">
        <f t="shared" ref="R57:R59" si="144">(B57/9016.5*100)</f>
        <v>90.223479177064263</v>
      </c>
      <c r="S57">
        <f t="shared" ref="S57:S59" si="145">(C57/9016.5*100)</f>
        <v>99.018466145400097</v>
      </c>
      <c r="T57">
        <f t="shared" ref="T57:T59" si="146">(D57/9016.5*100)</f>
        <v>99.57300504630399</v>
      </c>
      <c r="U57">
        <f t="shared" ref="U57:U59" si="147">(E57/9016.5*100)</f>
        <v>100.71535518216604</v>
      </c>
      <c r="V57">
        <f t="shared" ref="V57:V59" si="148">(F57/9016.5*100)</f>
        <v>97.842843675483834</v>
      </c>
      <c r="W57">
        <f t="shared" ref="W57:W59" si="149">(G57/9016.5*100)</f>
        <v>79.576332279709419</v>
      </c>
      <c r="X57">
        <f t="shared" ref="X57:X59" si="150">(H57/9016.5*100)</f>
        <v>54.111905950202413</v>
      </c>
      <c r="Y57">
        <f t="shared" ref="Y57:Y59" si="151">(I57/9016.5*100)</f>
        <v>31.198358564853322</v>
      </c>
      <c r="Z57">
        <f t="shared" ref="Z57:Z59" si="152">(J57/9016.5*100)</f>
        <v>18.199966727665945</v>
      </c>
      <c r="AA57">
        <f t="shared" ref="AA57:AA59" si="153">(K57/9016.5*100)</f>
        <v>4.6581267675927469</v>
      </c>
      <c r="AB57">
        <f t="shared" ref="AB57:AB59" si="154">(L57/9016.5*100)</f>
        <v>107.89108855986247</v>
      </c>
      <c r="AC57">
        <f t="shared" ref="AC57:AC58" si="155">(M57/9016.5*100)</f>
        <v>96.001774524482897</v>
      </c>
    </row>
    <row r="58" spans="1:29" x14ac:dyDescent="0.3">
      <c r="A58" s="2" t="s">
        <v>7</v>
      </c>
      <c r="B58" s="13">
        <v>8034</v>
      </c>
      <c r="C58" s="6">
        <v>8935</v>
      </c>
      <c r="D58" s="6">
        <v>8875</v>
      </c>
      <c r="E58" s="6">
        <v>8853</v>
      </c>
      <c r="F58" s="6">
        <v>8666</v>
      </c>
      <c r="G58" s="15">
        <v>6659</v>
      </c>
      <c r="H58" s="14">
        <v>4810</v>
      </c>
      <c r="I58" s="7">
        <v>2797</v>
      </c>
      <c r="J58" s="16">
        <v>1355</v>
      </c>
      <c r="K58" s="16">
        <v>283</v>
      </c>
      <c r="L58" s="17">
        <v>9449</v>
      </c>
      <c r="M58" s="6">
        <v>8849</v>
      </c>
      <c r="N58" s="10" t="s">
        <v>1</v>
      </c>
      <c r="O58" s="18"/>
      <c r="R58">
        <f t="shared" si="144"/>
        <v>89.103310597238391</v>
      </c>
      <c r="S58">
        <f t="shared" si="145"/>
        <v>99.096101591526647</v>
      </c>
      <c r="T58">
        <f t="shared" si="146"/>
        <v>98.430654910441973</v>
      </c>
      <c r="U58">
        <f t="shared" si="147"/>
        <v>98.186657794044251</v>
      </c>
      <c r="V58">
        <f t="shared" si="148"/>
        <v>96.112682304663679</v>
      </c>
      <c r="W58">
        <f t="shared" si="149"/>
        <v>73.85349082238119</v>
      </c>
      <c r="X58">
        <f t="shared" si="150"/>
        <v>53.346642266955023</v>
      </c>
      <c r="Y58">
        <f t="shared" si="151"/>
        <v>31.020906116564078</v>
      </c>
      <c r="Z58">
        <f t="shared" si="152"/>
        <v>15.028004214495647</v>
      </c>
      <c r="AA58">
        <f t="shared" si="153"/>
        <v>3.1386901791160651</v>
      </c>
      <c r="AB58">
        <f t="shared" si="154"/>
        <v>104.79676149281872</v>
      </c>
      <c r="AC58">
        <f t="shared" si="155"/>
        <v>98.142294681971947</v>
      </c>
    </row>
    <row r="59" spans="1:29" x14ac:dyDescent="0.3">
      <c r="A59" s="2" t="s">
        <v>8</v>
      </c>
      <c r="B59" s="13">
        <v>7197</v>
      </c>
      <c r="C59" s="6">
        <v>8198</v>
      </c>
      <c r="D59" s="13">
        <v>7903</v>
      </c>
      <c r="E59" s="13">
        <v>7356</v>
      </c>
      <c r="F59" s="15">
        <v>6536</v>
      </c>
      <c r="G59" s="15">
        <v>5536</v>
      </c>
      <c r="H59" s="7">
        <v>3862</v>
      </c>
      <c r="I59" s="8">
        <v>2578</v>
      </c>
      <c r="J59" s="8">
        <v>1604</v>
      </c>
      <c r="K59" s="16">
        <v>430</v>
      </c>
      <c r="L59" s="6">
        <v>8439</v>
      </c>
      <c r="M59" s="6">
        <v>8257</v>
      </c>
      <c r="N59" s="10" t="s">
        <v>1</v>
      </c>
      <c r="O59" s="20"/>
      <c r="R59">
        <f t="shared" si="144"/>
        <v>79.820329396107141</v>
      </c>
      <c r="S59">
        <f t="shared" si="145"/>
        <v>90.922198192203183</v>
      </c>
      <c r="T59">
        <f t="shared" si="146"/>
        <v>87.650418676870174</v>
      </c>
      <c r="U59">
        <f t="shared" si="147"/>
        <v>81.583763100981528</v>
      </c>
      <c r="V59">
        <f t="shared" si="148"/>
        <v>72.489325126157595</v>
      </c>
      <c r="W59">
        <f t="shared" si="149"/>
        <v>61.398547108079626</v>
      </c>
      <c r="X59">
        <f t="shared" si="150"/>
        <v>42.832584705817112</v>
      </c>
      <c r="Y59">
        <f t="shared" si="151"/>
        <v>28.592025730605002</v>
      </c>
      <c r="Z59">
        <f t="shared" si="152"/>
        <v>17.789607940997058</v>
      </c>
      <c r="AA59">
        <f t="shared" si="153"/>
        <v>4.7690345477735265</v>
      </c>
      <c r="AB59">
        <f t="shared" si="154"/>
        <v>93.595075694559966</v>
      </c>
      <c r="AC59">
        <f>(M59/9016.5*100)</f>
        <v>91.576554095269785</v>
      </c>
    </row>
    <row r="61" spans="1:29" x14ac:dyDescent="0.3">
      <c r="A61" s="1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O61" s="21" t="s">
        <v>21</v>
      </c>
      <c r="R61" t="s">
        <v>9</v>
      </c>
      <c r="S61" t="s">
        <v>10</v>
      </c>
      <c r="T61">
        <v>3.0000000000000001E-3</v>
      </c>
      <c r="U61">
        <v>0.01</v>
      </c>
      <c r="V61">
        <v>0.03</v>
      </c>
      <c r="W61">
        <v>0.1</v>
      </c>
      <c r="X61">
        <v>0.3</v>
      </c>
      <c r="Y61">
        <v>1</v>
      </c>
      <c r="Z61">
        <v>3</v>
      </c>
      <c r="AA61">
        <v>10</v>
      </c>
      <c r="AB61" t="s">
        <v>9</v>
      </c>
      <c r="AC61" t="s">
        <v>9</v>
      </c>
    </row>
    <row r="62" spans="1:29" x14ac:dyDescent="0.3">
      <c r="A62" s="2" t="s">
        <v>0</v>
      </c>
      <c r="B62" s="3">
        <v>16325</v>
      </c>
      <c r="C62" s="3">
        <v>16631</v>
      </c>
      <c r="D62" s="3">
        <v>16523</v>
      </c>
      <c r="E62" s="11">
        <v>19276</v>
      </c>
      <c r="F62" s="4">
        <v>17842</v>
      </c>
      <c r="G62" s="11">
        <v>18432</v>
      </c>
      <c r="H62" s="4">
        <v>17380</v>
      </c>
      <c r="I62" s="11">
        <v>18392</v>
      </c>
      <c r="J62" s="9">
        <v>14919</v>
      </c>
      <c r="K62" s="7">
        <v>4363</v>
      </c>
      <c r="L62" s="3">
        <v>16222</v>
      </c>
      <c r="M62" s="3">
        <v>16637</v>
      </c>
      <c r="N62" s="10" t="s">
        <v>1</v>
      </c>
      <c r="O62" s="19" t="s">
        <v>15</v>
      </c>
      <c r="Q62" t="s">
        <v>11</v>
      </c>
      <c r="R62">
        <f>(B62/17042*100)</f>
        <v>95.792747330125565</v>
      </c>
      <c r="S62">
        <f t="shared" ref="S62:AC62" si="156">(C62/17042*100)</f>
        <v>97.588311231076162</v>
      </c>
      <c r="T62">
        <f t="shared" si="156"/>
        <v>96.954582795446541</v>
      </c>
      <c r="U62">
        <f t="shared" si="156"/>
        <v>113.10879004811642</v>
      </c>
      <c r="V62">
        <f t="shared" si="156"/>
        <v>104.69428470836758</v>
      </c>
      <c r="W62">
        <f t="shared" si="156"/>
        <v>108.15631968078864</v>
      </c>
      <c r="X62">
        <f t="shared" si="156"/>
        <v>101.98333528928529</v>
      </c>
      <c r="Y62">
        <f t="shared" si="156"/>
        <v>107.92160544537026</v>
      </c>
      <c r="Z62">
        <f t="shared" si="156"/>
        <v>87.542541955169582</v>
      </c>
      <c r="AA62">
        <f t="shared" si="156"/>
        <v>25.601455228259596</v>
      </c>
      <c r="AB62">
        <f t="shared" si="156"/>
        <v>95.188358173923248</v>
      </c>
      <c r="AC62">
        <f t="shared" si="156"/>
        <v>97.623518366388922</v>
      </c>
    </row>
    <row r="63" spans="1:29" x14ac:dyDescent="0.3">
      <c r="A63" s="2" t="s">
        <v>2</v>
      </c>
      <c r="B63" s="3">
        <v>16214</v>
      </c>
      <c r="C63" s="4">
        <v>17117</v>
      </c>
      <c r="D63" s="4">
        <v>16981</v>
      </c>
      <c r="E63" s="4">
        <v>17438</v>
      </c>
      <c r="F63" s="11">
        <v>18385</v>
      </c>
      <c r="G63" s="4">
        <v>17088</v>
      </c>
      <c r="H63" s="4">
        <v>17219</v>
      </c>
      <c r="I63" s="3">
        <v>15975</v>
      </c>
      <c r="J63" s="12">
        <v>13686</v>
      </c>
      <c r="K63" s="7">
        <v>4230</v>
      </c>
      <c r="L63" s="3">
        <v>15950</v>
      </c>
      <c r="M63" s="9">
        <v>15059</v>
      </c>
      <c r="N63" s="10" t="s">
        <v>1</v>
      </c>
      <c r="O63" s="18"/>
      <c r="Q63">
        <f>AVERAGE(C62:C65)</f>
        <v>17042</v>
      </c>
      <c r="R63">
        <f t="shared" ref="R63:R65" si="157">(B63/17042*100)</f>
        <v>95.141415326839578</v>
      </c>
      <c r="S63">
        <f t="shared" ref="S63:S65" si="158">(C63/17042*100)</f>
        <v>100.44008919140946</v>
      </c>
      <c r="T63">
        <f t="shared" ref="T63:T65" si="159">(D63/17042*100)</f>
        <v>99.642060790986974</v>
      </c>
      <c r="U63">
        <f t="shared" ref="U63:U65" si="160">(E63/17042*100)</f>
        <v>102.32367093064194</v>
      </c>
      <c r="V63">
        <f t="shared" ref="V63:V65" si="161">(F63/17042*100)</f>
        <v>107.88053045417205</v>
      </c>
      <c r="W63">
        <f t="shared" ref="W63:W65" si="162">(G63/17042*100)</f>
        <v>100.26992137073114</v>
      </c>
      <c r="X63">
        <f t="shared" ref="X63:X65" si="163">(H63/17042*100)</f>
        <v>101.03861049172633</v>
      </c>
      <c r="Y63">
        <f t="shared" ref="Y63:Y65" si="164">(I63/17042*100)</f>
        <v>93.738997770214766</v>
      </c>
      <c r="Z63">
        <f t="shared" ref="Z63:Z65" si="165">(J63/17042*100)</f>
        <v>80.307475648398068</v>
      </c>
      <c r="AA63">
        <f t="shared" ref="AA63:AA65" si="166">(K63/17042*100)</f>
        <v>24.821030395493487</v>
      </c>
      <c r="AB63">
        <f t="shared" ref="AB63:AB65" si="167">(L63/17042*100)</f>
        <v>93.592301373078286</v>
      </c>
      <c r="AC63">
        <f t="shared" ref="AC63:AC64" si="168">(M63/17042*100)</f>
        <v>88.364041779133913</v>
      </c>
    </row>
    <row r="64" spans="1:29" x14ac:dyDescent="0.3">
      <c r="A64" s="2" t="s">
        <v>3</v>
      </c>
      <c r="B64" s="4">
        <v>17371</v>
      </c>
      <c r="C64" s="4">
        <v>17167</v>
      </c>
      <c r="D64" s="4">
        <v>17454</v>
      </c>
      <c r="E64" s="4">
        <v>17974</v>
      </c>
      <c r="F64" s="11">
        <v>18093</v>
      </c>
      <c r="G64" s="4">
        <v>17707</v>
      </c>
      <c r="H64" s="3">
        <v>16227</v>
      </c>
      <c r="I64" s="4">
        <v>16912</v>
      </c>
      <c r="J64" s="12">
        <v>13720</v>
      </c>
      <c r="K64" s="7">
        <v>4379</v>
      </c>
      <c r="L64" s="4">
        <v>16844</v>
      </c>
      <c r="M64" s="3">
        <v>16171</v>
      </c>
      <c r="N64" s="10" t="s">
        <v>1</v>
      </c>
      <c r="O64" s="18"/>
      <c r="R64">
        <f t="shared" si="157"/>
        <v>101.93052458631615</v>
      </c>
      <c r="S64">
        <f t="shared" si="158"/>
        <v>100.73348198568243</v>
      </c>
      <c r="T64">
        <f t="shared" si="159"/>
        <v>102.41755662480929</v>
      </c>
      <c r="U64">
        <f t="shared" si="160"/>
        <v>105.46884168524822</v>
      </c>
      <c r="V64">
        <f t="shared" si="161"/>
        <v>106.16711653561788</v>
      </c>
      <c r="W64">
        <f t="shared" si="162"/>
        <v>103.90212416383054</v>
      </c>
      <c r="X64">
        <f t="shared" si="163"/>
        <v>95.217697453350553</v>
      </c>
      <c r="Y64">
        <f t="shared" si="164"/>
        <v>99.237178734890279</v>
      </c>
      <c r="Z64">
        <f t="shared" si="165"/>
        <v>80.506982748503702</v>
      </c>
      <c r="AA64">
        <f t="shared" si="166"/>
        <v>25.695340922426947</v>
      </c>
      <c r="AB64">
        <f t="shared" si="167"/>
        <v>98.838164534679024</v>
      </c>
      <c r="AC64">
        <f t="shared" si="168"/>
        <v>94.889097523764818</v>
      </c>
    </row>
    <row r="65" spans="1:29" x14ac:dyDescent="0.3">
      <c r="A65" s="2" t="s">
        <v>4</v>
      </c>
      <c r="B65" s="3">
        <v>16552</v>
      </c>
      <c r="C65" s="4">
        <v>17253</v>
      </c>
      <c r="D65" s="4">
        <v>17943</v>
      </c>
      <c r="E65" s="4">
        <v>17962</v>
      </c>
      <c r="F65" s="11">
        <v>18849</v>
      </c>
      <c r="G65" s="11">
        <v>19405</v>
      </c>
      <c r="H65" s="4">
        <v>18050</v>
      </c>
      <c r="I65" s="4">
        <v>17782</v>
      </c>
      <c r="J65" s="9">
        <v>14349</v>
      </c>
      <c r="K65" s="7">
        <v>4125</v>
      </c>
      <c r="L65" s="4">
        <v>17045</v>
      </c>
      <c r="M65" s="3">
        <v>16262</v>
      </c>
      <c r="N65" s="10" t="s">
        <v>1</v>
      </c>
      <c r="O65" s="20"/>
      <c r="R65">
        <f t="shared" si="157"/>
        <v>97.124750616124871</v>
      </c>
      <c r="S65">
        <f t="shared" si="158"/>
        <v>101.23811759183195</v>
      </c>
      <c r="T65">
        <f t="shared" si="159"/>
        <v>105.28693815279897</v>
      </c>
      <c r="U65">
        <f t="shared" si="160"/>
        <v>105.39842741462269</v>
      </c>
      <c r="V65">
        <f t="shared" si="161"/>
        <v>110.60321558502524</v>
      </c>
      <c r="W65">
        <f t="shared" si="162"/>
        <v>113.86574345734068</v>
      </c>
      <c r="X65">
        <f t="shared" si="163"/>
        <v>105.91479873254312</v>
      </c>
      <c r="Y65">
        <f t="shared" si="164"/>
        <v>104.34221335523999</v>
      </c>
      <c r="Z65">
        <f t="shared" si="165"/>
        <v>84.197864100457693</v>
      </c>
      <c r="AA65">
        <f t="shared" si="166"/>
        <v>24.204905527520243</v>
      </c>
      <c r="AB65">
        <f t="shared" si="167"/>
        <v>100.01760356765639</v>
      </c>
      <c r="AC65">
        <f>(M65/17042*100)</f>
        <v>95.423072409341628</v>
      </c>
    </row>
    <row r="66" spans="1:29" x14ac:dyDescent="0.3">
      <c r="A66" s="2" t="s">
        <v>5</v>
      </c>
      <c r="B66" s="13">
        <v>8069</v>
      </c>
      <c r="C66" s="6">
        <v>8860</v>
      </c>
      <c r="D66" s="6">
        <v>9300</v>
      </c>
      <c r="E66" s="17">
        <v>10081</v>
      </c>
      <c r="F66" s="6">
        <v>9603</v>
      </c>
      <c r="G66" s="17">
        <v>10302</v>
      </c>
      <c r="H66" s="6">
        <v>9153</v>
      </c>
      <c r="I66" s="6">
        <v>8897</v>
      </c>
      <c r="J66" s="13">
        <v>7783</v>
      </c>
      <c r="K66" s="16">
        <v>1072</v>
      </c>
      <c r="L66" s="6">
        <v>9297</v>
      </c>
      <c r="M66" s="6">
        <v>8599</v>
      </c>
      <c r="N66" s="10" t="s">
        <v>1</v>
      </c>
      <c r="O66" s="18" t="s">
        <v>12</v>
      </c>
      <c r="Q66" t="s">
        <v>11</v>
      </c>
      <c r="R66">
        <f>(B66/8377.75*100)</f>
        <v>96.314642953060186</v>
      </c>
      <c r="S66">
        <f t="shared" ref="S66:AB66" si="169">(C66/8377.75*100)</f>
        <v>105.75631882068575</v>
      </c>
      <c r="T66">
        <f t="shared" si="169"/>
        <v>111.00832562442181</v>
      </c>
      <c r="U66">
        <f t="shared" si="169"/>
        <v>120.33063770105339</v>
      </c>
      <c r="V66">
        <f t="shared" si="169"/>
        <v>114.6250484915401</v>
      </c>
      <c r="W66">
        <f t="shared" si="169"/>
        <v>122.96857748202083</v>
      </c>
      <c r="X66">
        <f t="shared" si="169"/>
        <v>109.25367789681</v>
      </c>
      <c r="Y66">
        <f t="shared" si="169"/>
        <v>106.19796484736355</v>
      </c>
      <c r="Z66">
        <f t="shared" si="169"/>
        <v>92.900838530631731</v>
      </c>
      <c r="AA66">
        <f t="shared" si="169"/>
        <v>12.795798394557012</v>
      </c>
      <c r="AB66">
        <f t="shared" si="169"/>
        <v>110.97251648712363</v>
      </c>
      <c r="AC66">
        <f>(M66/8377.75*100)</f>
        <v>102.64092387574229</v>
      </c>
    </row>
    <row r="67" spans="1:29" x14ac:dyDescent="0.3">
      <c r="A67" s="2" t="s">
        <v>6</v>
      </c>
      <c r="B67" s="13">
        <v>7789</v>
      </c>
      <c r="C67" s="6">
        <v>8886</v>
      </c>
      <c r="D67" s="6">
        <v>9449</v>
      </c>
      <c r="E67" s="6">
        <v>9356</v>
      </c>
      <c r="F67" s="6">
        <v>9422</v>
      </c>
      <c r="G67" s="17">
        <v>10330</v>
      </c>
      <c r="H67" s="6">
        <v>9004</v>
      </c>
      <c r="I67" s="6">
        <v>8871</v>
      </c>
      <c r="J67" s="13">
        <v>7662</v>
      </c>
      <c r="K67" s="16">
        <v>621</v>
      </c>
      <c r="L67" s="6">
        <v>9049</v>
      </c>
      <c r="M67" s="6">
        <v>9082</v>
      </c>
      <c r="N67" s="10" t="s">
        <v>1</v>
      </c>
      <c r="O67" s="18" t="s">
        <v>13</v>
      </c>
      <c r="Q67">
        <f>AVERAGE(C66:C69)</f>
        <v>8377.75</v>
      </c>
      <c r="R67">
        <f t="shared" ref="R67:R69" si="170">(B67/8377.75*100)</f>
        <v>92.972456805228134</v>
      </c>
      <c r="S67">
        <f t="shared" ref="S67:S69" si="171">(C67/8377.75*100)</f>
        <v>106.06666467727015</v>
      </c>
      <c r="T67">
        <f t="shared" ref="T67:T69" si="172">(D67/8377.75*100)</f>
        <v>112.78684611023246</v>
      </c>
      <c r="U67">
        <f t="shared" ref="U67:U69" si="173">(E67/8377.75*100)</f>
        <v>111.67676285398824</v>
      </c>
      <c r="V67">
        <f t="shared" ref="V67:V69" si="174">(F67/8377.75*100)</f>
        <v>112.46456387454866</v>
      </c>
      <c r="W67">
        <f t="shared" ref="W67:W69" si="175">(G67/8377.75*100)</f>
        <v>123.30279609680403</v>
      </c>
      <c r="X67">
        <f t="shared" ref="X67:X69" si="176">(H67/8377.75*100)</f>
        <v>107.47515741099937</v>
      </c>
      <c r="Y67">
        <f t="shared" ref="Y67:Y69" si="177">(I67/8377.75*100)</f>
        <v>105.88761899077915</v>
      </c>
      <c r="Z67">
        <f t="shared" ref="Z67:Z69" si="178">(J67/8377.75*100)</f>
        <v>91.456536659604311</v>
      </c>
      <c r="AA67">
        <f t="shared" ref="AA67:AA69" si="179">(K67/8377.75*100)</f>
        <v>7.4124914207275223</v>
      </c>
      <c r="AB67">
        <f t="shared" ref="AB67:AB69" si="180">(L67/8377.75*100)</f>
        <v>108.01229447047238</v>
      </c>
      <c r="AC67">
        <f t="shared" ref="AC67:AC68" si="181">(M67/8377.75*100)</f>
        <v>108.40619498075259</v>
      </c>
    </row>
    <row r="68" spans="1:29" x14ac:dyDescent="0.3">
      <c r="A68" s="2" t="s">
        <v>7</v>
      </c>
      <c r="B68" s="15">
        <v>7171</v>
      </c>
      <c r="C68" s="13">
        <v>8508</v>
      </c>
      <c r="D68" s="13">
        <v>8366</v>
      </c>
      <c r="E68" s="6">
        <v>8846</v>
      </c>
      <c r="F68" s="13">
        <v>8263</v>
      </c>
      <c r="G68" s="6">
        <v>8884</v>
      </c>
      <c r="H68" s="13">
        <v>8261</v>
      </c>
      <c r="I68" s="13">
        <v>8052</v>
      </c>
      <c r="J68" s="15">
        <v>6482</v>
      </c>
      <c r="K68" s="16">
        <v>908</v>
      </c>
      <c r="L68" s="13">
        <v>8159</v>
      </c>
      <c r="M68" s="13">
        <v>7902</v>
      </c>
      <c r="N68" s="10" t="s">
        <v>1</v>
      </c>
      <c r="O68" s="18"/>
      <c r="R68">
        <f t="shared" si="170"/>
        <v>85.595774521798816</v>
      </c>
      <c r="S68">
        <f t="shared" si="171"/>
        <v>101.55471337769688</v>
      </c>
      <c r="T68">
        <f t="shared" si="172"/>
        <v>99.859747545582039</v>
      </c>
      <c r="U68">
        <f t="shared" si="173"/>
        <v>105.58920951329414</v>
      </c>
      <c r="V68">
        <f t="shared" si="174"/>
        <v>98.630300498343829</v>
      </c>
      <c r="W68">
        <f t="shared" si="175"/>
        <v>106.04279191907136</v>
      </c>
      <c r="X68">
        <f t="shared" si="176"/>
        <v>98.606427740145037</v>
      </c>
      <c r="Y68">
        <f t="shared" si="177"/>
        <v>96.111724508370386</v>
      </c>
      <c r="Z68">
        <f t="shared" si="178"/>
        <v>77.371609322312068</v>
      </c>
      <c r="AA68">
        <f t="shared" si="179"/>
        <v>10.838232222255378</v>
      </c>
      <c r="AB68">
        <f t="shared" si="180"/>
        <v>97.388917072006208</v>
      </c>
      <c r="AC68">
        <f t="shared" si="181"/>
        <v>94.321267643460359</v>
      </c>
    </row>
    <row r="69" spans="1:29" x14ac:dyDescent="0.3">
      <c r="A69" s="2" t="s">
        <v>8</v>
      </c>
      <c r="B69" s="15">
        <v>6107</v>
      </c>
      <c r="C69" s="13">
        <v>7257</v>
      </c>
      <c r="D69" s="13">
        <v>7916</v>
      </c>
      <c r="E69" s="13">
        <v>8246</v>
      </c>
      <c r="F69" s="13">
        <v>7874</v>
      </c>
      <c r="G69" s="13">
        <v>7875</v>
      </c>
      <c r="H69" s="13">
        <v>7980</v>
      </c>
      <c r="I69" s="15">
        <v>7108</v>
      </c>
      <c r="J69" s="15">
        <v>6016</v>
      </c>
      <c r="K69" s="16">
        <v>490</v>
      </c>
      <c r="L69" s="13">
        <v>7410</v>
      </c>
      <c r="M69" s="15">
        <v>7222</v>
      </c>
      <c r="N69" s="10" t="s">
        <v>1</v>
      </c>
      <c r="O69" s="20"/>
      <c r="R69">
        <f t="shared" si="170"/>
        <v>72.895467160037001</v>
      </c>
      <c r="S69">
        <f t="shared" si="171"/>
        <v>86.622303124347226</v>
      </c>
      <c r="T69">
        <f t="shared" si="172"/>
        <v>94.488376950851958</v>
      </c>
      <c r="U69">
        <f t="shared" si="173"/>
        <v>98.427382053654028</v>
      </c>
      <c r="V69">
        <f t="shared" si="174"/>
        <v>93.987049028677148</v>
      </c>
      <c r="W69">
        <f t="shared" si="175"/>
        <v>93.998985407776544</v>
      </c>
      <c r="X69">
        <f t="shared" si="176"/>
        <v>95.252305213213575</v>
      </c>
      <c r="Y69">
        <f t="shared" si="177"/>
        <v>84.843782638536595</v>
      </c>
      <c r="Z69">
        <f t="shared" si="178"/>
        <v>71.809256661991583</v>
      </c>
      <c r="AA69">
        <f t="shared" si="179"/>
        <v>5.8488257587060968</v>
      </c>
      <c r="AB69">
        <f t="shared" si="180"/>
        <v>88.448569126555455</v>
      </c>
      <c r="AC69">
        <f>(M69/8377.75*100)</f>
        <v>86.204529855868216</v>
      </c>
    </row>
    <row r="71" spans="1:29" x14ac:dyDescent="0.3">
      <c r="A71" s="1"/>
      <c r="B71" s="2">
        <v>1</v>
      </c>
      <c r="C71" s="2">
        <v>2</v>
      </c>
      <c r="D71" s="2">
        <v>3</v>
      </c>
      <c r="E71" s="2">
        <v>4</v>
      </c>
      <c r="F71" s="2">
        <v>5</v>
      </c>
      <c r="G71" s="2">
        <v>6</v>
      </c>
      <c r="H71" s="2">
        <v>7</v>
      </c>
      <c r="I71" s="2">
        <v>8</v>
      </c>
      <c r="J71" s="2">
        <v>9</v>
      </c>
      <c r="K71" s="2">
        <v>10</v>
      </c>
      <c r="L71" s="2">
        <v>11</v>
      </c>
      <c r="M71" s="2">
        <v>12</v>
      </c>
      <c r="O71" s="21" t="s">
        <v>22</v>
      </c>
      <c r="R71" t="s">
        <v>9</v>
      </c>
      <c r="S71" t="s">
        <v>10</v>
      </c>
      <c r="T71">
        <v>3.0000000000000001E-3</v>
      </c>
      <c r="U71">
        <v>0.01</v>
      </c>
      <c r="V71">
        <v>0.03</v>
      </c>
      <c r="W71">
        <v>0.1</v>
      </c>
      <c r="X71">
        <v>0.3</v>
      </c>
      <c r="Y71">
        <v>1</v>
      </c>
      <c r="Z71">
        <v>3</v>
      </c>
      <c r="AA71">
        <v>10</v>
      </c>
      <c r="AB71" t="s">
        <v>9</v>
      </c>
      <c r="AC71" t="s">
        <v>9</v>
      </c>
    </row>
    <row r="72" spans="1:29" x14ac:dyDescent="0.3">
      <c r="A72" s="2" t="s">
        <v>0</v>
      </c>
      <c r="B72" s="3">
        <v>8451</v>
      </c>
      <c r="C72" s="3">
        <v>8226</v>
      </c>
      <c r="D72" s="3">
        <v>8486</v>
      </c>
      <c r="E72" s="3">
        <v>8257</v>
      </c>
      <c r="F72" s="4">
        <v>8704</v>
      </c>
      <c r="G72" s="3">
        <v>8020</v>
      </c>
      <c r="H72" s="9">
        <v>7862</v>
      </c>
      <c r="I72" s="9">
        <v>7879</v>
      </c>
      <c r="J72" s="12">
        <v>7173</v>
      </c>
      <c r="K72" s="12">
        <v>7230</v>
      </c>
      <c r="L72" s="12">
        <v>7404</v>
      </c>
      <c r="M72" s="17">
        <v>6584</v>
      </c>
      <c r="N72" s="10" t="s">
        <v>1</v>
      </c>
      <c r="O72" s="19" t="s">
        <v>15</v>
      </c>
      <c r="Q72" t="s">
        <v>11</v>
      </c>
      <c r="R72">
        <f>(B72/8704*100)</f>
        <v>97.093290441176478</v>
      </c>
      <c r="S72">
        <f t="shared" ref="S72:AC72" si="182">(C72/8704*100)</f>
        <v>94.508272058823522</v>
      </c>
      <c r="T72">
        <f t="shared" si="182"/>
        <v>97.49540441176471</v>
      </c>
      <c r="U72">
        <f t="shared" si="182"/>
        <v>94.864430147058826</v>
      </c>
      <c r="V72">
        <f t="shared" si="182"/>
        <v>100</v>
      </c>
      <c r="W72">
        <f t="shared" si="182"/>
        <v>92.141544117647058</v>
      </c>
      <c r="X72">
        <f t="shared" si="182"/>
        <v>90.326286764705884</v>
      </c>
      <c r="Y72">
        <f t="shared" si="182"/>
        <v>90.521599264705884</v>
      </c>
      <c r="Z72">
        <f t="shared" si="182"/>
        <v>82.410386029411768</v>
      </c>
      <c r="AA72">
        <f t="shared" si="182"/>
        <v>83.065257352941174</v>
      </c>
      <c r="AB72">
        <f t="shared" si="182"/>
        <v>85.064338235294116</v>
      </c>
      <c r="AC72">
        <f t="shared" si="182"/>
        <v>75.643382352941174</v>
      </c>
    </row>
    <row r="73" spans="1:29" x14ac:dyDescent="0.3">
      <c r="A73" s="2" t="s">
        <v>2</v>
      </c>
      <c r="B73" s="4">
        <v>8660</v>
      </c>
      <c r="C73" s="4">
        <v>8912</v>
      </c>
      <c r="D73" s="11">
        <v>8981</v>
      </c>
      <c r="E73" s="11">
        <v>9230</v>
      </c>
      <c r="F73" s="3">
        <v>8333</v>
      </c>
      <c r="G73" s="3">
        <v>8407</v>
      </c>
      <c r="H73" s="3">
        <v>8157</v>
      </c>
      <c r="I73" s="9">
        <v>7850</v>
      </c>
      <c r="J73" s="9">
        <v>7684</v>
      </c>
      <c r="K73" s="9">
        <v>7782</v>
      </c>
      <c r="L73" s="9">
        <v>7544</v>
      </c>
      <c r="M73" s="12">
        <v>7117</v>
      </c>
      <c r="N73" s="10" t="s">
        <v>1</v>
      </c>
      <c r="O73" s="18"/>
      <c r="Q73">
        <f>AVERAGE(C72:C75)</f>
        <v>8704</v>
      </c>
      <c r="R73">
        <f t="shared" ref="R73:R75" si="183">(B73/8704*100)</f>
        <v>99.494485294117652</v>
      </c>
      <c r="S73">
        <f t="shared" ref="S73:S75" si="184">(C73/8704*100)</f>
        <v>102.38970588235294</v>
      </c>
      <c r="T73">
        <f t="shared" ref="T73:T75" si="185">(D73/8704*100)</f>
        <v>103.18244485294117</v>
      </c>
      <c r="U73">
        <f t="shared" ref="U73:U75" si="186">(E73/8704*100)</f>
        <v>106.04319852941177</v>
      </c>
      <c r="V73">
        <f t="shared" ref="V73:V75" si="187">(F73/8704*100)</f>
        <v>95.73759191176471</v>
      </c>
      <c r="W73">
        <f t="shared" ref="W73:W75" si="188">(G73/8704*100)</f>
        <v>96.587775735294116</v>
      </c>
      <c r="X73">
        <f t="shared" ref="X73:X75" si="189">(H73/8704*100)</f>
        <v>93.71553308823529</v>
      </c>
      <c r="Y73">
        <f t="shared" ref="Y73:Y75" si="190">(I73/8704*100)</f>
        <v>90.188419117647058</v>
      </c>
      <c r="Z73">
        <f t="shared" ref="Z73:Z75" si="191">(J73/8704*100)</f>
        <v>88.28125</v>
      </c>
      <c r="AA73">
        <f t="shared" ref="AA73:AA75" si="192">(K73/8704*100)</f>
        <v>89.407169117647058</v>
      </c>
      <c r="AB73">
        <f t="shared" ref="AB73:AB75" si="193">(L73/8704*100)</f>
        <v>86.672794117647058</v>
      </c>
      <c r="AC73">
        <f t="shared" ref="AC73:AC74" si="194">(M73/8704*100)</f>
        <v>81.76700367647058</v>
      </c>
    </row>
    <row r="74" spans="1:29" x14ac:dyDescent="0.3">
      <c r="A74" s="2" t="s">
        <v>3</v>
      </c>
      <c r="B74" s="3">
        <v>8455</v>
      </c>
      <c r="C74" s="4">
        <v>8714</v>
      </c>
      <c r="D74" s="11">
        <v>9198</v>
      </c>
      <c r="E74" s="11">
        <v>9437</v>
      </c>
      <c r="F74" s="4">
        <v>8575</v>
      </c>
      <c r="G74" s="3">
        <v>8477</v>
      </c>
      <c r="H74" s="3">
        <v>8270</v>
      </c>
      <c r="I74" s="9">
        <v>7998</v>
      </c>
      <c r="J74" s="9">
        <v>7977</v>
      </c>
      <c r="K74" s="9">
        <v>7819</v>
      </c>
      <c r="L74" s="9">
        <v>7752</v>
      </c>
      <c r="M74" s="12">
        <v>7191</v>
      </c>
      <c r="N74" s="10" t="s">
        <v>1</v>
      </c>
      <c r="O74" s="18"/>
      <c r="R74">
        <f t="shared" si="183"/>
        <v>97.13924632352942</v>
      </c>
      <c r="S74">
        <f t="shared" si="184"/>
        <v>100.11488970588236</v>
      </c>
      <c r="T74">
        <f t="shared" si="185"/>
        <v>105.67555147058823</v>
      </c>
      <c r="U74">
        <f t="shared" si="186"/>
        <v>108.42141544117648</v>
      </c>
      <c r="V74">
        <f t="shared" si="187"/>
        <v>98.517922794117652</v>
      </c>
      <c r="W74">
        <f t="shared" si="188"/>
        <v>97.39200367647058</v>
      </c>
      <c r="X74">
        <f t="shared" si="189"/>
        <v>95.013786764705884</v>
      </c>
      <c r="Y74">
        <f t="shared" si="190"/>
        <v>91.888786764705884</v>
      </c>
      <c r="Z74">
        <f t="shared" si="191"/>
        <v>91.647518382352942</v>
      </c>
      <c r="AA74">
        <f t="shared" si="192"/>
        <v>89.832261029411768</v>
      </c>
      <c r="AB74">
        <f t="shared" si="193"/>
        <v>89.0625</v>
      </c>
      <c r="AC74">
        <f t="shared" si="194"/>
        <v>82.6171875</v>
      </c>
    </row>
    <row r="75" spans="1:29" x14ac:dyDescent="0.3">
      <c r="A75" s="2" t="s">
        <v>4</v>
      </c>
      <c r="B75" s="12">
        <v>7469</v>
      </c>
      <c r="C75" s="11">
        <v>8964</v>
      </c>
      <c r="D75" s="4">
        <v>8854</v>
      </c>
      <c r="E75" s="3">
        <v>8219</v>
      </c>
      <c r="F75" s="11">
        <v>9003</v>
      </c>
      <c r="G75" s="4">
        <v>8592</v>
      </c>
      <c r="H75" s="9">
        <v>7965</v>
      </c>
      <c r="I75" s="12">
        <v>7535</v>
      </c>
      <c r="J75" s="9">
        <v>7739</v>
      </c>
      <c r="K75" s="12">
        <v>7512</v>
      </c>
      <c r="L75" s="12">
        <v>7276</v>
      </c>
      <c r="M75" s="5">
        <v>6907</v>
      </c>
      <c r="N75" s="10" t="s">
        <v>1</v>
      </c>
      <c r="O75" s="20"/>
      <c r="R75">
        <f t="shared" si="183"/>
        <v>85.81112132352942</v>
      </c>
      <c r="S75">
        <f t="shared" si="184"/>
        <v>102.98713235294117</v>
      </c>
      <c r="T75">
        <f t="shared" si="185"/>
        <v>101.7233455882353</v>
      </c>
      <c r="U75">
        <f t="shared" si="186"/>
        <v>94.427849264705884</v>
      </c>
      <c r="V75">
        <f t="shared" si="187"/>
        <v>103.43520220588236</v>
      </c>
      <c r="W75">
        <f t="shared" si="188"/>
        <v>98.713235294117652</v>
      </c>
      <c r="X75">
        <f t="shared" si="189"/>
        <v>91.509650735294116</v>
      </c>
      <c r="Y75">
        <f t="shared" si="190"/>
        <v>86.569393382352942</v>
      </c>
      <c r="Z75">
        <f t="shared" si="191"/>
        <v>88.913143382352942</v>
      </c>
      <c r="AA75">
        <f t="shared" si="192"/>
        <v>86.305147058823522</v>
      </c>
      <c r="AB75">
        <f t="shared" si="193"/>
        <v>83.59375</v>
      </c>
      <c r="AC75">
        <f>(M75/8704*100)</f>
        <v>79.354319852941174</v>
      </c>
    </row>
    <row r="76" spans="1:29" x14ac:dyDescent="0.3">
      <c r="A76" s="2" t="s">
        <v>5</v>
      </c>
      <c r="B76" s="8">
        <v>3568</v>
      </c>
      <c r="C76" s="7">
        <v>3889</v>
      </c>
      <c r="D76" s="14">
        <v>4311</v>
      </c>
      <c r="E76" s="7">
        <v>3899</v>
      </c>
      <c r="F76" s="8">
        <v>3621</v>
      </c>
      <c r="G76" s="8">
        <v>3337</v>
      </c>
      <c r="H76" s="8">
        <v>3316</v>
      </c>
      <c r="I76" s="16">
        <v>3221</v>
      </c>
      <c r="J76" s="16">
        <v>3202</v>
      </c>
      <c r="K76" s="7">
        <v>3749</v>
      </c>
      <c r="L76" s="8">
        <v>3603</v>
      </c>
      <c r="M76" s="8">
        <v>3299</v>
      </c>
      <c r="N76" s="10" t="s">
        <v>1</v>
      </c>
      <c r="O76" s="18" t="s">
        <v>12</v>
      </c>
      <c r="Q76" t="s">
        <v>11</v>
      </c>
      <c r="R76">
        <f>(B76/3961.75*100)</f>
        <v>90.061210323720573</v>
      </c>
      <c r="S76">
        <f t="shared" ref="S76:AB76" si="195">(C76/3961.75*100)</f>
        <v>98.163690288382654</v>
      </c>
      <c r="T76">
        <f t="shared" si="195"/>
        <v>108.81554868429355</v>
      </c>
      <c r="U76">
        <f t="shared" si="195"/>
        <v>98.4161039944469</v>
      </c>
      <c r="V76">
        <f t="shared" si="195"/>
        <v>91.399002965861044</v>
      </c>
      <c r="W76">
        <f t="shared" si="195"/>
        <v>84.230453713636649</v>
      </c>
      <c r="X76">
        <f t="shared" si="195"/>
        <v>83.700384930901748</v>
      </c>
      <c r="Y76">
        <f t="shared" si="195"/>
        <v>81.302454723291476</v>
      </c>
      <c r="Z76">
        <f t="shared" si="195"/>
        <v>80.822868681769421</v>
      </c>
      <c r="AA76">
        <f t="shared" si="195"/>
        <v>94.62989840348331</v>
      </c>
      <c r="AB76">
        <f t="shared" si="195"/>
        <v>90.944658294945413</v>
      </c>
      <c r="AC76">
        <f>(M76/3961.75*100)</f>
        <v>83.27128163059254</v>
      </c>
    </row>
    <row r="77" spans="1:29" x14ac:dyDescent="0.3">
      <c r="A77" s="2" t="s">
        <v>6</v>
      </c>
      <c r="B77" s="7">
        <v>3830</v>
      </c>
      <c r="C77" s="7">
        <v>3869</v>
      </c>
      <c r="D77" s="7">
        <v>4096</v>
      </c>
      <c r="E77" s="8">
        <v>3677</v>
      </c>
      <c r="F77" s="8">
        <v>3575</v>
      </c>
      <c r="G77" s="8">
        <v>3397</v>
      </c>
      <c r="H77" s="16">
        <v>3222</v>
      </c>
      <c r="I77" s="16">
        <v>3174</v>
      </c>
      <c r="J77" s="16">
        <v>3113</v>
      </c>
      <c r="K77" s="8">
        <v>3559</v>
      </c>
      <c r="L77" s="8">
        <v>3643</v>
      </c>
      <c r="M77" s="16">
        <v>3243</v>
      </c>
      <c r="N77" s="10" t="s">
        <v>1</v>
      </c>
      <c r="O77" s="18" t="s">
        <v>13</v>
      </c>
      <c r="Q77">
        <f>AVERAGE(C76:C79)</f>
        <v>3961.75</v>
      </c>
      <c r="R77">
        <f t="shared" ref="R77:R79" si="196">(B77/3961.75*100)</f>
        <v>96.674449422603644</v>
      </c>
      <c r="S77">
        <f t="shared" ref="S77:S79" si="197">(C77/3961.75*100)</f>
        <v>97.658862876254176</v>
      </c>
      <c r="T77">
        <f t="shared" ref="T77:T79" si="198">(D77/3961.75*100)</f>
        <v>103.38865400391242</v>
      </c>
      <c r="U77">
        <f t="shared" ref="U77:U79" si="199">(E77/3961.75*100)</f>
        <v>92.812519719820784</v>
      </c>
      <c r="V77">
        <f t="shared" ref="V77:V79" si="200">(F77/3961.75*100)</f>
        <v>90.237899917965549</v>
      </c>
      <c r="W77">
        <f t="shared" ref="W77:W79" si="201">(G77/3961.75*100)</f>
        <v>85.744935950022082</v>
      </c>
      <c r="X77">
        <f t="shared" ref="X77:X79" si="202">(H77/3961.75*100)</f>
        <v>81.327696093897899</v>
      </c>
      <c r="Y77">
        <f t="shared" ref="Y77:Y79" si="203">(I77/3961.75*100)</f>
        <v>80.116110304789544</v>
      </c>
      <c r="Z77">
        <f t="shared" ref="Z77:Z79" si="204">(J77/3961.75*100)</f>
        <v>78.576386697797702</v>
      </c>
      <c r="AA77">
        <f t="shared" ref="AA77:AA79" si="205">(K77/3961.75*100)</f>
        <v>89.834037988262764</v>
      </c>
      <c r="AB77">
        <f t="shared" ref="AB77:AB79" si="206">(L77/3961.75*100)</f>
        <v>91.954313119202368</v>
      </c>
      <c r="AC77">
        <f t="shared" ref="AC77:AC78" si="207">(M77/3961.75*100)</f>
        <v>81.8577648766328</v>
      </c>
    </row>
    <row r="78" spans="1:29" x14ac:dyDescent="0.3">
      <c r="A78" s="2" t="s">
        <v>7</v>
      </c>
      <c r="B78" s="7">
        <v>3784</v>
      </c>
      <c r="C78" s="7">
        <v>4140</v>
      </c>
      <c r="D78" s="7">
        <v>4045</v>
      </c>
      <c r="E78" s="7">
        <v>4030</v>
      </c>
      <c r="F78" s="7">
        <v>3803</v>
      </c>
      <c r="G78" s="16">
        <v>3202</v>
      </c>
      <c r="H78" s="8">
        <v>3650</v>
      </c>
      <c r="I78" s="8">
        <v>3367</v>
      </c>
      <c r="J78" s="16">
        <v>2995</v>
      </c>
      <c r="K78" s="8">
        <v>3690</v>
      </c>
      <c r="L78" s="16">
        <v>2782</v>
      </c>
      <c r="M78" s="16">
        <v>3045</v>
      </c>
      <c r="N78" s="10" t="s">
        <v>1</v>
      </c>
      <c r="O78" s="18"/>
      <c r="R78">
        <f t="shared" si="196"/>
        <v>95.513346374708135</v>
      </c>
      <c r="S78">
        <f t="shared" si="197"/>
        <v>104.49927431059507</v>
      </c>
      <c r="T78">
        <f t="shared" si="198"/>
        <v>102.1013441029848</v>
      </c>
      <c r="U78">
        <f t="shared" si="199"/>
        <v>101.72272354388842</v>
      </c>
      <c r="V78">
        <f t="shared" si="200"/>
        <v>95.992932416230204</v>
      </c>
      <c r="W78">
        <f t="shared" si="201"/>
        <v>80.822868681769421</v>
      </c>
      <c r="X78">
        <f t="shared" si="202"/>
        <v>92.131002713447344</v>
      </c>
      <c r="Y78">
        <f t="shared" si="203"/>
        <v>84.987694831829359</v>
      </c>
      <c r="Z78">
        <f t="shared" si="204"/>
        <v>75.597904966239668</v>
      </c>
      <c r="AA78">
        <f t="shared" si="205"/>
        <v>93.1406575377043</v>
      </c>
      <c r="AB78">
        <f t="shared" si="206"/>
        <v>70.221493027071375</v>
      </c>
      <c r="AC78">
        <f t="shared" si="207"/>
        <v>76.859973496560869</v>
      </c>
    </row>
    <row r="79" spans="1:29" x14ac:dyDescent="0.3">
      <c r="A79" s="2" t="s">
        <v>8</v>
      </c>
      <c r="B79" s="7">
        <v>4039</v>
      </c>
      <c r="C79" s="7">
        <v>3949</v>
      </c>
      <c r="D79" s="8">
        <v>3713</v>
      </c>
      <c r="E79" s="8">
        <v>3338</v>
      </c>
      <c r="F79" s="8">
        <v>3541</v>
      </c>
      <c r="G79" s="8">
        <v>3455</v>
      </c>
      <c r="H79" s="16">
        <v>3084</v>
      </c>
      <c r="I79" s="16">
        <v>3052</v>
      </c>
      <c r="J79" s="16">
        <v>3091</v>
      </c>
      <c r="K79" s="8">
        <v>3314</v>
      </c>
      <c r="L79" s="8">
        <v>3444</v>
      </c>
      <c r="M79" s="8">
        <v>3265</v>
      </c>
      <c r="N79" s="10" t="s">
        <v>1</v>
      </c>
      <c r="O79" s="20"/>
      <c r="R79">
        <f t="shared" si="196"/>
        <v>101.94989587934624</v>
      </c>
      <c r="S79">
        <f t="shared" si="197"/>
        <v>99.678172524768087</v>
      </c>
      <c r="T79">
        <f t="shared" si="198"/>
        <v>93.721209061652047</v>
      </c>
      <c r="U79">
        <f t="shared" si="199"/>
        <v>84.255695084243072</v>
      </c>
      <c r="V79">
        <f t="shared" si="200"/>
        <v>89.379693317347133</v>
      </c>
      <c r="W79">
        <f t="shared" si="201"/>
        <v>87.208935445194669</v>
      </c>
      <c r="X79">
        <f t="shared" si="202"/>
        <v>77.844386950211401</v>
      </c>
      <c r="Y79">
        <f t="shared" si="203"/>
        <v>77.036663090805831</v>
      </c>
      <c r="Z79">
        <f t="shared" si="204"/>
        <v>78.021076544456363</v>
      </c>
      <c r="AA79">
        <f t="shared" si="205"/>
        <v>83.649902189688902</v>
      </c>
      <c r="AB79">
        <f t="shared" si="206"/>
        <v>86.931280368524014</v>
      </c>
      <c r="AC79">
        <f>(M79/3961.75*100)</f>
        <v>82.413075029974124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Kitten Lab</dc:creator>
  <cp:lastModifiedBy>ccoon</cp:lastModifiedBy>
  <dcterms:created xsi:type="dcterms:W3CDTF">2019-06-13T04:14:52Z</dcterms:created>
  <dcterms:modified xsi:type="dcterms:W3CDTF">2019-09-20T02:52:12Z</dcterms:modified>
</cp:coreProperties>
</file>