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AD_TAGS" sheetId="1" state="visible" r:id="rId2"/>
    <sheet name="GEN_TAGS" sheetId="2" state="visible" r:id="rId3"/>
    <sheet name="ASSETS" sheetId="3" state="visible" r:id="rId4"/>
    <sheet name="LOCA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<sst xmlns="http://schemas.openxmlformats.org/spreadsheetml/2006/main" count="219" uniqueCount="126">
  <si>
    <t xml:space="preserve">Name</t>
  </si>
  <si>
    <t xml:space="preserve">TAG</t>
  </si>
  <si>
    <t xml:space="preserve">Base</t>
  </si>
  <si>
    <t xml:space="preserve">N_Users</t>
  </si>
  <si>
    <t xml:space="preserve">Benefit</t>
  </si>
  <si>
    <t xml:space="preserve">Cost</t>
  </si>
  <si>
    <t xml:space="preserve">Load_R1</t>
  </si>
  <si>
    <t xml:space="preserve">../APM/DATA/X1_Loads/Load_Type1.json</t>
  </si>
  <si>
    <t xml:space="preserve">Load_R3</t>
  </si>
  <si>
    <t xml:space="preserve">../APM/DATA/X1_Loads/Load_Type2.json</t>
  </si>
  <si>
    <t xml:space="preserve">Load_R4</t>
  </si>
  <si>
    <t xml:space="preserve">../APM/DATA/X1_Loads/Load_Type3.json</t>
  </si>
  <si>
    <t xml:space="preserve">Load_R5</t>
  </si>
  <si>
    <t xml:space="preserve">../APM/DATA/X1_Loads/Load_Type4.json</t>
  </si>
  <si>
    <t xml:space="preserve">Load_R6</t>
  </si>
  <si>
    <t xml:space="preserve">Load_R8</t>
  </si>
  <si>
    <t xml:space="preserve">Load_R10</t>
  </si>
  <si>
    <t xml:space="preserve">../APM/DATA/X1_Loads/Load_Type5.json</t>
  </si>
  <si>
    <t xml:space="preserve">Load_R11</t>
  </si>
  <si>
    <t xml:space="preserve">../APM/DATA/X1_Loads/Load_Type6.json</t>
  </si>
  <si>
    <t xml:space="preserve">Load_R12</t>
  </si>
  <si>
    <t xml:space="preserve">Load_R14</t>
  </si>
  <si>
    <t xml:space="preserve">Load_CI1</t>
  </si>
  <si>
    <t xml:space="preserve">Load_CI3</t>
  </si>
  <si>
    <t xml:space="preserve">Load_CI7</t>
  </si>
  <si>
    <t xml:space="preserve">Load_CI9</t>
  </si>
  <si>
    <t xml:space="preserve">Load_CI10</t>
  </si>
  <si>
    <t xml:space="preserve">Load_CI12</t>
  </si>
  <si>
    <t xml:space="preserve">Load_CI13</t>
  </si>
  <si>
    <t xml:space="preserve">Load_CI14</t>
  </si>
  <si>
    <t xml:space="preserve">Env_Impact</t>
  </si>
  <si>
    <t xml:space="preserve">PV_3</t>
  </si>
  <si>
    <t xml:space="preserve">PV_4</t>
  </si>
  <si>
    <t xml:space="preserve">PV_5</t>
  </si>
  <si>
    <t xml:space="preserve">PV_6</t>
  </si>
  <si>
    <t xml:space="preserve">PV_8</t>
  </si>
  <si>
    <t xml:space="preserve">PV_9</t>
  </si>
  <si>
    <t xml:space="preserve">PV_10</t>
  </si>
  <si>
    <t xml:space="preserve">PV_11</t>
  </si>
  <si>
    <t xml:space="preserve">WT_7</t>
  </si>
  <si>
    <t xml:space="preserve">Residential_fuel_cell_1</t>
  </si>
  <si>
    <t xml:space="preserve">CHP_9</t>
  </si>
  <si>
    <t xml:space="preserve">Fuel_cell_1</t>
  </si>
  <si>
    <t xml:space="preserve">Residential_fuel_cell_2</t>
  </si>
  <si>
    <t xml:space="preserve">ST_5</t>
  </si>
  <si>
    <t xml:space="preserve">ST_10</t>
  </si>
  <si>
    <t xml:space="preserve">Grid</t>
  </si>
  <si>
    <t xml:space="preserve">ID</t>
  </si>
  <si>
    <t xml:space="preserve">Type</t>
  </si>
  <si>
    <t xml:space="preserve">MTTR</t>
  </si>
  <si>
    <t xml:space="preserve">Disc_Type</t>
  </si>
  <si>
    <t xml:space="preserve">Asset_To_Disconet</t>
  </si>
  <si>
    <t xml:space="preserve">Incomes</t>
  </si>
  <si>
    <t xml:space="preserve">CAPEX</t>
  </si>
  <si>
    <t xml:space="preserve">OPEX</t>
  </si>
  <si>
    <t xml:space="preserve">Strategy</t>
  </si>
  <si>
    <t xml:space="preserve">Cr_Fin</t>
  </si>
  <si>
    <t xml:space="preserve">Aux_0</t>
  </si>
  <si>
    <t xml:space="preserve">AUX</t>
  </si>
  <si>
    <t xml:space="preserve">BUS</t>
  </si>
  <si>
    <t xml:space="preserve">Bus_0</t>
  </si>
  <si>
    <t xml:space="preserve">CB_0_1</t>
  </si>
  <si>
    <t xml:space="preserve">CB_SF6</t>
  </si>
  <si>
    <t xml:space="preserve">TR</t>
  </si>
  <si>
    <t xml:space="preserve">TR_0_1</t>
  </si>
  <si>
    <t xml:space="preserve">Strategy_1</t>
  </si>
  <si>
    <t xml:space="preserve">CB_0_12</t>
  </si>
  <si>
    <t xml:space="preserve">TR_0_12</t>
  </si>
  <si>
    <t xml:space="preserve">Strategy_3</t>
  </si>
  <si>
    <t xml:space="preserve">Strategy_2</t>
  </si>
  <si>
    <t xml:space="preserve">CB_R1</t>
  </si>
  <si>
    <t xml:space="preserve">CB</t>
  </si>
  <si>
    <t xml:space="preserve">LO</t>
  </si>
  <si>
    <t xml:space="preserve">CB_CI1</t>
  </si>
  <si>
    <t xml:space="preserve">Line_1_2</t>
  </si>
  <si>
    <t xml:space="preserve">LN</t>
  </si>
  <si>
    <t xml:space="preserve">CB_R12</t>
  </si>
  <si>
    <t xml:space="preserve">CB_CI12</t>
  </si>
  <si>
    <t xml:space="preserve">Line_2_3</t>
  </si>
  <si>
    <t xml:space="preserve">Line_3_4</t>
  </si>
  <si>
    <t xml:space="preserve">Line_7_8</t>
  </si>
  <si>
    <t xml:space="preserve">GEN</t>
  </si>
  <si>
    <t xml:space="preserve">BAT</t>
  </si>
  <si>
    <t xml:space="preserve">ST</t>
  </si>
  <si>
    <t xml:space="preserve">CB_CI9</t>
  </si>
  <si>
    <t xml:space="preserve">Lon</t>
  </si>
  <si>
    <t xml:space="preserve">Lat</t>
  </si>
  <si>
    <t xml:space="preserve">BOG_1</t>
  </si>
  <si>
    <t xml:space="preserve">BOG_2</t>
  </si>
  <si>
    <t xml:space="preserve">BOG_3</t>
  </si>
  <si>
    <t xml:space="preserve">BOG_4</t>
  </si>
  <si>
    <t xml:space="preserve">BOG_5</t>
  </si>
  <si>
    <t xml:space="preserve">BOG_6</t>
  </si>
  <si>
    <t xml:space="preserve">BOG_7</t>
  </si>
  <si>
    <t xml:space="preserve">BOG_8</t>
  </si>
  <si>
    <t xml:space="preserve">BOG_9</t>
  </si>
  <si>
    <t xml:space="preserve">BOG_10</t>
  </si>
  <si>
    <t xml:space="preserve">BOG_11</t>
  </si>
  <si>
    <t xml:space="preserve">BOG_12</t>
  </si>
  <si>
    <t xml:space="preserve">BOG_13</t>
  </si>
  <si>
    <t xml:space="preserve">BOG_14</t>
  </si>
  <si>
    <t xml:space="preserve">BOG_15</t>
  </si>
  <si>
    <t xml:space="preserve">BOG_16</t>
  </si>
  <si>
    <t xml:space="preserve">BOG_17</t>
  </si>
  <si>
    <t xml:space="preserve">BOG_18</t>
  </si>
  <si>
    <t xml:space="preserve">BOG_19</t>
  </si>
  <si>
    <t xml:space="preserve">BOG_20</t>
  </si>
  <si>
    <t xml:space="preserve">BOG_21</t>
  </si>
  <si>
    <t xml:space="preserve">BOG_22</t>
  </si>
  <si>
    <t xml:space="preserve">BOG_23</t>
  </si>
  <si>
    <t xml:space="preserve">BOG_24</t>
  </si>
  <si>
    <t xml:space="preserve">BOG_25</t>
  </si>
  <si>
    <t xml:space="preserve">BOG_26</t>
  </si>
  <si>
    <t xml:space="preserve">BOG_27</t>
  </si>
  <si>
    <t xml:space="preserve">BOG_28</t>
  </si>
  <si>
    <t xml:space="preserve">BOG_29</t>
  </si>
  <si>
    <t xml:space="preserve">BOG_30</t>
  </si>
  <si>
    <t xml:space="preserve">BOG_31</t>
  </si>
  <si>
    <t xml:space="preserve">BOG_32</t>
  </si>
  <si>
    <t xml:space="preserve">BOG_33</t>
  </si>
  <si>
    <t xml:space="preserve">BOG_34</t>
  </si>
  <si>
    <t xml:space="preserve">BOG_35</t>
  </si>
  <si>
    <t xml:space="preserve">BOG_36</t>
  </si>
  <si>
    <t xml:space="preserve">BOG_37</t>
  </si>
  <si>
    <t xml:space="preserve">BOG_38</t>
  </si>
  <si>
    <t xml:space="preserve">BOG_39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</si>
</sst>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#,##0.00"/>
    <numFmt numFmtId="168" formatCode="\$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127622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9211E"/>
        <bgColor rgb="FF993366"/>
      </patternFill>
    </fill>
    <fill>
      <patternFill patternType="solid">
        <fgColor rgb="FF5EB91E"/>
        <bgColor rgb="FF339966"/>
      </patternFill>
    </fill>
    <fill>
      <patternFill patternType="solid">
        <fgColor rgb="FFFFD966"/>
        <bgColor rgb="FFFFFF99"/>
      </patternFill>
    </fill>
    <fill>
      <patternFill patternType="solid">
        <fgColor rgb="FFFFF2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5EB91E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83984375"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57.66"/>
    <col collapsed="false" customWidth="true" hidden="false" outlineLevel="0" max="3" min="3" style="1" width="6.35"/>
    <col collapsed="false" customWidth="true" hidden="false" outlineLevel="0" max="4" min="4" style="1" width="8.66"/>
    <col collapsed="false" customWidth="true" hidden="false" outlineLevel="0" max="6" min="5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1443</v>
      </c>
      <c r="D2" s="9" t="n">
        <f aca="false">322/(5/1000)</f>
        <v>64400</v>
      </c>
      <c r="E2" s="10" t="n">
        <f aca="false">0.5*1000</f>
        <v>500</v>
      </c>
      <c r="F2" s="11" t="n">
        <f aca="false">2*1000</f>
        <v>2000</v>
      </c>
    </row>
    <row r="3" customFormat="false" ht="13.8" hidden="false" customHeight="false" outlineLevel="0" collapsed="false">
      <c r="A3" s="7" t="s">
        <v>8</v>
      </c>
      <c r="B3" s="12" t="s">
        <v>9</v>
      </c>
      <c r="C3" s="12" t="n">
        <v>200</v>
      </c>
      <c r="D3" s="13" t="n">
        <f aca="false">500/(5/1000)</f>
        <v>100000</v>
      </c>
      <c r="E3" s="10" t="n">
        <f aca="false">0.5*1000</f>
        <v>500</v>
      </c>
      <c r="F3" s="14" t="n">
        <f aca="false">2*1000</f>
        <v>2000</v>
      </c>
    </row>
    <row r="4" customFormat="false" ht="13.8" hidden="false" customHeight="false" outlineLevel="0" collapsed="false">
      <c r="A4" s="7" t="s">
        <v>10</v>
      </c>
      <c r="B4" s="12" t="s">
        <v>11</v>
      </c>
      <c r="C4" s="12" t="n">
        <v>630</v>
      </c>
      <c r="D4" s="13" t="n">
        <f aca="false">233.8/(5/1000)</f>
        <v>46760</v>
      </c>
      <c r="E4" s="10" t="n">
        <f aca="false">0.5*1000</f>
        <v>500</v>
      </c>
      <c r="F4" s="14" t="n">
        <f aca="false">2*1000</f>
        <v>2000</v>
      </c>
    </row>
    <row r="5" customFormat="false" ht="13.8" hidden="false" customHeight="false" outlineLevel="0" collapsed="false">
      <c r="A5" s="7" t="s">
        <v>12</v>
      </c>
      <c r="B5" s="12" t="s">
        <v>13</v>
      </c>
      <c r="C5" s="12" t="n">
        <v>1640</v>
      </c>
      <c r="D5" s="13" t="n">
        <f aca="false">522/(5/1000)</f>
        <v>104400</v>
      </c>
      <c r="E5" s="10" t="n">
        <f aca="false">0.5*1000</f>
        <v>500</v>
      </c>
      <c r="F5" s="14" t="n">
        <f aca="false">2*1000</f>
        <v>2000</v>
      </c>
    </row>
    <row r="6" customFormat="false" ht="13.8" hidden="false" customHeight="false" outlineLevel="0" collapsed="false">
      <c r="A6" s="7" t="s">
        <v>14</v>
      </c>
      <c r="B6" s="12" t="s">
        <v>7</v>
      </c>
      <c r="C6" s="12" t="n">
        <v>1443</v>
      </c>
      <c r="D6" s="13" t="n">
        <f aca="false">7.5/(5/1000)</f>
        <v>1500</v>
      </c>
      <c r="E6" s="10" t="n">
        <f aca="false">0.5*1000</f>
        <v>500</v>
      </c>
      <c r="F6" s="14" t="n">
        <f aca="false">2*1000</f>
        <v>2000</v>
      </c>
    </row>
    <row r="7" customFormat="false" ht="13.8" hidden="false" customHeight="false" outlineLevel="0" collapsed="false">
      <c r="A7" s="7" t="s">
        <v>15</v>
      </c>
      <c r="B7" s="12" t="s">
        <v>9</v>
      </c>
      <c r="C7" s="12" t="n">
        <v>200</v>
      </c>
      <c r="D7" s="13" t="n">
        <f aca="false">320/(5/1000)</f>
        <v>64000</v>
      </c>
      <c r="E7" s="10" t="n">
        <f aca="false">0.5*1000</f>
        <v>500</v>
      </c>
      <c r="F7" s="14" t="n">
        <f aca="false">2*1000</f>
        <v>2000</v>
      </c>
    </row>
    <row r="8" customFormat="false" ht="13.8" hidden="false" customHeight="false" outlineLevel="0" collapsed="false">
      <c r="A8" s="7" t="s">
        <v>16</v>
      </c>
      <c r="B8" s="12" t="s">
        <v>17</v>
      </c>
      <c r="C8" s="12" t="n">
        <v>100</v>
      </c>
      <c r="D8" s="13" t="n">
        <f aca="false">329/(5/1000)</f>
        <v>65800</v>
      </c>
      <c r="E8" s="10" t="n">
        <f aca="false">0.5*1000</f>
        <v>500</v>
      </c>
      <c r="F8" s="14" t="n">
        <f aca="false">2*1000</f>
        <v>2000</v>
      </c>
    </row>
    <row r="9" customFormat="false" ht="13.8" hidden="false" customHeight="false" outlineLevel="0" collapsed="false">
      <c r="A9" s="7" t="s">
        <v>18</v>
      </c>
      <c r="B9" s="12" t="s">
        <v>19</v>
      </c>
      <c r="C9" s="12" t="n">
        <v>502</v>
      </c>
      <c r="D9" s="13" t="n">
        <f aca="false">158/(5/1000)</f>
        <v>31600</v>
      </c>
      <c r="E9" s="10" t="n">
        <f aca="false">0.5*1000</f>
        <v>500</v>
      </c>
      <c r="F9" s="14" t="n">
        <f aca="false">2*1000</f>
        <v>2000</v>
      </c>
    </row>
    <row r="10" customFormat="false" ht="13.8" hidden="false" customHeight="false" outlineLevel="0" collapsed="false">
      <c r="A10" s="7" t="s">
        <v>20</v>
      </c>
      <c r="B10" s="12" t="s">
        <v>9</v>
      </c>
      <c r="C10" s="12" t="n">
        <v>200</v>
      </c>
      <c r="D10" s="13" t="n">
        <f aca="false">628/(5/1000)</f>
        <v>125600</v>
      </c>
      <c r="E10" s="10" t="n">
        <f aca="false">0.5*1000</f>
        <v>500</v>
      </c>
      <c r="F10" s="14" t="n">
        <f aca="false">2*1000</f>
        <v>2000</v>
      </c>
    </row>
    <row r="11" customFormat="false" ht="13.8" hidden="false" customHeight="false" outlineLevel="0" collapsed="false">
      <c r="A11" s="7" t="s">
        <v>21</v>
      </c>
      <c r="B11" s="12" t="s">
        <v>11</v>
      </c>
      <c r="C11" s="12" t="n">
        <v>630</v>
      </c>
      <c r="D11" s="13" t="n">
        <f aca="false">274/(5/1000)</f>
        <v>54800</v>
      </c>
      <c r="E11" s="10" t="n">
        <f aca="false">0.5*1000</f>
        <v>500</v>
      </c>
      <c r="F11" s="14" t="n">
        <f aca="false">2*1000</f>
        <v>2000</v>
      </c>
    </row>
    <row r="12" customFormat="false" ht="13.8" hidden="false" customHeight="false" outlineLevel="0" collapsed="false">
      <c r="A12" s="7" t="s">
        <v>22</v>
      </c>
      <c r="B12" s="12" t="s">
        <v>13</v>
      </c>
      <c r="C12" s="12" t="n">
        <v>1640</v>
      </c>
      <c r="D12" s="13" t="n">
        <f aca="false">247.5/(5/1000)</f>
        <v>49500</v>
      </c>
      <c r="E12" s="10" t="n">
        <f aca="false">0.5*1000</f>
        <v>500</v>
      </c>
      <c r="F12" s="15" t="n">
        <f aca="false">+5*1000</f>
        <v>5000</v>
      </c>
    </row>
    <row r="13" customFormat="false" ht="13.8" hidden="false" customHeight="false" outlineLevel="0" collapsed="false">
      <c r="A13" s="7" t="s">
        <v>23</v>
      </c>
      <c r="B13" s="12" t="s">
        <v>7</v>
      </c>
      <c r="C13" s="12" t="n">
        <v>1443</v>
      </c>
      <c r="D13" s="13" t="n">
        <f aca="false">308.6/(5/1000)</f>
        <v>61720</v>
      </c>
      <c r="E13" s="10" t="n">
        <f aca="false">0.5*1000</f>
        <v>500</v>
      </c>
      <c r="F13" s="13" t="n">
        <f aca="false">+5*1000</f>
        <v>5000</v>
      </c>
    </row>
    <row r="14" customFormat="false" ht="13.8" hidden="false" customHeight="false" outlineLevel="0" collapsed="false">
      <c r="A14" s="7" t="s">
        <v>24</v>
      </c>
      <c r="B14" s="12" t="s">
        <v>13</v>
      </c>
      <c r="C14" s="12" t="n">
        <v>1640</v>
      </c>
      <c r="D14" s="13" t="n">
        <f aca="false">224/(5/1000)</f>
        <v>44800</v>
      </c>
      <c r="E14" s="10" t="n">
        <f aca="false">0.5*1000</f>
        <v>500</v>
      </c>
      <c r="F14" s="13" t="n">
        <f aca="false">+5*1000</f>
        <v>5000</v>
      </c>
    </row>
    <row r="15" customFormat="false" ht="13.8" hidden="false" customHeight="false" outlineLevel="0" collapsed="false">
      <c r="A15" s="7" t="s">
        <v>25</v>
      </c>
      <c r="B15" s="12" t="s">
        <v>7</v>
      </c>
      <c r="C15" s="12" t="n">
        <v>1443</v>
      </c>
      <c r="D15" s="13" t="n">
        <f aca="false">139/(5/1000)</f>
        <v>27800</v>
      </c>
      <c r="E15" s="10" t="n">
        <f aca="false">0.5*1000</f>
        <v>500</v>
      </c>
      <c r="F15" s="13" t="n">
        <f aca="false">+5*1000</f>
        <v>5000</v>
      </c>
    </row>
    <row r="16" customFormat="false" ht="13.8" hidden="false" customHeight="false" outlineLevel="0" collapsed="false">
      <c r="A16" s="7" t="s">
        <v>26</v>
      </c>
      <c r="B16" s="12" t="s">
        <v>19</v>
      </c>
      <c r="C16" s="12" t="n">
        <v>502</v>
      </c>
      <c r="D16" s="13" t="n">
        <f aca="false">281/(5/1000)</f>
        <v>56200</v>
      </c>
      <c r="E16" s="10" t="n">
        <f aca="false">0.5*1000</f>
        <v>500</v>
      </c>
      <c r="F16" s="13" t="n">
        <f aca="false">+5*1000</f>
        <v>5000</v>
      </c>
    </row>
    <row r="17" customFormat="false" ht="13.8" hidden="false" customHeight="false" outlineLevel="0" collapsed="false">
      <c r="A17" s="7" t="s">
        <v>27</v>
      </c>
      <c r="B17" s="12" t="s">
        <v>9</v>
      </c>
      <c r="C17" s="12" t="n">
        <v>200</v>
      </c>
      <c r="D17" s="13" t="n">
        <f aca="false">206/(5/1000)</f>
        <v>41200</v>
      </c>
      <c r="E17" s="10" t="n">
        <f aca="false">0.5*1000</f>
        <v>500</v>
      </c>
      <c r="F17" s="13" t="n">
        <f aca="false">+5*1000</f>
        <v>5000</v>
      </c>
    </row>
    <row r="18" customFormat="false" ht="13.8" hidden="false" customHeight="false" outlineLevel="0" collapsed="false">
      <c r="A18" s="7" t="s">
        <v>28</v>
      </c>
      <c r="B18" s="12" t="s">
        <v>11</v>
      </c>
      <c r="C18" s="12" t="n">
        <v>630</v>
      </c>
      <c r="D18" s="13" t="n">
        <f aca="false">283.5/(5/1000)</f>
        <v>56700</v>
      </c>
      <c r="E18" s="10" t="n">
        <f aca="false">0.5*1000</f>
        <v>500</v>
      </c>
      <c r="F18" s="13" t="n">
        <f aca="false">+5*1000</f>
        <v>5000</v>
      </c>
    </row>
    <row r="19" customFormat="false" ht="13.8" hidden="false" customHeight="false" outlineLevel="0" collapsed="false">
      <c r="A19" s="7" t="s">
        <v>29</v>
      </c>
      <c r="B19" s="12" t="s">
        <v>13</v>
      </c>
      <c r="C19" s="12" t="n">
        <v>1640</v>
      </c>
      <c r="D19" s="13" t="n">
        <f aca="false">9.2/(5/1000)</f>
        <v>1840</v>
      </c>
      <c r="E19" s="10" t="n">
        <f aca="false">0.5*1000</f>
        <v>500</v>
      </c>
      <c r="F19" s="13" t="n">
        <f aca="false">+5*1000</f>
        <v>5000</v>
      </c>
    </row>
    <row r="20" customFormat="false" ht="13.8" hidden="false" customHeight="false" outlineLevel="0" collapsed="false">
      <c r="A20" s="16"/>
      <c r="B20" s="17"/>
      <c r="C20" s="17"/>
      <c r="D20" s="18"/>
      <c r="E20" s="19"/>
      <c r="F20" s="20"/>
    </row>
    <row r="21" customFormat="false" ht="13.8" hidden="false" customHeight="false" outlineLevel="0" collapsed="false">
      <c r="A21" s="21"/>
      <c r="B21" s="18"/>
      <c r="C21" s="18"/>
      <c r="D21" s="18"/>
      <c r="E21" s="19"/>
      <c r="F21" s="20"/>
    </row>
    <row r="22" customFormat="false" ht="13.8" hidden="false" customHeight="false" outlineLevel="0" collapsed="false">
      <c r="A22" s="21"/>
      <c r="B22" s="18"/>
      <c r="C22" s="18"/>
      <c r="D22" s="18"/>
      <c r="E22" s="19"/>
      <c r="F22" s="20"/>
    </row>
    <row r="23" customFormat="false" ht="13.8" hidden="false" customHeight="false" outlineLevel="0" collapsed="false">
      <c r="A23" s="21"/>
      <c r="B23" s="18"/>
      <c r="C23" s="18"/>
      <c r="D23" s="18"/>
      <c r="E23" s="19"/>
      <c r="F23" s="20"/>
    </row>
    <row r="24" customFormat="false" ht="13.8" hidden="false" customHeight="false" outlineLevel="0" collapsed="false">
      <c r="A24" s="21"/>
      <c r="B24" s="18"/>
      <c r="C24" s="18"/>
      <c r="D24" s="18"/>
      <c r="E24" s="19"/>
      <c r="F24" s="20"/>
    </row>
    <row r="25" customFormat="false" ht="13.8" hidden="false" customHeight="false" outlineLevel="0" collapsed="false">
      <c r="A25" s="21"/>
      <c r="B25" s="18"/>
      <c r="C25" s="18"/>
      <c r="D25" s="18"/>
      <c r="E25" s="19"/>
      <c r="F25" s="20"/>
    </row>
    <row r="26" customFormat="false" ht="13.8" hidden="false" customHeight="false" outlineLevel="0" collapsed="false">
      <c r="A26" s="21"/>
      <c r="B26" s="18"/>
      <c r="C26" s="18"/>
      <c r="D26" s="18"/>
      <c r="E26" s="19"/>
      <c r="F26" s="20"/>
    </row>
    <row r="27" customFormat="false" ht="13.8" hidden="false" customHeight="false" outlineLevel="0" collapsed="false">
      <c r="A27" s="21"/>
      <c r="B27" s="18"/>
      <c r="C27" s="18"/>
      <c r="D27" s="18"/>
      <c r="E27" s="19"/>
      <c r="F27" s="20"/>
    </row>
    <row r="28" customFormat="false" ht="13.8" hidden="false" customHeight="false" outlineLevel="0" collapsed="false">
      <c r="A28" s="21"/>
      <c r="B28" s="18"/>
      <c r="C28" s="18"/>
      <c r="D28" s="18"/>
      <c r="E28" s="19"/>
      <c r="F28" s="20"/>
    </row>
    <row r="29" customFormat="false" ht="13.8" hidden="false" customHeight="false" outlineLevel="0" collapsed="false">
      <c r="A29" s="21"/>
      <c r="B29" s="18"/>
      <c r="C29" s="18"/>
      <c r="D29" s="18"/>
      <c r="E29" s="19"/>
      <c r="F29" s="20"/>
    </row>
    <row r="30" customFormat="false" ht="13.8" hidden="false" customHeight="false" outlineLevel="0" collapsed="false">
      <c r="A30" s="21"/>
      <c r="B30" s="18"/>
      <c r="C30" s="18"/>
      <c r="D30" s="18"/>
      <c r="E30" s="19"/>
      <c r="F30" s="20"/>
    </row>
    <row r="31" customFormat="false" ht="13.8" hidden="false" customHeight="false" outlineLevel="0" collapsed="false">
      <c r="A31" s="21"/>
      <c r="B31" s="18"/>
      <c r="C31" s="18"/>
      <c r="D31" s="18"/>
      <c r="E31" s="22"/>
    </row>
    <row r="32" customFormat="false" ht="13.8" hidden="false" customHeight="false" outlineLevel="0" collapsed="false">
      <c r="A32" s="21"/>
      <c r="B32" s="18"/>
      <c r="C32" s="18"/>
      <c r="D32" s="18"/>
      <c r="E32" s="22"/>
    </row>
    <row r="33" customFormat="false" ht="13.8" hidden="false" customHeight="false" outlineLevel="0" collapsed="false">
      <c r="A33" s="21"/>
      <c r="B33" s="18"/>
      <c r="C33" s="18"/>
      <c r="D33" s="18"/>
      <c r="E33" s="22"/>
    </row>
    <row r="34" customFormat="false" ht="13.8" hidden="false" customHeight="false" outlineLevel="0" collapsed="false">
      <c r="A34" s="21"/>
      <c r="B34" s="18"/>
      <c r="C34" s="18"/>
      <c r="D34" s="18"/>
      <c r="E34" s="22"/>
    </row>
    <row r="35" customFormat="false" ht="13.8" hidden="false" customHeight="false" outlineLevel="0" collapsed="false">
      <c r="A35" s="21"/>
      <c r="B35" s="18"/>
      <c r="C35" s="18"/>
      <c r="D35" s="18"/>
      <c r="E35" s="22"/>
    </row>
    <row r="36" customFormat="false" ht="13.8" hidden="false" customHeight="false" outlineLevel="0" collapsed="false">
      <c r="A36" s="21"/>
      <c r="B36" s="18"/>
      <c r="C36" s="18"/>
      <c r="D36" s="18"/>
      <c r="E36" s="22"/>
    </row>
    <row r="37" customFormat="false" ht="13.8" hidden="false" customHeight="false" outlineLevel="0" collapsed="false">
      <c r="A37" s="21"/>
      <c r="B37" s="18"/>
      <c r="C37" s="18"/>
      <c r="D37" s="18"/>
      <c r="E37" s="22"/>
    </row>
    <row r="38" customFormat="false" ht="13.8" hidden="false" customHeight="false" outlineLevel="0" collapsed="false">
      <c r="A38" s="21"/>
      <c r="B38" s="18"/>
      <c r="C38" s="18"/>
      <c r="D38" s="18"/>
      <c r="E38" s="22"/>
    </row>
    <row r="39" customFormat="false" ht="13.8" hidden="false" customHeight="false" outlineLevel="0" collapsed="false">
      <c r="A39" s="21"/>
      <c r="B39" s="18"/>
      <c r="C39" s="18"/>
      <c r="D39" s="18"/>
      <c r="E39" s="22"/>
    </row>
    <row r="40" customFormat="false" ht="13.8" hidden="false" customHeight="false" outlineLevel="0" collapsed="false">
      <c r="A40" s="21"/>
      <c r="B40" s="18"/>
      <c r="C40" s="18"/>
      <c r="D40" s="18"/>
      <c r="E40" s="22"/>
    </row>
    <row r="41" customFormat="false" ht="13.8" hidden="false" customHeight="false" outlineLevel="0" collapsed="false">
      <c r="A41" s="21"/>
      <c r="B41" s="18"/>
      <c r="C41" s="18"/>
      <c r="D41" s="18"/>
      <c r="E41" s="22"/>
    </row>
    <row r="42" customFormat="false" ht="13.8" hidden="false" customHeight="false" outlineLevel="0" collapsed="false">
      <c r="A42" s="21"/>
      <c r="B42" s="18"/>
      <c r="C42" s="18"/>
      <c r="D42" s="18"/>
      <c r="E42" s="22"/>
    </row>
    <row r="43" customFormat="false" ht="13.8" hidden="false" customHeight="false" outlineLevel="0" collapsed="false">
      <c r="A43" s="21"/>
      <c r="B43" s="18"/>
      <c r="C43" s="18"/>
      <c r="D43" s="18"/>
      <c r="E43" s="22"/>
    </row>
    <row r="44" customFormat="false" ht="13.8" hidden="false" customHeight="false" outlineLevel="0" collapsed="false">
      <c r="A44" s="21"/>
      <c r="B44" s="18"/>
      <c r="C44" s="18"/>
      <c r="D44" s="18"/>
      <c r="E44" s="22"/>
    </row>
    <row r="45" customFormat="false" ht="13.8" hidden="false" customHeight="false" outlineLevel="0" collapsed="false">
      <c r="A45" s="21"/>
      <c r="B45" s="18"/>
      <c r="C45" s="18"/>
      <c r="D45" s="18"/>
      <c r="E45" s="22"/>
    </row>
    <row r="46" customFormat="false" ht="13.8" hidden="false" customHeight="false" outlineLevel="0" collapsed="false">
      <c r="A46" s="21"/>
      <c r="B46" s="18"/>
      <c r="C46" s="18"/>
      <c r="D46" s="18"/>
      <c r="E46" s="22"/>
    </row>
    <row r="47" customFormat="false" ht="13.8" hidden="false" customHeight="false" outlineLevel="0" collapsed="false">
      <c r="A47" s="21"/>
      <c r="B47" s="18"/>
      <c r="C47" s="18"/>
      <c r="D47" s="18"/>
      <c r="E47" s="22"/>
    </row>
    <row r="48" customFormat="false" ht="13.8" hidden="false" customHeight="false" outlineLevel="0" collapsed="false">
      <c r="A48" s="21"/>
      <c r="B48" s="18"/>
      <c r="C48" s="18"/>
      <c r="D48" s="18"/>
      <c r="E48" s="22"/>
    </row>
    <row r="49" customFormat="false" ht="13.8" hidden="false" customHeight="false" outlineLevel="0" collapsed="false">
      <c r="A49" s="21"/>
      <c r="B49" s="18"/>
      <c r="C49" s="18"/>
      <c r="D49" s="18"/>
      <c r="E49" s="22"/>
    </row>
    <row r="50" customFormat="false" ht="13.8" hidden="false" customHeight="false" outlineLevel="0" collapsed="false">
      <c r="A50" s="21"/>
      <c r="B50" s="18"/>
      <c r="C50" s="18"/>
      <c r="D50" s="18"/>
      <c r="E50" s="22"/>
    </row>
    <row r="51" customFormat="false" ht="13.8" hidden="false" customHeight="false" outlineLevel="0" collapsed="false">
      <c r="A51" s="21"/>
      <c r="B51" s="18"/>
      <c r="C51" s="18"/>
      <c r="D51" s="18"/>
      <c r="E51" s="22"/>
    </row>
    <row r="52" customFormat="false" ht="13.8" hidden="false" customHeight="false" outlineLevel="0" collapsed="false">
      <c r="A52" s="21"/>
      <c r="B52" s="18"/>
      <c r="C52" s="18"/>
      <c r="D52" s="18"/>
      <c r="E52" s="22"/>
    </row>
    <row r="53" customFormat="false" ht="13.8" hidden="false" customHeight="false" outlineLevel="0" collapsed="false">
      <c r="A53" s="21"/>
      <c r="B53" s="18"/>
      <c r="C53" s="18"/>
      <c r="D53" s="18"/>
      <c r="E53" s="22"/>
    </row>
    <row r="54" customFormat="false" ht="13.8" hidden="false" customHeight="false" outlineLevel="0" collapsed="false">
      <c r="A54" s="21"/>
      <c r="B54" s="18"/>
      <c r="C54" s="18"/>
      <c r="D54" s="18"/>
      <c r="E54" s="22"/>
    </row>
    <row r="55" customFormat="false" ht="13.8" hidden="false" customHeight="false" outlineLevel="0" collapsed="false">
      <c r="A55" s="21"/>
      <c r="B55" s="18"/>
      <c r="C55" s="18"/>
      <c r="D55" s="18"/>
      <c r="E55" s="22"/>
    </row>
    <row r="56" customFormat="false" ht="13.8" hidden="false" customHeight="false" outlineLevel="0" collapsed="false">
      <c r="A56" s="21"/>
      <c r="B56" s="18"/>
      <c r="C56" s="18"/>
      <c r="D56" s="18"/>
      <c r="E56" s="22"/>
    </row>
    <row r="57" customFormat="false" ht="13.8" hidden="false" customHeight="false" outlineLevel="0" collapsed="false">
      <c r="A57" s="21"/>
      <c r="B57" s="18"/>
      <c r="C57" s="18"/>
      <c r="D57" s="18"/>
      <c r="E57" s="22"/>
    </row>
    <row r="58" customFormat="false" ht="13.8" hidden="false" customHeight="false" outlineLevel="0" collapsed="false">
      <c r="A58" s="21"/>
      <c r="B58" s="18"/>
      <c r="C58" s="18"/>
      <c r="D58" s="18"/>
      <c r="E58" s="22"/>
    </row>
    <row r="59" customFormat="false" ht="13.8" hidden="false" customHeight="false" outlineLevel="0" collapsed="false">
      <c r="A59" s="21"/>
      <c r="B59" s="18"/>
      <c r="C59" s="18"/>
      <c r="D59" s="18"/>
      <c r="E59" s="22"/>
    </row>
    <row r="60" customFormat="false" ht="13.8" hidden="false" customHeight="false" outlineLevel="0" collapsed="false">
      <c r="A60" s="21"/>
      <c r="B60" s="18"/>
      <c r="C60" s="18"/>
      <c r="D60" s="18"/>
      <c r="E60" s="22"/>
    </row>
    <row r="61" customFormat="false" ht="13.8" hidden="false" customHeight="false" outlineLevel="0" collapsed="false">
      <c r="A61" s="21"/>
      <c r="B61" s="18"/>
      <c r="C61" s="18"/>
      <c r="D61" s="18"/>
      <c r="E61" s="22"/>
    </row>
    <row r="62" customFormat="false" ht="13.8" hidden="false" customHeight="false" outlineLevel="0" collapsed="false">
      <c r="A62" s="21"/>
      <c r="B62" s="18"/>
      <c r="C62" s="18"/>
      <c r="D62" s="18"/>
      <c r="E62" s="22"/>
    </row>
    <row r="63" customFormat="false" ht="13.8" hidden="false" customHeight="false" outlineLevel="0" collapsed="false">
      <c r="A63" s="21"/>
      <c r="B63" s="18"/>
      <c r="C63" s="18"/>
      <c r="D63" s="18"/>
      <c r="E63" s="22"/>
    </row>
    <row r="64" customFormat="false" ht="13.8" hidden="false" customHeight="false" outlineLevel="0" collapsed="false">
      <c r="A64" s="21"/>
      <c r="B64" s="18"/>
      <c r="C64" s="18"/>
      <c r="D64" s="18"/>
      <c r="E64" s="22"/>
    </row>
    <row r="65" customFormat="false" ht="13.8" hidden="false" customHeight="false" outlineLevel="0" collapsed="false">
      <c r="A65" s="21"/>
      <c r="B65" s="18"/>
      <c r="C65" s="18"/>
      <c r="D65" s="18"/>
      <c r="E65" s="22"/>
    </row>
    <row r="66" customFormat="false" ht="13.8" hidden="false" customHeight="false" outlineLevel="0" collapsed="false">
      <c r="A66" s="21"/>
      <c r="B66" s="18"/>
      <c r="C66" s="18"/>
      <c r="D66" s="18"/>
      <c r="E66" s="22"/>
    </row>
    <row r="67" customFormat="false" ht="13.8" hidden="false" customHeight="false" outlineLevel="0" collapsed="false">
      <c r="A67" s="21"/>
      <c r="B67" s="18"/>
      <c r="C67" s="18"/>
      <c r="D67" s="18"/>
      <c r="E67" s="22"/>
    </row>
    <row r="68" customFormat="false" ht="13.8" hidden="false" customHeight="false" outlineLevel="0" collapsed="false">
      <c r="A68" s="21"/>
      <c r="B68" s="18"/>
      <c r="C68" s="18"/>
      <c r="D68" s="18"/>
      <c r="E68" s="22"/>
    </row>
    <row r="69" customFormat="false" ht="13.8" hidden="false" customHeight="false" outlineLevel="0" collapsed="false">
      <c r="A69" s="21"/>
      <c r="B69" s="18"/>
      <c r="C69" s="18"/>
      <c r="D69" s="18"/>
      <c r="E69" s="22"/>
    </row>
    <row r="70" customFormat="false" ht="13.8" hidden="false" customHeight="false" outlineLevel="0" collapsed="false">
      <c r="A70" s="21"/>
      <c r="B70" s="18"/>
      <c r="C70" s="18"/>
      <c r="D70" s="18"/>
      <c r="E70" s="22"/>
    </row>
    <row r="71" customFormat="false" ht="13.8" hidden="false" customHeight="false" outlineLevel="0" collapsed="false">
      <c r="A71" s="21"/>
      <c r="B71" s="18"/>
      <c r="C71" s="18"/>
      <c r="D71" s="18"/>
      <c r="E71" s="22"/>
    </row>
    <row r="72" customFormat="false" ht="13.8" hidden="false" customHeight="false" outlineLevel="0" collapsed="false">
      <c r="A72" s="21"/>
      <c r="B72" s="18"/>
      <c r="C72" s="18"/>
      <c r="D72" s="18"/>
      <c r="E72" s="22"/>
    </row>
    <row r="73" customFormat="false" ht="13.8" hidden="false" customHeight="false" outlineLevel="0" collapsed="false">
      <c r="A73" s="21"/>
      <c r="B73" s="18"/>
      <c r="C73" s="18"/>
      <c r="D73" s="18"/>
      <c r="E73" s="22"/>
    </row>
    <row r="74" customFormat="false" ht="13.8" hidden="false" customHeight="false" outlineLevel="0" collapsed="false">
      <c r="A74" s="21"/>
      <c r="B74" s="18"/>
      <c r="C74" s="18"/>
      <c r="D74" s="18"/>
      <c r="E74" s="22"/>
    </row>
    <row r="75" customFormat="false" ht="13.8" hidden="false" customHeight="false" outlineLevel="0" collapsed="false">
      <c r="A75" s="21"/>
      <c r="B75" s="18"/>
      <c r="C75" s="18"/>
      <c r="D75" s="18"/>
      <c r="E75" s="22"/>
    </row>
    <row r="76" customFormat="false" ht="13.8" hidden="false" customHeight="false" outlineLevel="0" collapsed="false">
      <c r="A76" s="21"/>
      <c r="B76" s="18"/>
      <c r="C76" s="18"/>
      <c r="D76" s="18"/>
      <c r="E76" s="22"/>
    </row>
    <row r="77" customFormat="false" ht="13.8" hidden="false" customHeight="false" outlineLevel="0" collapsed="false">
      <c r="A77" s="21"/>
      <c r="B77" s="21"/>
      <c r="C77" s="18"/>
      <c r="D77" s="18"/>
      <c r="E77" s="22"/>
    </row>
    <row r="78" customFormat="false" ht="13.8" hidden="false" customHeight="false" outlineLevel="0" collapsed="false">
      <c r="A78" s="21"/>
      <c r="B78" s="21"/>
      <c r="C78" s="18"/>
      <c r="D78" s="18"/>
      <c r="E78" s="22"/>
    </row>
    <row r="79" customFormat="false" ht="13.8" hidden="false" customHeight="false" outlineLevel="0" collapsed="false">
      <c r="A79" s="21"/>
      <c r="B79" s="21"/>
      <c r="C79" s="18"/>
      <c r="D79" s="18"/>
      <c r="E79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83984375" defaultRowHeight="13.8" zeroHeight="false" outlineLevelRow="0" outlineLevelCol="0"/>
  <cols>
    <col collapsed="false" customWidth="true" hidden="false" outlineLevel="0" max="1" min="1" style="1" width="26.39"/>
    <col collapsed="false" customWidth="true" hidden="false" outlineLevel="0" max="2" min="2" style="1" width="57.66"/>
    <col collapsed="false" customWidth="true" hidden="false" outlineLevel="0" max="3" min="3" style="1" width="9.17"/>
    <col collapsed="false" customWidth="true" hidden="false" outlineLevel="0" max="5" min="4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4</v>
      </c>
      <c r="E1" s="6" t="s">
        <v>5</v>
      </c>
      <c r="F1" s="6" t="s">
        <v>30</v>
      </c>
    </row>
    <row r="2" customFormat="false" ht="13.8" hidden="false" customHeight="false" outlineLevel="0" collapsed="false">
      <c r="A2" s="7" t="s">
        <v>31</v>
      </c>
      <c r="B2" s="8" t="s">
        <v>7</v>
      </c>
      <c r="C2" s="8" t="n">
        <v>1</v>
      </c>
      <c r="D2" s="10" t="n">
        <v>0</v>
      </c>
      <c r="E2" s="9" t="n">
        <v>0</v>
      </c>
      <c r="F2" s="0" t="n">
        <v>0</v>
      </c>
    </row>
    <row r="3" customFormat="false" ht="13.8" hidden="false" customHeight="false" outlineLevel="0" collapsed="false">
      <c r="A3" s="7" t="s">
        <v>32</v>
      </c>
      <c r="B3" s="12" t="s">
        <v>9</v>
      </c>
      <c r="C3" s="12" t="n">
        <v>1</v>
      </c>
      <c r="D3" s="10" t="n">
        <v>0</v>
      </c>
      <c r="E3" s="13" t="n">
        <v>0</v>
      </c>
      <c r="F3" s="0" t="n">
        <v>0</v>
      </c>
    </row>
    <row r="4" customFormat="false" ht="13.8" hidden="false" customHeight="false" outlineLevel="0" collapsed="false">
      <c r="A4" s="7" t="s">
        <v>33</v>
      </c>
      <c r="B4" s="12" t="s">
        <v>11</v>
      </c>
      <c r="C4" s="12" t="n">
        <v>1</v>
      </c>
      <c r="D4" s="10" t="n">
        <v>0</v>
      </c>
      <c r="E4" s="13" t="n">
        <v>0</v>
      </c>
      <c r="F4" s="0" t="n">
        <v>0</v>
      </c>
    </row>
    <row r="5" customFormat="false" ht="13.8" hidden="false" customHeight="false" outlineLevel="0" collapsed="false">
      <c r="A5" s="7" t="s">
        <v>34</v>
      </c>
      <c r="B5" s="12" t="s">
        <v>13</v>
      </c>
      <c r="C5" s="12" t="n">
        <v>1</v>
      </c>
      <c r="D5" s="10" t="n">
        <v>0</v>
      </c>
      <c r="E5" s="13" t="n">
        <v>0</v>
      </c>
      <c r="F5" s="0" t="n">
        <v>0</v>
      </c>
    </row>
    <row r="6" customFormat="false" ht="13.8" hidden="false" customHeight="false" outlineLevel="0" collapsed="false">
      <c r="A6" s="7" t="s">
        <v>35</v>
      </c>
      <c r="B6" s="12" t="s">
        <v>7</v>
      </c>
      <c r="C6" s="12" t="n">
        <v>1</v>
      </c>
      <c r="D6" s="10" t="n">
        <v>0</v>
      </c>
      <c r="E6" s="13" t="n">
        <v>0</v>
      </c>
      <c r="F6" s="0" t="n">
        <v>0</v>
      </c>
    </row>
    <row r="7" customFormat="false" ht="13.8" hidden="false" customHeight="false" outlineLevel="0" collapsed="false">
      <c r="A7" s="7" t="s">
        <v>36</v>
      </c>
      <c r="B7" s="12" t="s">
        <v>9</v>
      </c>
      <c r="C7" s="12" t="n">
        <v>1</v>
      </c>
      <c r="D7" s="10" t="n">
        <v>0</v>
      </c>
      <c r="E7" s="13" t="n">
        <v>0</v>
      </c>
      <c r="F7" s="0" t="n">
        <v>0</v>
      </c>
    </row>
    <row r="8" customFormat="false" ht="13.8" hidden="false" customHeight="false" outlineLevel="0" collapsed="false">
      <c r="A8" s="7" t="s">
        <v>37</v>
      </c>
      <c r="B8" s="12" t="s">
        <v>17</v>
      </c>
      <c r="C8" s="12" t="n">
        <v>1</v>
      </c>
      <c r="D8" s="10" t="n">
        <v>0</v>
      </c>
      <c r="E8" s="13" t="n">
        <v>0</v>
      </c>
      <c r="F8" s="0" t="n">
        <v>0</v>
      </c>
    </row>
    <row r="9" customFormat="false" ht="13.8" hidden="false" customHeight="false" outlineLevel="0" collapsed="false">
      <c r="A9" s="7" t="s">
        <v>38</v>
      </c>
      <c r="B9" s="12" t="s">
        <v>19</v>
      </c>
      <c r="C9" s="12" t="n">
        <v>1</v>
      </c>
      <c r="D9" s="10" t="n">
        <v>0</v>
      </c>
      <c r="E9" s="13" t="n">
        <v>0</v>
      </c>
      <c r="F9" s="0" t="n">
        <v>0</v>
      </c>
    </row>
    <row r="10" customFormat="false" ht="13.8" hidden="false" customHeight="false" outlineLevel="0" collapsed="false">
      <c r="A10" s="7" t="s">
        <v>39</v>
      </c>
      <c r="B10" s="12" t="s">
        <v>9</v>
      </c>
      <c r="C10" s="12" t="n">
        <v>1</v>
      </c>
      <c r="D10" s="10" t="n">
        <v>0</v>
      </c>
      <c r="E10" s="13" t="n">
        <v>0</v>
      </c>
      <c r="F10" s="0" t="n">
        <v>0</v>
      </c>
    </row>
    <row r="11" customFormat="false" ht="13.8" hidden="false" customHeight="false" outlineLevel="0" collapsed="false">
      <c r="A11" s="7" t="s">
        <v>40</v>
      </c>
      <c r="B11" s="12" t="s">
        <v>11</v>
      </c>
      <c r="C11" s="12" t="n">
        <v>1</v>
      </c>
      <c r="D11" s="10" t="n">
        <v>0</v>
      </c>
      <c r="E11" s="13" t="n">
        <v>0</v>
      </c>
      <c r="F11" s="0" t="n">
        <v>0</v>
      </c>
    </row>
    <row r="12" customFormat="false" ht="13.8" hidden="false" customHeight="false" outlineLevel="0" collapsed="false">
      <c r="A12" s="7" t="s">
        <v>41</v>
      </c>
      <c r="B12" s="12" t="s">
        <v>13</v>
      </c>
      <c r="C12" s="12" t="n">
        <v>1</v>
      </c>
      <c r="D12" s="10" t="n">
        <v>0</v>
      </c>
      <c r="E12" s="13" t="n">
        <f aca="false">+0.1*1000</f>
        <v>100</v>
      </c>
      <c r="F12" s="0" t="n">
        <f aca="false">+0.5*1000</f>
        <v>500</v>
      </c>
    </row>
    <row r="13" customFormat="false" ht="13.8" hidden="false" customHeight="false" outlineLevel="0" collapsed="false">
      <c r="A13" s="7" t="s">
        <v>42</v>
      </c>
      <c r="B13" s="12" t="s">
        <v>7</v>
      </c>
      <c r="C13" s="12" t="n">
        <v>1</v>
      </c>
      <c r="D13" s="10" t="n">
        <v>0</v>
      </c>
      <c r="E13" s="13" t="n">
        <v>0</v>
      </c>
      <c r="F13" s="0" t="n">
        <v>0</v>
      </c>
    </row>
    <row r="14" customFormat="false" ht="13.8" hidden="false" customHeight="false" outlineLevel="0" collapsed="false">
      <c r="A14" s="7" t="s">
        <v>43</v>
      </c>
      <c r="B14" s="12" t="s">
        <v>13</v>
      </c>
      <c r="C14" s="12" t="n">
        <v>1</v>
      </c>
      <c r="D14" s="10" t="n">
        <v>0</v>
      </c>
      <c r="E14" s="13" t="n">
        <v>0</v>
      </c>
      <c r="F14" s="0" t="n">
        <v>0</v>
      </c>
    </row>
    <row r="15" customFormat="false" ht="13.8" hidden="false" customHeight="false" outlineLevel="0" collapsed="false">
      <c r="A15" s="7" t="s">
        <v>44</v>
      </c>
      <c r="B15" s="12" t="s">
        <v>7</v>
      </c>
      <c r="C15" s="12" t="n">
        <v>1</v>
      </c>
      <c r="D15" s="10" t="n">
        <v>0</v>
      </c>
      <c r="E15" s="13" t="n">
        <v>0</v>
      </c>
      <c r="F15" s="0" t="n">
        <v>0</v>
      </c>
    </row>
    <row r="16" customFormat="false" ht="13.8" hidden="false" customHeight="false" outlineLevel="0" collapsed="false">
      <c r="A16" s="7" t="s">
        <v>45</v>
      </c>
      <c r="B16" s="12" t="s">
        <v>19</v>
      </c>
      <c r="C16" s="12" t="n">
        <v>1</v>
      </c>
      <c r="D16" s="10" t="n">
        <v>0</v>
      </c>
      <c r="E16" s="13" t="n">
        <v>0</v>
      </c>
      <c r="F16" s="0" t="n">
        <v>0</v>
      </c>
    </row>
    <row r="17" customFormat="false" ht="13.8" hidden="false" customHeight="false" outlineLevel="0" collapsed="false">
      <c r="A17" s="7" t="s">
        <v>46</v>
      </c>
      <c r="B17" s="12" t="s">
        <v>9</v>
      </c>
      <c r="C17" s="12" t="n">
        <v>1</v>
      </c>
      <c r="D17" s="10" t="n">
        <v>0</v>
      </c>
      <c r="E17" s="13" t="n">
        <f aca="false">0.15*1000</f>
        <v>150</v>
      </c>
      <c r="F17" s="0" t="n">
        <f aca="false">+0.5*1000</f>
        <v>500</v>
      </c>
    </row>
    <row r="18" customFormat="false" ht="13.8" hidden="false" customHeight="false" outlineLevel="0" collapsed="false">
      <c r="A18" s="21"/>
      <c r="B18" s="18"/>
      <c r="C18" s="18"/>
      <c r="D18" s="22"/>
    </row>
    <row r="19" customFormat="false" ht="13.8" hidden="false" customHeight="false" outlineLevel="0" collapsed="false">
      <c r="A19" s="21"/>
      <c r="B19" s="18"/>
      <c r="C19" s="18"/>
      <c r="D19" s="22"/>
    </row>
    <row r="20" customFormat="false" ht="13.8" hidden="false" customHeight="false" outlineLevel="0" collapsed="false">
      <c r="A20" s="21"/>
      <c r="B20" s="18"/>
      <c r="C20" s="18"/>
      <c r="D20" s="22"/>
    </row>
    <row r="21" customFormat="false" ht="13.8" hidden="false" customHeight="false" outlineLevel="0" collapsed="false">
      <c r="A21" s="21"/>
      <c r="B21" s="21"/>
      <c r="C21" s="21"/>
      <c r="D21" s="22"/>
    </row>
    <row r="22" customFormat="false" ht="13.8" hidden="false" customHeight="false" outlineLevel="0" collapsed="false">
      <c r="A22" s="21"/>
      <c r="B22" s="21"/>
      <c r="C22" s="21"/>
      <c r="D22" s="22"/>
    </row>
    <row r="23" customFormat="false" ht="13.8" hidden="false" customHeight="false" outlineLevel="0" collapsed="false">
      <c r="A23" s="21"/>
      <c r="B23" s="21"/>
      <c r="C23" s="21"/>
      <c r="D23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15" activeCellId="0" sqref="I15"/>
    </sheetView>
  </sheetViews>
  <sheetFormatPr defaultColWidth="9.210937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3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3.65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A1" s="5" t="s">
        <v>47</v>
      </c>
      <c r="B1" s="24" t="s">
        <v>0</v>
      </c>
      <c r="C1" s="24" t="s">
        <v>48</v>
      </c>
      <c r="D1" s="5" t="s">
        <v>49</v>
      </c>
      <c r="E1" s="5" t="s">
        <v>50</v>
      </c>
      <c r="F1" s="5" t="s">
        <v>51</v>
      </c>
      <c r="G1" s="25" t="s">
        <v>52</v>
      </c>
      <c r="H1" s="25" t="s">
        <v>53</v>
      </c>
      <c r="I1" s="25" t="s">
        <v>54</v>
      </c>
      <c r="J1" s="26" t="s">
        <v>55</v>
      </c>
      <c r="K1" s="27" t="s">
        <v>56</v>
      </c>
    </row>
    <row r="2" customFormat="false" ht="13.8" hidden="false" customHeight="false" outlineLevel="0" collapsed="false">
      <c r="A2" s="23" t="n">
        <v>1</v>
      </c>
      <c r="B2" s="28" t="s">
        <v>57</v>
      </c>
      <c r="C2" s="23" t="s">
        <v>58</v>
      </c>
      <c r="D2" s="23" t="n">
        <v>4</v>
      </c>
      <c r="E2" s="23" t="s">
        <v>59</v>
      </c>
      <c r="F2" s="28" t="s">
        <v>60</v>
      </c>
      <c r="G2" s="0" t="n">
        <v>5000</v>
      </c>
      <c r="H2" s="0" t="n">
        <f aca="false">G2*9</f>
        <v>45000</v>
      </c>
      <c r="I2" s="0" t="n">
        <f aca="false">G2*0.75</f>
        <v>3750</v>
      </c>
      <c r="K2" s="0" t="n">
        <f aca="false">H2*1.1</f>
        <v>49500</v>
      </c>
    </row>
    <row r="3" customFormat="false" ht="13.8" hidden="false" customHeight="false" outlineLevel="0" collapsed="false">
      <c r="A3" s="23" t="n">
        <v>2</v>
      </c>
      <c r="B3" s="28" t="s">
        <v>61</v>
      </c>
      <c r="C3" s="23" t="s">
        <v>62</v>
      </c>
      <c r="D3" s="23" t="n">
        <v>6</v>
      </c>
      <c r="E3" s="23" t="s">
        <v>63</v>
      </c>
      <c r="F3" s="28" t="s">
        <v>64</v>
      </c>
      <c r="G3" s="0" t="n">
        <v>7000</v>
      </c>
      <c r="H3" s="0" t="n">
        <f aca="false">G3*9</f>
        <v>63000</v>
      </c>
      <c r="I3" s="0" t="n">
        <f aca="false">G3*0.75</f>
        <v>5250</v>
      </c>
      <c r="J3" s="0" t="s">
        <v>65</v>
      </c>
      <c r="K3" s="0" t="n">
        <f aca="false">H3*1.1</f>
        <v>69300</v>
      </c>
    </row>
    <row r="4" customFormat="false" ht="13.8" hidden="false" customHeight="false" outlineLevel="0" collapsed="false">
      <c r="A4" s="23" t="n">
        <v>3</v>
      </c>
      <c r="B4" s="28" t="s">
        <v>66</v>
      </c>
      <c r="C4" s="23" t="s">
        <v>62</v>
      </c>
      <c r="D4" s="23" t="n">
        <v>6</v>
      </c>
      <c r="E4" s="23" t="s">
        <v>63</v>
      </c>
      <c r="F4" s="28" t="s">
        <v>67</v>
      </c>
      <c r="G4" s="0" t="n">
        <v>7000</v>
      </c>
      <c r="H4" s="0" t="n">
        <f aca="false">G4*9</f>
        <v>63000</v>
      </c>
      <c r="I4" s="0" t="n">
        <f aca="false">G4*0.75</f>
        <v>5250</v>
      </c>
      <c r="J4" s="0" t="s">
        <v>68</v>
      </c>
      <c r="K4" s="0" t="n">
        <f aca="false">H4*1.1</f>
        <v>69300</v>
      </c>
    </row>
    <row r="5" customFormat="false" ht="13.8" hidden="false" customHeight="false" outlineLevel="0" collapsed="false">
      <c r="A5" s="23" t="n">
        <v>4</v>
      </c>
      <c r="B5" s="28" t="s">
        <v>64</v>
      </c>
      <c r="C5" s="23" t="s">
        <v>63</v>
      </c>
      <c r="D5" s="23" t="n">
        <v>24</v>
      </c>
      <c r="E5" s="23" t="s">
        <v>63</v>
      </c>
      <c r="F5" s="28" t="s">
        <v>64</v>
      </c>
      <c r="G5" s="0" t="n">
        <v>8000</v>
      </c>
      <c r="H5" s="0" t="n">
        <f aca="false">G5*10</f>
        <v>80000</v>
      </c>
      <c r="I5" s="0" t="n">
        <f aca="false">G5*0.75</f>
        <v>6000</v>
      </c>
      <c r="J5" s="0" t="s">
        <v>65</v>
      </c>
      <c r="K5" s="0" t="n">
        <f aca="false">H5*1.1</f>
        <v>88000</v>
      </c>
    </row>
    <row r="6" customFormat="false" ht="13.8" hidden="false" customHeight="false" outlineLevel="0" collapsed="false">
      <c r="A6" s="23" t="n">
        <v>5</v>
      </c>
      <c r="B6" s="28" t="s">
        <v>67</v>
      </c>
      <c r="C6" s="23" t="s">
        <v>63</v>
      </c>
      <c r="D6" s="23" t="n">
        <v>24</v>
      </c>
      <c r="E6" s="23" t="s">
        <v>63</v>
      </c>
      <c r="F6" s="28" t="s">
        <v>67</v>
      </c>
      <c r="G6" s="0" t="n">
        <v>7000</v>
      </c>
      <c r="H6" s="0" t="n">
        <f aca="false">G6*10</f>
        <v>70000</v>
      </c>
      <c r="I6" s="0" t="n">
        <f aca="false">G6*0.75</f>
        <v>5250</v>
      </c>
      <c r="J6" s="0" t="s">
        <v>69</v>
      </c>
      <c r="K6" s="0" t="n">
        <f aca="false">H6*1.1</f>
        <v>77000</v>
      </c>
    </row>
    <row r="7" customFormat="false" ht="13.8" hidden="false" customHeight="false" outlineLevel="0" collapsed="false">
      <c r="A7" s="23" t="n">
        <v>6</v>
      </c>
      <c r="B7" s="28" t="s">
        <v>70</v>
      </c>
      <c r="C7" s="23" t="s">
        <v>71</v>
      </c>
      <c r="D7" s="23" t="n">
        <v>4</v>
      </c>
      <c r="E7" s="23" t="s">
        <v>72</v>
      </c>
      <c r="F7" s="28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69</v>
      </c>
      <c r="K7" s="0" t="n">
        <f aca="false">H7*1.1</f>
        <v>79200</v>
      </c>
    </row>
    <row r="8" customFormat="false" ht="13.8" hidden="false" customHeight="false" outlineLevel="0" collapsed="false">
      <c r="A8" s="23" t="n">
        <v>7</v>
      </c>
      <c r="B8" s="28" t="s">
        <v>73</v>
      </c>
      <c r="C8" s="23" t="s">
        <v>71</v>
      </c>
      <c r="D8" s="23" t="n">
        <v>4</v>
      </c>
      <c r="E8" s="23" t="s">
        <v>72</v>
      </c>
      <c r="F8" s="28" t="s">
        <v>22</v>
      </c>
      <c r="G8" s="0" t="n">
        <v>3000</v>
      </c>
      <c r="H8" s="0" t="n">
        <f aca="false">G8*9</f>
        <v>27000</v>
      </c>
      <c r="I8" s="0" t="n">
        <f aca="false">G8*0.75</f>
        <v>2250</v>
      </c>
      <c r="J8" s="0" t="s">
        <v>68</v>
      </c>
      <c r="K8" s="0" t="n">
        <f aca="false">H8*1.1</f>
        <v>29700</v>
      </c>
    </row>
    <row r="9" customFormat="false" ht="13.8" hidden="false" customHeight="false" outlineLevel="0" collapsed="false">
      <c r="A9" s="23" t="n">
        <v>8</v>
      </c>
      <c r="B9" s="28" t="s">
        <v>74</v>
      </c>
      <c r="C9" s="23" t="s">
        <v>75</v>
      </c>
      <c r="D9" s="23" t="n">
        <v>5</v>
      </c>
      <c r="E9" s="23" t="s">
        <v>75</v>
      </c>
      <c r="F9" s="28" t="s">
        <v>74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29" t="s">
        <v>69</v>
      </c>
      <c r="K9" s="0" t="n">
        <f aca="false">H9*1.1</f>
        <v>59400</v>
      </c>
    </row>
    <row r="10" customFormat="false" ht="13.8" hidden="false" customHeight="false" outlineLevel="0" collapsed="false">
      <c r="A10" s="23" t="n">
        <v>9</v>
      </c>
      <c r="B10" s="28" t="s">
        <v>76</v>
      </c>
      <c r="C10" s="23" t="s">
        <v>71</v>
      </c>
      <c r="D10" s="23" t="n">
        <v>4</v>
      </c>
      <c r="E10" s="23" t="s">
        <v>72</v>
      </c>
      <c r="F10" s="28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65</v>
      </c>
      <c r="K10" s="0" t="n">
        <f aca="false">H10*1.1</f>
        <v>29700</v>
      </c>
    </row>
    <row r="11" customFormat="false" ht="13.8" hidden="false" customHeight="false" outlineLevel="0" collapsed="false">
      <c r="A11" s="23" t="n">
        <v>10</v>
      </c>
      <c r="B11" s="28" t="s">
        <v>77</v>
      </c>
      <c r="C11" s="23" t="s">
        <v>71</v>
      </c>
      <c r="D11" s="23" t="n">
        <v>8</v>
      </c>
      <c r="E11" s="23" t="s">
        <v>72</v>
      </c>
      <c r="F11" s="28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65</v>
      </c>
      <c r="K11" s="0" t="n">
        <f aca="false">H11*1.1</f>
        <v>79200</v>
      </c>
    </row>
    <row r="12" customFormat="false" ht="13.8" hidden="false" customHeight="false" outlineLevel="0" collapsed="false">
      <c r="A12" s="23" t="n">
        <v>11</v>
      </c>
      <c r="B12" s="28" t="s">
        <v>78</v>
      </c>
      <c r="C12" s="23" t="s">
        <v>75</v>
      </c>
      <c r="D12" s="23" t="n">
        <v>5</v>
      </c>
      <c r="E12" s="23" t="s">
        <v>75</v>
      </c>
      <c r="F12" s="28" t="s">
        <v>78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65</v>
      </c>
      <c r="K12" s="0" t="n">
        <f aca="false">H12*1.1</f>
        <v>29700</v>
      </c>
    </row>
    <row r="13" customFormat="false" ht="13.8" hidden="false" customHeight="false" outlineLevel="0" collapsed="false">
      <c r="A13" s="23" t="n">
        <v>12</v>
      </c>
      <c r="B13" s="28" t="s">
        <v>79</v>
      </c>
      <c r="C13" s="23" t="s">
        <v>75</v>
      </c>
      <c r="D13" s="23" t="n">
        <v>5</v>
      </c>
      <c r="E13" s="23" t="s">
        <v>75</v>
      </c>
      <c r="F13" s="28" t="s">
        <v>79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65</v>
      </c>
      <c r="K13" s="0" t="n">
        <f aca="false">H13*1.1</f>
        <v>69300</v>
      </c>
    </row>
    <row r="14" customFormat="false" ht="13.8" hidden="false" customHeight="false" outlineLevel="0" collapsed="false">
      <c r="A14" s="23" t="n">
        <v>13</v>
      </c>
      <c r="B14" s="28" t="s">
        <v>80</v>
      </c>
      <c r="C14" s="23" t="s">
        <v>75</v>
      </c>
      <c r="D14" s="23" t="n">
        <v>5</v>
      </c>
      <c r="E14" s="23" t="s">
        <v>75</v>
      </c>
      <c r="F14" s="28" t="s">
        <v>80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65</v>
      </c>
      <c r="K14" s="0" t="n">
        <f aca="false">H14*1.1</f>
        <v>69300</v>
      </c>
    </row>
    <row r="15" customFormat="false" ht="13.8" hidden="false" customHeight="false" outlineLevel="0" collapsed="false">
      <c r="A15" s="23" t="n">
        <v>14</v>
      </c>
      <c r="B15" s="28" t="s">
        <v>41</v>
      </c>
      <c r="C15" s="23" t="s">
        <v>81</v>
      </c>
      <c r="D15" s="23" t="n">
        <f aca="false">24*3</f>
        <v>72</v>
      </c>
      <c r="E15" s="23" t="s">
        <v>81</v>
      </c>
      <c r="F15" s="28" t="s">
        <v>41</v>
      </c>
      <c r="G15" s="0" t="n">
        <v>7000</v>
      </c>
      <c r="H15" s="0" t="n">
        <f aca="false">G15*9</f>
        <v>63000</v>
      </c>
      <c r="I15" s="0" t="n">
        <f aca="false">-G15*0.75</f>
        <v>-5250</v>
      </c>
      <c r="K15" s="0" t="n">
        <f aca="false">H15*1.1</f>
        <v>69300</v>
      </c>
    </row>
    <row r="16" customFormat="false" ht="13.8" hidden="false" customHeight="false" outlineLevel="0" collapsed="false">
      <c r="A16" s="23" t="n">
        <v>15</v>
      </c>
      <c r="B16" s="28" t="s">
        <v>37</v>
      </c>
      <c r="C16" s="23" t="s">
        <v>81</v>
      </c>
      <c r="D16" s="23" t="n">
        <v>48</v>
      </c>
      <c r="E16" s="23" t="s">
        <v>81</v>
      </c>
      <c r="F16" s="28" t="s">
        <v>37</v>
      </c>
      <c r="G16" s="0" t="n">
        <v>3000</v>
      </c>
      <c r="H16" s="0" t="n">
        <f aca="false">G16*9</f>
        <v>27000</v>
      </c>
      <c r="I16" s="0" t="n">
        <f aca="false">G16*0.75</f>
        <v>2250</v>
      </c>
      <c r="K16" s="0" t="n">
        <f aca="false">H16*1.1</f>
        <v>29700</v>
      </c>
    </row>
    <row r="17" customFormat="false" ht="13.8" hidden="false" customHeight="false" outlineLevel="0" collapsed="false">
      <c r="A17" s="23" t="n">
        <v>16</v>
      </c>
      <c r="B17" s="28" t="s">
        <v>44</v>
      </c>
      <c r="C17" s="23" t="s">
        <v>82</v>
      </c>
      <c r="D17" s="23" t="n">
        <v>600</v>
      </c>
      <c r="E17" s="23" t="s">
        <v>83</v>
      </c>
      <c r="F17" s="28" t="s">
        <v>44</v>
      </c>
      <c r="G17" s="0" t="n">
        <v>4000</v>
      </c>
      <c r="H17" s="0" t="n">
        <f aca="false">G17*9</f>
        <v>36000</v>
      </c>
      <c r="I17" s="0" t="n">
        <f aca="false">G17*0.75</f>
        <v>3000</v>
      </c>
      <c r="J17" s="0" t="s">
        <v>69</v>
      </c>
      <c r="K17" s="0" t="n">
        <f aca="false">H17*1.1</f>
        <v>39600</v>
      </c>
    </row>
    <row r="18" customFormat="false" ht="13.8" hidden="false" customHeight="false" outlineLevel="0" collapsed="false">
      <c r="A18" s="23" t="n">
        <v>17</v>
      </c>
      <c r="B18" s="28" t="s">
        <v>84</v>
      </c>
      <c r="C18" s="23" t="s">
        <v>71</v>
      </c>
      <c r="D18" s="23" t="n">
        <v>4</v>
      </c>
      <c r="E18" s="23" t="s">
        <v>72</v>
      </c>
      <c r="F18" s="28" t="s">
        <v>25</v>
      </c>
      <c r="G18" s="0" t="n">
        <v>1000</v>
      </c>
      <c r="H18" s="0" t="n">
        <f aca="false">G18*9</f>
        <v>9000</v>
      </c>
      <c r="I18" s="0" t="n">
        <f aca="false">G18*0.75</f>
        <v>750</v>
      </c>
      <c r="J18" s="0" t="s">
        <v>69</v>
      </c>
      <c r="K18" s="0" t="n">
        <f aca="false">H18*1.1</f>
        <v>9900</v>
      </c>
    </row>
    <row r="19" customFormat="false" ht="13.8" hidden="false" customHeight="false" outlineLevel="0" collapsed="false">
      <c r="A19" s="23" t="n">
        <v>18</v>
      </c>
      <c r="B19" s="28" t="s">
        <v>39</v>
      </c>
      <c r="C19" s="23" t="s">
        <v>81</v>
      </c>
      <c r="D19" s="23" t="n">
        <v>1200</v>
      </c>
      <c r="E19" s="23" t="s">
        <v>81</v>
      </c>
      <c r="F19" s="28" t="s">
        <v>39</v>
      </c>
      <c r="G19" s="0" t="n">
        <v>10000</v>
      </c>
      <c r="H19" s="0" t="n">
        <f aca="false">G19*9</f>
        <v>90000</v>
      </c>
      <c r="I19" s="0" t="n">
        <f aca="false">G19*0.75</f>
        <v>7500</v>
      </c>
      <c r="K19" s="0" t="n">
        <f aca="false">H19*1.1</f>
        <v>99000</v>
      </c>
    </row>
    <row r="20" customFormat="false" ht="13.8" hidden="false" customHeight="false" outlineLevel="0" collapsed="false">
      <c r="A20" s="23"/>
      <c r="C20" s="23"/>
      <c r="D20" s="23"/>
      <c r="E20" s="23"/>
      <c r="F20" s="23"/>
    </row>
    <row r="21" customFormat="false" ht="13.8" hidden="false" customHeight="false" outlineLevel="0" collapsed="false">
      <c r="A21" s="23"/>
      <c r="C21" s="23"/>
      <c r="D21" s="23"/>
      <c r="E21" s="23"/>
      <c r="F21" s="23"/>
    </row>
    <row r="22" customFormat="false" ht="13.8" hidden="false" customHeight="false" outlineLevel="0" collapsed="false">
      <c r="A22" s="23"/>
      <c r="C22" s="23"/>
      <c r="D22" s="23"/>
      <c r="E22" s="23"/>
      <c r="F22" s="23"/>
    </row>
    <row r="23" customFormat="false" ht="13.8" hidden="false" customHeight="false" outlineLevel="0" collapsed="false">
      <c r="A23" s="23"/>
      <c r="C23" s="23"/>
      <c r="D23" s="23"/>
      <c r="E23" s="23"/>
      <c r="F23" s="23"/>
    </row>
    <row r="24" customFormat="false" ht="13.8" hidden="false" customHeight="false" outlineLevel="0" collapsed="false">
      <c r="A24" s="23"/>
      <c r="C24" s="23"/>
      <c r="D24" s="23"/>
      <c r="E24" s="23"/>
      <c r="F24" s="23"/>
    </row>
    <row r="25" customFormat="false" ht="13.8" hidden="false" customHeight="false" outlineLevel="0" collapsed="false">
      <c r="A25" s="23"/>
      <c r="C25" s="23"/>
      <c r="D25" s="23"/>
      <c r="E25" s="23"/>
      <c r="F25" s="23"/>
    </row>
    <row r="26" customFormat="false" ht="13.8" hidden="false" customHeight="false" outlineLevel="0" collapsed="false">
      <c r="A26" s="23"/>
      <c r="C26" s="23"/>
      <c r="D26" s="23"/>
      <c r="E26" s="23"/>
      <c r="F26" s="23"/>
    </row>
    <row r="27" customFormat="false" ht="13.8" hidden="false" customHeight="false" outlineLevel="0" collapsed="false">
      <c r="A27" s="23"/>
      <c r="C27" s="23"/>
      <c r="D27" s="23"/>
      <c r="E27" s="23"/>
      <c r="F27" s="23"/>
    </row>
    <row r="28" customFormat="false" ht="13.8" hidden="false" customHeight="false" outlineLevel="0" collapsed="false">
      <c r="A28" s="23"/>
      <c r="C28" s="23"/>
      <c r="D28" s="23"/>
      <c r="E28" s="23"/>
      <c r="F28" s="23"/>
    </row>
    <row r="29" customFormat="false" ht="13.8" hidden="false" customHeight="false" outlineLevel="0" collapsed="false">
      <c r="A29" s="23"/>
      <c r="C29" s="23"/>
      <c r="D29" s="23"/>
      <c r="E29" s="23"/>
      <c r="F29" s="23"/>
    </row>
    <row r="30" customFormat="false" ht="13.8" hidden="false" customHeight="false" outlineLevel="0" collapsed="false">
      <c r="A30" s="23"/>
      <c r="C30" s="23"/>
      <c r="D30" s="23"/>
      <c r="E30" s="23"/>
      <c r="F30" s="23"/>
    </row>
    <row r="31" customFormat="false" ht="13.8" hidden="false" customHeight="false" outlineLevel="0" collapsed="false">
      <c r="A31" s="23"/>
      <c r="C31" s="23"/>
      <c r="D31" s="23"/>
      <c r="E31" s="23"/>
      <c r="F31" s="23"/>
    </row>
    <row r="32" customFormat="false" ht="13.8" hidden="false" customHeight="false" outlineLevel="0" collapsed="false">
      <c r="A32" s="23"/>
      <c r="C32" s="23"/>
      <c r="D32" s="23"/>
      <c r="E32" s="23"/>
      <c r="F32" s="23"/>
    </row>
    <row r="33" customFormat="false" ht="13.8" hidden="false" customHeight="false" outlineLevel="0" collapsed="false">
      <c r="A33" s="23"/>
      <c r="C33" s="23"/>
      <c r="D33" s="23"/>
      <c r="E33" s="23"/>
      <c r="F33" s="23"/>
    </row>
    <row r="34" customFormat="false" ht="13.8" hidden="false" customHeight="false" outlineLevel="0" collapsed="false">
      <c r="A34" s="23"/>
      <c r="C34" s="23"/>
      <c r="D34" s="23"/>
      <c r="E34" s="23"/>
      <c r="F34" s="23"/>
    </row>
    <row r="35" customFormat="false" ht="13.8" hidden="false" customHeight="false" outlineLevel="0" collapsed="false">
      <c r="A35" s="23"/>
      <c r="C35" s="23"/>
      <c r="D35" s="23"/>
      <c r="E35" s="23"/>
      <c r="F35" s="23"/>
    </row>
    <row r="36" customFormat="false" ht="13.8" hidden="false" customHeight="false" outlineLevel="0" collapsed="false">
      <c r="A36" s="23"/>
      <c r="C36" s="23"/>
      <c r="D36" s="23"/>
      <c r="E36" s="23"/>
      <c r="F36" s="23"/>
    </row>
    <row r="37" customFormat="false" ht="13.8" hidden="false" customHeight="false" outlineLevel="0" collapsed="false">
      <c r="A37" s="23"/>
      <c r="C37" s="23"/>
      <c r="D37" s="23"/>
      <c r="E37" s="23"/>
      <c r="F37" s="23"/>
    </row>
    <row r="38" customFormat="false" ht="13.8" hidden="false" customHeight="false" outlineLevel="0" collapsed="false">
      <c r="A38" s="23"/>
      <c r="C38" s="23"/>
      <c r="D38" s="23"/>
      <c r="E38" s="23"/>
      <c r="F38" s="23"/>
    </row>
    <row r="39" customFormat="false" ht="13.8" hidden="false" customHeight="false" outlineLevel="0" collapsed="false">
      <c r="A39" s="23"/>
      <c r="C39" s="23"/>
      <c r="D39" s="23"/>
      <c r="E39" s="23"/>
      <c r="F39" s="23"/>
    </row>
    <row r="40" customFormat="false" ht="13.8" hidden="false" customHeight="false" outlineLevel="0" collapsed="false">
      <c r="A40" s="23"/>
      <c r="C40" s="23"/>
      <c r="D40" s="23"/>
      <c r="E40" s="23"/>
      <c r="F40" s="23"/>
    </row>
    <row r="41" customFormat="false" ht="13.8" hidden="false" customHeight="false" outlineLevel="0" collapsed="false">
      <c r="A41" s="23"/>
      <c r="C41" s="23"/>
      <c r="D41" s="23"/>
      <c r="E41" s="23"/>
      <c r="F41" s="23"/>
    </row>
    <row r="42" customFormat="false" ht="13.8" hidden="false" customHeight="false" outlineLevel="0" collapsed="false">
      <c r="A42" s="23"/>
      <c r="C42" s="23"/>
      <c r="D42" s="23"/>
      <c r="E42" s="23"/>
      <c r="F42" s="23"/>
    </row>
    <row r="43" customFormat="false" ht="13.8" hidden="false" customHeight="false" outlineLevel="0" collapsed="false">
      <c r="A43" s="23"/>
      <c r="C43" s="23"/>
      <c r="D43" s="23"/>
      <c r="E43" s="23"/>
      <c r="F43" s="23"/>
    </row>
    <row r="44" customFormat="false" ht="13.8" hidden="false" customHeight="false" outlineLevel="0" collapsed="false">
      <c r="A44" s="23"/>
      <c r="C44" s="23"/>
      <c r="D44" s="23"/>
      <c r="E44" s="23"/>
      <c r="F44" s="23"/>
    </row>
    <row r="45" customFormat="false" ht="13.8" hidden="false" customHeight="false" outlineLevel="0" collapsed="false">
      <c r="A45" s="23"/>
      <c r="C45" s="23"/>
      <c r="D45" s="23"/>
      <c r="E45" s="23"/>
      <c r="F45" s="23"/>
    </row>
    <row r="46" customFormat="false" ht="13.8" hidden="false" customHeight="false" outlineLevel="0" collapsed="false">
      <c r="A46" s="23"/>
      <c r="C46" s="23"/>
      <c r="D46" s="23"/>
      <c r="E46" s="23"/>
      <c r="F46" s="23"/>
    </row>
    <row r="47" customFormat="false" ht="13.8" hidden="false" customHeight="false" outlineLevel="0" collapsed="false">
      <c r="A47" s="23"/>
      <c r="C47" s="23"/>
      <c r="D47" s="23"/>
      <c r="E47" s="23"/>
      <c r="F47" s="23"/>
    </row>
    <row r="48" customFormat="false" ht="13.8" hidden="false" customHeight="false" outlineLevel="0" collapsed="false">
      <c r="A48" s="23"/>
      <c r="C48" s="23"/>
      <c r="D48" s="23"/>
      <c r="E48" s="23"/>
      <c r="F48" s="23"/>
    </row>
    <row r="49" customFormat="false" ht="13.8" hidden="false" customHeight="false" outlineLevel="0" collapsed="false">
      <c r="A49" s="23"/>
      <c r="C49" s="23"/>
      <c r="D49" s="23"/>
      <c r="E49" s="23"/>
      <c r="F49" s="23"/>
    </row>
    <row r="50" customFormat="false" ht="13.8" hidden="false" customHeight="false" outlineLevel="0" collapsed="false">
      <c r="A50" s="23"/>
      <c r="C50" s="23"/>
      <c r="D50" s="23"/>
      <c r="E50" s="23"/>
      <c r="F50" s="23"/>
    </row>
    <row r="51" customFormat="false" ht="13.8" hidden="false" customHeight="false" outlineLevel="0" collapsed="false">
      <c r="A51" s="23"/>
      <c r="C51" s="23"/>
      <c r="D51" s="23"/>
      <c r="E51" s="23"/>
      <c r="F51" s="23"/>
    </row>
    <row r="52" customFormat="false" ht="13.8" hidden="false" customHeight="false" outlineLevel="0" collapsed="false">
      <c r="A52" s="23"/>
      <c r="C52" s="23"/>
      <c r="D52" s="23"/>
      <c r="E52" s="23"/>
      <c r="F52" s="23"/>
    </row>
    <row r="53" customFormat="false" ht="13.8" hidden="false" customHeight="false" outlineLevel="0" collapsed="false">
      <c r="A53" s="23"/>
      <c r="C53" s="23"/>
      <c r="D53" s="23"/>
      <c r="E53" s="23"/>
      <c r="F53" s="23"/>
    </row>
    <row r="54" customFormat="false" ht="13.8" hidden="false" customHeight="false" outlineLevel="0" collapsed="false">
      <c r="A54" s="23"/>
      <c r="C54" s="23"/>
      <c r="D54" s="23"/>
      <c r="E54" s="23"/>
      <c r="F54" s="23"/>
    </row>
    <row r="55" customFormat="false" ht="13.8" hidden="false" customHeight="false" outlineLevel="0" collapsed="false">
      <c r="A55" s="23"/>
      <c r="C55" s="23"/>
      <c r="D55" s="23"/>
      <c r="E55" s="23"/>
      <c r="F55" s="23"/>
    </row>
    <row r="56" customFormat="false" ht="13.8" hidden="false" customHeight="false" outlineLevel="0" collapsed="false">
      <c r="A56" s="23"/>
      <c r="C56" s="23"/>
      <c r="D56" s="23"/>
      <c r="E56" s="23"/>
      <c r="F56" s="23"/>
    </row>
    <row r="57" customFormat="false" ht="13.8" hidden="false" customHeight="false" outlineLevel="0" collapsed="false">
      <c r="A57" s="23"/>
      <c r="C57" s="23"/>
      <c r="D57" s="23"/>
      <c r="E57" s="23"/>
      <c r="F57" s="23"/>
    </row>
    <row r="58" customFormat="false" ht="13.8" hidden="false" customHeight="false" outlineLevel="0" collapsed="false">
      <c r="A58" s="23"/>
      <c r="C58" s="23"/>
      <c r="D58" s="23"/>
      <c r="E58" s="23"/>
      <c r="F58" s="23"/>
    </row>
    <row r="59" customFormat="false" ht="13.8" hidden="false" customHeight="false" outlineLevel="0" collapsed="false">
      <c r="A59" s="23"/>
      <c r="C59" s="23"/>
      <c r="D59" s="23"/>
      <c r="E59" s="23"/>
      <c r="F59" s="23"/>
    </row>
    <row r="60" customFormat="false" ht="13.8" hidden="false" customHeight="false" outlineLevel="0" collapsed="false">
      <c r="A60" s="23"/>
      <c r="C60" s="23"/>
      <c r="D60" s="23"/>
      <c r="E60" s="23"/>
      <c r="F60" s="23"/>
    </row>
    <row r="61" customFormat="false" ht="13.8" hidden="false" customHeight="false" outlineLevel="0" collapsed="false">
      <c r="A61" s="23"/>
      <c r="C61" s="23"/>
      <c r="D61" s="23"/>
      <c r="E61" s="23"/>
      <c r="F61" s="23"/>
    </row>
    <row r="62" customFormat="false" ht="13.8" hidden="false" customHeight="false" outlineLevel="0" collapsed="false">
      <c r="A62" s="23"/>
      <c r="C62" s="23"/>
      <c r="D62" s="23"/>
      <c r="E62" s="23"/>
      <c r="F62" s="23"/>
    </row>
    <row r="63" customFormat="false" ht="13.8" hidden="false" customHeight="false" outlineLevel="0" collapsed="false">
      <c r="A63" s="23"/>
      <c r="C63" s="23"/>
      <c r="D63" s="23"/>
      <c r="E63" s="23"/>
      <c r="F63" s="23"/>
    </row>
    <row r="64" customFormat="false" ht="13.8" hidden="false" customHeight="false" outlineLevel="0" collapsed="false">
      <c r="A64" s="23"/>
      <c r="C64" s="23"/>
      <c r="D64" s="23"/>
      <c r="E64" s="23"/>
      <c r="F64" s="23"/>
    </row>
    <row r="65" customFormat="false" ht="13.8" hidden="false" customHeight="false" outlineLevel="0" collapsed="false">
      <c r="A65" s="23"/>
      <c r="C65" s="23"/>
      <c r="D65" s="23"/>
      <c r="E65" s="23"/>
      <c r="F65" s="23"/>
    </row>
    <row r="66" customFormat="false" ht="13.8" hidden="false" customHeight="false" outlineLevel="0" collapsed="false">
      <c r="A66" s="23"/>
      <c r="C66" s="23"/>
      <c r="D66" s="23"/>
      <c r="E66" s="23"/>
      <c r="F66" s="23"/>
    </row>
    <row r="67" customFormat="false" ht="13.8" hidden="false" customHeight="false" outlineLevel="0" collapsed="false">
      <c r="A67" s="23"/>
      <c r="C67" s="23"/>
      <c r="D67" s="23"/>
      <c r="E67" s="23"/>
      <c r="F67" s="23"/>
    </row>
    <row r="68" customFormat="false" ht="13.8" hidden="false" customHeight="false" outlineLevel="0" collapsed="false">
      <c r="A68" s="23"/>
      <c r="C68" s="23"/>
      <c r="D68" s="23"/>
      <c r="E68" s="23"/>
      <c r="F68" s="23"/>
    </row>
    <row r="69" customFormat="false" ht="13.8" hidden="false" customHeight="false" outlineLevel="0" collapsed="false">
      <c r="A69" s="23"/>
      <c r="C69" s="23"/>
      <c r="D69" s="23"/>
      <c r="E69" s="23"/>
      <c r="F69" s="23"/>
    </row>
    <row r="70" customFormat="false" ht="13.8" hidden="false" customHeight="false" outlineLevel="0" collapsed="false">
      <c r="A70" s="23"/>
      <c r="C70" s="23"/>
      <c r="D70" s="23"/>
      <c r="E70" s="23"/>
      <c r="F70" s="23"/>
    </row>
    <row r="71" customFormat="false" ht="13.8" hidden="false" customHeight="false" outlineLevel="0" collapsed="false">
      <c r="A71" s="23"/>
      <c r="C71" s="23"/>
      <c r="D71" s="23"/>
      <c r="E71" s="23"/>
      <c r="F71" s="23"/>
    </row>
    <row r="72" customFormat="false" ht="13.8" hidden="false" customHeight="false" outlineLevel="0" collapsed="false">
      <c r="A72" s="23"/>
      <c r="B72" s="30"/>
      <c r="C72" s="30"/>
      <c r="D72" s="30"/>
      <c r="E72" s="30"/>
      <c r="F72" s="30"/>
    </row>
    <row r="73" customFormat="false" ht="13.8" hidden="false" customHeight="false" outlineLevel="0" collapsed="false">
      <c r="A73" s="23"/>
      <c r="B73" s="30"/>
      <c r="C73" s="30"/>
      <c r="D73" s="30"/>
      <c r="E73" s="30"/>
      <c r="F73" s="30"/>
    </row>
    <row r="74" customFormat="false" ht="13.8" hidden="false" customHeight="false" outlineLevel="0" collapsed="false">
      <c r="A74" s="23"/>
      <c r="B74" s="30"/>
      <c r="C74" s="30"/>
      <c r="D74" s="30"/>
      <c r="E74" s="30"/>
      <c r="F74" s="30"/>
    </row>
    <row r="75" customFormat="false" ht="13.8" hidden="false" customHeight="false" outlineLevel="0" collapsed="false">
      <c r="A75" s="23"/>
      <c r="B75" s="30"/>
      <c r="C75" s="30"/>
      <c r="D75" s="30"/>
      <c r="E75" s="30"/>
      <c r="F75" s="30"/>
    </row>
    <row r="76" customFormat="false" ht="13.8" hidden="false" customHeight="false" outlineLevel="0" collapsed="false">
      <c r="A76" s="23"/>
      <c r="B76" s="30"/>
      <c r="C76" s="30"/>
      <c r="D76" s="30"/>
      <c r="E76" s="30"/>
      <c r="F76" s="30"/>
    </row>
    <row r="77" customFormat="false" ht="13.8" hidden="false" customHeight="false" outlineLevel="0" collapsed="false">
      <c r="A77" s="23"/>
      <c r="B77" s="30"/>
      <c r="C77" s="30"/>
      <c r="D77" s="30"/>
      <c r="E77" s="30"/>
      <c r="F77" s="30"/>
    </row>
    <row r="78" customFormat="false" ht="13.8" hidden="false" customHeight="false" outlineLevel="0" collapsed="false">
      <c r="A78" s="23"/>
      <c r="B78" s="30"/>
      <c r="C78" s="30"/>
      <c r="D78" s="30"/>
      <c r="E78" s="30"/>
      <c r="F78" s="30"/>
    </row>
    <row r="79" customFormat="false" ht="13.8" hidden="false" customHeight="false" outlineLevel="0" collapsed="false">
      <c r="A79" s="23"/>
      <c r="B79" s="30"/>
      <c r="C79" s="30"/>
      <c r="D79" s="30"/>
      <c r="E79" s="30"/>
      <c r="F79" s="30"/>
    </row>
    <row r="80" customFormat="false" ht="13.8" hidden="false" customHeight="false" outlineLevel="0" collapsed="false">
      <c r="A80" s="23"/>
      <c r="B80" s="30"/>
      <c r="C80" s="30"/>
      <c r="D80" s="30"/>
      <c r="E80" s="30"/>
      <c r="F80" s="30"/>
    </row>
    <row r="81" customFormat="false" ht="13.8" hidden="false" customHeight="false" outlineLevel="0" collapsed="false">
      <c r="A81" s="23"/>
      <c r="B81" s="30"/>
      <c r="C81" s="30"/>
      <c r="D81" s="30"/>
      <c r="E81" s="30"/>
      <c r="F81" s="30"/>
    </row>
    <row r="82" customFormat="false" ht="13.8" hidden="false" customHeight="false" outlineLevel="0" collapsed="false">
      <c r="A82" s="23"/>
      <c r="B82" s="30"/>
      <c r="C82" s="30"/>
      <c r="D82" s="30"/>
      <c r="E82" s="30"/>
      <c r="F82" s="30"/>
    </row>
    <row r="83" customFormat="false" ht="13.8" hidden="false" customHeight="false" outlineLevel="0" collapsed="false">
      <c r="A83" s="23"/>
      <c r="B83" s="30"/>
      <c r="C83" s="30"/>
      <c r="D83" s="30"/>
      <c r="E83" s="30"/>
      <c r="F83" s="30"/>
    </row>
    <row r="84" customFormat="false" ht="13.8" hidden="false" customHeight="false" outlineLevel="0" collapsed="false">
      <c r="A84" s="23"/>
      <c r="B84" s="30"/>
      <c r="C84" s="30"/>
      <c r="D84" s="30"/>
      <c r="E84" s="30"/>
      <c r="F84" s="30"/>
    </row>
    <row r="85" customFormat="false" ht="13.8" hidden="false" customHeight="false" outlineLevel="0" collapsed="false">
      <c r="A85" s="23"/>
      <c r="B85" s="30"/>
      <c r="C85" s="30"/>
      <c r="D85" s="30"/>
      <c r="E85" s="30"/>
      <c r="F85" s="30"/>
    </row>
    <row r="86" customFormat="false" ht="13.8" hidden="false" customHeight="false" outlineLevel="0" collapsed="false">
      <c r="A86" s="23"/>
      <c r="B86" s="30"/>
      <c r="C86" s="30"/>
      <c r="D86" s="30"/>
      <c r="E86" s="30"/>
      <c r="F86" s="30"/>
    </row>
    <row r="87" customFormat="false" ht="13.8" hidden="false" customHeight="false" outlineLevel="0" collapsed="false">
      <c r="A87" s="23"/>
      <c r="B87" s="30"/>
      <c r="C87" s="30"/>
      <c r="D87" s="30"/>
      <c r="E87" s="30"/>
      <c r="F87" s="30"/>
    </row>
    <row r="88" customFormat="false" ht="13.8" hidden="false" customHeight="false" outlineLevel="0" collapsed="false">
      <c r="A88" s="23"/>
      <c r="B88" s="30"/>
      <c r="C88" s="30"/>
      <c r="D88" s="30"/>
      <c r="E88" s="30"/>
      <c r="F88" s="30"/>
    </row>
    <row r="89" customFormat="false" ht="13.8" hidden="false" customHeight="false" outlineLevel="0" collapsed="false">
      <c r="A89" s="23"/>
      <c r="B89" s="30"/>
      <c r="C89" s="30"/>
      <c r="D89" s="30"/>
      <c r="E89" s="30"/>
      <c r="F89" s="30"/>
    </row>
    <row r="90" customFormat="false" ht="13.8" hidden="false" customHeight="false" outlineLevel="0" collapsed="false">
      <c r="A90" s="23"/>
      <c r="B90" s="30"/>
      <c r="C90" s="30"/>
      <c r="D90" s="30"/>
      <c r="E90" s="30"/>
      <c r="F90" s="30"/>
    </row>
    <row r="91" customFormat="false" ht="13.8" hidden="false" customHeight="false" outlineLevel="0" collapsed="false">
      <c r="A91" s="23"/>
      <c r="B91" s="30"/>
      <c r="C91" s="30"/>
      <c r="D91" s="30"/>
      <c r="E91" s="30"/>
      <c r="F91" s="30"/>
    </row>
    <row r="92" customFormat="false" ht="13.8" hidden="false" customHeight="false" outlineLevel="0" collapsed="false">
      <c r="A92" s="23"/>
      <c r="B92" s="30"/>
      <c r="C92" s="30"/>
      <c r="D92" s="30"/>
      <c r="E92" s="30"/>
      <c r="F92" s="30"/>
    </row>
    <row r="93" customFormat="false" ht="13.8" hidden="false" customHeight="false" outlineLevel="0" collapsed="false">
      <c r="A93" s="23"/>
      <c r="B93" s="30"/>
      <c r="C93" s="30"/>
      <c r="D93" s="30"/>
      <c r="E93" s="30"/>
      <c r="F93" s="30"/>
    </row>
    <row r="94" customFormat="false" ht="13.8" hidden="false" customHeight="false" outlineLevel="0" collapsed="false">
      <c r="A94" s="23"/>
      <c r="B94" s="30"/>
      <c r="C94" s="30"/>
      <c r="D94" s="30"/>
      <c r="E94" s="30"/>
      <c r="F94" s="30"/>
    </row>
    <row r="95" customFormat="false" ht="13.8" hidden="false" customHeight="false" outlineLevel="0" collapsed="false">
      <c r="A95" s="23"/>
      <c r="B95" s="30"/>
      <c r="C95" s="30"/>
      <c r="D95" s="30"/>
      <c r="E95" s="30"/>
      <c r="F95" s="30"/>
    </row>
    <row r="96" customFormat="false" ht="13.8" hidden="false" customHeight="false" outlineLevel="0" collapsed="false">
      <c r="A96" s="23"/>
      <c r="B96" s="30"/>
      <c r="C96" s="30"/>
      <c r="D96" s="30"/>
      <c r="E96" s="30"/>
      <c r="F96" s="30"/>
    </row>
    <row r="97" customFormat="false" ht="13.8" hidden="false" customHeight="false" outlineLevel="0" collapsed="false">
      <c r="A97" s="23"/>
      <c r="B97" s="30"/>
      <c r="C97" s="30"/>
      <c r="D97" s="30"/>
      <c r="E97" s="30"/>
      <c r="F97" s="30"/>
    </row>
    <row r="98" customFormat="false" ht="13.8" hidden="false" customHeight="false" outlineLevel="0" collapsed="false">
      <c r="A98" s="23"/>
      <c r="B98" s="30"/>
      <c r="C98" s="30"/>
      <c r="D98" s="30"/>
      <c r="E98" s="30"/>
      <c r="F98" s="30"/>
    </row>
    <row r="99" customFormat="false" ht="13.8" hidden="false" customHeight="false" outlineLevel="0" collapsed="false">
      <c r="A99" s="23"/>
      <c r="B99" s="30"/>
      <c r="C99" s="30"/>
      <c r="D99" s="30"/>
      <c r="E99" s="30"/>
      <c r="F99" s="30"/>
    </row>
    <row r="100" customFormat="false" ht="13.8" hidden="false" customHeight="false" outlineLevel="0" collapsed="false">
      <c r="A100" s="23"/>
      <c r="B100" s="30"/>
      <c r="C100" s="30"/>
      <c r="D100" s="30"/>
      <c r="E100" s="30"/>
      <c r="F100" s="30"/>
    </row>
    <row r="101" customFormat="false" ht="13.8" hidden="false" customHeight="false" outlineLevel="0" collapsed="false">
      <c r="A101" s="23"/>
      <c r="B101" s="30"/>
      <c r="C101" s="30"/>
      <c r="D101" s="30"/>
      <c r="E101" s="30"/>
      <c r="F101" s="30"/>
    </row>
    <row r="102" customFormat="false" ht="13.8" hidden="false" customHeight="false" outlineLevel="0" collapsed="false">
      <c r="A102" s="23"/>
      <c r="B102" s="30"/>
      <c r="C102" s="30"/>
      <c r="D102" s="30"/>
      <c r="E102" s="30"/>
      <c r="F102" s="30"/>
    </row>
    <row r="103" customFormat="false" ht="13.8" hidden="false" customHeight="false" outlineLevel="0" collapsed="false">
      <c r="A103" s="23"/>
      <c r="B103" s="30"/>
      <c r="C103" s="30"/>
      <c r="D103" s="30"/>
      <c r="E103" s="30"/>
      <c r="F103" s="30"/>
    </row>
    <row r="104" customFormat="false" ht="13.8" hidden="false" customHeight="false" outlineLevel="0" collapsed="false">
      <c r="A104" s="23"/>
      <c r="B104" s="30"/>
      <c r="C104" s="30"/>
      <c r="D104" s="30"/>
      <c r="E104" s="30"/>
      <c r="F104" s="30"/>
    </row>
    <row r="105" customFormat="false" ht="13.8" hidden="false" customHeight="false" outlineLevel="0" collapsed="false">
      <c r="A105" s="23"/>
      <c r="B105" s="30"/>
      <c r="C105" s="30"/>
      <c r="D105" s="30"/>
      <c r="E105" s="30"/>
      <c r="F10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2" colorId="64" zoomScale="125" zoomScaleNormal="125" zoomScalePageLayoutView="100" workbookViewId="0">
      <selection pane="topLeft" activeCell="C2" activeCellId="0" sqref="C2"/>
    </sheetView>
  </sheetViews>
  <sheetFormatPr defaultColWidth="11.00390625" defaultRowHeight="15" zeroHeight="false" outlineLevelRow="0" outlineLevelCol="0"/>
  <sheetData>
    <row r="1" customFormat="false" ht="16" hidden="false" customHeight="false" outlineLevel="0" collapsed="false">
      <c r="A1" s="5" t="s">
        <v>47</v>
      </c>
      <c r="B1" s="24" t="s">
        <v>85</v>
      </c>
      <c r="C1" s="24" t="s">
        <v>86</v>
      </c>
      <c r="D1" s="31"/>
      <c r="E1" s="31"/>
      <c r="F1" s="31"/>
    </row>
    <row r="2" customFormat="false" ht="16" hidden="false" customHeight="false" outlineLevel="0" collapsed="false">
      <c r="A2" s="32" t="s">
        <v>87</v>
      </c>
      <c r="B2" s="33" t="n">
        <v>3.382628</v>
      </c>
      <c r="C2" s="33" t="n">
        <v>36.738027</v>
      </c>
    </row>
    <row r="3" customFormat="false" ht="16" hidden="false" customHeight="false" outlineLevel="0" collapsed="false">
      <c r="A3" s="34" t="s">
        <v>88</v>
      </c>
      <c r="B3" s="33" t="n">
        <v>3.796547</v>
      </c>
      <c r="C3" s="33" t="n">
        <v>36.452382</v>
      </c>
    </row>
    <row r="4" customFormat="false" ht="16" hidden="false" customHeight="false" outlineLevel="0" collapsed="false">
      <c r="A4" s="34" t="s">
        <v>89</v>
      </c>
      <c r="B4" s="33" t="n">
        <v>3.656768</v>
      </c>
      <c r="C4" s="33" t="n">
        <v>36.834157</v>
      </c>
    </row>
    <row r="5" customFormat="false" ht="16" hidden="false" customHeight="false" outlineLevel="0" collapsed="false">
      <c r="A5" s="34" t="s">
        <v>90</v>
      </c>
      <c r="B5" s="33" t="n">
        <v>4.223964</v>
      </c>
      <c r="C5" s="33" t="n">
        <v>36.759999</v>
      </c>
    </row>
    <row r="6" customFormat="false" ht="16" hidden="false" customHeight="false" outlineLevel="0" collapsed="false">
      <c r="A6" s="34" t="s">
        <v>91</v>
      </c>
      <c r="B6" s="33" t="n">
        <v>3.560828</v>
      </c>
      <c r="C6" s="33" t="n">
        <v>36.606191</v>
      </c>
    </row>
    <row r="7" customFormat="false" ht="16" hidden="false" customHeight="false" outlineLevel="0" collapsed="false">
      <c r="A7" s="34" t="s">
        <v>92</v>
      </c>
      <c r="B7" s="33" t="n">
        <v>3.708845</v>
      </c>
      <c r="C7" s="33" t="n">
        <v>36.438639</v>
      </c>
    </row>
    <row r="8" customFormat="false" ht="16" hidden="false" customHeight="false" outlineLevel="0" collapsed="false">
      <c r="A8" s="34" t="s">
        <v>93</v>
      </c>
      <c r="B8" s="33" t="n">
        <v>3.48036943</v>
      </c>
      <c r="C8" s="33" t="n">
        <v>36.8153996</v>
      </c>
    </row>
    <row r="9" customFormat="false" ht="16" hidden="false" customHeight="false" outlineLevel="0" collapsed="false">
      <c r="A9" s="34" t="s">
        <v>94</v>
      </c>
      <c r="B9" s="33" t="n">
        <v>3.81834414</v>
      </c>
      <c r="C9" s="33" t="n">
        <v>36.5419431</v>
      </c>
    </row>
    <row r="10" customFormat="false" ht="16" hidden="false" customHeight="false" outlineLevel="0" collapsed="false">
      <c r="A10" s="34" t="s">
        <v>95</v>
      </c>
      <c r="B10" s="33" t="n">
        <v>3.68687441</v>
      </c>
      <c r="C10" s="33" t="n">
        <v>36.8941092</v>
      </c>
    </row>
    <row r="11" customFormat="false" ht="16" hidden="false" customHeight="false" outlineLevel="0" collapsed="false">
      <c r="A11" s="34" t="s">
        <v>96</v>
      </c>
      <c r="B11" s="33" t="n">
        <v>4.22586571</v>
      </c>
      <c r="C11" s="33" t="n">
        <v>36.7745918</v>
      </c>
    </row>
    <row r="12" customFormat="false" ht="16" hidden="false" customHeight="false" outlineLevel="0" collapsed="false">
      <c r="A12" s="34" t="s">
        <v>97</v>
      </c>
      <c r="B12" s="33" t="n">
        <v>3.62335251</v>
      </c>
      <c r="C12" s="33" t="n">
        <v>36.6454257</v>
      </c>
    </row>
    <row r="13" customFormat="false" ht="16" hidden="false" customHeight="false" outlineLevel="0" collapsed="false">
      <c r="A13" s="34" t="s">
        <v>98</v>
      </c>
      <c r="B13" s="33" t="n">
        <v>3.74291712</v>
      </c>
      <c r="C13" s="33" t="n">
        <v>36.5148909</v>
      </c>
    </row>
    <row r="14" customFormat="false" ht="16" hidden="false" customHeight="false" outlineLevel="0" collapsed="false">
      <c r="A14" s="34" t="s">
        <v>99</v>
      </c>
      <c r="B14" s="33" t="n">
        <v>3.57735223</v>
      </c>
      <c r="C14" s="33" t="n">
        <v>36.8301506</v>
      </c>
    </row>
    <row r="15" customFormat="false" ht="16" hidden="false" customHeight="false" outlineLevel="0" collapsed="false">
      <c r="A15" s="34" t="s">
        <v>100</v>
      </c>
      <c r="B15" s="33" t="n">
        <v>3.83814888</v>
      </c>
      <c r="C15" s="33" t="n">
        <v>36.5714184</v>
      </c>
    </row>
    <row r="16" customFormat="false" ht="16" hidden="false" customHeight="false" outlineLevel="0" collapsed="false">
      <c r="A16" s="34" t="s">
        <v>101</v>
      </c>
      <c r="B16" s="33" t="n">
        <v>3.7143189</v>
      </c>
      <c r="C16" s="33" t="n">
        <v>36.9938681</v>
      </c>
    </row>
    <row r="17" customFormat="false" ht="16" hidden="false" customHeight="false" outlineLevel="0" collapsed="false">
      <c r="A17" s="34" t="s">
        <v>102</v>
      </c>
      <c r="B17" s="33" t="n">
        <v>4.23442864</v>
      </c>
      <c r="C17" s="33" t="n">
        <v>36.7821268</v>
      </c>
    </row>
    <row r="18" customFormat="false" ht="16" hidden="false" customHeight="false" outlineLevel="0" collapsed="false">
      <c r="A18" s="34" t="s">
        <v>103</v>
      </c>
      <c r="B18" s="33" t="n">
        <v>3.66715437</v>
      </c>
      <c r="C18" s="33" t="n">
        <v>36.6733122</v>
      </c>
    </row>
    <row r="19" customFormat="false" ht="16" hidden="false" customHeight="false" outlineLevel="0" collapsed="false">
      <c r="A19" s="34" t="s">
        <v>104</v>
      </c>
      <c r="B19" s="33" t="n">
        <v>3.75223271</v>
      </c>
      <c r="C19" s="33" t="n">
        <v>36.5612685</v>
      </c>
    </row>
    <row r="20" customFormat="false" ht="16" hidden="false" customHeight="false" outlineLevel="0" collapsed="false">
      <c r="A20" s="34" t="s">
        <v>105</v>
      </c>
      <c r="B20" s="33" t="n">
        <v>3.67597052</v>
      </c>
      <c r="C20" s="33" t="n">
        <v>36.8464066</v>
      </c>
    </row>
    <row r="21" customFormat="false" ht="16" hidden="false" customHeight="false" outlineLevel="0" collapsed="false">
      <c r="A21" s="34" t="s">
        <v>106</v>
      </c>
      <c r="B21" s="33" t="n">
        <v>3.87715608</v>
      </c>
      <c r="C21" s="33" t="n">
        <v>36.633536</v>
      </c>
    </row>
    <row r="22" customFormat="false" ht="16" hidden="false" customHeight="false" outlineLevel="0" collapsed="false">
      <c r="A22" s="34" t="s">
        <v>107</v>
      </c>
      <c r="B22" s="33" t="n">
        <v>3.73961887</v>
      </c>
      <c r="C22" s="33" t="n">
        <v>37.0495704</v>
      </c>
    </row>
    <row r="23" customFormat="false" ht="16" hidden="false" customHeight="false" outlineLevel="0" collapsed="false">
      <c r="A23" s="34" t="s">
        <v>108</v>
      </c>
      <c r="B23" s="33" t="n">
        <v>4.32969441</v>
      </c>
      <c r="C23" s="33" t="n">
        <v>36.8293979</v>
      </c>
    </row>
    <row r="24" customFormat="false" ht="16" hidden="false" customHeight="false" outlineLevel="0" collapsed="false">
      <c r="A24" s="34" t="s">
        <v>109</v>
      </c>
      <c r="B24" s="33" t="n">
        <v>3.68396877</v>
      </c>
      <c r="C24" s="33" t="n">
        <v>36.7397901</v>
      </c>
    </row>
    <row r="25" customFormat="false" ht="16" hidden="false" customHeight="false" outlineLevel="0" collapsed="false">
      <c r="A25" s="34" t="s">
        <v>110</v>
      </c>
      <c r="B25" s="33" t="n">
        <v>3.82533597</v>
      </c>
      <c r="C25" s="33" t="n">
        <v>36.64824</v>
      </c>
    </row>
    <row r="26" customFormat="false" ht="16" hidden="false" customHeight="false" outlineLevel="0" collapsed="false">
      <c r="A26" s="34" t="s">
        <v>111</v>
      </c>
      <c r="B26" s="33" t="n">
        <v>3.76064683</v>
      </c>
      <c r="C26" s="33" t="n">
        <v>36.8839447</v>
      </c>
    </row>
    <row r="27" customFormat="false" ht="16" hidden="false" customHeight="false" outlineLevel="0" collapsed="false">
      <c r="A27" s="34" t="s">
        <v>112</v>
      </c>
      <c r="B27" s="33" t="n">
        <v>3.91718799</v>
      </c>
      <c r="C27" s="33" t="n">
        <v>36.6690465</v>
      </c>
    </row>
    <row r="28" customFormat="false" ht="16" hidden="false" customHeight="false" outlineLevel="0" collapsed="false">
      <c r="A28" s="34" t="s">
        <v>113</v>
      </c>
      <c r="B28" s="33" t="n">
        <v>3.7657132</v>
      </c>
      <c r="C28" s="33" t="n">
        <v>37.0824723</v>
      </c>
    </row>
    <row r="29" customFormat="false" ht="16" hidden="false" customHeight="false" outlineLevel="0" collapsed="false">
      <c r="A29" s="34" t="s">
        <v>114</v>
      </c>
      <c r="B29" s="33" t="n">
        <v>4.35981594</v>
      </c>
      <c r="C29" s="33" t="n">
        <v>36.8588089</v>
      </c>
    </row>
    <row r="30" customFormat="false" ht="16" hidden="false" customHeight="false" outlineLevel="0" collapsed="false">
      <c r="A30" s="34" t="s">
        <v>115</v>
      </c>
      <c r="B30" s="33" t="n">
        <v>3.73594413</v>
      </c>
      <c r="C30" s="33" t="n">
        <v>36.8315668</v>
      </c>
    </row>
    <row r="31" customFormat="false" ht="16" hidden="false" customHeight="false" outlineLevel="0" collapsed="false">
      <c r="A31" s="34" t="s">
        <v>116</v>
      </c>
      <c r="B31" s="33" t="n">
        <v>3.8771501</v>
      </c>
      <c r="C31" s="33" t="n">
        <v>36.6973403</v>
      </c>
    </row>
    <row r="32" customFormat="false" ht="16" hidden="false" customHeight="false" outlineLevel="0" collapsed="false">
      <c r="A32" s="34" t="s">
        <v>117</v>
      </c>
      <c r="B32" s="33" t="n">
        <v>3.8330832</v>
      </c>
      <c r="C32" s="33" t="n">
        <v>36.9110609</v>
      </c>
    </row>
    <row r="33" customFormat="false" ht="16" hidden="false" customHeight="false" outlineLevel="0" collapsed="false">
      <c r="A33" s="34" t="s">
        <v>118</v>
      </c>
      <c r="B33" s="33" t="n">
        <v>3.95505275</v>
      </c>
      <c r="C33" s="33" t="n">
        <v>36.7655372</v>
      </c>
    </row>
    <row r="34" customFormat="false" ht="16" hidden="false" customHeight="false" outlineLevel="0" collapsed="false">
      <c r="A34" s="34" t="s">
        <v>119</v>
      </c>
      <c r="B34" s="33" t="n">
        <v>3.85210038</v>
      </c>
      <c r="C34" s="33" t="n">
        <v>37.1701443</v>
      </c>
    </row>
    <row r="35" customFormat="false" ht="16" hidden="false" customHeight="false" outlineLevel="0" collapsed="false">
      <c r="A35" s="34" t="s">
        <v>120</v>
      </c>
      <c r="B35" s="33" t="n">
        <v>4.36048175</v>
      </c>
      <c r="C35" s="33" t="n">
        <v>36.8803902</v>
      </c>
    </row>
    <row r="36" customFormat="false" ht="16" hidden="false" customHeight="false" outlineLevel="0" collapsed="false">
      <c r="A36" s="34" t="s">
        <v>121</v>
      </c>
      <c r="B36" s="33" t="n">
        <v>3.80123012</v>
      </c>
      <c r="C36" s="33" t="n">
        <v>36.8774042</v>
      </c>
    </row>
    <row r="37" customFormat="false" ht="16" hidden="false" customHeight="false" outlineLevel="0" collapsed="false">
      <c r="A37" s="34" t="s">
        <v>122</v>
      </c>
      <c r="B37" s="33" t="n">
        <v>3.95801733</v>
      </c>
      <c r="C37" s="33" t="n">
        <v>36.7709093</v>
      </c>
    </row>
    <row r="38" customFormat="false" ht="16" hidden="false" customHeight="false" outlineLevel="0" collapsed="false">
      <c r="A38" s="34" t="s">
        <v>123</v>
      </c>
      <c r="B38" s="33" t="n">
        <v>3.88537781</v>
      </c>
      <c r="C38" s="33" t="n">
        <v>36.9964433</v>
      </c>
    </row>
    <row r="39" customFormat="false" ht="16" hidden="false" customHeight="false" outlineLevel="0" collapsed="false">
      <c r="A39" s="34" t="s">
        <v>124</v>
      </c>
      <c r="B39" s="33" t="n">
        <v>4.02159372</v>
      </c>
      <c r="C39" s="33" t="n">
        <v>36.8570698</v>
      </c>
    </row>
    <row r="40" customFormat="false" ht="16" hidden="false" customHeight="false" outlineLevel="0" collapsed="false">
      <c r="A40" s="34" t="s">
        <v>125</v>
      </c>
      <c r="B40" s="33" t="n">
        <v>3.88341944</v>
      </c>
      <c r="C40" s="33" t="n">
        <v>37.2204854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2019-03-19T17:03:23Z</dcterms:created>
  <dc:creator>laura milena Cruz moreno</dc:creator>
  <dc:description/>
  <dc:language>en-US</dc:language>
  <cp:lastModifiedBy/>
  <dcterms:modified xsi:type="dcterms:W3CDTF">2021-07-29T23:49:30Z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