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<sst xmlns="http://schemas.openxmlformats.org/spreadsheetml/2006/main" count="23">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</sst>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"/>
      <color rgb="FF000000"/>
      <name val="Monaco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2" fillId="31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FA37"/>
  <sheetViews>
    <sheetView tabSelected="1" zoomScale="120" zoomScaleNormal="120" topLeftCell="A11" workbookViewId="0">
      <selection activeCell="C14" sqref="C14"/>
    </sheetView>
  </sheetViews>
  <sheetFormatPr defaultColWidth="9" defaultRowHeight="14.8"/>
  <cols>
    <col min="1" max="1" width="8.5859375" style="1" customWidth="1"/>
    <col min="2" max="2" width="4.8125" style="1" customWidth="1"/>
    <col min="3" max="3" width="7.546875" style="1" customWidth="1"/>
    <col min="4" max="4" width="7.5" style="1" customWidth="1"/>
    <col min="5" max="5" width="14.1875" style="1" customWidth="1"/>
    <col min="6" max="6" width="13.625" style="1" customWidth="1"/>
    <col min="7" max="8" width="9" style="1"/>
    <col min="9" max="9" width="9" style="1" customWidth="1"/>
    <col min="10" max="10" width="22.625" style="1" customWidth="1"/>
    <col min="11" max="11" width="12.625" style="1" customWidth="1"/>
    <col min="12" max="12" width="9" style="1" customWidth="1"/>
    <col min="13" max="16380" width="9" style="1"/>
    <col min="16381" max="16384" width="9" style="2"/>
  </cols>
  <sheetData>
    <row r="1" s="1" customFormat="1" ht="14"/>
    <row r="2" s="1" customFormat="1" ht="14"/>
    <row r="3" s="1" customFormat="1" ht="14"/>
    <row r="4" s="1" customFormat="1" ht="14"/>
    <row r="5" s="1" customFormat="1" ht="14" spans="5:6">
      <c r="E5" s="1" t="s">
        <v>0</v>
      </c>
      <c r="F5" s="3">
        <v>4000</v>
      </c>
    </row>
    <row r="6" s="1" customFormat="1" ht="14" spans="5:6">
      <c r="E6" s="1" t="s">
        <v>1</v>
      </c>
      <c r="F6" s="1">
        <v>3430</v>
      </c>
    </row>
    <row r="7" s="1" customFormat="1" ht="14" spans="5:6">
      <c r="E7" s="1" t="s">
        <v>2</v>
      </c>
      <c r="F7" s="1">
        <v>5000</v>
      </c>
    </row>
    <row r="8" s="1" customFormat="1" ht="14"/>
    <row r="9" s="1" customFormat="1" ht="14"/>
    <row r="10" s="1" customFormat="1" ht="14" spans="3:11">
      <c r="C10" s="1" t="s">
        <v>3</v>
      </c>
      <c r="D10" s="1" t="s">
        <v>3</v>
      </c>
      <c r="E10" s="1" t="s">
        <v>4</v>
      </c>
      <c r="F10" s="1" t="s">
        <v>5</v>
      </c>
      <c r="H10" s="1" t="s">
        <v>6</v>
      </c>
      <c r="J10" s="1" t="s">
        <v>7</v>
      </c>
      <c r="K10" s="1" t="s">
        <v>8</v>
      </c>
    </row>
    <row r="11" s="1" customFormat="1" ht="15.2" spans="2:11">
      <c r="B11" s="1" t="s">
        <v>9</v>
      </c>
      <c r="C11" s="3">
        <v>75000</v>
      </c>
      <c r="D11" s="1">
        <f>C11</f>
        <v>75000</v>
      </c>
      <c r="E11" s="1">
        <f>F6</f>
        <v>3430</v>
      </c>
      <c r="F11" s="1">
        <f>F5</f>
        <v>4000</v>
      </c>
      <c r="G11" s="1">
        <f>F7</f>
        <v>5000</v>
      </c>
      <c r="H11" s="1">
        <f t="shared" ref="H11:H22" si="0">D11-E11-F11-G11</f>
        <v>62570</v>
      </c>
      <c r="I11" s="4">
        <f>ROUND(MAX(H11*{0.03,0.1,0.2,0.25,0.3,0.35,0.45}-{0,2520,16920,31920,52920,85920,181920},0),2)</f>
        <v>3737</v>
      </c>
      <c r="J11" s="1">
        <f>I11</f>
        <v>3737</v>
      </c>
      <c r="K11" s="1">
        <f>C11-$F$6-J11</f>
        <v>67833</v>
      </c>
    </row>
    <row r="12" s="1" customFormat="1" ht="15.2" spans="2:11">
      <c r="B12" s="1" t="s">
        <v>10</v>
      </c>
      <c r="C12" s="3">
        <v>75000</v>
      </c>
      <c r="D12" s="1">
        <f>C12+D11</f>
        <v>150000</v>
      </c>
      <c r="E12" s="1">
        <f>E11+$F$6</f>
        <v>6860</v>
      </c>
      <c r="F12" s="1">
        <f>F11+$F$5</f>
        <v>8000</v>
      </c>
      <c r="G12" s="1">
        <f>G11+$F$7</f>
        <v>10000</v>
      </c>
      <c r="H12" s="1">
        <f t="shared" si="0"/>
        <v>125140</v>
      </c>
      <c r="I12" s="4">
        <f>ROUND(MAX(H12*{0.03,0.1,0.2,0.25,0.3,0.35,0.45}-{0,2520,16920,31920,52920,85920,181920},0),2)</f>
        <v>9994</v>
      </c>
      <c r="J12" s="1">
        <f t="shared" ref="J11:J22" si="1">I12-I11</f>
        <v>6257</v>
      </c>
      <c r="K12" s="1">
        <f t="shared" ref="K12:K22" si="2">C12-$F$6-J12</f>
        <v>65313</v>
      </c>
    </row>
    <row r="13" s="1" customFormat="1" ht="15.2" spans="2:11">
      <c r="B13" s="1" t="s">
        <v>11</v>
      </c>
      <c r="C13" s="3">
        <v>85000</v>
      </c>
      <c r="D13" s="1">
        <f t="shared" ref="D13:D22" si="3">C13+D12</f>
        <v>235000</v>
      </c>
      <c r="E13" s="1">
        <f t="shared" ref="E13:E22" si="4">E12+$F$6</f>
        <v>10290</v>
      </c>
      <c r="F13" s="1">
        <f t="shared" ref="F13:F22" si="5">F12+$F$5</f>
        <v>12000</v>
      </c>
      <c r="G13" s="1">
        <f t="shared" ref="G13:G22" si="6">G12+$F$7</f>
        <v>15000</v>
      </c>
      <c r="H13" s="1">
        <f t="shared" si="0"/>
        <v>197710</v>
      </c>
      <c r="I13" s="4">
        <f>ROUND(MAX(H13*{0.03,0.1,0.2,0.25,0.3,0.35,0.45}-{0,2520,16920,31920,52920,85920,181920},0),2)</f>
        <v>22622</v>
      </c>
      <c r="J13" s="1">
        <f t="shared" si="1"/>
        <v>12628</v>
      </c>
      <c r="K13" s="1">
        <f t="shared" si="2"/>
        <v>68942</v>
      </c>
    </row>
    <row r="14" s="1" customFormat="1" ht="15.2" spans="2:11">
      <c r="B14" s="1" t="s">
        <v>12</v>
      </c>
      <c r="C14" s="3">
        <v>85000</v>
      </c>
      <c r="D14" s="1">
        <f t="shared" si="3"/>
        <v>320000</v>
      </c>
      <c r="E14" s="1">
        <f t="shared" si="4"/>
        <v>13720</v>
      </c>
      <c r="F14" s="1">
        <f t="shared" si="5"/>
        <v>16000</v>
      </c>
      <c r="G14" s="1">
        <f t="shared" si="6"/>
        <v>20000</v>
      </c>
      <c r="H14" s="1">
        <f t="shared" si="0"/>
        <v>270280</v>
      </c>
      <c r="I14" s="4">
        <f>ROUND(MAX(H14*{0.03,0.1,0.2,0.25,0.3,0.35,0.45}-{0,2520,16920,31920,52920,85920,181920},0),2)</f>
        <v>37136</v>
      </c>
      <c r="J14" s="1">
        <f t="shared" si="1"/>
        <v>14514</v>
      </c>
      <c r="K14" s="1">
        <f t="shared" si="2"/>
        <v>67056</v>
      </c>
    </row>
    <row r="15" s="1" customFormat="1" ht="15.2" spans="2:11">
      <c r="B15" s="1" t="s">
        <v>13</v>
      </c>
      <c r="C15" s="3">
        <v>85000</v>
      </c>
      <c r="D15" s="1">
        <f t="shared" si="3"/>
        <v>405000</v>
      </c>
      <c r="E15" s="1">
        <f t="shared" si="4"/>
        <v>17150</v>
      </c>
      <c r="F15" s="1">
        <f t="shared" si="5"/>
        <v>20000</v>
      </c>
      <c r="G15" s="1">
        <f t="shared" si="6"/>
        <v>25000</v>
      </c>
      <c r="H15" s="1">
        <f t="shared" si="0"/>
        <v>342850</v>
      </c>
      <c r="I15" s="4">
        <f>ROUND(MAX(H15*{0.03,0.1,0.2,0.25,0.3,0.35,0.45}-{0,2520,16920,31920,52920,85920,181920},0),2)</f>
        <v>53792.5</v>
      </c>
      <c r="J15" s="1">
        <f t="shared" si="1"/>
        <v>16656.5</v>
      </c>
      <c r="K15" s="1">
        <f t="shared" si="2"/>
        <v>64913.5</v>
      </c>
    </row>
    <row r="16" s="1" customFormat="1" ht="15.2" spans="2:11">
      <c r="B16" s="1" t="s">
        <v>14</v>
      </c>
      <c r="C16" s="3">
        <v>85000</v>
      </c>
      <c r="D16" s="1">
        <f t="shared" si="3"/>
        <v>490000</v>
      </c>
      <c r="E16" s="1">
        <f t="shared" si="4"/>
        <v>20580</v>
      </c>
      <c r="F16" s="1">
        <f t="shared" si="5"/>
        <v>24000</v>
      </c>
      <c r="G16" s="1">
        <f t="shared" si="6"/>
        <v>30000</v>
      </c>
      <c r="H16" s="1">
        <f t="shared" si="0"/>
        <v>415420</v>
      </c>
      <c r="I16" s="4">
        <f>ROUND(MAX(H16*{0.03,0.1,0.2,0.25,0.3,0.35,0.45}-{0,2520,16920,31920,52920,85920,181920},0),2)</f>
        <v>71935</v>
      </c>
      <c r="J16" s="1">
        <f t="shared" si="1"/>
        <v>18142.5</v>
      </c>
      <c r="K16" s="1">
        <f t="shared" si="2"/>
        <v>63427.5</v>
      </c>
    </row>
    <row r="17" s="1" customFormat="1" ht="15.2" spans="2:11">
      <c r="B17" s="1" t="s">
        <v>15</v>
      </c>
      <c r="C17" s="3">
        <v>85000</v>
      </c>
      <c r="D17" s="1">
        <f t="shared" si="3"/>
        <v>575000</v>
      </c>
      <c r="E17" s="1">
        <f t="shared" si="4"/>
        <v>24010</v>
      </c>
      <c r="F17" s="1">
        <f t="shared" si="5"/>
        <v>28000</v>
      </c>
      <c r="G17" s="1">
        <f t="shared" si="6"/>
        <v>35000</v>
      </c>
      <c r="H17" s="1">
        <f t="shared" si="0"/>
        <v>487990</v>
      </c>
      <c r="I17" s="4">
        <f>ROUND(MAX(H17*{0.03,0.1,0.2,0.25,0.3,0.35,0.45}-{0,2520,16920,31920,52920,85920,181920},0),2)</f>
        <v>93477</v>
      </c>
      <c r="J17" s="1">
        <f t="shared" si="1"/>
        <v>21542</v>
      </c>
      <c r="K17" s="1">
        <f t="shared" si="2"/>
        <v>60028</v>
      </c>
    </row>
    <row r="18" s="1" customFormat="1" ht="15.2" spans="2:11">
      <c r="B18" s="1" t="s">
        <v>16</v>
      </c>
      <c r="C18" s="3">
        <v>85000</v>
      </c>
      <c r="D18" s="1">
        <f t="shared" si="3"/>
        <v>660000</v>
      </c>
      <c r="E18" s="1">
        <f t="shared" si="4"/>
        <v>27440</v>
      </c>
      <c r="F18" s="1">
        <f t="shared" si="5"/>
        <v>32000</v>
      </c>
      <c r="G18" s="1">
        <f t="shared" si="6"/>
        <v>40000</v>
      </c>
      <c r="H18" s="1">
        <f t="shared" si="0"/>
        <v>560560</v>
      </c>
      <c r="I18" s="4">
        <f>ROUND(MAX(H18*{0.03,0.1,0.2,0.25,0.3,0.35,0.45}-{0,2520,16920,31920,52920,85920,181920},0),2)</f>
        <v>115248</v>
      </c>
      <c r="J18" s="1">
        <f t="shared" si="1"/>
        <v>21771</v>
      </c>
      <c r="K18" s="1">
        <f t="shared" si="2"/>
        <v>59799</v>
      </c>
    </row>
    <row r="19" s="1" customFormat="1" ht="15.2" spans="2:11">
      <c r="B19" s="1" t="s">
        <v>17</v>
      </c>
      <c r="C19" s="3">
        <v>85000</v>
      </c>
      <c r="D19" s="1">
        <f t="shared" si="3"/>
        <v>745000</v>
      </c>
      <c r="E19" s="1">
        <f t="shared" si="4"/>
        <v>30870</v>
      </c>
      <c r="F19" s="1">
        <f t="shared" si="5"/>
        <v>36000</v>
      </c>
      <c r="G19" s="1">
        <f t="shared" si="6"/>
        <v>45000</v>
      </c>
      <c r="H19" s="1">
        <f t="shared" si="0"/>
        <v>633130</v>
      </c>
      <c r="I19" s="4">
        <f>ROUND(MAX(H19*{0.03,0.1,0.2,0.25,0.3,0.35,0.45}-{0,2520,16920,31920,52920,85920,181920},0),2)</f>
        <v>137019</v>
      </c>
      <c r="J19" s="1">
        <f t="shared" si="1"/>
        <v>21771</v>
      </c>
      <c r="K19" s="1">
        <f t="shared" si="2"/>
        <v>59799</v>
      </c>
    </row>
    <row r="20" s="1" customFormat="1" ht="15.2" spans="2:11">
      <c r="B20" s="1" t="s">
        <v>18</v>
      </c>
      <c r="C20" s="3">
        <v>85000</v>
      </c>
      <c r="D20" s="1">
        <f t="shared" si="3"/>
        <v>830000</v>
      </c>
      <c r="E20" s="1">
        <f t="shared" si="4"/>
        <v>34300</v>
      </c>
      <c r="F20" s="1">
        <f t="shared" si="5"/>
        <v>40000</v>
      </c>
      <c r="G20" s="1">
        <f t="shared" si="6"/>
        <v>50000</v>
      </c>
      <c r="H20" s="1">
        <f t="shared" si="0"/>
        <v>705700</v>
      </c>
      <c r="I20" s="4">
        <f>ROUND(MAX(H20*{0.03,0.1,0.2,0.25,0.3,0.35,0.45}-{0,2520,16920,31920,52920,85920,181920},0),2)</f>
        <v>161075</v>
      </c>
      <c r="J20" s="1">
        <f t="shared" si="1"/>
        <v>24056</v>
      </c>
      <c r="K20" s="1">
        <f t="shared" si="2"/>
        <v>57514</v>
      </c>
    </row>
    <row r="21" s="1" customFormat="1" ht="15.2" spans="2:11">
      <c r="B21" s="1" t="s">
        <v>19</v>
      </c>
      <c r="C21" s="3">
        <v>85000</v>
      </c>
      <c r="D21" s="1">
        <f t="shared" si="3"/>
        <v>915000</v>
      </c>
      <c r="E21" s="1">
        <f t="shared" si="4"/>
        <v>37730</v>
      </c>
      <c r="F21" s="1">
        <f t="shared" si="5"/>
        <v>44000</v>
      </c>
      <c r="G21" s="1">
        <f t="shared" si="6"/>
        <v>55000</v>
      </c>
      <c r="H21" s="1">
        <f t="shared" si="0"/>
        <v>778270</v>
      </c>
      <c r="I21" s="4">
        <f>ROUND(MAX(H21*{0.03,0.1,0.2,0.25,0.3,0.35,0.45}-{0,2520,16920,31920,52920,85920,181920},0),2)</f>
        <v>186474.5</v>
      </c>
      <c r="J21" s="1">
        <f t="shared" si="1"/>
        <v>25399.5</v>
      </c>
      <c r="K21" s="1">
        <f t="shared" si="2"/>
        <v>56170.5</v>
      </c>
    </row>
    <row r="22" s="1" customFormat="1" ht="15.2" spans="2:11">
      <c r="B22" s="1" t="s">
        <v>20</v>
      </c>
      <c r="C22" s="3">
        <v>85000</v>
      </c>
      <c r="D22" s="1">
        <f t="shared" si="3"/>
        <v>1000000</v>
      </c>
      <c r="E22" s="1">
        <f t="shared" si="4"/>
        <v>41160</v>
      </c>
      <c r="F22" s="1">
        <f t="shared" si="5"/>
        <v>48000</v>
      </c>
      <c r="G22" s="1">
        <f t="shared" si="6"/>
        <v>60000</v>
      </c>
      <c r="H22" s="1">
        <f t="shared" si="0"/>
        <v>850840</v>
      </c>
      <c r="I22" s="4">
        <f>ROUND(MAX(H22*{0.03,0.1,0.2,0.25,0.3,0.35,0.45}-{0,2520,16920,31920,52920,85920,181920},0),2)</f>
        <v>211874</v>
      </c>
      <c r="J22" s="1">
        <f t="shared" si="1"/>
        <v>25399.5</v>
      </c>
      <c r="K22" s="1">
        <f t="shared" si="2"/>
        <v>56170.5</v>
      </c>
    </row>
    <row r="23" s="1" customFormat="1" ht="22" spans="10:11">
      <c r="J23" s="5" t="s">
        <v>21</v>
      </c>
      <c r="K23" s="5">
        <f>SUM(K11:K22)</f>
        <v>746966</v>
      </c>
    </row>
    <row r="24" s="1" customFormat="1" ht="22" spans="10:16381">
      <c r="J24" s="5" t="s">
        <v>22</v>
      </c>
      <c r="K24" s="5">
        <f>K23/12</f>
        <v>62247.1666666667</v>
      </c>
      <c r="XFA24" s="2"/>
    </row>
    <row r="26" spans="4:5">
      <c r="D26" s="3">
        <v>75000</v>
      </c>
      <c r="E26" s="3">
        <v>75000</v>
      </c>
    </row>
    <row r="27" spans="4:5">
      <c r="D27" s="3">
        <v>75000</v>
      </c>
      <c r="E27" s="3">
        <v>75000</v>
      </c>
    </row>
    <row r="28" spans="4:5">
      <c r="D28" s="3">
        <v>75000</v>
      </c>
      <c r="E28" s="3">
        <v>75000</v>
      </c>
    </row>
    <row r="29" spans="4:5">
      <c r="D29" s="3">
        <v>75000</v>
      </c>
      <c r="E29" s="3">
        <v>85000</v>
      </c>
    </row>
    <row r="30" spans="4:5">
      <c r="D30" s="3">
        <v>75000</v>
      </c>
      <c r="E30" s="3">
        <v>85000</v>
      </c>
    </row>
    <row r="31" spans="4:5">
      <c r="D31" s="3">
        <v>75000</v>
      </c>
      <c r="E31" s="3">
        <v>85000</v>
      </c>
    </row>
    <row r="32" spans="4:5">
      <c r="D32" s="3">
        <v>75000</v>
      </c>
      <c r="E32" s="3">
        <v>85000</v>
      </c>
    </row>
    <row r="33" spans="4:5">
      <c r="D33" s="3">
        <v>75000</v>
      </c>
      <c r="E33" s="3">
        <v>85000</v>
      </c>
    </row>
    <row r="34" spans="4:5">
      <c r="D34" s="3">
        <v>75000</v>
      </c>
      <c r="E34" s="3">
        <v>85000</v>
      </c>
    </row>
    <row r="35" spans="4:5">
      <c r="D35" s="3">
        <v>75000</v>
      </c>
      <c r="E35" s="3">
        <v>85000</v>
      </c>
    </row>
    <row r="36" spans="4:5">
      <c r="D36" s="3">
        <v>75000</v>
      </c>
      <c r="E36" s="3">
        <v>85000</v>
      </c>
    </row>
    <row r="37" spans="4:5">
      <c r="D37" s="3">
        <v>75000</v>
      </c>
      <c r="E37" s="3">
        <v>85000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dcterms:created xsi:type="dcterms:W3CDTF">2019-01-11T08:07:00Z</dcterms:created>
  <dcterms:modified xsi:type="dcterms:W3CDTF">2019-04-10T16:51:49Z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