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F9E796B6-BB0D-4C88-BE5D-A88DC96221D4}" xr6:coauthVersionLast="46" xr6:coauthVersionMax="46" xr10:uidLastSave="{00000000-0000-0000-0000-000000000000}"/>
  <bookViews>
    <workbookView xWindow="2868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9" i="9" l="1"/>
  <c r="A100" i="9" s="1"/>
  <c r="A101" i="9" s="1"/>
  <c r="A102" i="9" s="1"/>
  <c r="A103"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<sst xmlns="http://schemas.openxmlformats.org/spreadsheetml/2006/main" count="203" uniqueCount="122">
  <si>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</si>
  <si>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</si>
  <si>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</si>
  <si>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</si>
  <si>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</si>
  <si>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</si>
  <si>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</si>
  <si>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</si>
  <si>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</si>
  <si>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</si>
  <si>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</si>
  <si>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</si>
  <si>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</si>
  <si>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</si>
  <si>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</si>
  <si>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</si>
  <si>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</si>
  <si>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</si>
  <si>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</si>
  <si>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</si>
  <si>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</si>
  <si>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</si>
  <si>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</si>
  <si>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</si>
  <si>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</si>
  <si>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</si>
  <si>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</si>
  <si>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</si>
  <si>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</si>
  <si>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</si>
  <si>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</si>
  <si>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</si>
  <si>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</si>
  <si>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</si>
  <si>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</si>
  <si>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</si>
  <si>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</si>
  <si>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</si>
  <si>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</si>
  <si>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</si>
  <si>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</si>
  <si>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</si>
  <si>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</si>
  <si>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</si>
  <si>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</si>
  <si>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</si>
  <si>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</si>
  <si>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</si>
  <si>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</si>
  <si>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</si>
  <si>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</si>
  <si>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</si>
  <si>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</si>
  <si>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</si>
  <si>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</si>
  <si>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</si>
  <si>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</si>
  <si>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</si>
  <si>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</si>
  <si>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</si>
  <si>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</si>
  <si>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</si>
  <si>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</si>
  <si>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</si>
  <si>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</si>
  <si>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</si>
  <si>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</si>
  <si>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</si>
  <si>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</si>
  <si>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</si>
  <si>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</si>
  <si>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</si>
  <si>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</si>
  <si>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</si>
  <si>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</si>
  <si>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</si>
  <si>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</si>
  <si>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</si>
  <si>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</si>
  <si>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</si>
  <si>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</si>
  <si>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</si>
  <si>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</si>
  <si>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</si>
  <si>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</si>
  <si>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</si>
  <si>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</si>
  <si>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</si>
  <si>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</si>
  <si>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</si>
  <si>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</si>
  <si>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</si>
  <si>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</si>
  <si>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</si>
  <si>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</si>
  <si>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</si>
  <si>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</si>
  <si>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</si>
  <si>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</si>
  <si>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</si>
  <si>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</si>
  <si>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</si>
  <si>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</si>
  <si>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</si>
  <si>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</si>
  <si>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</si>
  <si>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</si>
  <si>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</si>
  <si>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</si>
  <si>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</si>
  <si>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</si>
  <si>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</si>
  <si>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</si>
  <si>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</si>
  <si>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</si>
  <si>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</si>
  <si>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</si>
  <si>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</si>
  <si>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</si>
  <si>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</si>
  <si>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Generate Full 5-Year Forecasts of All Key Variables</t>
  </si>
  <si>
    <t>Structural Model Key Variables Forecasts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</si>
</sst>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98">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0"/>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38"/>
  <sheetViews>
    <sheetView showGridLines="0" tabSelected="1" zoomScaleNormal="100" workbookViewId="0">
      <pane ySplit="7" topLeftCell="A83" activePane="bottomLeft" state="frozen"/>
      <selection pane="bottomLeft" activeCell="B98" sqref="B98"/>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4"/>
      <c r="M1" s="84"/>
      <c r="N1" s="84"/>
      <c r="O1" s="84"/>
      <c r="P1" s="84"/>
      <c r="Q1" s="84"/>
      <c r="R1" s="84"/>
      <c r="S1" s="84"/>
      <c r="T1" s="84"/>
      <c r="U1" s="84"/>
      <c r="V1" s="84"/>
      <c r="W1" s="84"/>
      <c r="X1" s="84"/>
      <c r="Y1" s="84"/>
      <c r="Z1" s="84"/>
      <c r="AA1" s="84"/>
      <c r="AB1" s="84"/>
      <c r="AC1" s="84"/>
      <c r="AD1" s="84"/>
      <c r="AE1" s="84"/>
      <c r="AF1" s="84"/>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6">
        <v>44192</v>
      </c>
      <c r="D4" s="86"/>
      <c r="E4" s="86"/>
      <c r="F4" s="86"/>
      <c r="G4" s="50"/>
      <c r="H4" s="53" t="s">
        <v>10</v>
      </c>
      <c r="I4" s="67">
        <v>20</v>
      </c>
      <c r="J4" s="51"/>
      <c r="K4" s="13"/>
      <c r="L4" s="78" t="str">
        <f>"Week "&amp;(L6-($C$4-WEEKDAY($C$4,1)+2))/7+1</f>
        <v>Week 20</v>
      </c>
      <c r="M4" s="79"/>
      <c r="N4" s="79"/>
      <c r="O4" s="79"/>
      <c r="P4" s="79"/>
      <c r="Q4" s="79"/>
      <c r="R4" s="80"/>
      <c r="S4" s="78" t="str">
        <f>"Week "&amp;(S6-($C$4-WEEKDAY($C$4,1)+2))/7+1</f>
        <v>Week 21</v>
      </c>
      <c r="T4" s="79"/>
      <c r="U4" s="79"/>
      <c r="V4" s="79"/>
      <c r="W4" s="79"/>
      <c r="X4" s="79"/>
      <c r="Y4" s="80"/>
      <c r="Z4" s="78" t="str">
        <f>"Week "&amp;(Z6-($C$4-WEEKDAY($C$4,1)+2))/7+1</f>
        <v>Week 22</v>
      </c>
      <c r="AA4" s="79"/>
      <c r="AB4" s="79"/>
      <c r="AC4" s="79"/>
      <c r="AD4" s="79"/>
      <c r="AE4" s="79"/>
      <c r="AF4" s="80"/>
      <c r="AG4" s="78" t="str">
        <f>"Week "&amp;(AG6-($C$4-WEEKDAY($C$4,1)+2))/7+1</f>
        <v>Week 23</v>
      </c>
      <c r="AH4" s="79"/>
      <c r="AI4" s="79"/>
      <c r="AJ4" s="79"/>
      <c r="AK4" s="79"/>
      <c r="AL4" s="79"/>
      <c r="AM4" s="80"/>
      <c r="AN4" s="78" t="str">
        <f>"Week "&amp;(AN6-($C$4-WEEKDAY($C$4,1)+2))/7+1</f>
        <v>Week 24</v>
      </c>
      <c r="AO4" s="79"/>
      <c r="AP4" s="79"/>
      <c r="AQ4" s="79"/>
      <c r="AR4" s="79"/>
      <c r="AS4" s="79"/>
      <c r="AT4" s="80"/>
      <c r="AU4" s="78" t="str">
        <f>"Week "&amp;(AU6-($C$4-WEEKDAY($C$4,1)+2))/7+1</f>
        <v>Week 25</v>
      </c>
      <c r="AV4" s="79"/>
      <c r="AW4" s="79"/>
      <c r="AX4" s="79"/>
      <c r="AY4" s="79"/>
      <c r="AZ4" s="79"/>
      <c r="BA4" s="80"/>
      <c r="BB4" s="78" t="str">
        <f>"Week "&amp;(BB6-($C$4-WEEKDAY($C$4,1)+2))/7+1</f>
        <v>Week 26</v>
      </c>
      <c r="BC4" s="79"/>
      <c r="BD4" s="79"/>
      <c r="BE4" s="79"/>
      <c r="BF4" s="79"/>
      <c r="BG4" s="79"/>
      <c r="BH4" s="80"/>
      <c r="BI4" s="78" t="str">
        <f>"Week "&amp;(BI6-($C$4-WEEKDAY($C$4,1)+2))/7+1</f>
        <v>Week 27</v>
      </c>
      <c r="BJ4" s="79"/>
      <c r="BK4" s="79"/>
      <c r="BL4" s="79"/>
      <c r="BM4" s="79"/>
      <c r="BN4" s="79"/>
      <c r="BO4" s="80"/>
    </row>
    <row r="5" spans="1:67" ht="17.25" customHeight="1" x14ac:dyDescent="0.2">
      <c r="A5" s="49"/>
      <c r="B5" s="53" t="s">
        <v>12</v>
      </c>
      <c r="C5" s="85" t="s">
        <v>102</v>
      </c>
      <c r="D5" s="85"/>
      <c r="E5" s="85"/>
      <c r="F5" s="85"/>
      <c r="G5" s="52"/>
      <c r="H5" s="52"/>
      <c r="I5" s="52"/>
      <c r="J5" s="52"/>
      <c r="K5" s="13"/>
      <c r="L5" s="81">
        <f>L6</f>
        <v>44326</v>
      </c>
      <c r="M5" s="82"/>
      <c r="N5" s="82"/>
      <c r="O5" s="82"/>
      <c r="P5" s="82"/>
      <c r="Q5" s="82"/>
      <c r="R5" s="83"/>
      <c r="S5" s="81">
        <f>S6</f>
        <v>44333</v>
      </c>
      <c r="T5" s="82"/>
      <c r="U5" s="82"/>
      <c r="V5" s="82"/>
      <c r="W5" s="82"/>
      <c r="X5" s="82"/>
      <c r="Y5" s="83"/>
      <c r="Z5" s="81">
        <f>Z6</f>
        <v>44340</v>
      </c>
      <c r="AA5" s="82"/>
      <c r="AB5" s="82"/>
      <c r="AC5" s="82"/>
      <c r="AD5" s="82"/>
      <c r="AE5" s="82"/>
      <c r="AF5" s="83"/>
      <c r="AG5" s="81">
        <f>AG6</f>
        <v>44347</v>
      </c>
      <c r="AH5" s="82"/>
      <c r="AI5" s="82"/>
      <c r="AJ5" s="82"/>
      <c r="AK5" s="82"/>
      <c r="AL5" s="82"/>
      <c r="AM5" s="83"/>
      <c r="AN5" s="81">
        <f>AN6</f>
        <v>44354</v>
      </c>
      <c r="AO5" s="82"/>
      <c r="AP5" s="82"/>
      <c r="AQ5" s="82"/>
      <c r="AR5" s="82"/>
      <c r="AS5" s="82"/>
      <c r="AT5" s="83"/>
      <c r="AU5" s="81">
        <f>AU6</f>
        <v>44361</v>
      </c>
      <c r="AV5" s="82"/>
      <c r="AW5" s="82"/>
      <c r="AX5" s="82"/>
      <c r="AY5" s="82"/>
      <c r="AZ5" s="82"/>
      <c r="BA5" s="83"/>
      <c r="BB5" s="81">
        <f>BB6</f>
        <v>44368</v>
      </c>
      <c r="BC5" s="82"/>
      <c r="BD5" s="82"/>
      <c r="BE5" s="82"/>
      <c r="BF5" s="82"/>
      <c r="BG5" s="82"/>
      <c r="BH5" s="83"/>
      <c r="BI5" s="81">
        <f>BI6</f>
        <v>44375</v>
      </c>
      <c r="BJ5" s="82"/>
      <c r="BK5" s="82"/>
      <c r="BL5" s="82"/>
      <c r="BM5" s="82"/>
      <c r="BN5" s="82"/>
      <c r="BO5" s="83"/>
    </row>
    <row r="6" spans="1:67" ht="12.75" x14ac:dyDescent="0.2">
      <c r="A6" s="12"/>
      <c r="B6" s="13"/>
      <c r="C6" s="13"/>
      <c r="D6" s="14"/>
      <c r="E6" s="14"/>
      <c r="F6" s="13"/>
      <c r="G6" s="13"/>
      <c r="H6" s="13"/>
      <c r="I6" s="13"/>
      <c r="J6" s="13"/>
      <c r="K6" s="13"/>
      <c r="L6" s="37">
        <f>C4-WEEKDAY(C4,1)+2+7*(I4-1)</f>
        <v>44326</v>
      </c>
      <c r="M6" s="28">
        <f t="shared" ref="M6:AR6" si="0">L6+1</f>
        <v>44327</v>
      </c>
      <c r="N6" s="28">
        <f t="shared" si="0"/>
        <v>44328</v>
      </c>
      <c r="O6" s="28">
        <f t="shared" si="0"/>
        <v>44329</v>
      </c>
      <c r="P6" s="28">
        <f t="shared" si="0"/>
        <v>44330</v>
      </c>
      <c r="Q6" s="28">
        <f t="shared" si="0"/>
        <v>44331</v>
      </c>
      <c r="R6" s="38">
        <f t="shared" si="0"/>
        <v>44332</v>
      </c>
      <c r="S6" s="37">
        <f t="shared" si="0"/>
        <v>44333</v>
      </c>
      <c r="T6" s="28">
        <f t="shared" si="0"/>
        <v>44334</v>
      </c>
      <c r="U6" s="28">
        <f t="shared" si="0"/>
        <v>44335</v>
      </c>
      <c r="V6" s="28">
        <f t="shared" si="0"/>
        <v>44336</v>
      </c>
      <c r="W6" s="28">
        <f t="shared" si="0"/>
        <v>44337</v>
      </c>
      <c r="X6" s="28">
        <f t="shared" si="0"/>
        <v>44338</v>
      </c>
      <c r="Y6" s="38">
        <f t="shared" si="0"/>
        <v>44339</v>
      </c>
      <c r="Z6" s="37">
        <f t="shared" si="0"/>
        <v>44340</v>
      </c>
      <c r="AA6" s="28">
        <f t="shared" si="0"/>
        <v>44341</v>
      </c>
      <c r="AB6" s="28">
        <f t="shared" si="0"/>
        <v>44342</v>
      </c>
      <c r="AC6" s="28">
        <f t="shared" si="0"/>
        <v>44343</v>
      </c>
      <c r="AD6" s="28">
        <f t="shared" si="0"/>
        <v>44344</v>
      </c>
      <c r="AE6" s="28">
        <f t="shared" si="0"/>
        <v>44345</v>
      </c>
      <c r="AF6" s="38">
        <f t="shared" si="0"/>
        <v>44346</v>
      </c>
      <c r="AG6" s="37">
        <f t="shared" si="0"/>
        <v>44347</v>
      </c>
      <c r="AH6" s="28">
        <f t="shared" si="0"/>
        <v>44348</v>
      </c>
      <c r="AI6" s="28">
        <f t="shared" si="0"/>
        <v>44349</v>
      </c>
      <c r="AJ6" s="28">
        <f t="shared" si="0"/>
        <v>44350</v>
      </c>
      <c r="AK6" s="28">
        <f t="shared" si="0"/>
        <v>44351</v>
      </c>
      <c r="AL6" s="28">
        <f t="shared" si="0"/>
        <v>44352</v>
      </c>
      <c r="AM6" s="38">
        <f t="shared" si="0"/>
        <v>44353</v>
      </c>
      <c r="AN6" s="37">
        <f t="shared" si="0"/>
        <v>44354</v>
      </c>
      <c r="AO6" s="28">
        <f t="shared" si="0"/>
        <v>44355</v>
      </c>
      <c r="AP6" s="28">
        <f t="shared" si="0"/>
        <v>44356</v>
      </c>
      <c r="AQ6" s="28">
        <f t="shared" si="0"/>
        <v>44357</v>
      </c>
      <c r="AR6" s="28">
        <f t="shared" si="0"/>
        <v>44358</v>
      </c>
      <c r="AS6" s="28">
        <f t="shared" ref="AS6:BO6" si="1">AR6+1</f>
        <v>44359</v>
      </c>
      <c r="AT6" s="38">
        <f t="shared" si="1"/>
        <v>44360</v>
      </c>
      <c r="AU6" s="37">
        <f t="shared" si="1"/>
        <v>44361</v>
      </c>
      <c r="AV6" s="28">
        <f t="shared" si="1"/>
        <v>44362</v>
      </c>
      <c r="AW6" s="28">
        <f t="shared" si="1"/>
        <v>44363</v>
      </c>
      <c r="AX6" s="28">
        <f t="shared" si="1"/>
        <v>44364</v>
      </c>
      <c r="AY6" s="28">
        <f t="shared" si="1"/>
        <v>44365</v>
      </c>
      <c r="AZ6" s="28">
        <f t="shared" si="1"/>
        <v>44366</v>
      </c>
      <c r="BA6" s="38">
        <f t="shared" si="1"/>
        <v>44367</v>
      </c>
      <c r="BB6" s="37">
        <f t="shared" si="1"/>
        <v>44368</v>
      </c>
      <c r="BC6" s="28">
        <f t="shared" si="1"/>
        <v>44369</v>
      </c>
      <c r="BD6" s="28">
        <f t="shared" si="1"/>
        <v>44370</v>
      </c>
      <c r="BE6" s="28">
        <f t="shared" si="1"/>
        <v>44371</v>
      </c>
      <c r="BF6" s="28">
        <f t="shared" si="1"/>
        <v>44372</v>
      </c>
      <c r="BG6" s="28">
        <f t="shared" si="1"/>
        <v>44373</v>
      </c>
      <c r="BH6" s="38">
        <f t="shared" si="1"/>
        <v>44374</v>
      </c>
      <c r="BI6" s="37">
        <f t="shared" si="1"/>
        <v>44375</v>
      </c>
      <c r="BJ6" s="28">
        <f t="shared" si="1"/>
        <v>44376</v>
      </c>
      <c r="BK6" s="28">
        <f t="shared" si="1"/>
        <v>44377</v>
      </c>
      <c r="BL6" s="28">
        <f t="shared" si="1"/>
        <v>44378</v>
      </c>
      <c r="BM6" s="28">
        <f t="shared" si="1"/>
        <v>44379</v>
      </c>
      <c r="BN6" s="28">
        <f t="shared" si="1"/>
        <v>44380</v>
      </c>
      <c r="BO6" s="38">
        <f t="shared" si="1"/>
        <v>44381</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03"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121</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c r="H98" s="25"/>
      <c r="I98" s="26"/>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105</v>
      </c>
      <c r="D99" s="70"/>
      <c r="E99" s="66" t="s">
        <v>69</v>
      </c>
      <c r="F99" s="42">
        <v>44344</v>
      </c>
      <c r="G99" s="43"/>
      <c r="H99" s="25"/>
      <c r="I99" s="26"/>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107</v>
      </c>
      <c r="D100" s="70"/>
      <c r="E100" s="66" t="s">
        <v>70</v>
      </c>
      <c r="F100" s="42">
        <v>44343</v>
      </c>
      <c r="G100" s="43"/>
      <c r="H100" s="25"/>
      <c r="I100" s="26"/>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108</v>
      </c>
      <c r="D101" s="70"/>
      <c r="E101" s="66" t="s">
        <v>67</v>
      </c>
      <c r="F101" s="42">
        <v>44348</v>
      </c>
      <c r="G101" s="43"/>
      <c r="H101" s="25"/>
      <c r="I101" s="26"/>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109</v>
      </c>
      <c r="D102" s="70"/>
      <c r="E102" s="66" t="s">
        <v>67</v>
      </c>
      <c r="F102" s="42">
        <v>44348</v>
      </c>
      <c r="G102" s="43"/>
      <c r="H102" s="25"/>
      <c r="I102" s="26"/>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77" t="s">
        <v>110</v>
      </c>
      <c r="D103" s="66"/>
      <c r="E103" s="66" t="s">
        <v>67</v>
      </c>
      <c r="F103" s="42">
        <v>44348</v>
      </c>
      <c r="G103" s="43"/>
      <c r="H103" s="25"/>
      <c r="I103" s="26"/>
      <c r="J103" s="27"/>
      <c r="K103" s="40"/>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24" customFormat="1" ht="14.1" customHeight="1" x14ac:dyDescent="0.2">
      <c r="A104" s="23"/>
      <c r="B104" s="65"/>
      <c r="D104" s="66"/>
      <c r="E104" s="66"/>
      <c r="F104" s="42"/>
      <c r="G104" s="43"/>
      <c r="H104" s="25"/>
      <c r="I104" s="26"/>
      <c r="J104" s="27"/>
      <c r="K104" s="40"/>
      <c r="L104" s="46"/>
      <c r="M104" s="46"/>
      <c r="N104" s="46"/>
      <c r="O104" s="46"/>
      <c r="P104" s="46"/>
      <c r="Q104" s="46"/>
      <c r="R104" s="46"/>
      <c r="S104" s="46"/>
      <c r="T104" s="46"/>
      <c r="U104" s="46"/>
      <c r="V104" s="46"/>
      <c r="W104" s="46"/>
      <c r="X104" s="46"/>
      <c r="Y104" s="46"/>
      <c r="Z104" s="46"/>
      <c r="AA104" s="46"/>
      <c r="AB104" s="46"/>
      <c r="AC104" s="46"/>
      <c r="AD104" s="46"/>
      <c r="AE104" s="46"/>
      <c r="AF104" s="46"/>
      <c r="AG104" s="46"/>
      <c r="AH104" s="46"/>
      <c r="AI104" s="46"/>
      <c r="AJ104" s="46"/>
      <c r="AK104" s="46"/>
      <c r="AL104" s="46"/>
      <c r="AM104" s="46"/>
      <c r="AN104" s="46"/>
      <c r="AO104" s="46"/>
      <c r="AP104" s="46"/>
      <c r="AQ104" s="46"/>
      <c r="AR104" s="46"/>
      <c r="AS104" s="46"/>
      <c r="AT104" s="46"/>
      <c r="AU104" s="46"/>
      <c r="AV104" s="46"/>
      <c r="AW104" s="46"/>
      <c r="AX104" s="46"/>
      <c r="AY104" s="46"/>
      <c r="AZ104" s="46"/>
      <c r="BA104" s="46"/>
      <c r="BB104" s="46"/>
      <c r="BC104" s="46"/>
      <c r="BD104" s="46"/>
      <c r="BE104" s="46"/>
      <c r="BF104" s="46"/>
      <c r="BG104" s="46"/>
      <c r="BH104" s="46"/>
      <c r="BI104" s="46"/>
      <c r="BJ104" s="46"/>
      <c r="BK104" s="46"/>
      <c r="BL104" s="46"/>
      <c r="BM104" s="46"/>
      <c r="BN104" s="46"/>
      <c r="BO104" s="46"/>
    </row>
    <row r="105" spans="1:67" s="24" customFormat="1" ht="14.1" customHeight="1" x14ac:dyDescent="0.2">
      <c r="A105" s="23"/>
      <c r="B105" s="65"/>
      <c r="D105" s="66"/>
      <c r="E105" s="66"/>
      <c r="F105" s="42"/>
      <c r="G105" s="43"/>
      <c r="H105" s="25"/>
      <c r="I105" s="26"/>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c r="B106" s="65"/>
      <c r="D106" s="66"/>
      <c r="E106" s="66"/>
      <c r="F106" s="42"/>
      <c r="G106" s="43"/>
      <c r="H106" s="25"/>
      <c r="I106" s="26"/>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c r="B107" s="65"/>
      <c r="D107" s="70"/>
      <c r="E107" s="66"/>
      <c r="F107" s="42"/>
      <c r="G107" s="43"/>
      <c r="H107" s="25"/>
      <c r="I107" s="26"/>
      <c r="J107" s="27"/>
      <c r="K107" s="40"/>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c r="B108" s="65"/>
      <c r="D108" s="70"/>
      <c r="E108" s="66"/>
      <c r="F108" s="42"/>
      <c r="G108" s="43"/>
      <c r="H108" s="25"/>
      <c r="I108" s="26"/>
      <c r="J108" s="27"/>
      <c r="K108" s="40"/>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c r="B109" s="65"/>
      <c r="D109" s="70"/>
      <c r="E109" s="66"/>
      <c r="F109" s="42"/>
      <c r="G109" s="43"/>
      <c r="H109" s="25"/>
      <c r="I109" s="26"/>
      <c r="J109" s="27"/>
      <c r="K109" s="40"/>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c r="B110" s="65"/>
      <c r="D110" s="70"/>
      <c r="E110" s="66"/>
      <c r="F110" s="42"/>
      <c r="G110" s="43"/>
      <c r="H110" s="25"/>
      <c r="I110" s="26"/>
      <c r="J110" s="27"/>
      <c r="K110" s="40"/>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24" customFormat="1" ht="14.1" customHeight="1" x14ac:dyDescent="0.2">
      <c r="A111" s="23"/>
      <c r="B111" s="65"/>
      <c r="D111" s="70"/>
      <c r="E111" s="66"/>
      <c r="F111" s="42"/>
      <c r="G111" s="43"/>
      <c r="H111" s="25"/>
      <c r="I111" s="26"/>
      <c r="J111" s="27"/>
      <c r="K111" s="40"/>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row>
    <row r="112" spans="1:67" s="24" customFormat="1" ht="14.1" customHeight="1" x14ac:dyDescent="0.2">
      <c r="A112" s="23"/>
      <c r="B112" s="65"/>
      <c r="D112" s="66"/>
      <c r="E112" s="66"/>
      <c r="F112" s="42"/>
      <c r="G112" s="43"/>
      <c r="H112" s="25"/>
      <c r="I112" s="26"/>
      <c r="J112" s="27"/>
      <c r="K112" s="40"/>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c r="B113" s="65"/>
      <c r="D113" s="66"/>
      <c r="E113" s="66"/>
      <c r="F113" s="42"/>
      <c r="G113" s="43"/>
      <c r="H113" s="25"/>
      <c r="I113" s="26"/>
      <c r="J113" s="27"/>
      <c r="K113" s="40"/>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c r="B114" s="65"/>
      <c r="D114" s="66"/>
      <c r="E114" s="66"/>
      <c r="F114" s="42"/>
      <c r="G114" s="43"/>
      <c r="H114" s="25"/>
      <c r="I114" s="26"/>
      <c r="J114" s="27"/>
      <c r="K114" s="40"/>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c r="B115" s="65"/>
      <c r="D115" s="66"/>
      <c r="E115" s="66"/>
      <c r="F115" s="42"/>
      <c r="G115" s="43"/>
      <c r="H115" s="25"/>
      <c r="I115" s="26"/>
      <c r="J115" s="27"/>
      <c r="K115" s="40"/>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c r="B116" s="65"/>
      <c r="D116" s="70"/>
      <c r="E116" s="66"/>
      <c r="F116" s="42"/>
      <c r="G116" s="43"/>
      <c r="H116" s="25"/>
      <c r="I116" s="26"/>
      <c r="J116" s="27"/>
      <c r="K116" s="40"/>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c r="B117" s="65"/>
      <c r="D117" s="70"/>
      <c r="E117" s="66"/>
      <c r="F117" s="42"/>
      <c r="G117" s="43"/>
      <c r="H117" s="25"/>
      <c r="I117" s="26"/>
      <c r="J117" s="27"/>
      <c r="K117" s="40"/>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c r="B118" s="65"/>
      <c r="D118" s="70"/>
      <c r="E118" s="66"/>
      <c r="F118" s="42"/>
      <c r="G118" s="43"/>
      <c r="H118" s="25"/>
      <c r="I118" s="26"/>
      <c r="J118" s="27"/>
      <c r="K118" s="40"/>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c r="B119" s="65"/>
      <c r="D119" s="70"/>
      <c r="E119" s="66"/>
      <c r="F119" s="42"/>
      <c r="G119" s="43"/>
      <c r="H119" s="25"/>
      <c r="I119" s="26"/>
      <c r="J119" s="27"/>
      <c r="K119" s="40"/>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c r="B120" s="65"/>
      <c r="D120" s="70"/>
      <c r="E120" s="66"/>
      <c r="F120" s="42"/>
      <c r="G120" s="43"/>
      <c r="H120" s="25"/>
      <c r="I120" s="26"/>
      <c r="J120" s="27"/>
      <c r="K120" s="40"/>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c r="B121" s="65"/>
      <c r="D121" s="66"/>
      <c r="E121" s="66"/>
      <c r="F121" s="42"/>
      <c r="G121" s="43"/>
      <c r="H121" s="25"/>
      <c r="I121" s="26"/>
      <c r="J121" s="27"/>
      <c r="K121" s="40"/>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c r="B122" s="65"/>
      <c r="D122" s="66"/>
      <c r="E122" s="66"/>
      <c r="F122" s="42"/>
      <c r="G122" s="43"/>
      <c r="H122" s="25"/>
      <c r="I122" s="26"/>
      <c r="J122" s="27"/>
      <c r="K122" s="40"/>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c r="B123" s="65"/>
      <c r="D123" s="66"/>
      <c r="E123" s="66"/>
      <c r="F123" s="42"/>
      <c r="G123" s="43"/>
      <c r="H123" s="25"/>
      <c r="I123" s="26"/>
      <c r="J123" s="27"/>
      <c r="K123" s="40"/>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c r="B124" s="65"/>
      <c r="D124" s="66"/>
      <c r="E124" s="66"/>
      <c r="F124" s="42"/>
      <c r="G124" s="43"/>
      <c r="H124" s="25"/>
      <c r="I124" s="26"/>
      <c r="J124" s="27"/>
      <c r="K124" s="40"/>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c r="B125" s="65"/>
      <c r="D125" s="70"/>
      <c r="E125" s="66"/>
      <c r="F125" s="42"/>
      <c r="G125" s="43"/>
      <c r="H125" s="25"/>
      <c r="I125" s="26"/>
      <c r="J125" s="27"/>
      <c r="K125" s="40"/>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c r="B126" s="65"/>
      <c r="D126" s="70"/>
      <c r="E126" s="66"/>
      <c r="F126" s="42"/>
      <c r="G126" s="43"/>
      <c r="H126" s="25"/>
      <c r="I126" s="26"/>
      <c r="J126" s="27"/>
      <c r="K126" s="40"/>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c r="B127" s="65"/>
      <c r="D127" s="70"/>
      <c r="E127" s="66"/>
      <c r="F127" s="42"/>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c r="B128" s="65"/>
      <c r="D128" s="70"/>
      <c r="E128" s="66"/>
      <c r="F128" s="42"/>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c r="B129" s="65"/>
      <c r="D129" s="70"/>
      <c r="E129" s="66"/>
      <c r="F129" s="42"/>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c r="B130" s="65"/>
      <c r="D130" s="66"/>
      <c r="E130" s="66"/>
      <c r="F130" s="42"/>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c r="B131" s="65"/>
      <c r="D131" s="66"/>
      <c r="E131" s="66"/>
      <c r="F131" s="42"/>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c r="B132" s="65"/>
      <c r="D132" s="66"/>
      <c r="E132" s="66"/>
      <c r="F132" s="42"/>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c r="B133" s="65"/>
      <c r="D133" s="66"/>
      <c r="E133" s="66"/>
      <c r="F133" s="42"/>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c r="B134" s="65"/>
      <c r="D134" s="70"/>
      <c r="E134" s="66"/>
      <c r="F134" s="42"/>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c r="B135" s="65"/>
      <c r="D135" s="70"/>
      <c r="E135" s="66"/>
      <c r="F135" s="42"/>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70"/>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70"/>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70"/>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98:I102">
    <cfRule type="dataBar" priority="19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97" priority="235">
      <formula>L$6=TODAY()</formula>
    </cfRule>
  </conditionalFormatting>
  <conditionalFormatting sqref="L8:BO67 M68:BN73 R71:BO73 M79:BN84 BO82:BO84 L85:BO86 L95:BO96 L103:BO105 M106:BN111 BO109:BO111 L112:BO114 M115:BN120 BO118:BO120 L121:BO123 M124:BN129 BO127:BO129 L130:BO132 M133:BN138 BO136:BO138 M98:BN102 BO101:BO102">
    <cfRule type="expression" dxfId="96" priority="238">
      <formula>AND($F8&lt;=L$6,ROUNDDOWN(($G8-$F8+1)*$I8,0)+$F8-1&gt;=L$6)</formula>
    </cfRule>
    <cfRule type="expression" dxfId="95" priority="239">
      <formula>AND(NOT(ISBLANK($F8)),$F8&lt;=L$6,$G8&gt;=L$6)</formula>
    </cfRule>
  </conditionalFormatting>
  <conditionalFormatting sqref="L6:BO62 L95:BO96 L98:BO102">
    <cfRule type="expression" dxfId="94" priority="198">
      <formula>L$6=TODAY()</formula>
    </cfRule>
  </conditionalFormatting>
  <conditionalFormatting sqref="L63:BO73">
    <cfRule type="expression" dxfId="93" priority="188">
      <formula>L$6=TODAY()</formula>
    </cfRule>
  </conditionalFormatting>
  <conditionalFormatting sqref="E1:E73 E139:E1048576 E95:E96 E98:E102">
    <cfRule type="cellIs" dxfId="92" priority="179" operator="equal">
      <formula>"LINUX"</formula>
    </cfRule>
    <cfRule type="cellIs" dxfId="91" priority="181" operator="equal">
      <formula>"PHP"</formula>
    </cfRule>
    <cfRule type="cellIs" dxfId="90" priority="182" operator="equal">
      <formula>"CSS"</formula>
    </cfRule>
    <cfRule type="cellIs" dxfId="89" priority="183" operator="equal">
      <formula>"HTML"</formula>
    </cfRule>
    <cfRule type="cellIs" dxfId="88" priority="184" operator="equal">
      <formula>"R"</formula>
    </cfRule>
    <cfRule type="cellIs" dxfId="87" priority="185" operator="equal">
      <formula>"SQL"</formula>
    </cfRule>
    <cfRule type="cellIs" dxfId="86" priority="186" operator="equal">
      <formula>"JS"</formula>
    </cfRule>
  </conditionalFormatting>
  <conditionalFormatting sqref="E12">
    <cfRule type="cellIs" dxfId="85" priority="180" operator="equal">
      <formula>"LINUX"</formula>
    </cfRule>
  </conditionalFormatting>
  <conditionalFormatting sqref="L68:BO73">
    <cfRule type="expression" dxfId="84" priority="244">
      <formula>AND(#REF!&lt;=L$6,ROUNDDOWN((#REF!-#REF!+1)*#REF!,0)+#REF!-1&gt;=L$6)</formula>
    </cfRule>
    <cfRule type="expression" dxfId="83" priority="245">
      <formula>AND(NOT(ISBLANK(#REF!)),#REF!&lt;=L$6,#REF!&gt;=L$6)</formula>
    </cfRule>
  </conditionalFormatting>
  <conditionalFormatting sqref="I74:I84">
    <cfRule type="dataBar" priority="174">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82" priority="175">
      <formula>AND($F74&lt;=L$6,ROUNDDOWN(($G74-$F74+1)*$I74,0)+$F74-1&gt;=L$6)</formula>
    </cfRule>
    <cfRule type="expression" dxfId="81" priority="176">
      <formula>AND(NOT(ISBLANK($F74)),$F74&lt;=L$6,$G74&gt;=L$6)</formula>
    </cfRule>
  </conditionalFormatting>
  <conditionalFormatting sqref="L74:BO84">
    <cfRule type="expression" dxfId="80" priority="173">
      <formula>L$6=TODAY()</formula>
    </cfRule>
  </conditionalFormatting>
  <conditionalFormatting sqref="E74:E84">
    <cfRule type="cellIs" dxfId="79" priority="166" operator="equal">
      <formula>"LINUX"</formula>
    </cfRule>
    <cfRule type="cellIs" dxfId="78" priority="167" operator="equal">
      <formula>"PHP"</formula>
    </cfRule>
    <cfRule type="cellIs" dxfId="77" priority="168" operator="equal">
      <formula>"CSS"</formula>
    </cfRule>
    <cfRule type="cellIs" dxfId="76" priority="169" operator="equal">
      <formula>"HTML"</formula>
    </cfRule>
    <cfRule type="cellIs" dxfId="75" priority="170" operator="equal">
      <formula>"R"</formula>
    </cfRule>
    <cfRule type="cellIs" dxfId="74" priority="171" operator="equal">
      <formula>"SQL"</formula>
    </cfRule>
    <cfRule type="cellIs" dxfId="73" priority="172" operator="equal">
      <formula>"JS"</formula>
    </cfRule>
  </conditionalFormatting>
  <conditionalFormatting sqref="L79:BO84">
    <cfRule type="expression" dxfId="72" priority="177">
      <formula>AND(#REF!&lt;=L$6,ROUNDDOWN((#REF!-#REF!+1)*#REF!,0)+#REF!-1&gt;=L$6)</formula>
    </cfRule>
    <cfRule type="expression" dxfId="71" priority="178">
      <formula>AND(NOT(ISBLANK(#REF!)),#REF!&lt;=L$6,#REF!&gt;=L$6)</formula>
    </cfRule>
  </conditionalFormatting>
  <conditionalFormatting sqref="I103:I111">
    <cfRule type="dataBar" priority="83">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03:BO111">
    <cfRule type="expression" dxfId="70" priority="82">
      <formula>L$6=TODAY()</formula>
    </cfRule>
  </conditionalFormatting>
  <conditionalFormatting sqref="E103:E111">
    <cfRule type="cellIs" dxfId="69" priority="75" operator="equal">
      <formula>"LINUX"</formula>
    </cfRule>
    <cfRule type="cellIs" dxfId="68" priority="76" operator="equal">
      <formula>"PHP"</formula>
    </cfRule>
    <cfRule type="cellIs" dxfId="67" priority="77" operator="equal">
      <formula>"CSS"</formula>
    </cfRule>
    <cfRule type="cellIs" dxfId="66" priority="78" operator="equal">
      <formula>"HTML"</formula>
    </cfRule>
    <cfRule type="cellIs" dxfId="65" priority="79" operator="equal">
      <formula>"R"</formula>
    </cfRule>
    <cfRule type="cellIs" dxfId="64" priority="80" operator="equal">
      <formula>"SQL"</formula>
    </cfRule>
    <cfRule type="cellIs" dxfId="63" priority="81" operator="equal">
      <formula>"JS"</formula>
    </cfRule>
  </conditionalFormatting>
  <conditionalFormatting sqref="L106:BO111 L98:BO102">
    <cfRule type="expression" dxfId="62" priority="86">
      <formula>AND(#REF!&lt;=L$6,ROUNDDOWN((#REF!-#REF!+1)*#REF!,0)+#REF!-1&gt;=L$6)</formula>
    </cfRule>
    <cfRule type="expression" dxfId="61" priority="87">
      <formula>AND(NOT(ISBLANK(#REF!)),#REF!&lt;=L$6,#REF!&gt;=L$6)</formula>
    </cfRule>
  </conditionalFormatting>
  <conditionalFormatting sqref="I112:I120">
    <cfRule type="dataBar" priority="70">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12:BO120">
    <cfRule type="expression" dxfId="60" priority="69">
      <formula>L$6=TODAY()</formula>
    </cfRule>
  </conditionalFormatting>
  <conditionalFormatting sqref="E112:E120">
    <cfRule type="cellIs" dxfId="59" priority="62" operator="equal">
      <formula>"LINUX"</formula>
    </cfRule>
    <cfRule type="cellIs" dxfId="58" priority="63" operator="equal">
      <formula>"PHP"</formula>
    </cfRule>
    <cfRule type="cellIs" dxfId="57" priority="64" operator="equal">
      <formula>"CSS"</formula>
    </cfRule>
    <cfRule type="cellIs" dxfId="56" priority="65" operator="equal">
      <formula>"HTML"</formula>
    </cfRule>
    <cfRule type="cellIs" dxfId="55" priority="66" operator="equal">
      <formula>"R"</formula>
    </cfRule>
    <cfRule type="cellIs" dxfId="54" priority="67" operator="equal">
      <formula>"SQL"</formula>
    </cfRule>
    <cfRule type="cellIs" dxfId="53" priority="68" operator="equal">
      <formula>"JS"</formula>
    </cfRule>
  </conditionalFormatting>
  <conditionalFormatting sqref="L115:BO120">
    <cfRule type="expression" dxfId="52" priority="73">
      <formula>AND(#REF!&lt;=L$6,ROUNDDOWN((#REF!-#REF!+1)*#REF!,0)+#REF!-1&gt;=L$6)</formula>
    </cfRule>
    <cfRule type="expression" dxfId="51" priority="74">
      <formula>AND(NOT(ISBLANK(#REF!)),#REF!&lt;=L$6,#REF!&gt;=L$6)</formula>
    </cfRule>
  </conditionalFormatting>
  <conditionalFormatting sqref="I121:I129">
    <cfRule type="dataBar" priority="57">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21:BO129">
    <cfRule type="expression" dxfId="50" priority="56">
      <formula>L$6=TODAY()</formula>
    </cfRule>
  </conditionalFormatting>
  <conditionalFormatting sqref="E121:E129">
    <cfRule type="cellIs" dxfId="49" priority="49" operator="equal">
      <formula>"LINUX"</formula>
    </cfRule>
    <cfRule type="cellIs" dxfId="48" priority="50" operator="equal">
      <formula>"PHP"</formula>
    </cfRule>
    <cfRule type="cellIs" dxfId="47" priority="51" operator="equal">
      <formula>"CSS"</formula>
    </cfRule>
    <cfRule type="cellIs" dxfId="46" priority="52" operator="equal">
      <formula>"HTML"</formula>
    </cfRule>
    <cfRule type="cellIs" dxfId="45" priority="53" operator="equal">
      <formula>"R"</formula>
    </cfRule>
    <cfRule type="cellIs" dxfId="44" priority="54" operator="equal">
      <formula>"SQL"</formula>
    </cfRule>
    <cfRule type="cellIs" dxfId="43" priority="55" operator="equal">
      <formula>"JS"</formula>
    </cfRule>
  </conditionalFormatting>
  <conditionalFormatting sqref="L124:BO129">
    <cfRule type="expression" dxfId="42" priority="60">
      <formula>AND(#REF!&lt;=L$6,ROUNDDOWN((#REF!-#REF!+1)*#REF!,0)+#REF!-1&gt;=L$6)</formula>
    </cfRule>
    <cfRule type="expression" dxfId="41" priority="61">
      <formula>AND(NOT(ISBLANK(#REF!)),#REF!&lt;=L$6,#REF!&gt;=L$6)</formula>
    </cfRule>
  </conditionalFormatting>
  <conditionalFormatting sqref="I130:I138">
    <cfRule type="dataBar" priority="44">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30:BO138">
    <cfRule type="expression" dxfId="40" priority="43">
      <formula>L$6=TODAY()</formula>
    </cfRule>
  </conditionalFormatting>
  <conditionalFormatting sqref="E130:E138">
    <cfRule type="cellIs" dxfId="39" priority="36" operator="equal">
      <formula>"LINUX"</formula>
    </cfRule>
    <cfRule type="cellIs" dxfId="38" priority="37" operator="equal">
      <formula>"PHP"</formula>
    </cfRule>
    <cfRule type="cellIs" dxfId="37" priority="38" operator="equal">
      <formula>"CSS"</formula>
    </cfRule>
    <cfRule type="cellIs" dxfId="36" priority="39" operator="equal">
      <formula>"HTML"</formula>
    </cfRule>
    <cfRule type="cellIs" dxfId="35" priority="40" operator="equal">
      <formula>"R"</formula>
    </cfRule>
    <cfRule type="cellIs" dxfId="34" priority="41" operator="equal">
      <formula>"SQL"</formula>
    </cfRule>
    <cfRule type="cellIs" dxfId="33" priority="42" operator="equal">
      <formula>"JS"</formula>
    </cfRule>
  </conditionalFormatting>
  <conditionalFormatting sqref="L133:BO138">
    <cfRule type="expression" dxfId="32" priority="47">
      <formula>AND(#REF!&lt;=L$6,ROUNDDOWN((#REF!-#REF!+1)*#REF!,0)+#REF!-1&gt;=L$6)</formula>
    </cfRule>
    <cfRule type="expression" dxfId="31" priority="48">
      <formula>AND(NOT(ISBLANK(#REF!)),#REF!&lt;=L$6,#REF!&gt;=L$6)</formula>
    </cfRule>
  </conditionalFormatting>
  <conditionalFormatting sqref="I85:I86">
    <cfRule type="dataBar" priority="31">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30" priority="30">
      <formula>L$6=TODAY()</formula>
    </cfRule>
  </conditionalFormatting>
  <conditionalFormatting sqref="E85:E86">
    <cfRule type="cellIs" dxfId="29" priority="23" operator="equal">
      <formula>"LINUX"</formula>
    </cfRule>
    <cfRule type="cellIs" dxfId="28" priority="24" operator="equal">
      <formula>"PHP"</formula>
    </cfRule>
    <cfRule type="cellIs" dxfId="27" priority="25" operator="equal">
      <formula>"CSS"</formula>
    </cfRule>
    <cfRule type="cellIs" dxfId="26" priority="26" operator="equal">
      <formula>"HTML"</formula>
    </cfRule>
    <cfRule type="cellIs" dxfId="25" priority="27" operator="equal">
      <formula>"R"</formula>
    </cfRule>
    <cfRule type="cellIs" dxfId="24" priority="28" operator="equal">
      <formula>"SQL"</formula>
    </cfRule>
    <cfRule type="cellIs" dxfId="23" priority="29" operator="equal">
      <formula>"JS"</formula>
    </cfRule>
  </conditionalFormatting>
  <conditionalFormatting sqref="L87:BO94">
    <cfRule type="expression" dxfId="22" priority="21">
      <formula>AND($F87&lt;=L$6,ROUNDDOWN(($G87-$F87+1)*$I87,0)+$F87-1&gt;=L$6)</formula>
    </cfRule>
    <cfRule type="expression" dxfId="21" priority="22">
      <formula>AND(NOT(ISBLANK($F87)),$F87&lt;=L$6,$G87&gt;=L$6)</formula>
    </cfRule>
  </conditionalFormatting>
  <conditionalFormatting sqref="I87:I94">
    <cfRule type="dataBar" priority="20">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20" priority="19">
      <formula>L$6=TODAY()</formula>
    </cfRule>
  </conditionalFormatting>
  <conditionalFormatting sqref="E87:E94">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97:BO97">
    <cfRule type="expression" dxfId="12" priority="10">
      <formula>AND($F97&lt;=L$6,ROUNDDOWN(($G97-$F97+1)*$I97,0)+$F97-1&gt;=L$6)</formula>
    </cfRule>
    <cfRule type="expression" dxfId="11" priority="11">
      <formula>AND(NOT(ISBLANK($F97)),$F97&lt;=L$6,$G97&gt;=L$6)</formula>
    </cfRule>
  </conditionalFormatting>
  <conditionalFormatting sqref="I97">
    <cfRule type="dataBar" priority="9">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10" priority="8">
      <formula>L$6=TODAY()</formula>
    </cfRule>
  </conditionalFormatting>
  <conditionalFormatting sqref="E97">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I98:I102</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I103:I111</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I112:I120</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I121:I129</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I130:I138</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2021-05-26T20:10:27Z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