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083E787-973A-4A77-A4AA-7669CD331D1A}"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4" i="9" l="1"/>
  <c r="J104" i="9" s="1"/>
  <c r="G108" i="9"/>
  <c r="J108" i="9" s="1"/>
  <c r="G111" i="9"/>
  <c r="J111"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s="1"/>
  <c r="A108" i="9" l="1"/>
  <c r="A109" i="9" s="1"/>
  <c r="A110" i="9" l="1"/>
  <c r="A111" i="9" s="1"/>
  <c r="A112" i="9" s="1"/>
  <c r="A113" i="9" s="1"/>
  <c r="A114" i="9" s="1"/>
  <c r="A115" i="9" s="1"/>
  <c r="A11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<sst xmlns="http://schemas.openxmlformats.org/spreadsheetml/2006/main" count="226" uniqueCount="135">
  <si>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</si>
  <si>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</si>
  <si>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</si>
  <si>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</si>
  <si>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</si>
  <si>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</si>
  <si>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</si>
  <si>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</si>
  <si>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</si>
  <si>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</si>
  <si>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</si>
  <si>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</si>
  <si>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</si>
  <si>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</si>
  <si>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</si>
  <si>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</si>
  <si>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</si>
  <si>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</si>
  <si>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</si>
  <si>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</si>
  <si>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</si>
  <si>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</si>
  <si>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</si>
  <si>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</si>
  <si>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</si>
  <si>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</si>
  <si>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</si>
  <si>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</si>
  <si>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</si>
  <si>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</si>
  <si>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</si>
  <si>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</si>
  <si>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</si>
  <si>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</si>
  <si>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</si>
  <si>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</si>
  <si>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</si>
  <si>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</si>
  <si>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</si>
  <si>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</si>
  <si>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</si>
  <si>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</si>
  <si>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</si>
  <si>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</si>
  <si>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</si>
  <si>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</si>
  <si>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</si>
  <si>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</si>
  <si>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</si>
  <si>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</si>
  <si>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</si>
  <si>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</si>
  <si>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</si>
  <si>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</si>
  <si>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</si>
  <si>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</si>
  <si>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</si>
  <si>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</si>
  <si>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</si>
  <si>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</si>
  <si>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</si>
  <si>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</si>
  <si>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</si>
  <si>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</si>
  <si>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</si>
  <si>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</si>
  <si>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</si>
  <si>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</si>
  <si>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</si>
  <si>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</si>
  <si>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</si>
  <si>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</si>
  <si>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</si>
  <si>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</si>
  <si>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</si>
  <si>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</si>
  <si>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</si>
  <si>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</si>
  <si>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</si>
  <si>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</si>
  <si>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</si>
  <si>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</si>
  <si>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</si>
  <si>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</si>
  <si>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</si>
  <si>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</si>
  <si>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</si>
  <si>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</si>
  <si>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</si>
  <si>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</si>
  <si>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</si>
  <si>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</si>
  <si>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</si>
  <si>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</si>
  <si>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</si>
  <si>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</si>
  <si>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</si>
  <si>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</si>
  <si>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</si>
  <si>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</si>
  <si>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</si>
  <si>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</si>
  <si>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</si>
  <si>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</si>
  <si>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</si>
  <si>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</si>
  <si>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</si>
  <si>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</si>
  <si>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</si>
  <si>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</si>
  <si>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</si>
  <si>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</si>
  <si>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</si>
  <si>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</si>
  <si>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</si>
  <si>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</si>
  <si>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</si>
  <si>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</si>
  <si>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</si>
  <si>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</si>
  <si>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</si>
  <si>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</si>
  <si>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</si>
  <si>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</si>
  <si>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Structural Model</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</si>
  <si>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</si>
  <si>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</si>
  <si>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</si>
  <si>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</si>
  <si>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</si>
  <si>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</si>
  <si>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</si>
  <si>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</si>
  <si>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Structural Model Prep</t>
  </si>
  <si>
    <t>Add Other Initial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</si>
</sst>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1"/>
  <sheetViews>
    <sheetView showGridLines="0" tabSelected="1" zoomScaleNormal="100" workbookViewId="0">
      <pane ySplit="7" topLeftCell="A81" activePane="bottomLeft" state="frozen"/>
      <selection pane="bottomLeft" activeCell="B109" sqref="B109"/>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25</v>
      </c>
      <c r="J4" s="51"/>
      <c r="K4" s="13"/>
      <c r="L4" s="78" t="str">
        <f>"Week "&amp;(L6-($C$4-WEEKDAY($C$4,1)+2))/7+1</f>
        <v>Week 25</v>
      </c>
      <c r="M4" s="79"/>
      <c r="N4" s="79"/>
      <c r="O4" s="79"/>
      <c r="P4" s="79"/>
      <c r="Q4" s="79"/>
      <c r="R4" s="80"/>
      <c r="S4" s="78" t="str">
        <f>"Week "&amp;(S6-($C$4-WEEKDAY($C$4,1)+2))/7+1</f>
        <v>Week 26</v>
      </c>
      <c r="T4" s="79"/>
      <c r="U4" s="79"/>
      <c r="V4" s="79"/>
      <c r="W4" s="79"/>
      <c r="X4" s="79"/>
      <c r="Y4" s="80"/>
      <c r="Z4" s="78" t="str">
        <f>"Week "&amp;(Z6-($C$4-WEEKDAY($C$4,1)+2))/7+1</f>
        <v>Week 27</v>
      </c>
      <c r="AA4" s="79"/>
      <c r="AB4" s="79"/>
      <c r="AC4" s="79"/>
      <c r="AD4" s="79"/>
      <c r="AE4" s="79"/>
      <c r="AF4" s="80"/>
      <c r="AG4" s="78" t="str">
        <f>"Week "&amp;(AG6-($C$4-WEEKDAY($C$4,1)+2))/7+1</f>
        <v>Week 28</v>
      </c>
      <c r="AH4" s="79"/>
      <c r="AI4" s="79"/>
      <c r="AJ4" s="79"/>
      <c r="AK4" s="79"/>
      <c r="AL4" s="79"/>
      <c r="AM4" s="80"/>
      <c r="AN4" s="78" t="str">
        <f>"Week "&amp;(AN6-($C$4-WEEKDAY($C$4,1)+2))/7+1</f>
        <v>Week 29</v>
      </c>
      <c r="AO4" s="79"/>
      <c r="AP4" s="79"/>
      <c r="AQ4" s="79"/>
      <c r="AR4" s="79"/>
      <c r="AS4" s="79"/>
      <c r="AT4" s="80"/>
      <c r="AU4" s="78" t="str">
        <f>"Week "&amp;(AU6-($C$4-WEEKDAY($C$4,1)+2))/7+1</f>
        <v>Week 30</v>
      </c>
      <c r="AV4" s="79"/>
      <c r="AW4" s="79"/>
      <c r="AX4" s="79"/>
      <c r="AY4" s="79"/>
      <c r="AZ4" s="79"/>
      <c r="BA4" s="80"/>
      <c r="BB4" s="78" t="str">
        <f>"Week "&amp;(BB6-($C$4-WEEKDAY($C$4,1)+2))/7+1</f>
        <v>Week 31</v>
      </c>
      <c r="BC4" s="79"/>
      <c r="BD4" s="79"/>
      <c r="BE4" s="79"/>
      <c r="BF4" s="79"/>
      <c r="BG4" s="79"/>
      <c r="BH4" s="80"/>
      <c r="BI4" s="78" t="str">
        <f>"Week "&amp;(BI6-($C$4-WEEKDAY($C$4,1)+2))/7+1</f>
        <v>Week 32</v>
      </c>
      <c r="BJ4" s="79"/>
      <c r="BK4" s="79"/>
      <c r="BL4" s="79"/>
      <c r="BM4" s="79"/>
      <c r="BN4" s="79"/>
      <c r="BO4" s="80"/>
    </row>
    <row r="5" spans="1:67" ht="17.25" customHeight="1" x14ac:dyDescent="0.2">
      <c r="A5" s="49"/>
      <c r="B5" s="53" t="s">
        <v>12</v>
      </c>
      <c r="C5" s="85" t="s">
        <v>102</v>
      </c>
      <c r="D5" s="85"/>
      <c r="E5" s="85"/>
      <c r="F5" s="85"/>
      <c r="G5" s="52"/>
      <c r="H5" s="52"/>
      <c r="I5" s="52"/>
      <c r="J5" s="52"/>
      <c r="K5" s="13"/>
      <c r="L5" s="81">
        <f>L6</f>
        <v>44361</v>
      </c>
      <c r="M5" s="82"/>
      <c r="N5" s="82"/>
      <c r="O5" s="82"/>
      <c r="P5" s="82"/>
      <c r="Q5" s="82"/>
      <c r="R5" s="83"/>
      <c r="S5" s="81">
        <f>S6</f>
        <v>44368</v>
      </c>
      <c r="T5" s="82"/>
      <c r="U5" s="82"/>
      <c r="V5" s="82"/>
      <c r="W5" s="82"/>
      <c r="X5" s="82"/>
      <c r="Y5" s="83"/>
      <c r="Z5" s="81">
        <f>Z6</f>
        <v>44375</v>
      </c>
      <c r="AA5" s="82"/>
      <c r="AB5" s="82"/>
      <c r="AC5" s="82"/>
      <c r="AD5" s="82"/>
      <c r="AE5" s="82"/>
      <c r="AF5" s="83"/>
      <c r="AG5" s="81">
        <f>AG6</f>
        <v>44382</v>
      </c>
      <c r="AH5" s="82"/>
      <c r="AI5" s="82"/>
      <c r="AJ5" s="82"/>
      <c r="AK5" s="82"/>
      <c r="AL5" s="82"/>
      <c r="AM5" s="83"/>
      <c r="AN5" s="81">
        <f>AN6</f>
        <v>44389</v>
      </c>
      <c r="AO5" s="82"/>
      <c r="AP5" s="82"/>
      <c r="AQ5" s="82"/>
      <c r="AR5" s="82"/>
      <c r="AS5" s="82"/>
      <c r="AT5" s="83"/>
      <c r="AU5" s="81">
        <f>AU6</f>
        <v>44396</v>
      </c>
      <c r="AV5" s="82"/>
      <c r="AW5" s="82"/>
      <c r="AX5" s="82"/>
      <c r="AY5" s="82"/>
      <c r="AZ5" s="82"/>
      <c r="BA5" s="83"/>
      <c r="BB5" s="81">
        <f>BB6</f>
        <v>44403</v>
      </c>
      <c r="BC5" s="82"/>
      <c r="BD5" s="82"/>
      <c r="BE5" s="82"/>
      <c r="BF5" s="82"/>
      <c r="BG5" s="82"/>
      <c r="BH5" s="83"/>
      <c r="BI5" s="81">
        <f>BI6</f>
        <v>44410</v>
      </c>
      <c r="BJ5" s="82"/>
      <c r="BK5" s="82"/>
      <c r="BL5" s="82"/>
      <c r="BM5" s="82"/>
      <c r="BN5" s="82"/>
      <c r="BO5" s="83"/>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16"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126</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127</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128</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134</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0</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0</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129</v>
      </c>
      <c r="D107" s="70"/>
      <c r="E107" s="70" t="s">
        <v>67</v>
      </c>
      <c r="F107" s="71">
        <v>44379</v>
      </c>
      <c r="G107" s="72">
        <v>44382</v>
      </c>
      <c r="H107" s="73"/>
      <c r="I107" s="74">
        <v>0</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18" customFormat="1" ht="14.1" customHeight="1" x14ac:dyDescent="0.2">
      <c r="A108" s="16" t="str">
        <f>IF(ISERROR(VALUE(SUBSTITUTE(prevWBS,".",""))),"1",IF(ISERROR(FIND("`",SUBSTITUTE(prevWBS,".","`",1))),TEXT(VALUE(prevWBS)+1,"#"),TEXT(VALUE(LEFT(prevWBS,FIND("`",SUBSTITUTE(prevWBS,".","`",1))-1))+1,"#")))</f>
        <v>11</v>
      </c>
      <c r="B108" s="17" t="s">
        <v>130</v>
      </c>
      <c r="D108" s="19"/>
      <c r="E108" s="19"/>
      <c r="F108" s="44"/>
      <c r="G108" s="44" t="str">
        <f t="shared" ref="G108" si="20">IF(ISBLANK(F108)," - ",IF(H108=0,F108,F108+H108-1))</f>
        <v xml:space="preserve"> - </v>
      </c>
      <c r="H108" s="20"/>
      <c r="I108" s="21"/>
      <c r="J108" s="22" t="str">
        <f t="shared" ref="J108" si="21">IF(OR(G108=0,F108=0)," - ",NETWORKDAYS(F108,G108))</f>
        <v xml:space="preserve"> - </v>
      </c>
      <c r="K108" s="41"/>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row>
    <row r="109" spans="1:67" s="24" customFormat="1" ht="14.1" customHeight="1" x14ac:dyDescent="0.2">
      <c r="A109" s="23" t="str">
        <f t="shared" si="9"/>
        <v>11.1</v>
      </c>
      <c r="B109" s="65" t="s">
        <v>131</v>
      </c>
      <c r="D109" s="70"/>
      <c r="E109" s="66" t="s">
        <v>67</v>
      </c>
      <c r="F109" s="71">
        <v>44379</v>
      </c>
      <c r="G109" s="72"/>
      <c r="H109" s="73"/>
      <c r="I109" s="74"/>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11.2</v>
      </c>
      <c r="B110" s="65" t="s">
        <v>132</v>
      </c>
      <c r="D110" s="70"/>
      <c r="E110" s="70" t="s">
        <v>67</v>
      </c>
      <c r="F110" s="71">
        <v>44379</v>
      </c>
      <c r="G110" s="72"/>
      <c r="H110" s="73"/>
      <c r="I110" s="74"/>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12</v>
      </c>
      <c r="B111" s="17" t="s">
        <v>125</v>
      </c>
      <c r="D111" s="19"/>
      <c r="E111" s="19"/>
      <c r="F111" s="44"/>
      <c r="G111" s="44" t="str">
        <f t="shared" ref="G111" si="22">IF(ISBLANK(F111)," - ",IF(H111=0,F111,F111+H111-1))</f>
        <v xml:space="preserve"> - </v>
      </c>
      <c r="H111" s="20"/>
      <c r="I111" s="21"/>
      <c r="J111" s="22" t="str">
        <f t="shared" ref="J111" si="23">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12.1</v>
      </c>
      <c r="B112" s="65" t="s">
        <v>105</v>
      </c>
      <c r="D112" s="70"/>
      <c r="E112" s="66" t="s">
        <v>69</v>
      </c>
      <c r="F112" s="42">
        <v>44379</v>
      </c>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12.2</v>
      </c>
      <c r="B113" s="65" t="s">
        <v>107</v>
      </c>
      <c r="D113" s="70"/>
      <c r="E113" s="66" t="s">
        <v>70</v>
      </c>
      <c r="F113" s="42">
        <v>44379</v>
      </c>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12.3</v>
      </c>
      <c r="B114" s="65" t="s">
        <v>108</v>
      </c>
      <c r="D114" s="70"/>
      <c r="E114" s="66" t="s">
        <v>67</v>
      </c>
      <c r="F114" s="42">
        <v>44379</v>
      </c>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12.4</v>
      </c>
      <c r="B115" s="65" t="s">
        <v>109</v>
      </c>
      <c r="D115" s="70"/>
      <c r="E115" s="66" t="s">
        <v>67</v>
      </c>
      <c r="F115" s="42">
        <v>44379</v>
      </c>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12.5</v>
      </c>
      <c r="B116" s="77" t="s">
        <v>110</v>
      </c>
      <c r="D116" s="66"/>
      <c r="E116" s="66" t="s">
        <v>67</v>
      </c>
      <c r="F116" s="42">
        <v>44531</v>
      </c>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66"/>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66"/>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66"/>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70"/>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12:I115 I98:I103 I109:I110 I105:I107">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16:BO118 M119:BN124 BO122:BO124 L125:BO127 M128:BN133 BO131:BO133 L134:BO136 M137:BN142 BO140:BO142 L143:BO145 M146:BN151 BO149:BO151 BO114:BO115 M112:BN115 L111:BO111 M109:BN110 M105:BN107 L108:BO108">
    <cfRule type="expression" dxfId="122" priority="271">
      <formula>AND($F8&lt;=L$6,ROUNDDOWN(($G8-$F8+1)*$I8,0)+$F8-1&gt;=L$6)</formula>
    </cfRule>
    <cfRule type="expression" dxfId="121" priority="272">
      <formula>AND(NOT(ISBLANK($F8)),$F8&lt;=L$6,$G8&gt;=L$6)</formula>
    </cfRule>
  </conditionalFormatting>
  <conditionalFormatting sqref="L6:BO62 L95:BO96 L112:BO115 L98:BO103 L109:BO110 L105:BO107">
    <cfRule type="expression" dxfId="120" priority="231">
      <formula>L$6=TODAY()</formula>
    </cfRule>
  </conditionalFormatting>
  <conditionalFormatting sqref="L63:BO73">
    <cfRule type="expression" dxfId="119" priority="221">
      <formula>L$6=TODAY()</formula>
    </cfRule>
  </conditionalFormatting>
  <conditionalFormatting sqref="E1:E73 E152:E1048576 E95:E96 E112:E115 E98:E103 E109:E110 E105:E107">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16:I124">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16:BO124">
    <cfRule type="expression" dxfId="96" priority="115">
      <formula>L$6=TODAY()</formula>
    </cfRule>
  </conditionalFormatting>
  <conditionalFormatting sqref="E116:E124">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19:BO124 L112:BO115 L98:BO103 L109:BO110 L105:BO107">
    <cfRule type="expression" dxfId="88" priority="119">
      <formula>AND(#REF!&lt;=L$6,ROUNDDOWN((#REF!-#REF!+1)*#REF!,0)+#REF!-1&gt;=L$6)</formula>
    </cfRule>
    <cfRule type="expression" dxfId="87" priority="120">
      <formula>AND(NOT(ISBLANK(#REF!)),#REF!&lt;=L$6,#REF!&gt;=L$6)</formula>
    </cfRule>
  </conditionalFormatting>
  <conditionalFormatting sqref="I125:I133">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25:BO133">
    <cfRule type="expression" dxfId="86" priority="102">
      <formula>L$6=TODAY()</formula>
    </cfRule>
  </conditionalFormatting>
  <conditionalFormatting sqref="E125:E133">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28:BO133">
    <cfRule type="expression" dxfId="78" priority="106">
      <formula>AND(#REF!&lt;=L$6,ROUNDDOWN((#REF!-#REF!+1)*#REF!,0)+#REF!-1&gt;=L$6)</formula>
    </cfRule>
    <cfRule type="expression" dxfId="77" priority="107">
      <formula>AND(NOT(ISBLANK(#REF!)),#REF!&lt;=L$6,#REF!&gt;=L$6)</formula>
    </cfRule>
  </conditionalFormatting>
  <conditionalFormatting sqref="I134:I142">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34:BO142">
    <cfRule type="expression" dxfId="76" priority="89">
      <formula>L$6=TODAY()</formula>
    </cfRule>
  </conditionalFormatting>
  <conditionalFormatting sqref="E134:E142">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37:BO142">
    <cfRule type="expression" dxfId="68" priority="93">
      <formula>AND(#REF!&lt;=L$6,ROUNDDOWN((#REF!-#REF!+1)*#REF!,0)+#REF!-1&gt;=L$6)</formula>
    </cfRule>
    <cfRule type="expression" dxfId="67" priority="94">
      <formula>AND(NOT(ISBLANK(#REF!)),#REF!&lt;=L$6,#REF!&gt;=L$6)</formula>
    </cfRule>
  </conditionalFormatting>
  <conditionalFormatting sqref="I143:I151">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43:BO151">
    <cfRule type="expression" dxfId="66" priority="76">
      <formula>L$6=TODAY()</formula>
    </cfRule>
  </conditionalFormatting>
  <conditionalFormatting sqref="E143:E151">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46:BO151">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1">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1:BO111">
    <cfRule type="expression" dxfId="28" priority="30">
      <formula>L$6=TODAY()</formula>
    </cfRule>
  </conditionalFormatting>
  <conditionalFormatting sqref="E111">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08">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08:BO108">
    <cfRule type="expression" dxfId="20" priority="19">
      <formula>L$6=TODAY()</formula>
    </cfRule>
  </conditionalFormatting>
  <conditionalFormatting sqref="E108">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I112:I115 I98:I103 I109:I110 I105:I107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I116:I124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I125:I133</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I134:I142</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I143:I151</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I108</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2021-07-01T04:06:52Z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