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C0EAF535-312E-437E-B257-0E29F3D9B9EB}"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0" i="9" l="1"/>
  <c r="G107" i="9"/>
  <c r="J107"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1" i="9" l="1"/>
  <c r="A102" i="9" s="1"/>
  <c r="A103" i="9" s="1"/>
  <c r="A104" i="9" s="1"/>
  <c r="A105" i="9" s="1"/>
  <c r="A106" i="9" s="1"/>
  <c r="A107" i="9" s="1"/>
  <c r="A108" i="9" s="1"/>
  <c r="A109" i="9" s="1"/>
  <c r="A110" i="9" s="1"/>
  <c r="A111" i="9" s="1"/>
  <c r="A1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<sst xmlns="http://schemas.openxmlformats.org/spreadsheetml/2006/main" count="220" uniqueCount="131">
  <si>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</si>
  <si>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</si>
  <si>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</si>
  <si>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</si>
  <si>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</si>
  <si>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</si>
  <si>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</si>
  <si>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</si>
  <si>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</si>
  <si>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</si>
  <si>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</si>
  <si>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</si>
  <si>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</si>
  <si>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</si>
  <si>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</si>
  <si>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</si>
  <si>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</si>
  <si>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</si>
  <si>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</si>
  <si>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</si>
  <si>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</si>
  <si>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</si>
  <si>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</si>
  <si>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</si>
  <si>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</si>
  <si>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</si>
  <si>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</si>
  <si>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</si>
  <si>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</si>
  <si>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</si>
  <si>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</si>
  <si>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</si>
  <si>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</si>
  <si>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</si>
  <si>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</si>
  <si>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</si>
  <si>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</si>
  <si>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</si>
  <si>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</si>
  <si>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</si>
  <si>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</si>
  <si>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</si>
  <si>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</si>
  <si>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</si>
  <si>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</si>
  <si>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</si>
  <si>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</si>
  <si>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</si>
  <si>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</si>
  <si>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</si>
  <si>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</si>
  <si>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</si>
  <si>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</si>
  <si>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</si>
  <si>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</si>
  <si>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</si>
  <si>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</si>
  <si>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</si>
  <si>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</si>
  <si>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</si>
  <si>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</si>
  <si>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</si>
  <si>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</si>
  <si>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</si>
  <si>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</si>
  <si>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</si>
  <si>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</si>
  <si>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</si>
  <si>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</si>
  <si>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</si>
  <si>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</si>
  <si>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</si>
  <si>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</si>
  <si>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</si>
  <si>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</si>
  <si>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</si>
  <si>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</si>
  <si>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</si>
  <si>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</si>
  <si>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</si>
  <si>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</si>
  <si>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</si>
  <si>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</si>
  <si>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</si>
  <si>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</si>
  <si>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</si>
  <si>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</si>
  <si>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</si>
  <si>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</si>
  <si>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</si>
  <si>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</si>
  <si>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</si>
  <si>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</si>
  <si>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</si>
  <si>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</si>
  <si>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</si>
  <si>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</si>
  <si>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</si>
  <si>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</si>
  <si>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</si>
  <si>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</si>
  <si>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</si>
  <si>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</si>
  <si>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</si>
  <si>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</si>
  <si>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</si>
  <si>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</si>
  <si>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</si>
  <si>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</si>
  <si>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</si>
  <si>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</si>
  <si>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</si>
  <si>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</si>
  <si>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</si>
  <si>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</si>
  <si>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</si>
  <si>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</si>
  <si>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</si>
  <si>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</si>
  <si>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</si>
  <si>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</si>
  <si>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</si>
  <si>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Qualitative Forecast System</t>
  </si>
  <si>
    <t>Add Structural Equations</t>
  </si>
  <si>
    <t>Add Structural Estimation</t>
  </si>
  <si>
    <t>Add Structural Forecasting</t>
  </si>
  <si>
    <t>Add IRFs</t>
  </si>
  <si>
    <t>Add Scenarios</t>
  </si>
  <si>
    <t>Structural Model</t>
  </si>
  <si>
    <t>UI Improvements</t>
  </si>
  <si>
    <t>Add Baseline Qualitative-Adjustable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</si>
</sst>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47"/>
  <sheetViews>
    <sheetView showGridLines="0" tabSelected="1" zoomScaleNormal="100" workbookViewId="0">
      <pane ySplit="7" topLeftCell="A83" activePane="bottomLeft" state="frozen"/>
      <selection pane="bottomLeft" activeCell="O104" sqref="O104"/>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20</v>
      </c>
      <c r="J4" s="51"/>
      <c r="K4" s="13"/>
      <c r="L4" s="80" t="str">
        <f>"Week "&amp;(L6-($C$4-WEEKDAY($C$4,1)+2))/7+1</f>
        <v>Week 20</v>
      </c>
      <c r="M4" s="81"/>
      <c r="N4" s="81"/>
      <c r="O4" s="81"/>
      <c r="P4" s="81"/>
      <c r="Q4" s="81"/>
      <c r="R4" s="82"/>
      <c r="S4" s="80" t="str">
        <f>"Week "&amp;(S6-($C$4-WEEKDAY($C$4,1)+2))/7+1</f>
        <v>Week 21</v>
      </c>
      <c r="T4" s="81"/>
      <c r="U4" s="81"/>
      <c r="V4" s="81"/>
      <c r="W4" s="81"/>
      <c r="X4" s="81"/>
      <c r="Y4" s="82"/>
      <c r="Z4" s="80" t="str">
        <f>"Week "&amp;(Z6-($C$4-WEEKDAY($C$4,1)+2))/7+1</f>
        <v>Week 22</v>
      </c>
      <c r="AA4" s="81"/>
      <c r="AB4" s="81"/>
      <c r="AC4" s="81"/>
      <c r="AD4" s="81"/>
      <c r="AE4" s="81"/>
      <c r="AF4" s="82"/>
      <c r="AG4" s="80" t="str">
        <f>"Week "&amp;(AG6-($C$4-WEEKDAY($C$4,1)+2))/7+1</f>
        <v>Week 23</v>
      </c>
      <c r="AH4" s="81"/>
      <c r="AI4" s="81"/>
      <c r="AJ4" s="81"/>
      <c r="AK4" s="81"/>
      <c r="AL4" s="81"/>
      <c r="AM4" s="82"/>
      <c r="AN4" s="80" t="str">
        <f>"Week "&amp;(AN6-($C$4-WEEKDAY($C$4,1)+2))/7+1</f>
        <v>Week 24</v>
      </c>
      <c r="AO4" s="81"/>
      <c r="AP4" s="81"/>
      <c r="AQ4" s="81"/>
      <c r="AR4" s="81"/>
      <c r="AS4" s="81"/>
      <c r="AT4" s="82"/>
      <c r="AU4" s="80" t="str">
        <f>"Week "&amp;(AU6-($C$4-WEEKDAY($C$4,1)+2))/7+1</f>
        <v>Week 25</v>
      </c>
      <c r="AV4" s="81"/>
      <c r="AW4" s="81"/>
      <c r="AX4" s="81"/>
      <c r="AY4" s="81"/>
      <c r="AZ4" s="81"/>
      <c r="BA4" s="82"/>
      <c r="BB4" s="80" t="str">
        <f>"Week "&amp;(BB6-($C$4-WEEKDAY($C$4,1)+2))/7+1</f>
        <v>Week 26</v>
      </c>
      <c r="BC4" s="81"/>
      <c r="BD4" s="81"/>
      <c r="BE4" s="81"/>
      <c r="BF4" s="81"/>
      <c r="BG4" s="81"/>
      <c r="BH4" s="82"/>
      <c r="BI4" s="80" t="str">
        <f>"Week "&amp;(BI6-($C$4-WEEKDAY($C$4,1)+2))/7+1</f>
        <v>Week 27</v>
      </c>
      <c r="BJ4" s="81"/>
      <c r="BK4" s="81"/>
      <c r="BL4" s="81"/>
      <c r="BM4" s="81"/>
      <c r="BN4" s="81"/>
      <c r="BO4" s="82"/>
    </row>
    <row r="5" spans="1:67" ht="17.25" customHeight="1" x14ac:dyDescent="0.2">
      <c r="A5" s="49"/>
      <c r="B5" s="53" t="s">
        <v>12</v>
      </c>
      <c r="C5" s="79" t="s">
        <v>102</v>
      </c>
      <c r="D5" s="79"/>
      <c r="E5" s="79"/>
      <c r="F5" s="79"/>
      <c r="G5" s="52"/>
      <c r="H5" s="52"/>
      <c r="I5" s="52"/>
      <c r="J5" s="52"/>
      <c r="K5" s="13"/>
      <c r="L5" s="84">
        <f>L6</f>
        <v>44326</v>
      </c>
      <c r="M5" s="85"/>
      <c r="N5" s="85"/>
      <c r="O5" s="85"/>
      <c r="P5" s="85"/>
      <c r="Q5" s="85"/>
      <c r="R5" s="86"/>
      <c r="S5" s="84">
        <f>S6</f>
        <v>44333</v>
      </c>
      <c r="T5" s="85"/>
      <c r="U5" s="85"/>
      <c r="V5" s="85"/>
      <c r="W5" s="85"/>
      <c r="X5" s="85"/>
      <c r="Y5" s="86"/>
      <c r="Z5" s="84">
        <f>Z6</f>
        <v>44340</v>
      </c>
      <c r="AA5" s="85"/>
      <c r="AB5" s="85"/>
      <c r="AC5" s="85"/>
      <c r="AD5" s="85"/>
      <c r="AE5" s="85"/>
      <c r="AF5" s="86"/>
      <c r="AG5" s="84">
        <f>AG6</f>
        <v>44347</v>
      </c>
      <c r="AH5" s="85"/>
      <c r="AI5" s="85"/>
      <c r="AJ5" s="85"/>
      <c r="AK5" s="85"/>
      <c r="AL5" s="85"/>
      <c r="AM5" s="86"/>
      <c r="AN5" s="84">
        <f>AN6</f>
        <v>44354</v>
      </c>
      <c r="AO5" s="85"/>
      <c r="AP5" s="85"/>
      <c r="AQ5" s="85"/>
      <c r="AR5" s="85"/>
      <c r="AS5" s="85"/>
      <c r="AT5" s="86"/>
      <c r="AU5" s="84">
        <f>AU6</f>
        <v>44361</v>
      </c>
      <c r="AV5" s="85"/>
      <c r="AW5" s="85"/>
      <c r="AX5" s="85"/>
      <c r="AY5" s="85"/>
      <c r="AZ5" s="85"/>
      <c r="BA5" s="86"/>
      <c r="BB5" s="84">
        <f>BB6</f>
        <v>44368</v>
      </c>
      <c r="BC5" s="85"/>
      <c r="BD5" s="85"/>
      <c r="BE5" s="85"/>
      <c r="BF5" s="85"/>
      <c r="BG5" s="85"/>
      <c r="BH5" s="86"/>
      <c r="BI5" s="84">
        <f>BI6</f>
        <v>44375</v>
      </c>
      <c r="BJ5" s="85"/>
      <c r="BK5" s="85"/>
      <c r="BL5" s="85"/>
      <c r="BM5" s="85"/>
      <c r="BN5" s="85"/>
      <c r="BO5" s="86"/>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1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128</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130</v>
      </c>
      <c r="D100" s="70"/>
      <c r="E100" s="66" t="s">
        <v>67</v>
      </c>
      <c r="F100" s="42">
        <v>44348</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122</v>
      </c>
      <c r="D101" s="70"/>
      <c r="E101" s="66" t="s">
        <v>67</v>
      </c>
      <c r="F101" s="42">
        <v>44349</v>
      </c>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123</v>
      </c>
      <c r="D102" s="70"/>
      <c r="E102" s="66" t="s">
        <v>67</v>
      </c>
      <c r="F102" s="42">
        <v>44351</v>
      </c>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124</v>
      </c>
      <c r="D103" s="70"/>
      <c r="E103" s="66" t="s">
        <v>67</v>
      </c>
      <c r="F103" s="42">
        <v>44351</v>
      </c>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t="str">
        <f t="shared" si="9"/>
        <v>9.7</v>
      </c>
      <c r="B104" s="65" t="s">
        <v>125</v>
      </c>
      <c r="D104" s="70"/>
      <c r="E104" s="66" t="s">
        <v>67</v>
      </c>
      <c r="F104" s="42">
        <v>44351</v>
      </c>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t="str">
        <f t="shared" si="9"/>
        <v>9.8</v>
      </c>
      <c r="B105" s="65" t="s">
        <v>126</v>
      </c>
      <c r="D105" s="70"/>
      <c r="E105" s="66" t="s">
        <v>67</v>
      </c>
      <c r="F105" s="42">
        <v>44358</v>
      </c>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9.9</v>
      </c>
      <c r="B106" s="65" t="s">
        <v>127</v>
      </c>
      <c r="D106" s="70"/>
      <c r="E106" s="66" t="s">
        <v>67</v>
      </c>
      <c r="F106" s="42">
        <v>44358</v>
      </c>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18" customFormat="1" ht="14.1" customHeight="1" x14ac:dyDescent="0.2">
      <c r="A107" s="16" t="str">
        <f>IF(ISERROR(VALUE(SUBSTITUTE(prevWBS,".",""))),"1",IF(ISERROR(FIND("`",SUBSTITUTE(prevWBS,".","`",1))),TEXT(VALUE(prevWBS)+1,"#"),TEXT(VALUE(LEFT(prevWBS,FIND("`",SUBSTITUTE(prevWBS,".","`",1))-1))+1,"#")))</f>
        <v>10</v>
      </c>
      <c r="B107" s="17" t="s">
        <v>129</v>
      </c>
      <c r="D107" s="19"/>
      <c r="E107" s="19"/>
      <c r="F107" s="44"/>
      <c r="G107" s="44" t="str">
        <f t="shared" ref="G107" si="18">IF(ISBLANK(F107)," - ",IF(H107=0,F107,F107+H107-1))</f>
        <v xml:space="preserve"> - </v>
      </c>
      <c r="H107" s="20"/>
      <c r="I107" s="21"/>
      <c r="J107" s="22" t="str">
        <f t="shared" ref="J107" si="19">IF(OR(G107=0,F107=0)," - ",NETWORKDAYS(F107,G107))</f>
        <v xml:space="preserve"> - </v>
      </c>
      <c r="K107" s="41"/>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row>
    <row r="108" spans="1:67" s="24" customFormat="1" ht="14.1" customHeight="1" x14ac:dyDescent="0.2">
      <c r="A108" s="23" t="str">
        <f t="shared" si="9"/>
        <v>10.1</v>
      </c>
      <c r="B108" s="65" t="s">
        <v>105</v>
      </c>
      <c r="D108" s="70"/>
      <c r="E108" s="66" t="s">
        <v>69</v>
      </c>
      <c r="F108" s="42">
        <v>44344</v>
      </c>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10.2</v>
      </c>
      <c r="B109" s="65" t="s">
        <v>107</v>
      </c>
      <c r="D109" s="70"/>
      <c r="E109" s="66" t="s">
        <v>70</v>
      </c>
      <c r="F109" s="42">
        <v>44343</v>
      </c>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10.3</v>
      </c>
      <c r="B110" s="65" t="s">
        <v>108</v>
      </c>
      <c r="D110" s="70"/>
      <c r="E110" s="66" t="s">
        <v>67</v>
      </c>
      <c r="F110" s="42">
        <v>44348</v>
      </c>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10.4</v>
      </c>
      <c r="B111" s="65" t="s">
        <v>109</v>
      </c>
      <c r="D111" s="70"/>
      <c r="E111" s="66" t="s">
        <v>67</v>
      </c>
      <c r="F111" s="42">
        <v>44348</v>
      </c>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10.5</v>
      </c>
      <c r="B112" s="77" t="s">
        <v>110</v>
      </c>
      <c r="D112" s="66"/>
      <c r="E112" s="66" t="s">
        <v>67</v>
      </c>
      <c r="F112" s="42">
        <v>44348</v>
      </c>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66"/>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66"/>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66"/>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6 I108:I111">
    <cfRule type="dataBar" priority="20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07" priority="246">
      <formula>L$6=TODAY()</formula>
    </cfRule>
  </conditionalFormatting>
  <conditionalFormatting sqref="L8:BO67 M68:BN73 R71:BO73 M79:BN84 BO82:BO84 L85:BO86 L95:BO96 L112:BO114 M115:BN120 BO118:BO120 L121:BO123 M124:BN129 BO127:BO129 L130:BO132 M133:BN138 BO136:BO138 L139:BO141 M142:BN147 BO145:BO147 M98:BN106 BO110:BO111 M108:BN111">
    <cfRule type="expression" dxfId="106" priority="249">
      <formula>AND($F8&lt;=L$6,ROUNDDOWN(($G8-$F8+1)*$I8,0)+$F8-1&gt;=L$6)</formula>
    </cfRule>
    <cfRule type="expression" dxfId="105" priority="250">
      <formula>AND(NOT(ISBLANK($F8)),$F8&lt;=L$6,$G8&gt;=L$6)</formula>
    </cfRule>
  </conditionalFormatting>
  <conditionalFormatting sqref="L6:BO62 L95:BO96 L98:BO106 L108:BO111">
    <cfRule type="expression" dxfId="104" priority="209">
      <formula>L$6=TODAY()</formula>
    </cfRule>
  </conditionalFormatting>
  <conditionalFormatting sqref="L63:BO73">
    <cfRule type="expression" dxfId="103" priority="199">
      <formula>L$6=TODAY()</formula>
    </cfRule>
  </conditionalFormatting>
  <conditionalFormatting sqref="E1:E73 E148:E1048576 E95:E96 E98:E106 E108:E111">
    <cfRule type="cellIs" dxfId="102" priority="190" operator="equal">
      <formula>"LINUX"</formula>
    </cfRule>
    <cfRule type="cellIs" dxfId="101" priority="192" operator="equal">
      <formula>"PHP"</formula>
    </cfRule>
    <cfRule type="cellIs" dxfId="100" priority="193" operator="equal">
      <formula>"CSS"</formula>
    </cfRule>
    <cfRule type="cellIs" dxfId="99" priority="194" operator="equal">
      <formula>"HTML"</formula>
    </cfRule>
    <cfRule type="cellIs" dxfId="98" priority="195" operator="equal">
      <formula>"R"</formula>
    </cfRule>
    <cfRule type="cellIs" dxfId="97" priority="196" operator="equal">
      <formula>"SQL"</formula>
    </cfRule>
    <cfRule type="cellIs" dxfId="96" priority="197" operator="equal">
      <formula>"JS"</formula>
    </cfRule>
  </conditionalFormatting>
  <conditionalFormatting sqref="E12">
    <cfRule type="cellIs" dxfId="95" priority="191" operator="equal">
      <formula>"LINUX"</formula>
    </cfRule>
  </conditionalFormatting>
  <conditionalFormatting sqref="L68:BO73">
    <cfRule type="expression" dxfId="94" priority="255">
      <formula>AND(#REF!&lt;=L$6,ROUNDDOWN((#REF!-#REF!+1)*#REF!,0)+#REF!-1&gt;=L$6)</formula>
    </cfRule>
    <cfRule type="expression" dxfId="93" priority="256">
      <formula>AND(NOT(ISBLANK(#REF!)),#REF!&lt;=L$6,#REF!&gt;=L$6)</formula>
    </cfRule>
  </conditionalFormatting>
  <conditionalFormatting sqref="I74:I84">
    <cfRule type="dataBar" priority="185">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92" priority="186">
      <formula>AND($F74&lt;=L$6,ROUNDDOWN(($G74-$F74+1)*$I74,0)+$F74-1&gt;=L$6)</formula>
    </cfRule>
    <cfRule type="expression" dxfId="91" priority="187">
      <formula>AND(NOT(ISBLANK($F74)),$F74&lt;=L$6,$G74&gt;=L$6)</formula>
    </cfRule>
  </conditionalFormatting>
  <conditionalFormatting sqref="L74:BO84">
    <cfRule type="expression" dxfId="90" priority="184">
      <formula>L$6=TODAY()</formula>
    </cfRule>
  </conditionalFormatting>
  <conditionalFormatting sqref="E74:E84">
    <cfRule type="cellIs" dxfId="89" priority="177" operator="equal">
      <formula>"LINUX"</formula>
    </cfRule>
    <cfRule type="cellIs" dxfId="88" priority="178" operator="equal">
      <formula>"PHP"</formula>
    </cfRule>
    <cfRule type="cellIs" dxfId="87" priority="179" operator="equal">
      <formula>"CSS"</formula>
    </cfRule>
    <cfRule type="cellIs" dxfId="86" priority="180" operator="equal">
      <formula>"HTML"</formula>
    </cfRule>
    <cfRule type="cellIs" dxfId="85" priority="181" operator="equal">
      <formula>"R"</formula>
    </cfRule>
    <cfRule type="cellIs" dxfId="84" priority="182" operator="equal">
      <formula>"SQL"</formula>
    </cfRule>
    <cfRule type="cellIs" dxfId="83" priority="183" operator="equal">
      <formula>"JS"</formula>
    </cfRule>
  </conditionalFormatting>
  <conditionalFormatting sqref="L79:BO84">
    <cfRule type="expression" dxfId="82" priority="188">
      <formula>AND(#REF!&lt;=L$6,ROUNDDOWN((#REF!-#REF!+1)*#REF!,0)+#REF!-1&gt;=L$6)</formula>
    </cfRule>
    <cfRule type="expression" dxfId="81" priority="189">
      <formula>AND(NOT(ISBLANK(#REF!)),#REF!&lt;=L$6,#REF!&gt;=L$6)</formula>
    </cfRule>
  </conditionalFormatting>
  <conditionalFormatting sqref="I112:I120">
    <cfRule type="dataBar" priority="94">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12:BO120">
    <cfRule type="expression" dxfId="80" priority="93">
      <formula>L$6=TODAY()</formula>
    </cfRule>
  </conditionalFormatting>
  <conditionalFormatting sqref="E112:E120">
    <cfRule type="cellIs" dxfId="79" priority="86" operator="equal">
      <formula>"LINUX"</formula>
    </cfRule>
    <cfRule type="cellIs" dxfId="78" priority="87" operator="equal">
      <formula>"PHP"</formula>
    </cfRule>
    <cfRule type="cellIs" dxfId="77" priority="88" operator="equal">
      <formula>"CSS"</formula>
    </cfRule>
    <cfRule type="cellIs" dxfId="76" priority="89" operator="equal">
      <formula>"HTML"</formula>
    </cfRule>
    <cfRule type="cellIs" dxfId="75" priority="90" operator="equal">
      <formula>"R"</formula>
    </cfRule>
    <cfRule type="cellIs" dxfId="74" priority="91" operator="equal">
      <formula>"SQL"</formula>
    </cfRule>
    <cfRule type="cellIs" dxfId="73" priority="92" operator="equal">
      <formula>"JS"</formula>
    </cfRule>
  </conditionalFormatting>
  <conditionalFormatting sqref="L115:BO120 L98:BO106 L108:BO111">
    <cfRule type="expression" dxfId="72" priority="97">
      <formula>AND(#REF!&lt;=L$6,ROUNDDOWN((#REF!-#REF!+1)*#REF!,0)+#REF!-1&gt;=L$6)</formula>
    </cfRule>
    <cfRule type="expression" dxfId="71" priority="98">
      <formula>AND(NOT(ISBLANK(#REF!)),#REF!&lt;=L$6,#REF!&gt;=L$6)</formula>
    </cfRule>
  </conditionalFormatting>
  <conditionalFormatting sqref="I121:I129">
    <cfRule type="dataBar" priority="81">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21:BO129">
    <cfRule type="expression" dxfId="70" priority="80">
      <formula>L$6=TODAY()</formula>
    </cfRule>
  </conditionalFormatting>
  <conditionalFormatting sqref="E121:E129">
    <cfRule type="cellIs" dxfId="69" priority="73" operator="equal">
      <formula>"LINUX"</formula>
    </cfRule>
    <cfRule type="cellIs" dxfId="68" priority="74" operator="equal">
      <formula>"PHP"</formula>
    </cfRule>
    <cfRule type="cellIs" dxfId="67" priority="75" operator="equal">
      <formula>"CSS"</formula>
    </cfRule>
    <cfRule type="cellIs" dxfId="66" priority="76" operator="equal">
      <formula>"HTML"</formula>
    </cfRule>
    <cfRule type="cellIs" dxfId="65" priority="77" operator="equal">
      <formula>"R"</formula>
    </cfRule>
    <cfRule type="cellIs" dxfId="64" priority="78" operator="equal">
      <formula>"SQL"</formula>
    </cfRule>
    <cfRule type="cellIs" dxfId="63" priority="79" operator="equal">
      <formula>"JS"</formula>
    </cfRule>
  </conditionalFormatting>
  <conditionalFormatting sqref="L124:BO129">
    <cfRule type="expression" dxfId="62" priority="84">
      <formula>AND(#REF!&lt;=L$6,ROUNDDOWN((#REF!-#REF!+1)*#REF!,0)+#REF!-1&gt;=L$6)</formula>
    </cfRule>
    <cfRule type="expression" dxfId="61" priority="85">
      <formula>AND(NOT(ISBLANK(#REF!)),#REF!&lt;=L$6,#REF!&gt;=L$6)</formula>
    </cfRule>
  </conditionalFormatting>
  <conditionalFormatting sqref="I130:I138">
    <cfRule type="dataBar" priority="68">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30:BO138">
    <cfRule type="expression" dxfId="60" priority="67">
      <formula>L$6=TODAY()</formula>
    </cfRule>
  </conditionalFormatting>
  <conditionalFormatting sqref="E130:E138">
    <cfRule type="cellIs" dxfId="59" priority="60" operator="equal">
      <formula>"LINUX"</formula>
    </cfRule>
    <cfRule type="cellIs" dxfId="58" priority="61" operator="equal">
      <formula>"PHP"</formula>
    </cfRule>
    <cfRule type="cellIs" dxfId="57" priority="62" operator="equal">
      <formula>"CSS"</formula>
    </cfRule>
    <cfRule type="cellIs" dxfId="56" priority="63" operator="equal">
      <formula>"HTML"</formula>
    </cfRule>
    <cfRule type="cellIs" dxfId="55" priority="64" operator="equal">
      <formula>"R"</formula>
    </cfRule>
    <cfRule type="cellIs" dxfId="54" priority="65" operator="equal">
      <formula>"SQL"</formula>
    </cfRule>
    <cfRule type="cellIs" dxfId="53" priority="66" operator="equal">
      <formula>"JS"</formula>
    </cfRule>
  </conditionalFormatting>
  <conditionalFormatting sqref="L133:BO138">
    <cfRule type="expression" dxfId="52" priority="71">
      <formula>AND(#REF!&lt;=L$6,ROUNDDOWN((#REF!-#REF!+1)*#REF!,0)+#REF!-1&gt;=L$6)</formula>
    </cfRule>
    <cfRule type="expression" dxfId="51" priority="72">
      <formula>AND(NOT(ISBLANK(#REF!)),#REF!&lt;=L$6,#REF!&gt;=L$6)</formula>
    </cfRule>
  </conditionalFormatting>
  <conditionalFormatting sqref="I139:I147">
    <cfRule type="dataBar" priority="55">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39:BO147">
    <cfRule type="expression" dxfId="50" priority="54">
      <formula>L$6=TODAY()</formula>
    </cfRule>
  </conditionalFormatting>
  <conditionalFormatting sqref="E139:E147">
    <cfRule type="cellIs" dxfId="49" priority="47" operator="equal">
      <formula>"LINUX"</formula>
    </cfRule>
    <cfRule type="cellIs" dxfId="48" priority="48" operator="equal">
      <formula>"PHP"</formula>
    </cfRule>
    <cfRule type="cellIs" dxfId="47" priority="49" operator="equal">
      <formula>"CSS"</formula>
    </cfRule>
    <cfRule type="cellIs" dxfId="46" priority="50" operator="equal">
      <formula>"HTML"</formula>
    </cfRule>
    <cfRule type="cellIs" dxfId="45" priority="51" operator="equal">
      <formula>"R"</formula>
    </cfRule>
    <cfRule type="cellIs" dxfId="44" priority="52" operator="equal">
      <formula>"SQL"</formula>
    </cfRule>
    <cfRule type="cellIs" dxfId="43" priority="53" operator="equal">
      <formula>"JS"</formula>
    </cfRule>
  </conditionalFormatting>
  <conditionalFormatting sqref="L142:BO147">
    <cfRule type="expression" dxfId="42" priority="58">
      <formula>AND(#REF!&lt;=L$6,ROUNDDOWN((#REF!-#REF!+1)*#REF!,0)+#REF!-1&gt;=L$6)</formula>
    </cfRule>
    <cfRule type="expression" dxfId="41" priority="59">
      <formula>AND(NOT(ISBLANK(#REF!)),#REF!&lt;=L$6,#REF!&gt;=L$6)</formula>
    </cfRule>
  </conditionalFormatting>
  <conditionalFormatting sqref="I85:I86">
    <cfRule type="dataBar" priority="42">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40" priority="41">
      <formula>L$6=TODAY()</formula>
    </cfRule>
  </conditionalFormatting>
  <conditionalFormatting sqref="E85:E86">
    <cfRule type="cellIs" dxfId="39" priority="34" operator="equal">
      <formula>"LINUX"</formula>
    </cfRule>
    <cfRule type="cellIs" dxfId="38" priority="35" operator="equal">
      <formula>"PHP"</formula>
    </cfRule>
    <cfRule type="cellIs" dxfId="37" priority="36" operator="equal">
      <formula>"CSS"</formula>
    </cfRule>
    <cfRule type="cellIs" dxfId="36" priority="37" operator="equal">
      <formula>"HTML"</formula>
    </cfRule>
    <cfRule type="cellIs" dxfId="35" priority="38" operator="equal">
      <formula>"R"</formula>
    </cfRule>
    <cfRule type="cellIs" dxfId="34" priority="39" operator="equal">
      <formula>"SQL"</formula>
    </cfRule>
    <cfRule type="cellIs" dxfId="33" priority="40" operator="equal">
      <formula>"JS"</formula>
    </cfRule>
  </conditionalFormatting>
  <conditionalFormatting sqref="L87:BO94">
    <cfRule type="expression" dxfId="32" priority="32">
      <formula>AND($F87&lt;=L$6,ROUNDDOWN(($G87-$F87+1)*$I87,0)+$F87-1&gt;=L$6)</formula>
    </cfRule>
    <cfRule type="expression" dxfId="31" priority="33">
      <formula>AND(NOT(ISBLANK($F87)),$F87&lt;=L$6,$G87&gt;=L$6)</formula>
    </cfRule>
  </conditionalFormatting>
  <conditionalFormatting sqref="I87:I94">
    <cfRule type="dataBar" priority="31">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30" priority="30">
      <formula>L$6=TODAY()</formula>
    </cfRule>
  </conditionalFormatting>
  <conditionalFormatting sqref="E87:E94">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97:BO97">
    <cfRule type="expression" dxfId="22" priority="21">
      <formula>AND($F97&lt;=L$6,ROUNDDOWN(($G97-$F97+1)*$I97,0)+$F97-1&gt;=L$6)</formula>
    </cfRule>
    <cfRule type="expression" dxfId="21" priority="22">
      <formula>AND(NOT(ISBLANK($F97)),$F97&lt;=L$6,$G97&gt;=L$6)</formula>
    </cfRule>
  </conditionalFormatting>
  <conditionalFormatting sqref="I97">
    <cfRule type="dataBar" priority="20">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20" priority="19">
      <formula>L$6=TODAY()</formula>
    </cfRule>
  </conditionalFormatting>
  <conditionalFormatting sqref="E97">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7:BO107">
    <cfRule type="expression" dxfId="12" priority="10">
      <formula>AND($F107&lt;=L$6,ROUNDDOWN(($G107-$F107+1)*$I107,0)+$F107-1&gt;=L$6)</formula>
    </cfRule>
    <cfRule type="expression" dxfId="11" priority="11">
      <formula>AND(NOT(ISBLANK($F107)),$F107&lt;=L$6,$G107&gt;=L$6)</formula>
    </cfRule>
  </conditionalFormatting>
  <conditionalFormatting sqref="I107">
    <cfRule type="dataBar" priority="9">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07:BO107">
    <cfRule type="expression" dxfId="10" priority="8">
      <formula>L$6=TODAY()</formula>
    </cfRule>
  </conditionalFormatting>
  <conditionalFormatting sqref="E10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I98:I106 I108:I111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I112:I120</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I121:I129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I130:I138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I139:I147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2021-06-01T02:52:49Z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