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440" tabRatio="500"/>
  </bookViews>
  <sheets>
    <sheet name="Positions - Heated" sheetId="4" r:id="rId1"/>
    <sheet name="Positions - No Heat" sheetId="1" r:id="rId2"/>
    <sheet name="Commands" sheetId="3" r:id="rId3"/>
    <sheet name="Parameters" sheetId="2" r:id="rId4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Height">Parameters!$E$7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4" l="1"/>
  <c r="N20" i="4"/>
  <c r="N9" i="4"/>
  <c r="N10" i="4"/>
  <c r="N11" i="4"/>
  <c r="N12" i="4"/>
  <c r="G28" i="4"/>
  <c r="G20" i="4"/>
  <c r="G12" i="4"/>
  <c r="N27" i="4"/>
  <c r="N26" i="4"/>
  <c r="N25" i="4"/>
  <c r="G26" i="4"/>
  <c r="G27" i="4"/>
  <c r="G25" i="4"/>
  <c r="G11" i="4"/>
  <c r="G10" i="4"/>
  <c r="G9" i="4"/>
  <c r="E15" i="2"/>
  <c r="E13" i="2"/>
  <c r="E11" i="2"/>
  <c r="E9" i="2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G17" i="4"/>
  <c r="G18" i="4"/>
  <c r="G19" i="4"/>
  <c r="M19" i="4"/>
  <c r="F19" i="4"/>
  <c r="M18" i="4"/>
  <c r="F18" i="4"/>
  <c r="M17" i="4"/>
  <c r="F17" i="4"/>
  <c r="M16" i="4"/>
  <c r="F16" i="4"/>
  <c r="N15" i="4"/>
  <c r="G15" i="4"/>
  <c r="M11" i="4"/>
  <c r="F11" i="4"/>
  <c r="M10" i="4"/>
  <c r="F10" i="4"/>
  <c r="M9" i="4"/>
  <c r="F9" i="4"/>
  <c r="M8" i="4"/>
  <c r="F8" i="4"/>
  <c r="N7" i="4"/>
  <c r="G7" i="4"/>
  <c r="C8" i="2"/>
  <c r="C16" i="2"/>
  <c r="J4" i="4"/>
  <c r="C4" i="4"/>
  <c r="C13" i="2"/>
  <c r="C14" i="2"/>
  <c r="J3" i="4"/>
  <c r="C3" i="4"/>
  <c r="C11" i="2"/>
  <c r="C12" i="2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<sst xmlns="http://schemas.openxmlformats.org/spreadsheetml/2006/main" count="206" uniqueCount="69">
  <si>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</si>
  <si>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</si>
  <si>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</si>
  <si>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</si>
  <si>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</si>
  <si>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</si>
  <si>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</si>
  <si>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</si>
  <si>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</si>
  <si>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</si>
  <si>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</si>
  <si>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</si>
  <si>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</si>
  <si>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</si>
  <si>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</si>
  <si>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</si>
  <si>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</si>
  <si>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</si>
  <si>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</si>
  <si>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</si>
  <si>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</si>
  <si>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</si>
  <si>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</si>
  <si>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</si>
  <si>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</si>
  <si>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</si>
  <si>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</si>
  <si>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</si>
  <si>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</si>
  <si>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</si>
  <si>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</si>
  <si>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</si>
  <si>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</si>
  <si>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</si>
  <si>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</si>
  <si>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</si>
  <si>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</si>
  <si>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</si>
  <si>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</si>
  <si>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</si>
  <si>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</si>
  <si>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</si>
  <si>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</si>
  <si>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</si>
  <si>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</si>
  <si>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</si>
  <si>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</si>
  <si>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M42 P7 S255</t>
  </si>
  <si>
    <t>; Start LED light power</t>
  </si>
  <si>
    <t>M42 P7 S0</t>
  </si>
  <si>
    <t>; Turn off LED light power</t>
  </si>
  <si>
    <t xml:space="preserve">; Procedure to heat up the extruder and wipe prior to printing </t>
  </si>
  <si>
    <t>G90 ; use absolute coordinates</t>
  </si>
  <si>
    <t>M82 ; absolute extrusion distances</t>
  </si>
  <si>
    <t>G21 ; set units to millimeters</t>
  </si>
  <si>
    <t>G28 ; home all axes</t>
  </si>
  <si>
    <t>G0 X-30 Y-100.0 Z0.1 ; move to front left</t>
  </si>
  <si>
    <t>M106 S255 ; start the fan</t>
  </si>
  <si>
    <t>M104 S215 T0 ; start to heat up the extruder</t>
  </si>
  <si>
    <t>M109 S215 T0 ; set hot end to 215 and wait to reach the temp</t>
  </si>
  <si>
    <t>G4 60000 ; wait for another 2 minutes for full heat</t>
  </si>
  <si>
    <t>G1 E10 ; extrude 10</t>
  </si>
  <si>
    <t>G4 200 ; pause to catch up</t>
  </si>
  <si>
    <t>G1 X30 Y-98.0 Z0.1 E2 ; move to right side to perform wipe</t>
  </si>
  <si>
    <t>G1 Z1 ; go to up to 1mm and ready for print</t>
  </si>
  <si>
    <t>M42 P7 S1 ; turn on the LEDs to low</t>
  </si>
  <si>
    <t>M42 P7 S255 ; turn on the LEDs to high</t>
  </si>
  <si>
    <t>Height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</si>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</sst>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9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6" fontId="0" fillId="0" borderId="0" xfId="0" applyNumberFormat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0" fontId="0" fillId="4" borderId="0" xfId="0" applyFill="1"/>
  </cellXfs>
  <cellStyles count="79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Normal" xfId="0" builtinId="0"/>
  </cellStyles>
  <dxfs count="109"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2" formatCode="0.00"/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X-"&amp;ROUND(G9,2)&amp;" Y-"&amp;ROUND(G10,2)&amp;" Z-"&amp;ROUND(G11,2)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33"/>
    <tableColumn id="3" name="X" totalsRowDxfId="32"/>
    <tableColumn id="4" name="Y" totalsRowDxfId="31"/>
    <tableColumn id="6" name="Z" dataDxfId="30" totalsRowDxfId="29" dataCellStyle="Comma"/>
    <tableColumn id="7" name="217.0" dataDxfId="28" totalsRowDxfId="27"/>
    <tableColumn id="8" name="Offset" totalsRowFunction="custom" dataDxfId="26" totalsRowDxfId="25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24"/>
    <tableColumn id="3" name="X" totalsRowDxfId="23"/>
    <tableColumn id="4" name="Y" totalsRowDxfId="22"/>
    <tableColumn id="6" name="Z" dataDxfId="21" totalsRowDxfId="20" dataCellStyle="Comma"/>
    <tableColumn id="7" name="217.5" dataDxfId="19" totalsRowDxfId="18"/>
    <tableColumn id="8" name="Offset" totalsRowFunction="custom" dataDxfId="17" totalsRowDxfId="16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15"/>
    <tableColumn id="3" name="X" totalsRowDxfId="14"/>
    <tableColumn id="4" name="Y" totalsRowDxfId="13"/>
    <tableColumn id="6" name="Z" dataDxfId="12" totalsRowDxfId="11" dataCellStyle="Comma"/>
    <tableColumn id="7" name="217.5" dataDxfId="10" totalsRowDxfId="9"/>
    <tableColumn id="8" name="Offset" totalsRowFunction="custom" dataDxfId="8" totalsRowDxfId="7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6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99"/>
    <tableColumn id="3" name="X" totalsRowDxfId="98"/>
    <tableColumn id="4" name="Y" totalsRowDxfId="97"/>
    <tableColumn id="6" name="Z" dataDxfId="96" totalsRowDxfId="95" dataCellStyle="Comma"/>
    <tableColumn id="7" name=" " dataDxfId="94" totalsRowDxfId="93"/>
    <tableColumn id="8" name="Offset" totalsRowFunction="custom" dataDxfId="92" totalsRowDxfId="91">
      <totalsRowFormula>"M666 X-"&amp;ROUND(G17,2)&amp;" Y-"&amp;ROUND(G18,2)&amp;" Z-"&amp;ROUND(G19,2)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5"/>
    <tableColumn id="3" name="X" totalsRowDxfId="4"/>
    <tableColumn id="4" name="Y" totalsRowDxfId="3"/>
    <tableColumn id="6" name="Z" dataDxfId="90" totalsRowDxfId="2" dataCellStyle="Comma"/>
    <tableColumn id="7" name=" " dataDxfId="89" totalsRowDxfId="1"/>
    <tableColumn id="8" name="Offset" totalsRowFunction="custom" dataDxfId="88" totalsRowDxfId="0">
      <totalsRowFormula>"M666 X-"&amp;ROUND(N9,2)&amp;" Y-"&amp;ROUND(N10,2)&amp;" Z-"&amp;ROUND(N11,2)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87"/>
    <tableColumn id="3" name="X" totalsRowDxfId="86"/>
    <tableColumn id="4" name="Y" totalsRowDxfId="85"/>
    <tableColumn id="6" name="Z" dataDxfId="84" totalsRowDxfId="83" dataCellStyle="Comma"/>
    <tableColumn id="7" name=" " dataDxfId="82" totalsRowDxfId="81"/>
    <tableColumn id="8" name="Offset" totalsRowFunction="custom" dataDxfId="80" totalsRowDxfId="79">
      <totalsRowFormula>"M666 X-"&amp;ROUND(N17,2)&amp;" Y-"&amp;ROUND(N18,2)&amp;" Z-"&amp;ROUND(N19,2)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78"/>
    <tableColumn id="3" name="X" totalsRowDxfId="77"/>
    <tableColumn id="4" name="Y" totalsRowDxfId="76"/>
    <tableColumn id="6" name="Z" dataDxfId="75" totalsRowDxfId="74" dataCellStyle="Comma"/>
    <tableColumn id="7" name=" " dataDxfId="73" totalsRowDxfId="72"/>
    <tableColumn id="8" name="Offset" totalsRowFunction="custom" dataDxfId="71" totalsRowDxfId="70">
      <totalsRowFormula>"M666 X-"&amp;ROUND(G25,2)&amp;" Y-"&amp;ROUND(G26,2)&amp;" Z-"&amp;ROUND(G27,2)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69"/>
    <tableColumn id="3" name="X" totalsRowDxfId="68"/>
    <tableColumn id="4" name="Y" totalsRowDxfId="67"/>
    <tableColumn id="6" name="Z" dataDxfId="66" totalsRowDxfId="65" dataCellStyle="Comma"/>
    <tableColumn id="7" name=" " dataDxfId="64" totalsRowDxfId="63"/>
    <tableColumn id="8" name="Offset" totalsRowFunction="custom" dataDxfId="62" totalsRowDxfId="61">
      <totalsRowFormula>"M666 X-"&amp;ROUND(N25,2)&amp;" Y-"&amp;ROUND(N26,2)&amp;" Z-"&amp;ROUND(N27,2)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60"/>
    <tableColumn id="3" name="X" totalsRowDxfId="59"/>
    <tableColumn id="4" name="Y" totalsRowDxfId="58"/>
    <tableColumn id="6" name="Z" dataDxfId="57" totalsRowDxfId="56" dataCellStyle="Comma"/>
    <tableColumn id="7" name="215.5" dataDxfId="55" totalsRowDxfId="54"/>
    <tableColumn id="8" name="Offset" totalsRowFunction="custom" dataDxfId="53" totalsRowDxfId="52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51"/>
    <tableColumn id="3" name="X" totalsRowDxfId="50"/>
    <tableColumn id="4" name="Y" totalsRowDxfId="49"/>
    <tableColumn id="6" name="Z" dataDxfId="48" totalsRowDxfId="47" dataCellStyle="Comma"/>
    <tableColumn id="7" name="216.5" dataDxfId="46" totalsRowDxfId="45"/>
    <tableColumn id="8" name="Offset" totalsRowFunction="custom" dataDxfId="44" totalsRowDxfId="43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42"/>
    <tableColumn id="3" name="X" totalsRowDxfId="41"/>
    <tableColumn id="4" name="Y" totalsRowDxfId="40"/>
    <tableColumn id="6" name="Z" dataDxfId="39" totalsRowDxfId="38" dataCellStyle="Comma"/>
    <tableColumn id="7" name="216.0" dataDxfId="37" totalsRowDxfId="36"/>
    <tableColumn id="8" name="Offset" totalsRowFunction="custom" dataDxfId="35" totalsRowDxfId="34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abSelected="1" zoomScale="150" zoomScaleNormal="150" zoomScalePageLayoutView="150" workbookViewId="0">
      <selection activeCell="L8" sqref="L8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68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113.4</v>
      </c>
      <c r="I7" t="s">
        <v>5</v>
      </c>
      <c r="J7" s="4"/>
      <c r="K7" s="4"/>
      <c r="L7" s="4"/>
      <c r="M7" s="6">
        <v>113.4</v>
      </c>
      <c r="N7" s="6">
        <f>MIN(M9:M11)</f>
        <v>113.4</v>
      </c>
    </row>
    <row r="8" spans="2:14">
      <c r="B8" t="s">
        <v>6</v>
      </c>
      <c r="C8" s="5">
        <v>0</v>
      </c>
      <c r="D8" s="5">
        <v>0</v>
      </c>
      <c r="E8" s="5">
        <v>6.7</v>
      </c>
      <c r="F8" s="6">
        <f>F$7-Table146[[#This Row],[Z]]</f>
        <v>113.3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113.4</v>
      </c>
      <c r="N8"/>
    </row>
    <row r="9" spans="2:14">
      <c r="B9" t="s">
        <v>7</v>
      </c>
      <c r="C9" s="5">
        <v>-99.4</v>
      </c>
      <c r="D9" s="5">
        <v>-57.4</v>
      </c>
      <c r="E9" s="5">
        <v>6.5</v>
      </c>
      <c r="F9" s="6">
        <f>F$7-Table146[[#This Row],[Z]]</f>
        <v>113.5</v>
      </c>
      <c r="G9" s="6">
        <f>ROUNDUP(MAX(E$9:E$11),1)-Table146[[#This Row],[Z]]</f>
        <v>9.9999999999999645E-2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113.4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6.6</v>
      </c>
      <c r="F10" s="6">
        <f>F$7-Table146[[#This Row],[Z]]</f>
        <v>113.4</v>
      </c>
      <c r="G10" s="6">
        <f>ROUNDUP(MAX(E$9:E$11),1)-Table146[[#This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113.4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6.5</v>
      </c>
      <c r="F11" s="6">
        <f>F$7-Table146[[#This Row],[Z]]</f>
        <v>113.5</v>
      </c>
      <c r="G11" s="6">
        <f>ROUNDUP(MAX(E$9:E$11),1)-Table146[[#This Row],[Z]]</f>
        <v>9.9999999999999645E-2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113.4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X-"&amp;ROUND(G9,2)&amp;" Y-"&amp;ROUND(G10,2)&amp;" Z-"&amp;ROUND(G11,2)</f>
        <v>M666 X-0.1 Y-0 Z-0.1</v>
      </c>
      <c r="I12" s="12"/>
      <c r="J12" s="12"/>
      <c r="K12" s="12"/>
      <c r="L12" s="16"/>
      <c r="M12" s="13"/>
      <c r="N12" s="14" t="str">
        <f>"M666 X-"&amp;ROUND(N9,2)&amp;" Y-"&amp;ROUND(N10,2)&amp;" Z-"&amp;ROUND(N11,2)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68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68</v>
      </c>
      <c r="N14" s="1" t="s">
        <v>27</v>
      </c>
    </row>
    <row r="15" spans="2:14">
      <c r="B15" t="s">
        <v>5</v>
      </c>
      <c r="C15" s="4"/>
      <c r="D15" s="4"/>
      <c r="E15" s="4"/>
      <c r="F15" s="6">
        <v>120</v>
      </c>
      <c r="G15" s="6">
        <f>MIN(F17:F19)</f>
        <v>120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120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120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120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120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X-"&amp;ROUND(G17,2)&amp;" Y-"&amp;ROUND(G18,2)&amp;" Z-"&amp;ROUND(G19,2)</f>
        <v>M666 X-0 Y-0 Z-0</v>
      </c>
      <c r="I20" s="12"/>
      <c r="J20" s="12"/>
      <c r="K20" s="12"/>
      <c r="L20" s="16"/>
      <c r="M20" s="13"/>
      <c r="N20" s="14" t="str">
        <f>"M666 X-"&amp;ROUND(N17,2)&amp;" Y-"&amp;ROUND(N18,2)&amp;" Z-"&amp;ROUND(N19,2)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68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68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ROUNDUP(MAX(E$25:E$27),1)-Table14258913[[#This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ROUNDUP(MAX(L$25:L$27),1)-Table14258913[[#This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ROUNDUP(MAX(E$25:E$27),1)-Table14258913[[#This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ROUNDUP(MAX(L$25:L$27),1)-Table14258913[[#This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ROUNDUP(MAX(E$25:E$27),1)-Table14258913[[#This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ROUNDUP(MAX(L$25:L$27),1)-Table14258913[[#This Row],[Z]]</f>
        <v>0</v>
      </c>
    </row>
    <row r="28" spans="2:14">
      <c r="B28" s="12"/>
      <c r="C28" s="12"/>
      <c r="D28" s="12"/>
      <c r="E28" s="16"/>
      <c r="F28" s="13"/>
      <c r="G28" s="14" t="str">
        <f>"M666 X-"&amp;ROUND(G25,2)&amp;" Y-"&amp;ROUND(G26,2)&amp;" Z-"&amp;ROUND(G27,2)</f>
        <v>M666 X-0 Y-0 Z-0</v>
      </c>
      <c r="I28" s="12"/>
      <c r="J28" s="12"/>
      <c r="K28" s="12"/>
      <c r="L28" s="16"/>
      <c r="M28" s="13"/>
      <c r="N28" s="14" t="str">
        <f>"M666 X-"&amp;ROUND(N25,2)&amp;" Y-"&amp;ROUND(N26,2)&amp;" Z-"&amp;ROUND(N27,2)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1:8">
      <c r="B2" t="s">
        <v>38</v>
      </c>
    </row>
    <row r="3" spans="1:8">
      <c r="B3" t="s">
        <v>39</v>
      </c>
      <c r="G3" t="s">
        <v>47</v>
      </c>
      <c r="H3" t="s">
        <v>48</v>
      </c>
    </row>
    <row r="4" spans="1:8">
      <c r="G4" t="s">
        <v>49</v>
      </c>
      <c r="H4" t="s">
        <v>50</v>
      </c>
    </row>
    <row r="5" spans="1:8">
      <c r="B5" t="s">
        <v>40</v>
      </c>
    </row>
    <row r="6" spans="1:8">
      <c r="B6" t="s">
        <v>41</v>
      </c>
    </row>
    <row r="8" spans="1:8">
      <c r="B8" s="17" t="s">
        <v>42</v>
      </c>
      <c r="C8" s="18" t="str">
        <f>Parameters!E9</f>
        <v>G0 X0 Y0 Z50 E0</v>
      </c>
    </row>
    <row r="9" spans="1:8">
      <c r="B9" s="17" t="s">
        <v>43</v>
      </c>
      <c r="C9" s="18" t="str">
        <f>Parameters!E11</f>
        <v>G0 X-99.46 Y-57.43 Z50 E0</v>
      </c>
    </row>
    <row r="10" spans="1:8">
      <c r="B10" s="17" t="s">
        <v>44</v>
      </c>
      <c r="C10" s="18" t="str">
        <f>Parameters!E13</f>
        <v>G0 X99.46 Y-57.43 Z50 E0</v>
      </c>
    </row>
    <row r="11" spans="1:8">
      <c r="B11" s="17" t="s">
        <v>45</v>
      </c>
      <c r="C11" s="18" t="str">
        <f>Parameters!E15</f>
        <v>G0 X0 Y114.85 Z50 E0</v>
      </c>
    </row>
    <row r="13" spans="1:8">
      <c r="B13" s="19" t="s">
        <v>46</v>
      </c>
    </row>
    <row r="16" spans="1:8">
      <c r="A16" s="20"/>
      <c r="B16" t="s">
        <v>51</v>
      </c>
    </row>
    <row r="17" spans="1:2">
      <c r="A17" s="20"/>
      <c r="B17" t="s">
        <v>52</v>
      </c>
    </row>
    <row r="18" spans="1:2">
      <c r="A18" s="20"/>
      <c r="B18" t="s">
        <v>53</v>
      </c>
    </row>
    <row r="19" spans="1:2">
      <c r="A19" s="20"/>
      <c r="B19" t="s">
        <v>54</v>
      </c>
    </row>
    <row r="20" spans="1:2">
      <c r="A20" s="20"/>
      <c r="B20" t="s">
        <v>55</v>
      </c>
    </row>
    <row r="21" spans="1:2">
      <c r="A21" s="20"/>
      <c r="B21" t="s">
        <v>65</v>
      </c>
    </row>
    <row r="22" spans="1:2">
      <c r="A22" s="20"/>
      <c r="B22" t="s">
        <v>56</v>
      </c>
    </row>
    <row r="23" spans="1:2">
      <c r="A23" s="20"/>
      <c r="B23" t="s">
        <v>57</v>
      </c>
    </row>
    <row r="24" spans="1:2">
      <c r="A24" s="20"/>
      <c r="B24" t="s">
        <v>58</v>
      </c>
    </row>
    <row r="25" spans="1:2">
      <c r="A25" s="20"/>
      <c r="B25" t="s">
        <v>59</v>
      </c>
    </row>
    <row r="26" spans="1:2">
      <c r="A26" s="20"/>
      <c r="B26" t="s">
        <v>60</v>
      </c>
    </row>
    <row r="27" spans="1:2">
      <c r="A27" s="20"/>
      <c r="B27" t="s">
        <v>66</v>
      </c>
    </row>
    <row r="28" spans="1:2">
      <c r="A28" s="20"/>
      <c r="B28" t="s">
        <v>61</v>
      </c>
    </row>
    <row r="29" spans="1:2">
      <c r="A29" s="20"/>
      <c r="B29" t="s">
        <v>62</v>
      </c>
    </row>
    <row r="30" spans="1:2">
      <c r="A30" s="20"/>
      <c r="B30" t="s">
        <v>63</v>
      </c>
    </row>
    <row r="31" spans="1:2">
      <c r="A31" s="20"/>
      <c r="B31" t="s">
        <v>62</v>
      </c>
    </row>
    <row r="32" spans="1:2">
      <c r="A32" s="20"/>
      <c r="B3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  <c r="D7" s="1" t="s">
        <v>67</v>
      </c>
      <c r="E7">
        <v>50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Z"&amp;Height&amp;" E0"</f>
        <v>G0 X0 Y0 Z50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Z"&amp;Height&amp;" E0"</f>
        <v>G0 X-99.46 Y-57.43 Z50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Z"&amp;Height&amp;" E0"</f>
        <v>G0 X99.46 Y-57.43 Z50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Z"&amp;Height&amp;" E0"</f>
        <v>G0 X0 Y114.85 Z50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 - Heated</vt:lpstr>
      <vt:lpstr>Positions - No Heat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2014-11-19T01:31:32Z</dcterms:modified>
</cp:coreProperties>
</file>