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bb9aa1a6dae089/Рабочий стол/Макро/"/>
    </mc:Choice>
  </mc:AlternateContent>
  <xr:revisionPtr revIDLastSave="1" documentId="8_{F8732ACA-7104-4993-A51F-D1CEA1FE076A}" xr6:coauthVersionLast="47" xr6:coauthVersionMax="47" xr10:uidLastSave="{B78F43AD-732E-4513-B539-C915110D956A}"/>
  <bookViews>
    <workbookView xWindow="-108" yWindow="-108" windowWidth="23256" windowHeight="12576" xr2:uid="{D3777482-6846-4B7D-8701-CF40B172C1D6}"/>
  </bookViews>
  <sheets>
    <sheet name="Лист1" sheetId="1" r:id="rId1"/>
    <sheet name="Исходная таблица" sheetId="2" r:id="rId2"/>
  </sheets>
  <definedNames>
    <definedName name="_xlnm._FilterDatabase" localSheetId="1" hidden="1">'Исходная таблица'!$B$2:$O$21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1" l="1"/>
  <c r="AG8" i="1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AQ23" i="1"/>
  <c r="AP23" i="1"/>
  <c r="AO23" i="1"/>
  <c r="AN23" i="1"/>
  <c r="AM23" i="1"/>
  <c r="AL23" i="1"/>
  <c r="AK23" i="1"/>
  <c r="AJ23" i="1"/>
  <c r="AI23" i="1"/>
  <c r="AQ21" i="1"/>
  <c r="AP21" i="1"/>
  <c r="AO21" i="1"/>
  <c r="AN21" i="1"/>
  <c r="AM21" i="1"/>
  <c r="AL21" i="1"/>
  <c r="AK21" i="1"/>
  <c r="AJ21" i="1"/>
  <c r="AI21" i="1"/>
  <c r="AQ19" i="1"/>
  <c r="AP19" i="1"/>
  <c r="AO19" i="1"/>
  <c r="AN19" i="1"/>
  <c r="AM19" i="1"/>
  <c r="AL19" i="1"/>
  <c r="AK19" i="1"/>
  <c r="AJ19" i="1"/>
  <c r="AI19" i="1"/>
  <c r="AQ15" i="1"/>
  <c r="AP15" i="1"/>
  <c r="AO15" i="1"/>
  <c r="AN15" i="1"/>
  <c r="AM15" i="1"/>
  <c r="AL15" i="1"/>
  <c r="AK15" i="1"/>
  <c r="AJ15" i="1"/>
  <c r="AI15" i="1"/>
  <c r="AQ11" i="1"/>
  <c r="AP11" i="1"/>
  <c r="AO11" i="1"/>
  <c r="AN11" i="1"/>
  <c r="AM11" i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Q8" i="1"/>
  <c r="AP8" i="1"/>
  <c r="AO8" i="1"/>
  <c r="AN8" i="1"/>
  <c r="AM8" i="1"/>
  <c r="AL8" i="1"/>
  <c r="AK8" i="1"/>
  <c r="AJ8" i="1"/>
  <c r="AI8" i="1"/>
  <c r="AG23" i="1"/>
  <c r="AG21" i="1"/>
  <c r="AG19" i="1"/>
  <c r="AG11" i="1"/>
  <c r="AG10" i="1"/>
  <c r="AF23" i="1"/>
  <c r="AE23" i="1"/>
  <c r="AD23" i="1"/>
  <c r="AC23" i="1"/>
  <c r="AB23" i="1"/>
  <c r="AA23" i="1"/>
  <c r="Z23" i="1"/>
  <c r="Y23" i="1"/>
  <c r="AF21" i="1"/>
  <c r="AE21" i="1"/>
  <c r="AD21" i="1"/>
  <c r="AC21" i="1"/>
  <c r="AB21" i="1"/>
  <c r="AA21" i="1"/>
  <c r="Z21" i="1"/>
  <c r="Y21" i="1"/>
  <c r="AF19" i="1"/>
  <c r="AE19" i="1"/>
  <c r="AD19" i="1"/>
  <c r="AC19" i="1"/>
  <c r="AB19" i="1"/>
  <c r="AA19" i="1"/>
  <c r="Z19" i="1"/>
  <c r="Y19" i="1"/>
  <c r="AF15" i="1"/>
  <c r="AE15" i="1"/>
  <c r="AD15" i="1"/>
  <c r="AC15" i="1"/>
  <c r="AB15" i="1"/>
  <c r="AA15" i="1"/>
  <c r="Z15" i="1"/>
  <c r="Y15" i="1"/>
  <c r="AF11" i="1"/>
  <c r="AE11" i="1"/>
  <c r="AD11" i="1"/>
  <c r="AC11" i="1"/>
  <c r="AB11" i="1"/>
  <c r="AA11" i="1"/>
  <c r="Z11" i="1"/>
  <c r="Y11" i="1"/>
  <c r="AF10" i="1"/>
  <c r="AE10" i="1"/>
  <c r="AD10" i="1"/>
  <c r="AC10" i="1"/>
  <c r="AB10" i="1"/>
  <c r="AA10" i="1"/>
  <c r="Z10" i="1"/>
  <c r="Y10" i="1"/>
  <c r="AF8" i="1"/>
  <c r="AE8" i="1"/>
  <c r="AD8" i="1"/>
  <c r="AC8" i="1"/>
  <c r="AB8" i="1"/>
  <c r="AA8" i="1"/>
  <c r="Z8" i="1"/>
  <c r="Y8" i="1"/>
</calcChain>
</file>

<file path=xl/sharedStrings.xml><?xml version="1.0" encoding="utf-8"?>
<sst xmlns="http://schemas.openxmlformats.org/spreadsheetml/2006/main" count="101" uniqueCount="63">
  <si>
    <t>std_absolute</t>
  </si>
  <si>
    <t>std_relative</t>
  </si>
  <si>
    <t>variables(t)</t>
  </si>
  <si>
    <t>GDP Nominal</t>
  </si>
  <si>
    <t>GDP Real</t>
  </si>
  <si>
    <t>Private Consumtion</t>
  </si>
  <si>
    <t>Investments</t>
  </si>
  <si>
    <t>Residential</t>
  </si>
  <si>
    <t>Non-Residential</t>
  </si>
  <si>
    <t>Changes in inventories</t>
  </si>
  <si>
    <t>NaN</t>
  </si>
  <si>
    <t>Cumulated Chnge in iventories</t>
  </si>
  <si>
    <t>Total export</t>
  </si>
  <si>
    <t>Total import</t>
  </si>
  <si>
    <t>Government Consumption Expenditures</t>
  </si>
  <si>
    <t>GDP Deflator</t>
  </si>
  <si>
    <t>Consumption Deflator</t>
  </si>
  <si>
    <t>CPI, Index</t>
  </si>
  <si>
    <t>Industrial production Index</t>
  </si>
  <si>
    <t>Share prices</t>
  </si>
  <si>
    <t>Unemployment</t>
  </si>
  <si>
    <t>Personal Consumprion Expenditure</t>
  </si>
  <si>
    <r>
      <rPr>
        <sz val="13"/>
        <color rgb="FF524D54"/>
        <rFont val="Arial"/>
        <family val="2"/>
      </rPr>
      <t>GDP</t>
    </r>
  </si>
  <si>
    <r>
      <rPr>
        <sz val="13"/>
        <color rgb="FF524D54"/>
        <rFont val="Arial"/>
        <family val="2"/>
      </rPr>
      <t>Consumption</t>
    </r>
  </si>
  <si>
    <r>
      <rPr>
        <sz val="13"/>
        <color rgb="FF2F2F2F"/>
        <rFont val="Arial"/>
        <family val="2"/>
      </rPr>
      <t>I</t>
    </r>
    <r>
      <rPr>
        <sz val="13"/>
        <color rgb="FF524D54"/>
        <rFont val="Arial"/>
        <family val="2"/>
      </rPr>
      <t>nvestment</t>
    </r>
  </si>
  <si>
    <r>
      <rPr>
        <sz val="13"/>
        <color rgb="FF524D54"/>
        <rFont val="Arial"/>
        <family val="2"/>
      </rPr>
      <t>Cumulated inventories</t>
    </r>
  </si>
  <si>
    <r>
      <rPr>
        <sz val="13"/>
        <color rgb="FF524D54"/>
        <rFont val="Arial"/>
        <family val="2"/>
      </rPr>
      <t>GDP deflater (level)</t>
    </r>
  </si>
  <si>
    <r>
      <rPr>
        <sz val="13"/>
        <color rgb="FF524D54"/>
        <rFont val="Arial"/>
        <family val="2"/>
      </rPr>
      <t>CPI (level)</t>
    </r>
  </si>
  <si>
    <r>
      <rPr>
        <sz val="13"/>
        <color rgb="FF524D54"/>
        <rFont val="Arial"/>
        <family val="2"/>
      </rPr>
      <t>CPI (inflation)</t>
    </r>
  </si>
  <si>
    <r>
      <rPr>
        <sz val="13"/>
        <color rgb="FF524D54"/>
        <rFont val="Arial"/>
        <family val="2"/>
      </rPr>
      <t>Stock prices</t>
    </r>
  </si>
  <si>
    <r>
      <rPr>
        <sz val="13"/>
        <color rgb="FF524D54"/>
        <rFont val="Arial"/>
        <family val="2"/>
      </rPr>
      <t>Real estate prices</t>
    </r>
  </si>
  <si>
    <r>
      <rPr>
        <sz val="13"/>
        <color rgb="FF524D54"/>
        <rFont val="Arial"/>
        <family val="2"/>
      </rPr>
      <t>Short-term rate nominal</t>
    </r>
  </si>
  <si>
    <r>
      <rPr>
        <sz val="13"/>
        <color rgb="FF524D54"/>
        <rFont val="Arial"/>
        <family val="2"/>
      </rPr>
      <t>Short-term rate real</t>
    </r>
  </si>
  <si>
    <r>
      <rPr>
        <sz val="13"/>
        <color rgb="FF524D54"/>
        <rFont val="Arial"/>
        <family val="2"/>
      </rPr>
      <t>Long-term rate nominal</t>
    </r>
  </si>
  <si>
    <r>
      <rPr>
        <sz val="13"/>
        <color rgb="FF524D54"/>
        <rFont val="Arial"/>
        <family val="2"/>
      </rPr>
      <t>Yield curve</t>
    </r>
  </si>
  <si>
    <r>
      <rPr>
        <sz val="13"/>
        <color rgb="FF524D54"/>
        <rFont val="Arial"/>
        <family val="2"/>
      </rPr>
      <t>Real ef</t>
    </r>
    <r>
      <rPr>
        <sz val="13"/>
        <color rgb="FF75727B"/>
        <rFont val="Arial"/>
        <family val="2"/>
      </rPr>
      <t>.</t>
    </r>
    <r>
      <rPr>
        <sz val="13"/>
        <color rgb="FF524D54"/>
        <rFont val="Arial"/>
        <family val="2"/>
      </rPr>
      <t>exchange rate</t>
    </r>
  </si>
  <si>
    <r>
      <rPr>
        <sz val="13"/>
        <color rgb="FF524D54"/>
        <rFont val="Arial"/>
        <family val="2"/>
      </rPr>
      <t>OM</t>
    </r>
    <r>
      <rPr>
        <sz val="13"/>
        <color rgb="FF2F2F2F"/>
        <rFont val="Arial"/>
        <family val="2"/>
      </rPr>
      <t>-</t>
    </r>
    <r>
      <rPr>
        <sz val="13"/>
        <color rgb="FF524D54"/>
        <rFont val="Arial"/>
        <family val="2"/>
      </rPr>
      <t>USO exchange rate</t>
    </r>
  </si>
  <si>
    <r>
      <rPr>
        <sz val="14"/>
        <color rgb="FF524D54"/>
        <rFont val="Arial"/>
        <family val="2"/>
      </rPr>
      <t>M1</t>
    </r>
  </si>
  <si>
    <r>
      <rPr>
        <sz val="12"/>
        <color rgb="FF524D54"/>
        <rFont val="Arial"/>
        <family val="2"/>
      </rPr>
      <t>M3</t>
    </r>
  </si>
  <si>
    <r>
      <rPr>
        <sz val="13"/>
        <color rgb="FF524D54"/>
        <rFont val="Arial"/>
        <family val="2"/>
      </rPr>
      <t>Total loans</t>
    </r>
  </si>
  <si>
    <t>GDP</t>
  </si>
  <si>
    <t>Consumption</t>
  </si>
  <si>
    <t>Investment</t>
  </si>
  <si>
    <t>Cumulated inventories</t>
  </si>
  <si>
    <t>GDP deflater (level)</t>
  </si>
  <si>
    <t>CPI (level)</t>
  </si>
  <si>
    <t>Stock prices</t>
  </si>
  <si>
    <t>lags</t>
  </si>
  <si>
    <t>CPI (inflation)</t>
  </si>
  <si>
    <t>Real estate prices</t>
  </si>
  <si>
    <t>Short-term rate nominal</t>
  </si>
  <si>
    <t>Short-term rate real</t>
  </si>
  <si>
    <t>Long-term rate nominal</t>
  </si>
  <si>
    <t>Yield curve</t>
  </si>
  <si>
    <t>Real ef.exchange rate</t>
  </si>
  <si>
    <t>OM-USO exchange rate</t>
  </si>
  <si>
    <t>M1</t>
  </si>
  <si>
    <t>M3</t>
  </si>
  <si>
    <t>Total loans</t>
  </si>
  <si>
    <t>??</t>
  </si>
  <si>
    <t>Этих нет</t>
  </si>
  <si>
    <t>наши данные</t>
  </si>
  <si>
    <t>данные из статьи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</si>
</sst>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;###0"/>
  </numFmts>
  <fonts count="14" x14ac:knownFonts="1">
    <font>
      <sz val="11"/>
      <color theme="1"/>
      <name val="Calibri"/>
      <family val="2"/>
      <charset val="204"/>
      <scheme val="minor"/>
    </font>
    <font>
      <sz val="14"/>
      <color rgb="FF524D54"/>
      <name val="Times New Roman"/>
      <family val="2"/>
    </font>
    <font>
      <sz val="14"/>
      <color rgb="FF2F2F2F"/>
      <name val="Times New Roman"/>
      <family val="2"/>
    </font>
    <font>
      <sz val="14"/>
      <color rgb="FF75727B"/>
      <name val="Times New Roman"/>
      <family val="2"/>
    </font>
    <font>
      <sz val="14"/>
      <color rgb="FF524D54"/>
      <name val="Arial"/>
      <family val="2"/>
    </font>
    <font>
      <sz val="14"/>
      <color rgb="FF2F2F2F"/>
      <name val="Arial"/>
      <family val="2"/>
    </font>
    <font>
      <sz val="12"/>
      <color rgb="FF524D54"/>
      <name val="Arial"/>
      <family val="2"/>
    </font>
    <font>
      <sz val="13"/>
      <name val="Arial"/>
      <family val="2"/>
      <charset val="204"/>
    </font>
    <font>
      <sz val="13"/>
      <color rgb="FF524D54"/>
      <name val="Arial"/>
      <family val="2"/>
    </font>
    <font>
      <sz val="13"/>
      <color rgb="FF2F2F2F"/>
      <name val="Arial"/>
      <family val="2"/>
    </font>
    <font>
      <sz val="13"/>
      <color rgb="FF75727B"/>
      <name val="Arial"/>
      <family val="2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5A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606060"/>
      </bottom>
      <diagonal/>
    </border>
    <border>
      <left/>
      <right/>
      <top style="thin">
        <color rgb="FF44484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top" wrapText="1"/>
    </xf>
    <xf numFmtId="164" fontId="1" fillId="0" borderId="2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2" fontId="1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top" wrapText="1"/>
    </xf>
    <xf numFmtId="2" fontId="5" fillId="0" borderId="0" xfId="0" applyNumberFormat="1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2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right" vertical="top" wrapText="1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vertical="top" wrapText="1"/>
    </xf>
    <xf numFmtId="2" fontId="3" fillId="0" borderId="0" xfId="0" applyNumberFormat="1" applyFont="1" applyAlignment="1">
      <alignment horizontal="right" vertical="top" wrapText="1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13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left" vertical="top" wrapText="1"/>
    </xf>
    <xf numFmtId="2" fontId="5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B5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8DD8-8430-47EC-9559-CA95B734BD49}">
  <dimension ref="A4:AQ38"/>
  <sheetViews>
    <sheetView tabSelected="1" zoomScale="85" zoomScaleNormal="85" workbookViewId="0">
      <pane xSplit="1" topLeftCell="B1" activePane="topRight" state="frozen"/>
      <selection pane="topRight" activeCell="A31" sqref="A31"/>
    </sheetView>
  </sheetViews>
  <sheetFormatPr defaultRowHeight="14.4" x14ac:dyDescent="0.3"/>
  <cols>
    <col min="1" max="1" width="36.109375" bestFit="1" customWidth="1"/>
    <col min="14" max="14" width="21.109375" bestFit="1" customWidth="1"/>
    <col min="35" max="43" width="10.21875" bestFit="1" customWidth="1"/>
  </cols>
  <sheetData>
    <row r="4" spans="1:43" x14ac:dyDescent="0.3">
      <c r="B4" s="26" t="s">
        <v>61</v>
      </c>
      <c r="C4" s="26"/>
      <c r="D4" s="26"/>
      <c r="E4" s="26"/>
      <c r="F4" s="26"/>
      <c r="G4" s="26"/>
      <c r="H4" s="26"/>
      <c r="I4" s="26"/>
      <c r="J4" s="26"/>
      <c r="K4" s="26"/>
      <c r="L4" s="26"/>
      <c r="O4" s="26" t="s">
        <v>62</v>
      </c>
      <c r="P4" s="26"/>
      <c r="Q4" s="26"/>
      <c r="R4" s="26"/>
      <c r="S4" s="26"/>
      <c r="T4" s="26"/>
      <c r="U4" s="26"/>
      <c r="V4" s="26"/>
      <c r="W4" s="26"/>
    </row>
    <row r="6" spans="1:43" x14ac:dyDescent="0.3">
      <c r="A6" t="s">
        <v>47</v>
      </c>
      <c r="B6" t="s">
        <v>0</v>
      </c>
      <c r="C6" t="s">
        <v>1</v>
      </c>
      <c r="D6">
        <v>-4</v>
      </c>
      <c r="E6">
        <v>-3</v>
      </c>
      <c r="F6">
        <v>-2</v>
      </c>
      <c r="G6">
        <v>-1</v>
      </c>
      <c r="H6">
        <v>0</v>
      </c>
      <c r="I6">
        <v>1</v>
      </c>
      <c r="J6">
        <v>2</v>
      </c>
      <c r="K6">
        <v>3</v>
      </c>
      <c r="L6">
        <v>4</v>
      </c>
      <c r="N6" s="17"/>
      <c r="O6" s="17">
        <v>-4</v>
      </c>
      <c r="P6" s="17">
        <v>-3</v>
      </c>
      <c r="Q6" s="17">
        <v>-2</v>
      </c>
      <c r="R6" s="17">
        <v>-1</v>
      </c>
      <c r="S6" s="17">
        <v>0</v>
      </c>
      <c r="T6" s="17">
        <v>1</v>
      </c>
      <c r="U6" s="17">
        <v>2</v>
      </c>
      <c r="V6" s="17">
        <v>3</v>
      </c>
      <c r="W6" s="17">
        <v>4</v>
      </c>
      <c r="X6" s="17"/>
      <c r="Y6" s="17">
        <v>-4</v>
      </c>
      <c r="Z6" s="17">
        <v>-3</v>
      </c>
      <c r="AA6" s="17">
        <v>-2</v>
      </c>
      <c r="AB6" s="17">
        <v>-1</v>
      </c>
      <c r="AC6" s="17">
        <v>0</v>
      </c>
      <c r="AD6" s="17">
        <v>1</v>
      </c>
      <c r="AE6" s="17">
        <v>2</v>
      </c>
      <c r="AF6" s="17">
        <v>3</v>
      </c>
      <c r="AG6" s="17">
        <v>4</v>
      </c>
      <c r="AI6" s="17">
        <v>-4</v>
      </c>
      <c r="AJ6" s="17">
        <v>-3</v>
      </c>
      <c r="AK6" s="17">
        <v>-2</v>
      </c>
      <c r="AL6" s="17">
        <v>-1</v>
      </c>
      <c r="AM6" s="17">
        <v>0</v>
      </c>
      <c r="AN6" s="17">
        <v>1</v>
      </c>
      <c r="AO6" s="17">
        <v>2</v>
      </c>
      <c r="AP6" s="17">
        <v>3</v>
      </c>
      <c r="AQ6" s="17">
        <v>4</v>
      </c>
    </row>
    <row r="7" spans="1:43" x14ac:dyDescent="0.3">
      <c r="A7" t="s">
        <v>2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43" ht="18" x14ac:dyDescent="0.3">
      <c r="A8" s="24" t="s">
        <v>3</v>
      </c>
      <c r="B8">
        <v>0.01</v>
      </c>
      <c r="C8">
        <v>3.01</v>
      </c>
      <c r="D8">
        <v>-0.09</v>
      </c>
      <c r="E8">
        <v>0.2</v>
      </c>
      <c r="F8">
        <v>0.52</v>
      </c>
      <c r="G8">
        <v>0.77</v>
      </c>
      <c r="H8">
        <v>0.83</v>
      </c>
      <c r="I8">
        <v>0.69</v>
      </c>
      <c r="J8">
        <v>0.38</v>
      </c>
      <c r="K8">
        <v>0</v>
      </c>
      <c r="L8">
        <v>-0.34</v>
      </c>
      <c r="N8" s="17" t="s">
        <v>40</v>
      </c>
      <c r="O8" s="18">
        <v>-0.09</v>
      </c>
      <c r="P8" s="18">
        <v>0.24</v>
      </c>
      <c r="Q8" s="18">
        <v>0.6</v>
      </c>
      <c r="R8" s="18">
        <v>0.89</v>
      </c>
      <c r="S8" s="18">
        <v>1</v>
      </c>
      <c r="T8" s="18">
        <v>0.89</v>
      </c>
      <c r="U8" s="18">
        <v>0.59</v>
      </c>
      <c r="V8" s="18">
        <v>0.23</v>
      </c>
      <c r="W8" s="18">
        <v>-0.09</v>
      </c>
      <c r="X8" s="17"/>
      <c r="Y8" s="19">
        <f>O8-D8</f>
        <v>0</v>
      </c>
      <c r="Z8" s="19">
        <f t="shared" ref="Z8:Z23" si="0">P8-E8</f>
        <v>3.999999999999998E-2</v>
      </c>
      <c r="AA8" s="19">
        <f t="shared" ref="AA8:AA23" si="1">Q8-F8</f>
        <v>7.999999999999996E-2</v>
      </c>
      <c r="AB8" s="19">
        <f t="shared" ref="AB8:AB23" si="2">R8-G8</f>
        <v>0.12</v>
      </c>
      <c r="AC8" s="19">
        <f t="shared" ref="AC8:AC23" si="3">S8-H8</f>
        <v>0.17000000000000004</v>
      </c>
      <c r="AD8" s="19">
        <f t="shared" ref="AD8:AD23" si="4">T8-I8</f>
        <v>0.20000000000000007</v>
      </c>
      <c r="AE8" s="19">
        <f t="shared" ref="AE8:AE23" si="5">U8-J8</f>
        <v>0.20999999999999996</v>
      </c>
      <c r="AF8" s="19">
        <f t="shared" ref="AF8:AG23" si="6">V8-K8</f>
        <v>0.23</v>
      </c>
      <c r="AG8" s="19">
        <f>W8-L8</f>
        <v>0.25</v>
      </c>
      <c r="AI8" s="22" t="str">
        <f>IF((AND((D8&gt;0),(O8&gt;0))),"совпадает",IF(AND((D8&lt;0),(O8&lt;0)),"совпадает","нет"))</f>
        <v>совпадает</v>
      </c>
      <c r="AJ8" s="22" t="str">
        <f>IF((AND((E8&gt;0),(P8&gt;0))),"совпадает",IF(AND((E8&lt;0),(P8&lt;0)),"совпадает","нет"))</f>
        <v>совпадает</v>
      </c>
      <c r="AK8" s="22" t="str">
        <f t="shared" ref="AK8:AQ8" si="7">IF((AND((F8&gt;0),(Q8&gt;0))),"совпадает",IF(AND((F8&lt;0),(Q8&lt;0)),"совпадает","нет"))</f>
        <v>совпадает</v>
      </c>
      <c r="AL8" s="22" t="str">
        <f t="shared" si="7"/>
        <v>совпадает</v>
      </c>
      <c r="AM8" s="22" t="str">
        <f t="shared" si="7"/>
        <v>совпадает</v>
      </c>
      <c r="AN8" s="22" t="str">
        <f t="shared" si="7"/>
        <v>совпадает</v>
      </c>
      <c r="AO8" s="22" t="str">
        <f t="shared" si="7"/>
        <v>совпадает</v>
      </c>
      <c r="AP8" s="22" t="str">
        <f t="shared" si="7"/>
        <v>нет</v>
      </c>
      <c r="AQ8" s="22" t="str">
        <f t="shared" si="7"/>
        <v>совпадает</v>
      </c>
    </row>
    <row r="9" spans="1:43" x14ac:dyDescent="0.3">
      <c r="A9" s="25" t="s">
        <v>4</v>
      </c>
      <c r="B9" s="25">
        <v>0.01</v>
      </c>
      <c r="C9" s="25">
        <v>0</v>
      </c>
      <c r="D9" s="25">
        <v>-7.0000000000000007E-2</v>
      </c>
      <c r="E9" s="25">
        <v>0.27</v>
      </c>
      <c r="F9" s="25">
        <v>0.62</v>
      </c>
      <c r="G9" s="25">
        <v>0.9</v>
      </c>
      <c r="H9" s="25">
        <v>1</v>
      </c>
      <c r="I9" s="25">
        <v>0.9</v>
      </c>
      <c r="J9" s="25">
        <v>0.62</v>
      </c>
      <c r="K9" s="25">
        <v>0.27</v>
      </c>
      <c r="L9" s="25">
        <v>-7.0000000000000007E-2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9"/>
      <c r="Z9" s="19"/>
      <c r="AA9" s="19"/>
      <c r="AB9" s="19"/>
      <c r="AC9" s="19"/>
      <c r="AD9" s="19"/>
      <c r="AE9" s="19"/>
      <c r="AF9" s="19"/>
      <c r="AG9" s="19"/>
      <c r="AI9" s="22"/>
      <c r="AJ9" s="22"/>
      <c r="AK9" s="22"/>
      <c r="AL9" s="22"/>
      <c r="AM9" s="22"/>
      <c r="AN9" s="22"/>
      <c r="AO9" s="22"/>
      <c r="AP9" s="22"/>
      <c r="AQ9" s="22"/>
    </row>
    <row r="10" spans="1:43" ht="18" x14ac:dyDescent="0.3">
      <c r="A10" s="24" t="s">
        <v>5</v>
      </c>
      <c r="B10">
        <v>0.01</v>
      </c>
      <c r="C10">
        <v>3.95</v>
      </c>
      <c r="D10">
        <v>-0.18</v>
      </c>
      <c r="E10">
        <v>-0.02</v>
      </c>
      <c r="F10">
        <v>0.23</v>
      </c>
      <c r="G10">
        <v>0.48</v>
      </c>
      <c r="H10">
        <v>0.64</v>
      </c>
      <c r="I10">
        <v>0.64</v>
      </c>
      <c r="J10">
        <v>0.48</v>
      </c>
      <c r="K10">
        <v>0.22</v>
      </c>
      <c r="L10">
        <v>-7.0000000000000007E-2</v>
      </c>
      <c r="N10" s="17" t="s">
        <v>41</v>
      </c>
      <c r="O10" s="18">
        <v>-0.24</v>
      </c>
      <c r="P10" s="18">
        <v>0.03</v>
      </c>
      <c r="Q10" s="18">
        <v>0.34</v>
      </c>
      <c r="R10" s="18">
        <v>0.64</v>
      </c>
      <c r="S10" s="18">
        <v>0.84</v>
      </c>
      <c r="T10" s="18">
        <v>0.87</v>
      </c>
      <c r="U10" s="18">
        <v>0.74</v>
      </c>
      <c r="V10" s="18">
        <v>0.51</v>
      </c>
      <c r="W10" s="18">
        <v>0.27</v>
      </c>
      <c r="X10" s="17"/>
      <c r="Y10" s="19">
        <f t="shared" ref="Y10:Y23" si="8">O10-D10</f>
        <v>-0.06</v>
      </c>
      <c r="Z10" s="19">
        <f t="shared" si="0"/>
        <v>0.05</v>
      </c>
      <c r="AA10" s="19">
        <f t="shared" si="1"/>
        <v>0.11000000000000001</v>
      </c>
      <c r="AB10" s="19">
        <f t="shared" si="2"/>
        <v>0.16000000000000003</v>
      </c>
      <c r="AC10" s="19">
        <f t="shared" si="3"/>
        <v>0.19999999999999996</v>
      </c>
      <c r="AD10" s="19">
        <f t="shared" si="4"/>
        <v>0.22999999999999998</v>
      </c>
      <c r="AE10" s="22">
        <f t="shared" si="5"/>
        <v>0.26</v>
      </c>
      <c r="AF10" s="19">
        <f t="shared" si="6"/>
        <v>0.29000000000000004</v>
      </c>
      <c r="AG10" s="19">
        <f t="shared" si="6"/>
        <v>0.34</v>
      </c>
      <c r="AI10" s="22" t="str">
        <f t="shared" ref="AI10:AI23" si="9">IF((AND((D10&gt;0),(O10&gt;0))),"совпадает",IF(AND((D10&lt;0),(O10&lt;0)),"совпадает","нет"))</f>
        <v>совпадает</v>
      </c>
      <c r="AJ10" s="22" t="str">
        <f t="shared" ref="AJ10:AJ23" si="10">IF((AND((E10&gt;0),(P10&gt;0))),"совпадает",IF(AND((E10&lt;0),(P10&lt;0)),"совпадает","нет"))</f>
        <v>нет</v>
      </c>
      <c r="AK10" s="22" t="str">
        <f t="shared" ref="AK10:AK23" si="11">IF((AND((F10&gt;0),(Q10&gt;0))),"совпадает",IF(AND((F10&lt;0),(Q10&lt;0)),"совпадает","нет"))</f>
        <v>совпадает</v>
      </c>
      <c r="AL10" s="22" t="str">
        <f t="shared" ref="AL10:AL23" si="12">IF((AND((G10&gt;0),(R10&gt;0))),"совпадает",IF(AND((G10&lt;0),(R10&lt;0)),"совпадает","нет"))</f>
        <v>совпадает</v>
      </c>
      <c r="AM10" s="22" t="str">
        <f t="shared" ref="AM10:AM23" si="13">IF((AND((H10&gt;0),(S10&gt;0))),"совпадает",IF(AND((H10&lt;0),(S10&lt;0)),"совпадает","нет"))</f>
        <v>совпадает</v>
      </c>
      <c r="AN10" s="22" t="str">
        <f t="shared" ref="AN10:AN23" si="14">IF((AND((I10&gt;0),(T10&gt;0))),"совпадает",IF(AND((I10&lt;0),(T10&lt;0)),"совпадает","нет"))</f>
        <v>совпадает</v>
      </c>
      <c r="AO10" s="22" t="str">
        <f t="shared" ref="AO10:AO23" si="15">IF((AND((J10&gt;0),(U10&gt;0))),"совпадает",IF(AND((J10&lt;0),(U10&lt;0)),"совпадает","нет"))</f>
        <v>совпадает</v>
      </c>
      <c r="AP10" s="22" t="str">
        <f t="shared" ref="AP10:AP23" si="16">IF((AND((K10&gt;0),(V10&gt;0))),"совпадает",IF(AND((K10&lt;0),(V10&lt;0)),"совпадает","нет"))</f>
        <v>совпадает</v>
      </c>
      <c r="AQ10" s="22" t="str">
        <f t="shared" ref="AQ10:AQ23" si="17">IF((AND((L10&gt;0),(W10&gt;0))),"совпадает",IF(AND((L10&lt;0),(W10&lt;0)),"совпадает","нет"))</f>
        <v>нет</v>
      </c>
    </row>
    <row r="11" spans="1:43" ht="18" x14ac:dyDescent="0.3">
      <c r="A11" s="24" t="s">
        <v>6</v>
      </c>
      <c r="B11">
        <v>0.06</v>
      </c>
      <c r="C11">
        <v>13.93</v>
      </c>
      <c r="D11">
        <v>-0.06</v>
      </c>
      <c r="E11">
        <v>0.32</v>
      </c>
      <c r="F11">
        <v>0.67</v>
      </c>
      <c r="G11">
        <v>0.89</v>
      </c>
      <c r="H11">
        <v>0.93</v>
      </c>
      <c r="I11">
        <v>0.76</v>
      </c>
      <c r="J11">
        <v>0.47</v>
      </c>
      <c r="K11">
        <v>0.13</v>
      </c>
      <c r="L11">
        <v>-0.14000000000000001</v>
      </c>
      <c r="N11" s="17" t="s">
        <v>42</v>
      </c>
      <c r="O11" s="18">
        <v>0.11</v>
      </c>
      <c r="P11" s="18">
        <v>0.44</v>
      </c>
      <c r="Q11" s="18">
        <v>0.75</v>
      </c>
      <c r="R11" s="18">
        <v>0.94</v>
      </c>
      <c r="S11" s="18">
        <v>0.95</v>
      </c>
      <c r="T11" s="18">
        <v>0.8</v>
      </c>
      <c r="U11" s="18">
        <v>0.53</v>
      </c>
      <c r="V11" s="18">
        <v>0.2</v>
      </c>
      <c r="W11" s="18">
        <v>-0.1</v>
      </c>
      <c r="X11" s="17"/>
      <c r="Y11" s="19">
        <f t="shared" si="8"/>
        <v>0.16999999999999998</v>
      </c>
      <c r="Z11" s="19">
        <f t="shared" si="0"/>
        <v>0.12</v>
      </c>
      <c r="AA11" s="19">
        <f t="shared" si="1"/>
        <v>7.999999999999996E-2</v>
      </c>
      <c r="AB11" s="19">
        <f t="shared" si="2"/>
        <v>4.9999999999999933E-2</v>
      </c>
      <c r="AC11" s="19">
        <f t="shared" si="3"/>
        <v>1.9999999999999907E-2</v>
      </c>
      <c r="AD11" s="19">
        <f t="shared" si="4"/>
        <v>4.0000000000000036E-2</v>
      </c>
      <c r="AE11" s="19">
        <f t="shared" si="5"/>
        <v>6.0000000000000053E-2</v>
      </c>
      <c r="AF11" s="19">
        <f t="shared" si="6"/>
        <v>7.0000000000000007E-2</v>
      </c>
      <c r="AG11" s="19">
        <f t="shared" si="6"/>
        <v>4.0000000000000008E-2</v>
      </c>
      <c r="AI11" s="22" t="str">
        <f t="shared" si="9"/>
        <v>нет</v>
      </c>
      <c r="AJ11" s="22" t="str">
        <f t="shared" si="10"/>
        <v>совпадает</v>
      </c>
      <c r="AK11" s="22" t="str">
        <f t="shared" si="11"/>
        <v>совпадает</v>
      </c>
      <c r="AL11" s="22" t="str">
        <f t="shared" si="12"/>
        <v>совпадает</v>
      </c>
      <c r="AM11" s="22" t="str">
        <f t="shared" si="13"/>
        <v>совпадает</v>
      </c>
      <c r="AN11" s="22" t="str">
        <f t="shared" si="14"/>
        <v>совпадает</v>
      </c>
      <c r="AO11" s="22" t="str">
        <f t="shared" si="15"/>
        <v>совпадает</v>
      </c>
      <c r="AP11" s="22" t="str">
        <f t="shared" si="16"/>
        <v>совпадает</v>
      </c>
      <c r="AQ11" s="22" t="str">
        <f t="shared" si="17"/>
        <v>совпадает</v>
      </c>
    </row>
    <row r="12" spans="1:43" x14ac:dyDescent="0.3">
      <c r="A12" s="25" t="s">
        <v>7</v>
      </c>
      <c r="B12" s="25">
        <v>0.08</v>
      </c>
      <c r="C12" s="25">
        <v>37.78</v>
      </c>
      <c r="D12" s="25">
        <v>-0.34</v>
      </c>
      <c r="E12" s="25">
        <v>-0.12</v>
      </c>
      <c r="F12" s="25">
        <v>0.19</v>
      </c>
      <c r="G12" s="25">
        <v>0.5</v>
      </c>
      <c r="H12" s="25">
        <v>0.74</v>
      </c>
      <c r="I12" s="25">
        <v>0.85</v>
      </c>
      <c r="J12" s="25">
        <v>0.8</v>
      </c>
      <c r="K12" s="25">
        <v>0.62</v>
      </c>
      <c r="L12" s="25">
        <v>0.38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9"/>
      <c r="Z12" s="19"/>
      <c r="AA12" s="19"/>
      <c r="AB12" s="19"/>
      <c r="AC12" s="19"/>
      <c r="AD12" s="19"/>
      <c r="AE12" s="19"/>
      <c r="AF12" s="19"/>
      <c r="AG12" s="19"/>
      <c r="AI12" s="22"/>
      <c r="AJ12" s="22"/>
      <c r="AK12" s="22"/>
      <c r="AL12" s="22"/>
      <c r="AM12" s="22"/>
      <c r="AN12" s="22"/>
      <c r="AO12" s="22"/>
      <c r="AP12" s="22"/>
      <c r="AQ12" s="22"/>
    </row>
    <row r="13" spans="1:43" x14ac:dyDescent="0.3">
      <c r="A13" s="25" t="s">
        <v>8</v>
      </c>
      <c r="B13" s="25">
        <v>0.03</v>
      </c>
      <c r="C13" s="25">
        <v>16.37</v>
      </c>
      <c r="D13" s="25">
        <v>0.45</v>
      </c>
      <c r="E13" s="25">
        <v>0.71</v>
      </c>
      <c r="F13" s="25">
        <v>0.84</v>
      </c>
      <c r="G13" s="25">
        <v>0.8</v>
      </c>
      <c r="H13" s="25">
        <v>0.6</v>
      </c>
      <c r="I13" s="25">
        <v>0.27</v>
      </c>
      <c r="J13" s="25">
        <v>-0.08</v>
      </c>
      <c r="K13" s="25">
        <v>-0.36</v>
      </c>
      <c r="L13" s="25">
        <v>-0.53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9"/>
      <c r="Z13" s="19"/>
      <c r="AA13" s="19"/>
      <c r="AB13" s="19"/>
      <c r="AC13" s="19"/>
      <c r="AD13" s="19"/>
      <c r="AE13" s="19"/>
      <c r="AF13" s="19"/>
      <c r="AG13" s="19"/>
      <c r="AI13" s="22"/>
      <c r="AJ13" s="22"/>
      <c r="AK13" s="22"/>
      <c r="AL13" s="22"/>
      <c r="AM13" s="22"/>
      <c r="AN13" s="22"/>
      <c r="AO13" s="22"/>
      <c r="AP13" s="22"/>
      <c r="AQ13" s="22"/>
    </row>
    <row r="14" spans="1:43" x14ac:dyDescent="0.3">
      <c r="A14" s="25" t="s">
        <v>9</v>
      </c>
      <c r="B14" s="25" t="s">
        <v>10</v>
      </c>
      <c r="C14" s="25" t="s">
        <v>10</v>
      </c>
      <c r="D14" s="25" t="s">
        <v>10</v>
      </c>
      <c r="E14" s="25" t="s">
        <v>10</v>
      </c>
      <c r="F14" s="25" t="s">
        <v>10</v>
      </c>
      <c r="G14" s="25" t="s">
        <v>10</v>
      </c>
      <c r="H14" s="25" t="s">
        <v>10</v>
      </c>
      <c r="I14" s="25" t="s">
        <v>10</v>
      </c>
      <c r="J14" s="25" t="s">
        <v>10</v>
      </c>
      <c r="K14" s="25" t="s">
        <v>10</v>
      </c>
      <c r="L14" s="25" t="s">
        <v>10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9"/>
      <c r="Z14" s="19"/>
      <c r="AA14" s="19"/>
      <c r="AB14" s="19"/>
      <c r="AC14" s="19"/>
      <c r="AD14" s="19"/>
      <c r="AE14" s="19"/>
      <c r="AF14" s="19"/>
      <c r="AG14" s="19"/>
      <c r="AI14" s="22"/>
      <c r="AJ14" s="22"/>
      <c r="AK14" s="22"/>
      <c r="AL14" s="22"/>
      <c r="AM14" s="22"/>
      <c r="AN14" s="22"/>
      <c r="AO14" s="22"/>
      <c r="AP14" s="22"/>
      <c r="AQ14" s="22"/>
    </row>
    <row r="15" spans="1:43" ht="18" x14ac:dyDescent="0.3">
      <c r="A15" s="24" t="s">
        <v>11</v>
      </c>
      <c r="B15">
        <v>0.08</v>
      </c>
      <c r="C15">
        <v>31.19</v>
      </c>
      <c r="D15">
        <v>0.74</v>
      </c>
      <c r="E15">
        <v>0.88</v>
      </c>
      <c r="F15">
        <v>0.86</v>
      </c>
      <c r="G15">
        <v>0.66</v>
      </c>
      <c r="H15">
        <v>0.34</v>
      </c>
      <c r="I15">
        <v>0.06</v>
      </c>
      <c r="J15">
        <v>-0.17</v>
      </c>
      <c r="K15">
        <v>-0.28999999999999998</v>
      </c>
      <c r="L15">
        <v>-0.3</v>
      </c>
      <c r="N15" s="17" t="s">
        <v>43</v>
      </c>
      <c r="O15" s="18">
        <v>0.74</v>
      </c>
      <c r="P15" s="18">
        <v>0.89</v>
      </c>
      <c r="Q15" s="18">
        <v>0.88</v>
      </c>
      <c r="R15" s="18">
        <v>0.69</v>
      </c>
      <c r="S15" s="18">
        <v>0.35</v>
      </c>
      <c r="T15" s="18">
        <v>-0.02</v>
      </c>
      <c r="U15" s="18">
        <v>-0.32</v>
      </c>
      <c r="V15" s="18">
        <v>-0.48</v>
      </c>
      <c r="W15" s="18">
        <v>-0.48</v>
      </c>
      <c r="X15" s="17"/>
      <c r="Y15" s="19">
        <f t="shared" si="8"/>
        <v>0</v>
      </c>
      <c r="Z15" s="19">
        <f t="shared" si="0"/>
        <v>1.0000000000000009E-2</v>
      </c>
      <c r="AA15" s="19">
        <f t="shared" si="1"/>
        <v>2.0000000000000018E-2</v>
      </c>
      <c r="AB15" s="19">
        <f t="shared" si="2"/>
        <v>2.9999999999999916E-2</v>
      </c>
      <c r="AC15" s="19">
        <f t="shared" si="3"/>
        <v>9.9999999999999534E-3</v>
      </c>
      <c r="AD15" s="19">
        <f t="shared" si="4"/>
        <v>-0.08</v>
      </c>
      <c r="AE15" s="19">
        <f t="shared" si="5"/>
        <v>-0.15</v>
      </c>
      <c r="AF15" s="19">
        <f t="shared" si="6"/>
        <v>-0.19</v>
      </c>
      <c r="AG15" s="19">
        <f>W15-L15</f>
        <v>-0.18</v>
      </c>
      <c r="AI15" s="22" t="str">
        <f t="shared" si="9"/>
        <v>совпадает</v>
      </c>
      <c r="AJ15" s="22" t="str">
        <f t="shared" si="10"/>
        <v>совпадает</v>
      </c>
      <c r="AK15" s="22" t="str">
        <f t="shared" si="11"/>
        <v>совпадает</v>
      </c>
      <c r="AL15" s="22" t="str">
        <f t="shared" si="12"/>
        <v>совпадает</v>
      </c>
      <c r="AM15" s="22" t="str">
        <f t="shared" si="13"/>
        <v>совпадает</v>
      </c>
      <c r="AN15" s="22" t="str">
        <f t="shared" si="14"/>
        <v>нет</v>
      </c>
      <c r="AO15" s="22" t="str">
        <f t="shared" si="15"/>
        <v>совпадает</v>
      </c>
      <c r="AP15" s="22" t="str">
        <f t="shared" si="16"/>
        <v>совпадает</v>
      </c>
      <c r="AQ15" s="22" t="str">
        <f t="shared" si="17"/>
        <v>совпадает</v>
      </c>
    </row>
    <row r="16" spans="1:43" x14ac:dyDescent="0.3">
      <c r="A16" s="25" t="s">
        <v>12</v>
      </c>
      <c r="B16" s="25">
        <v>0.04</v>
      </c>
      <c r="C16" s="25">
        <v>47.49</v>
      </c>
      <c r="D16" s="25">
        <v>0.33</v>
      </c>
      <c r="E16" s="25">
        <v>0.4</v>
      </c>
      <c r="F16" s="25">
        <v>0.4</v>
      </c>
      <c r="G16" s="25">
        <v>0.31</v>
      </c>
      <c r="H16" s="25">
        <v>0.14000000000000001</v>
      </c>
      <c r="I16" s="25">
        <v>-0.09</v>
      </c>
      <c r="J16" s="25">
        <v>-0.31</v>
      </c>
      <c r="K16" s="25">
        <v>-0.48</v>
      </c>
      <c r="L16" s="25">
        <v>-0.57999999999999996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9"/>
      <c r="Z16" s="19"/>
      <c r="AA16" s="19"/>
      <c r="AB16" s="19"/>
      <c r="AC16" s="19"/>
      <c r="AD16" s="19"/>
      <c r="AE16" s="19"/>
      <c r="AF16" s="19"/>
      <c r="AG16" s="19"/>
      <c r="AI16" s="22"/>
      <c r="AJ16" s="22"/>
      <c r="AK16" s="22"/>
      <c r="AL16" s="22"/>
      <c r="AM16" s="22"/>
      <c r="AN16" s="22"/>
      <c r="AO16" s="22"/>
      <c r="AP16" s="22"/>
      <c r="AQ16" s="22"/>
    </row>
    <row r="17" spans="1:43" x14ac:dyDescent="0.3">
      <c r="A17" s="25" t="s">
        <v>13</v>
      </c>
      <c r="B17" s="25">
        <v>0.05</v>
      </c>
      <c r="C17" s="25">
        <v>22.21</v>
      </c>
      <c r="D17" s="25">
        <v>0.34</v>
      </c>
      <c r="E17" s="25">
        <v>0.51</v>
      </c>
      <c r="F17" s="25">
        <v>0.56999999999999995</v>
      </c>
      <c r="G17" s="25">
        <v>0.51</v>
      </c>
      <c r="H17" s="25">
        <v>0.32</v>
      </c>
      <c r="I17" s="25">
        <v>7.0000000000000007E-2</v>
      </c>
      <c r="J17" s="25">
        <v>-0.17</v>
      </c>
      <c r="K17" s="25">
        <v>-0.31</v>
      </c>
      <c r="L17" s="25">
        <v>-0.33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9"/>
      <c r="Z17" s="19"/>
      <c r="AA17" s="19"/>
      <c r="AB17" s="19"/>
      <c r="AC17" s="19"/>
      <c r="AD17" s="19"/>
      <c r="AE17" s="19"/>
      <c r="AF17" s="19"/>
      <c r="AG17" s="19"/>
      <c r="AI17" s="22"/>
      <c r="AJ17" s="22"/>
      <c r="AK17" s="22"/>
      <c r="AL17" s="22"/>
      <c r="AM17" s="22"/>
      <c r="AN17" s="22"/>
      <c r="AO17" s="22"/>
      <c r="AP17" s="22"/>
      <c r="AQ17" s="22"/>
    </row>
    <row r="18" spans="1:43" x14ac:dyDescent="0.3">
      <c r="A18" s="25" t="s">
        <v>14</v>
      </c>
      <c r="B18" s="25">
        <v>0.01</v>
      </c>
      <c r="C18" s="25">
        <v>7.41</v>
      </c>
      <c r="D18" s="25">
        <v>0.16</v>
      </c>
      <c r="E18" s="25">
        <v>-0.09</v>
      </c>
      <c r="F18" s="25">
        <v>-0.31</v>
      </c>
      <c r="G18" s="25">
        <v>-0.46</v>
      </c>
      <c r="H18" s="25">
        <v>-0.53</v>
      </c>
      <c r="I18" s="25">
        <v>-0.52</v>
      </c>
      <c r="J18" s="25">
        <v>-0.45</v>
      </c>
      <c r="K18" s="25">
        <v>-0.34</v>
      </c>
      <c r="L18" s="25">
        <v>-0.23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9"/>
      <c r="AA18" s="19"/>
      <c r="AB18" s="19"/>
      <c r="AC18" s="19"/>
      <c r="AD18" s="19"/>
      <c r="AE18" s="19"/>
      <c r="AF18" s="19"/>
      <c r="AG18" s="19"/>
      <c r="AI18" s="22"/>
      <c r="AJ18" s="22"/>
      <c r="AK18" s="22"/>
      <c r="AL18" s="22"/>
      <c r="AM18" s="22"/>
      <c r="AN18" s="22"/>
      <c r="AO18" s="22"/>
      <c r="AP18" s="22"/>
      <c r="AQ18" s="22"/>
    </row>
    <row r="19" spans="1:43" ht="18" x14ac:dyDescent="0.3">
      <c r="A19" s="24" t="s">
        <v>15</v>
      </c>
      <c r="B19">
        <v>0.01</v>
      </c>
      <c r="C19">
        <v>3.01</v>
      </c>
      <c r="D19">
        <v>-0.02</v>
      </c>
      <c r="E19">
        <v>-0.19</v>
      </c>
      <c r="F19">
        <v>-0.35</v>
      </c>
      <c r="G19">
        <v>-0.48</v>
      </c>
      <c r="H19">
        <v>-0.56999999999999995</v>
      </c>
      <c r="I19">
        <v>-0.59</v>
      </c>
      <c r="J19">
        <v>-0.56000000000000005</v>
      </c>
      <c r="K19">
        <v>-0.48</v>
      </c>
      <c r="L19">
        <v>-0.38</v>
      </c>
      <c r="N19" s="17" t="s">
        <v>44</v>
      </c>
      <c r="O19" s="18">
        <v>0</v>
      </c>
      <c r="P19" s="18">
        <v>-0.16</v>
      </c>
      <c r="Q19" s="20">
        <v>-0.31</v>
      </c>
      <c r="R19" s="18">
        <v>-0.42</v>
      </c>
      <c r="S19" s="20">
        <v>-0.48</v>
      </c>
      <c r="T19" s="20">
        <v>-0.49</v>
      </c>
      <c r="U19" s="20">
        <v>-0.46</v>
      </c>
      <c r="V19" s="18">
        <v>-0.42</v>
      </c>
      <c r="W19" s="20">
        <v>-0.39</v>
      </c>
      <c r="X19" s="17"/>
      <c r="Y19" s="19">
        <f t="shared" si="8"/>
        <v>0.02</v>
      </c>
      <c r="Z19" s="19">
        <f t="shared" si="0"/>
        <v>0.03</v>
      </c>
      <c r="AA19" s="19">
        <f t="shared" si="1"/>
        <v>3.999999999999998E-2</v>
      </c>
      <c r="AB19" s="19">
        <f t="shared" si="2"/>
        <v>0.06</v>
      </c>
      <c r="AC19" s="19">
        <f t="shared" si="3"/>
        <v>8.9999999999999969E-2</v>
      </c>
      <c r="AD19" s="19">
        <f t="shared" si="4"/>
        <v>9.9999999999999978E-2</v>
      </c>
      <c r="AE19" s="19">
        <f t="shared" si="5"/>
        <v>0.10000000000000003</v>
      </c>
      <c r="AF19" s="19">
        <f t="shared" si="6"/>
        <v>0.06</v>
      </c>
      <c r="AG19" s="19">
        <f t="shared" si="6"/>
        <v>-1.0000000000000009E-2</v>
      </c>
      <c r="AI19" s="22" t="str">
        <f t="shared" si="9"/>
        <v>нет</v>
      </c>
      <c r="AJ19" s="22" t="str">
        <f t="shared" si="10"/>
        <v>совпадает</v>
      </c>
      <c r="AK19" s="22" t="str">
        <f t="shared" si="11"/>
        <v>совпадает</v>
      </c>
      <c r="AL19" s="22" t="str">
        <f t="shared" si="12"/>
        <v>совпадает</v>
      </c>
      <c r="AM19" s="22" t="str">
        <f t="shared" si="13"/>
        <v>совпадает</v>
      </c>
      <c r="AN19" s="22" t="str">
        <f t="shared" si="14"/>
        <v>совпадает</v>
      </c>
      <c r="AO19" s="22" t="str">
        <f t="shared" si="15"/>
        <v>совпадает</v>
      </c>
      <c r="AP19" s="22" t="str">
        <f t="shared" si="16"/>
        <v>совпадает</v>
      </c>
      <c r="AQ19" s="22" t="str">
        <f t="shared" si="17"/>
        <v>совпадает</v>
      </c>
    </row>
    <row r="20" spans="1:43" x14ac:dyDescent="0.3">
      <c r="A20" s="25" t="s">
        <v>16</v>
      </c>
      <c r="B20" s="25">
        <v>0.01</v>
      </c>
      <c r="C20" s="25">
        <v>5.28</v>
      </c>
      <c r="D20" s="25">
        <v>0.17</v>
      </c>
      <c r="E20" s="25">
        <v>-0.02</v>
      </c>
      <c r="F20" s="25">
        <v>-0.21</v>
      </c>
      <c r="G20" s="25">
        <v>-0.38</v>
      </c>
      <c r="H20" s="25">
        <v>-0.51</v>
      </c>
      <c r="I20" s="25">
        <v>-0.59</v>
      </c>
      <c r="J20" s="25">
        <v>-0.59</v>
      </c>
      <c r="K20" s="25">
        <v>-0.53</v>
      </c>
      <c r="L20" s="25">
        <v>-0.43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9"/>
      <c r="Z20" s="19"/>
      <c r="AA20" s="19"/>
      <c r="AB20" s="19"/>
      <c r="AC20" s="19"/>
      <c r="AD20" s="19"/>
      <c r="AE20" s="19"/>
      <c r="AF20" s="19"/>
      <c r="AG20" s="19"/>
      <c r="AI20" s="22"/>
      <c r="AJ20" s="22"/>
      <c r="AK20" s="22"/>
      <c r="AL20" s="22"/>
      <c r="AM20" s="22"/>
      <c r="AN20" s="22"/>
      <c r="AO20" s="22"/>
      <c r="AP20" s="22"/>
      <c r="AQ20" s="22"/>
    </row>
    <row r="21" spans="1:43" ht="18" x14ac:dyDescent="0.3">
      <c r="A21" s="24" t="s">
        <v>17</v>
      </c>
      <c r="B21">
        <v>0.01</v>
      </c>
      <c r="C21">
        <v>4.32</v>
      </c>
      <c r="D21">
        <v>0.19</v>
      </c>
      <c r="E21">
        <v>0.03</v>
      </c>
      <c r="F21">
        <v>-0.15</v>
      </c>
      <c r="G21">
        <v>-0.34</v>
      </c>
      <c r="H21">
        <v>-0.51</v>
      </c>
      <c r="I21">
        <v>-0.63</v>
      </c>
      <c r="J21">
        <v>-0.66</v>
      </c>
      <c r="K21">
        <v>-0.61</v>
      </c>
      <c r="L21">
        <v>-0.5</v>
      </c>
      <c r="N21" s="17" t="s">
        <v>45</v>
      </c>
      <c r="O21" s="18">
        <v>0.23</v>
      </c>
      <c r="P21" s="18">
        <v>0.1</v>
      </c>
      <c r="Q21" s="18">
        <v>-7.0000000000000007E-2</v>
      </c>
      <c r="R21" s="21">
        <v>-0.24</v>
      </c>
      <c r="S21" s="18">
        <v>-0.41</v>
      </c>
      <c r="T21" s="18">
        <v>-0.52</v>
      </c>
      <c r="U21" s="18">
        <v>-0.56000000000000005</v>
      </c>
      <c r="V21" s="21">
        <v>-0.54</v>
      </c>
      <c r="W21" s="18">
        <v>-0.49</v>
      </c>
      <c r="X21" s="17"/>
      <c r="Y21" s="19">
        <f t="shared" si="8"/>
        <v>4.0000000000000008E-2</v>
      </c>
      <c r="Z21" s="19">
        <f t="shared" si="0"/>
        <v>7.0000000000000007E-2</v>
      </c>
      <c r="AA21" s="19">
        <f t="shared" si="1"/>
        <v>7.9999999999999988E-2</v>
      </c>
      <c r="AB21" s="19">
        <f t="shared" si="2"/>
        <v>0.10000000000000003</v>
      </c>
      <c r="AC21" s="19">
        <f t="shared" si="3"/>
        <v>0.10000000000000003</v>
      </c>
      <c r="AD21" s="19">
        <f t="shared" si="4"/>
        <v>0.10999999999999999</v>
      </c>
      <c r="AE21" s="19">
        <f t="shared" si="5"/>
        <v>9.9999999999999978E-2</v>
      </c>
      <c r="AF21" s="19">
        <f t="shared" si="6"/>
        <v>6.9999999999999951E-2</v>
      </c>
      <c r="AG21" s="19">
        <f t="shared" si="6"/>
        <v>1.0000000000000009E-2</v>
      </c>
      <c r="AI21" s="22" t="str">
        <f t="shared" si="9"/>
        <v>совпадает</v>
      </c>
      <c r="AJ21" s="22" t="str">
        <f t="shared" si="10"/>
        <v>совпадает</v>
      </c>
      <c r="AK21" s="22" t="str">
        <f t="shared" si="11"/>
        <v>совпадает</v>
      </c>
      <c r="AL21" s="22" t="str">
        <f t="shared" si="12"/>
        <v>совпадает</v>
      </c>
      <c r="AM21" s="22" t="str">
        <f t="shared" si="13"/>
        <v>совпадает</v>
      </c>
      <c r="AN21" s="22" t="str">
        <f t="shared" si="14"/>
        <v>совпадает</v>
      </c>
      <c r="AO21" s="22" t="str">
        <f t="shared" si="15"/>
        <v>совпадает</v>
      </c>
      <c r="AP21" s="22" t="str">
        <f t="shared" si="16"/>
        <v>совпадает</v>
      </c>
      <c r="AQ21" s="22" t="str">
        <f t="shared" si="17"/>
        <v>совпадает</v>
      </c>
    </row>
    <row r="22" spans="1:43" x14ac:dyDescent="0.3">
      <c r="A22" s="25" t="s">
        <v>18</v>
      </c>
      <c r="B22" s="25">
        <v>0.03</v>
      </c>
      <c r="C22" s="25">
        <v>10.220000000000001</v>
      </c>
      <c r="D22" s="25">
        <v>0</v>
      </c>
      <c r="E22" s="25">
        <v>0.34</v>
      </c>
      <c r="F22" s="25">
        <v>0.65</v>
      </c>
      <c r="G22" s="25">
        <v>0.85</v>
      </c>
      <c r="H22" s="25">
        <v>0.89</v>
      </c>
      <c r="I22" s="25">
        <v>0.75</v>
      </c>
      <c r="J22" s="25">
        <v>0.48</v>
      </c>
      <c r="K22" s="25">
        <v>0.17</v>
      </c>
      <c r="L22" s="25">
        <v>-0.1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9"/>
      <c r="Z22" s="19"/>
      <c r="AA22" s="19"/>
      <c r="AB22" s="19"/>
      <c r="AC22" s="19"/>
      <c r="AD22" s="19"/>
      <c r="AE22" s="19"/>
      <c r="AF22" s="19"/>
      <c r="AG22" s="19"/>
      <c r="AI22" s="22"/>
      <c r="AJ22" s="22"/>
      <c r="AK22" s="22"/>
      <c r="AL22" s="22"/>
      <c r="AM22" s="22"/>
      <c r="AN22" s="22"/>
      <c r="AO22" s="22"/>
      <c r="AP22" s="22"/>
      <c r="AQ22" s="22"/>
    </row>
    <row r="23" spans="1:43" ht="18" x14ac:dyDescent="0.3">
      <c r="A23" s="24" t="s">
        <v>19</v>
      </c>
      <c r="B23">
        <v>0.08</v>
      </c>
      <c r="C23">
        <v>55.43</v>
      </c>
      <c r="D23">
        <v>-0.45</v>
      </c>
      <c r="E23">
        <v>-0.4</v>
      </c>
      <c r="F23">
        <v>-0.24</v>
      </c>
      <c r="G23">
        <v>0.02</v>
      </c>
      <c r="H23">
        <v>0.28999999999999998</v>
      </c>
      <c r="I23">
        <v>0.49</v>
      </c>
      <c r="J23">
        <v>0.56999999999999995</v>
      </c>
      <c r="K23">
        <v>0.48</v>
      </c>
      <c r="L23">
        <v>0.28999999999999998</v>
      </c>
      <c r="N23" s="17" t="s">
        <v>46</v>
      </c>
      <c r="O23" s="18">
        <v>-0.5</v>
      </c>
      <c r="P23" s="18">
        <v>-0.5</v>
      </c>
      <c r="Q23" s="18">
        <v>-0.37</v>
      </c>
      <c r="R23" s="18">
        <v>-0.12</v>
      </c>
      <c r="S23" s="18">
        <v>0.16</v>
      </c>
      <c r="T23" s="18">
        <v>0.39</v>
      </c>
      <c r="U23" s="18">
        <v>0.47</v>
      </c>
      <c r="V23" s="18">
        <v>0.4</v>
      </c>
      <c r="W23" s="18">
        <v>0.22</v>
      </c>
      <c r="X23" s="17"/>
      <c r="Y23" s="19">
        <f t="shared" si="8"/>
        <v>-4.9999999999999989E-2</v>
      </c>
      <c r="Z23" s="19">
        <f t="shared" si="0"/>
        <v>-9.9999999999999978E-2</v>
      </c>
      <c r="AA23" s="19">
        <f t="shared" si="1"/>
        <v>-0.13</v>
      </c>
      <c r="AB23" s="19">
        <f t="shared" si="2"/>
        <v>-0.13999999999999999</v>
      </c>
      <c r="AC23" s="19">
        <f t="shared" si="3"/>
        <v>-0.12999999999999998</v>
      </c>
      <c r="AD23" s="19">
        <f t="shared" si="4"/>
        <v>-9.9999999999999978E-2</v>
      </c>
      <c r="AE23" s="19">
        <f t="shared" si="5"/>
        <v>-9.9999999999999978E-2</v>
      </c>
      <c r="AF23" s="19">
        <f t="shared" si="6"/>
        <v>-7.999999999999996E-2</v>
      </c>
      <c r="AG23" s="19">
        <f t="shared" si="6"/>
        <v>-6.9999999999999979E-2</v>
      </c>
      <c r="AI23" s="22" t="str">
        <f t="shared" si="9"/>
        <v>совпадает</v>
      </c>
      <c r="AJ23" s="22" t="str">
        <f t="shared" si="10"/>
        <v>совпадает</v>
      </c>
      <c r="AK23" s="22" t="str">
        <f t="shared" si="11"/>
        <v>совпадает</v>
      </c>
      <c r="AL23" s="22" t="str">
        <f t="shared" si="12"/>
        <v>нет</v>
      </c>
      <c r="AM23" s="22" t="str">
        <f t="shared" si="13"/>
        <v>совпадает</v>
      </c>
      <c r="AN23" s="22" t="str">
        <f t="shared" si="14"/>
        <v>совпадает</v>
      </c>
      <c r="AO23" s="22" t="str">
        <f t="shared" si="15"/>
        <v>совпадает</v>
      </c>
      <c r="AP23" s="22" t="str">
        <f t="shared" si="16"/>
        <v>совпадает</v>
      </c>
      <c r="AQ23" s="22" t="str">
        <f t="shared" si="17"/>
        <v>совпадает</v>
      </c>
    </row>
    <row r="24" spans="1:43" x14ac:dyDescent="0.3">
      <c r="A24" s="25" t="s">
        <v>20</v>
      </c>
      <c r="B24" s="25">
        <v>0.08</v>
      </c>
      <c r="C24" s="25">
        <v>21.75</v>
      </c>
      <c r="D24" s="25">
        <v>-0.14000000000000001</v>
      </c>
      <c r="E24" s="25">
        <v>-0.46</v>
      </c>
      <c r="F24" s="25">
        <v>-0.74</v>
      </c>
      <c r="G24" s="25">
        <v>-0.9</v>
      </c>
      <c r="H24" s="25">
        <v>-0.9</v>
      </c>
      <c r="I24" s="25">
        <v>-0.73</v>
      </c>
      <c r="J24" s="25">
        <v>-0.44</v>
      </c>
      <c r="K24" s="25">
        <v>-0.12</v>
      </c>
      <c r="L24" s="25">
        <v>0.14000000000000001</v>
      </c>
    </row>
    <row r="25" spans="1:43" x14ac:dyDescent="0.3">
      <c r="A25" s="25" t="s">
        <v>21</v>
      </c>
      <c r="B25" s="25">
        <v>0.01</v>
      </c>
      <c r="C25" s="25">
        <v>3.95</v>
      </c>
      <c r="D25" s="25">
        <v>-0.18</v>
      </c>
      <c r="E25" s="25">
        <v>-0.02</v>
      </c>
      <c r="F25" s="25">
        <v>0.23</v>
      </c>
      <c r="G25" s="25">
        <v>0.48</v>
      </c>
      <c r="H25" s="25">
        <v>0.64</v>
      </c>
      <c r="I25" s="25">
        <v>0.64</v>
      </c>
      <c r="J25" s="25">
        <v>0.48</v>
      </c>
      <c r="K25" s="25">
        <v>0.22</v>
      </c>
      <c r="L25" s="25">
        <v>-7.0000000000000007E-2</v>
      </c>
    </row>
    <row r="27" spans="1:43" x14ac:dyDescent="0.3">
      <c r="A27" s="23" t="s">
        <v>60</v>
      </c>
    </row>
    <row r="28" spans="1:43" x14ac:dyDescent="0.3">
      <c r="A28" t="s">
        <v>48</v>
      </c>
      <c r="B28" t="s">
        <v>59</v>
      </c>
    </row>
    <row r="29" spans="1:43" x14ac:dyDescent="0.3">
      <c r="A29" t="s">
        <v>49</v>
      </c>
      <c r="B29" t="s">
        <v>59</v>
      </c>
    </row>
    <row r="30" spans="1:43" x14ac:dyDescent="0.3">
      <c r="A30" t="s">
        <v>50</v>
      </c>
      <c r="B30" t="s">
        <v>59</v>
      </c>
    </row>
    <row r="31" spans="1:43" x14ac:dyDescent="0.3">
      <c r="A31" t="s">
        <v>51</v>
      </c>
      <c r="B31" t="s">
        <v>59</v>
      </c>
    </row>
    <row r="32" spans="1:43" x14ac:dyDescent="0.3">
      <c r="A32" t="s">
        <v>52</v>
      </c>
      <c r="B32" t="s">
        <v>59</v>
      </c>
    </row>
    <row r="33" spans="1:2" x14ac:dyDescent="0.3">
      <c r="A33" t="s">
        <v>53</v>
      </c>
      <c r="B33" t="s">
        <v>59</v>
      </c>
    </row>
    <row r="34" spans="1:2" x14ac:dyDescent="0.3">
      <c r="A34" t="s">
        <v>54</v>
      </c>
      <c r="B34" t="s">
        <v>59</v>
      </c>
    </row>
    <row r="35" spans="1:2" x14ac:dyDescent="0.3">
      <c r="A35" t="s">
        <v>55</v>
      </c>
      <c r="B35" t="s">
        <v>59</v>
      </c>
    </row>
    <row r="36" spans="1:2" x14ac:dyDescent="0.3">
      <c r="A36" t="s">
        <v>56</v>
      </c>
      <c r="B36" t="s">
        <v>59</v>
      </c>
    </row>
    <row r="37" spans="1:2" x14ac:dyDescent="0.3">
      <c r="A37" t="s">
        <v>57</v>
      </c>
      <c r="B37" t="s">
        <v>59</v>
      </c>
    </row>
    <row r="38" spans="1:2" x14ac:dyDescent="0.3">
      <c r="A38" t="s">
        <v>58</v>
      </c>
      <c r="B38" t="s">
        <v>59</v>
      </c>
    </row>
  </sheetData>
  <mergeCells count="2">
    <mergeCell ref="B4:L4"/>
    <mergeCell ref="O4:W4"/>
  </mergeCells>
  <conditionalFormatting sqref="Y8:AG23 AI8:AQ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Q23">
    <cfRule type="colorScale" priority="2">
      <colorScale>
        <cfvo type="min"/>
        <cfvo type="max"/>
        <color rgb="FFFF7128"/>
        <color rgb="FFFFEF9C"/>
      </colorScale>
    </cfRule>
    <cfRule type="containsText" dxfId="0" priority="1" operator="containsText" text="нет">
      <formula>NOT(ISERROR(SEARCH("нет",AI8)))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0AD8-55AE-43AA-A355-F6EB6E204016}">
  <dimension ref="B2:O21"/>
  <sheetViews>
    <sheetView zoomScale="70" zoomScaleNormal="70" workbookViewId="0">
      <selection activeCell="H12" sqref="H12"/>
    </sheetView>
  </sheetViews>
  <sheetFormatPr defaultRowHeight="14.4" x14ac:dyDescent="0.3"/>
  <cols>
    <col min="2" max="2" width="40" customWidth="1"/>
    <col min="13" max="13" width="15" bestFit="1" customWidth="1"/>
  </cols>
  <sheetData>
    <row r="2" spans="2:15" ht="18" x14ac:dyDescent="0.3">
      <c r="C2" s="2">
        <v>-4</v>
      </c>
      <c r="D2" s="2">
        <v>-3</v>
      </c>
      <c r="E2" s="28">
        <v>-2</v>
      </c>
      <c r="F2" s="28"/>
      <c r="G2" s="2">
        <v>-1</v>
      </c>
      <c r="H2" s="3">
        <v>0</v>
      </c>
      <c r="I2" s="3">
        <v>1</v>
      </c>
      <c r="J2" s="3">
        <v>2</v>
      </c>
      <c r="K2" s="3">
        <v>3</v>
      </c>
      <c r="L2" s="3">
        <v>4</v>
      </c>
    </row>
    <row r="3" spans="2:15" ht="18" x14ac:dyDescent="0.3">
      <c r="B3" s="4" t="s">
        <v>22</v>
      </c>
      <c r="C3" s="8">
        <v>-0.09</v>
      </c>
      <c r="D3" s="8">
        <v>0.24</v>
      </c>
      <c r="E3" s="29">
        <v>0.6</v>
      </c>
      <c r="F3" s="29"/>
      <c r="G3" s="8">
        <v>0.89</v>
      </c>
      <c r="H3" s="8">
        <v>1</v>
      </c>
      <c r="I3" s="8">
        <v>0.89</v>
      </c>
      <c r="J3" s="8">
        <v>0.59</v>
      </c>
      <c r="K3" s="8">
        <v>0.23</v>
      </c>
      <c r="L3" s="8">
        <v>-0.09</v>
      </c>
      <c r="M3" s="4" t="s">
        <v>22</v>
      </c>
      <c r="O3" t="str">
        <f>VLOOKUP(M3,Лист1!N:N,1,0)</f>
        <v>GDP</v>
      </c>
    </row>
    <row r="4" spans="2:15" ht="33.6" x14ac:dyDescent="0.3">
      <c r="B4" s="4" t="s">
        <v>23</v>
      </c>
      <c r="C4" s="8">
        <v>-0.24</v>
      </c>
      <c r="D4" s="8">
        <v>0.03</v>
      </c>
      <c r="E4" s="29">
        <v>0.34</v>
      </c>
      <c r="F4" s="29"/>
      <c r="G4" s="8">
        <v>0.64</v>
      </c>
      <c r="H4" s="8">
        <v>0.84</v>
      </c>
      <c r="I4" s="8">
        <v>0.87</v>
      </c>
      <c r="J4" s="8">
        <v>0.74</v>
      </c>
      <c r="K4" s="8">
        <v>0.51</v>
      </c>
      <c r="L4" s="8">
        <v>0.27</v>
      </c>
      <c r="M4" s="4" t="s">
        <v>23</v>
      </c>
      <c r="O4" t="str">
        <f>VLOOKUP(M4,Лист1!N:N,1,0)</f>
        <v>Consumption</v>
      </c>
    </row>
    <row r="5" spans="2:15" ht="18" x14ac:dyDescent="0.3">
      <c r="B5" s="4" t="s">
        <v>24</v>
      </c>
      <c r="C5" s="8">
        <v>0.11</v>
      </c>
      <c r="D5" s="8">
        <v>0.44</v>
      </c>
      <c r="E5" s="29">
        <v>0.75</v>
      </c>
      <c r="F5" s="29"/>
      <c r="G5" s="8">
        <v>0.94</v>
      </c>
      <c r="H5" s="8">
        <v>0.95</v>
      </c>
      <c r="I5" s="8">
        <v>0.8</v>
      </c>
      <c r="J5" s="8">
        <v>0.53</v>
      </c>
      <c r="K5" s="8">
        <v>0.2</v>
      </c>
      <c r="L5" s="8">
        <v>-0.1</v>
      </c>
      <c r="M5" s="4" t="s">
        <v>24</v>
      </c>
      <c r="O5" t="str">
        <f>VLOOKUP(M5,Лист1!N:N,1,0)</f>
        <v>Investment</v>
      </c>
    </row>
    <row r="6" spans="2:15" ht="33.6" x14ac:dyDescent="0.3">
      <c r="B6" s="4" t="s">
        <v>25</v>
      </c>
      <c r="C6" s="8">
        <v>0.74</v>
      </c>
      <c r="D6" s="8">
        <v>0.89</v>
      </c>
      <c r="E6" s="29">
        <v>0.88</v>
      </c>
      <c r="F6" s="29"/>
      <c r="G6" s="8">
        <v>0.69</v>
      </c>
      <c r="H6" s="8">
        <v>0.35</v>
      </c>
      <c r="I6" s="8">
        <v>-0.02</v>
      </c>
      <c r="J6" s="8">
        <v>-0.32</v>
      </c>
      <c r="K6" s="8">
        <v>-0.48</v>
      </c>
      <c r="L6" s="8">
        <v>-0.48</v>
      </c>
      <c r="M6" s="4" t="s">
        <v>25</v>
      </c>
      <c r="O6" t="str">
        <f>VLOOKUP(M6,Лист1!N:N,1,0)</f>
        <v>Cumulated inventories</v>
      </c>
    </row>
    <row r="7" spans="2:15" x14ac:dyDescent="0.3">
      <c r="B7" s="1"/>
      <c r="C7" s="9"/>
      <c r="D7" s="9"/>
      <c r="E7" s="34"/>
      <c r="F7" s="34"/>
      <c r="G7" s="9"/>
      <c r="H7" s="9"/>
      <c r="I7" s="9"/>
      <c r="J7" s="9"/>
      <c r="K7" s="9"/>
      <c r="L7" s="9"/>
      <c r="M7" s="1"/>
      <c r="O7" t="e">
        <f>VLOOKUP(M7,Лист1!N:N,1,0)</f>
        <v>#N/A</v>
      </c>
    </row>
    <row r="8" spans="2:15" ht="50.4" x14ac:dyDescent="0.3">
      <c r="B8" s="4" t="s">
        <v>26</v>
      </c>
      <c r="C8" s="8">
        <v>0</v>
      </c>
      <c r="D8" s="8">
        <v>-0.16</v>
      </c>
      <c r="E8" s="33">
        <v>-0.31</v>
      </c>
      <c r="F8" s="33"/>
      <c r="G8" s="8">
        <v>-0.42</v>
      </c>
      <c r="H8" s="14">
        <v>-0.48</v>
      </c>
      <c r="I8" s="14">
        <v>-0.49</v>
      </c>
      <c r="J8" s="14">
        <v>-0.46</v>
      </c>
      <c r="K8" s="8">
        <v>-0.42</v>
      </c>
      <c r="L8" s="14">
        <v>-0.39</v>
      </c>
      <c r="M8" s="4" t="s">
        <v>26</v>
      </c>
      <c r="O8" t="str">
        <f>VLOOKUP(M8,Лист1!N:N,1,0)</f>
        <v>GDP deflater (level)</v>
      </c>
    </row>
    <row r="9" spans="2:15" ht="18" x14ac:dyDescent="0.3">
      <c r="B9" s="4" t="s">
        <v>27</v>
      </c>
      <c r="C9" s="8">
        <v>0.23</v>
      </c>
      <c r="D9" s="8">
        <v>0.1</v>
      </c>
      <c r="E9" s="29">
        <v>-7.0000000000000007E-2</v>
      </c>
      <c r="F9" s="29"/>
      <c r="G9" s="15">
        <v>-0.24</v>
      </c>
      <c r="H9" s="8">
        <v>-0.41</v>
      </c>
      <c r="I9" s="8">
        <v>-0.52</v>
      </c>
      <c r="J9" s="8">
        <v>-0.56000000000000005</v>
      </c>
      <c r="K9" s="15">
        <v>-0.54</v>
      </c>
      <c r="L9" s="8">
        <v>-0.49</v>
      </c>
      <c r="M9" s="4" t="s">
        <v>27</v>
      </c>
      <c r="O9" t="str">
        <f>VLOOKUP(M9,Лист1!N:N,1,0)</f>
        <v>CPI (level)</v>
      </c>
    </row>
    <row r="10" spans="2:15" ht="33.6" x14ac:dyDescent="0.3">
      <c r="B10" s="4" t="s">
        <v>28</v>
      </c>
      <c r="C10" s="10">
        <v>0.48</v>
      </c>
      <c r="D10" s="10">
        <v>0.59</v>
      </c>
      <c r="E10" s="32">
        <v>0.63</v>
      </c>
      <c r="F10" s="32"/>
      <c r="G10" s="10">
        <v>0.56000000000000005</v>
      </c>
      <c r="H10" s="10">
        <v>0.38</v>
      </c>
      <c r="I10" s="10">
        <v>0.15</v>
      </c>
      <c r="J10" s="13">
        <v>-0.09</v>
      </c>
      <c r="K10" s="10">
        <v>-0.25</v>
      </c>
      <c r="L10" s="13">
        <v>-0.31</v>
      </c>
      <c r="M10" s="4" t="s">
        <v>28</v>
      </c>
      <c r="O10" t="e">
        <f>VLOOKUP(M10,Лист1!N:N,1,0)</f>
        <v>#N/A</v>
      </c>
    </row>
    <row r="11" spans="2:15" ht="18" x14ac:dyDescent="0.3">
      <c r="B11" s="4" t="s">
        <v>29</v>
      </c>
      <c r="C11" s="8">
        <v>-0.5</v>
      </c>
      <c r="D11" s="8">
        <v>-0.5</v>
      </c>
      <c r="E11" s="29">
        <v>-0.37</v>
      </c>
      <c r="F11" s="29"/>
      <c r="G11" s="8">
        <v>-0.12</v>
      </c>
      <c r="H11" s="8">
        <v>0.16</v>
      </c>
      <c r="I11" s="8">
        <v>0.39</v>
      </c>
      <c r="J11" s="8">
        <v>0.47</v>
      </c>
      <c r="K11" s="8">
        <v>0.4</v>
      </c>
      <c r="L11" s="8">
        <v>0.22</v>
      </c>
      <c r="M11" s="4" t="s">
        <v>29</v>
      </c>
      <c r="O11" t="str">
        <f>VLOOKUP(M11,Лист1!N:N,1,0)</f>
        <v>Stock prices</v>
      </c>
    </row>
    <row r="12" spans="2:15" ht="33.6" x14ac:dyDescent="0.3">
      <c r="B12" s="4" t="s">
        <v>30</v>
      </c>
      <c r="C12" s="8">
        <v>-0.18</v>
      </c>
      <c r="D12" s="8">
        <v>-0.21</v>
      </c>
      <c r="E12" s="33">
        <v>-0.16</v>
      </c>
      <c r="F12" s="33"/>
      <c r="G12" s="8">
        <v>-0.06</v>
      </c>
      <c r="H12" s="8">
        <v>0.08</v>
      </c>
      <c r="I12" s="8">
        <v>0.21</v>
      </c>
      <c r="J12" s="8">
        <v>0.24</v>
      </c>
      <c r="K12" s="8">
        <v>0.17</v>
      </c>
      <c r="L12" s="8">
        <v>0.03</v>
      </c>
      <c r="M12" s="4" t="s">
        <v>30</v>
      </c>
      <c r="O12" t="e">
        <f>VLOOKUP(M12,Лист1!N:N,1,0)</f>
        <v>#N/A</v>
      </c>
    </row>
    <row r="13" spans="2:15" ht="33.6" x14ac:dyDescent="0.3">
      <c r="B13" s="4" t="s">
        <v>31</v>
      </c>
      <c r="C13" s="8">
        <v>0.38</v>
      </c>
      <c r="D13" s="8">
        <v>0.56000000000000005</v>
      </c>
      <c r="E13" s="29">
        <v>0.68</v>
      </c>
      <c r="F13" s="29"/>
      <c r="G13" s="8">
        <v>0.67</v>
      </c>
      <c r="H13" s="8">
        <v>0.5</v>
      </c>
      <c r="I13" s="8">
        <v>0.21</v>
      </c>
      <c r="J13" s="8">
        <v>-0.14000000000000001</v>
      </c>
      <c r="K13" s="8">
        <v>-0.44</v>
      </c>
      <c r="L13" s="8">
        <v>-0.62</v>
      </c>
      <c r="M13" s="4" t="s">
        <v>31</v>
      </c>
      <c r="O13" t="e">
        <f>VLOOKUP(M13,Лист1!N:N,1,0)</f>
        <v>#N/A</v>
      </c>
    </row>
    <row r="14" spans="2:15" ht="33.6" x14ac:dyDescent="0.3">
      <c r="B14" s="4" t="s">
        <v>32</v>
      </c>
      <c r="C14" s="8">
        <v>-0.11</v>
      </c>
      <c r="D14" s="8">
        <v>-0.03</v>
      </c>
      <c r="E14" s="29">
        <v>7.0000000000000007E-2</v>
      </c>
      <c r="F14" s="29"/>
      <c r="G14" s="8">
        <v>0.14000000000000001</v>
      </c>
      <c r="H14" s="8">
        <v>0.15</v>
      </c>
      <c r="I14" s="8">
        <v>7.0000000000000007E-2</v>
      </c>
      <c r="J14" s="8">
        <v>-0.06</v>
      </c>
      <c r="K14" s="8">
        <v>-0.22</v>
      </c>
      <c r="L14" s="8">
        <v>-0.36</v>
      </c>
      <c r="M14" s="4" t="s">
        <v>32</v>
      </c>
      <c r="O14" t="e">
        <f>VLOOKUP(M14,Лист1!N:N,1,0)</f>
        <v>#N/A</v>
      </c>
    </row>
    <row r="15" spans="2:15" ht="33.6" x14ac:dyDescent="0.3">
      <c r="B15" s="4" t="s">
        <v>33</v>
      </c>
      <c r="C15" s="8">
        <v>-0.03</v>
      </c>
      <c r="D15" s="8">
        <v>0.14000000000000001</v>
      </c>
      <c r="E15" s="29">
        <v>0.28000000000000003</v>
      </c>
      <c r="F15" s="29"/>
      <c r="G15" s="8">
        <v>0.35</v>
      </c>
      <c r="H15" s="8">
        <v>0.3</v>
      </c>
      <c r="I15" s="8">
        <v>0.14000000000000001</v>
      </c>
      <c r="J15" s="8">
        <v>-7.0000000000000007E-2</v>
      </c>
      <c r="K15" s="8">
        <v>-0.28000000000000003</v>
      </c>
      <c r="L15" s="8">
        <v>-0.41</v>
      </c>
      <c r="M15" s="4" t="s">
        <v>33</v>
      </c>
      <c r="O15" t="e">
        <f>VLOOKUP(M15,Лист1!N:N,1,0)</f>
        <v>#N/A</v>
      </c>
    </row>
    <row r="16" spans="2:15" ht="18" x14ac:dyDescent="0.3">
      <c r="B16" s="4" t="s">
        <v>34</v>
      </c>
      <c r="C16" s="8">
        <v>-0.51</v>
      </c>
      <c r="D16" s="8">
        <v>-0.6</v>
      </c>
      <c r="E16" s="29">
        <v>-0.63</v>
      </c>
      <c r="F16" s="29"/>
      <c r="G16" s="8">
        <v>-0.56000000000000005</v>
      </c>
      <c r="H16" s="8">
        <v>-0.39</v>
      </c>
      <c r="I16" s="8">
        <v>-0.15</v>
      </c>
      <c r="J16" s="8">
        <v>0.12</v>
      </c>
      <c r="K16" s="8">
        <v>0.33</v>
      </c>
      <c r="L16" s="8">
        <v>0.45</v>
      </c>
      <c r="M16" s="4" t="s">
        <v>34</v>
      </c>
      <c r="O16" t="e">
        <f>VLOOKUP(M16,Лист1!N:N,1,0)</f>
        <v>#N/A</v>
      </c>
    </row>
    <row r="17" spans="2:15" ht="50.4" x14ac:dyDescent="0.3">
      <c r="B17" s="4" t="s">
        <v>35</v>
      </c>
      <c r="C17" s="8">
        <v>0.08</v>
      </c>
      <c r="D17" s="8">
        <v>0.11</v>
      </c>
      <c r="E17" s="29">
        <v>0.08</v>
      </c>
      <c r="F17" s="29"/>
      <c r="G17" s="8">
        <v>0</v>
      </c>
      <c r="H17" s="8">
        <v>-7.0000000000000007E-2</v>
      </c>
      <c r="I17" s="8">
        <v>-0.12</v>
      </c>
      <c r="J17" s="8">
        <v>-0.12</v>
      </c>
      <c r="K17" s="8">
        <v>-0.08</v>
      </c>
      <c r="L17" s="8">
        <v>-0.01</v>
      </c>
      <c r="M17" s="4" t="s">
        <v>35</v>
      </c>
      <c r="O17" t="e">
        <f>VLOOKUP(M17,Лист1!N:N,1,0)</f>
        <v>#N/A</v>
      </c>
    </row>
    <row r="18" spans="2:15" ht="50.4" x14ac:dyDescent="0.3">
      <c r="B18" s="4" t="s">
        <v>36</v>
      </c>
      <c r="C18" s="8">
        <v>0.19</v>
      </c>
      <c r="D18" s="8">
        <v>0.23</v>
      </c>
      <c r="E18" s="29">
        <v>0.23</v>
      </c>
      <c r="F18" s="29"/>
      <c r="G18" s="8">
        <v>0.23</v>
      </c>
      <c r="H18" s="8">
        <v>0.27</v>
      </c>
      <c r="I18" s="8">
        <v>0.37</v>
      </c>
      <c r="J18" s="8">
        <v>0.45</v>
      </c>
      <c r="K18" s="8">
        <v>0.42</v>
      </c>
      <c r="L18" s="8">
        <v>0.27</v>
      </c>
      <c r="M18" s="4" t="s">
        <v>36</v>
      </c>
      <c r="O18" t="e">
        <f>VLOOKUP(M18,Лист1!N:N,1,0)</f>
        <v>#N/A</v>
      </c>
    </row>
    <row r="19" spans="2:15" ht="17.399999999999999" x14ac:dyDescent="0.3">
      <c r="B19" s="5" t="s">
        <v>37</v>
      </c>
      <c r="C19" s="10">
        <v>-0.22</v>
      </c>
      <c r="D19" s="13">
        <v>-0.23</v>
      </c>
      <c r="E19" s="30">
        <v>-0.18</v>
      </c>
      <c r="F19" s="30"/>
      <c r="G19" s="13">
        <v>-0.08</v>
      </c>
      <c r="H19" s="10">
        <v>0.05</v>
      </c>
      <c r="I19" s="10">
        <v>0.16</v>
      </c>
      <c r="J19" s="10">
        <v>0.22</v>
      </c>
      <c r="K19" s="10">
        <v>0.24</v>
      </c>
      <c r="L19" s="10">
        <v>0.22</v>
      </c>
      <c r="M19" s="5" t="s">
        <v>37</v>
      </c>
      <c r="O19" t="e">
        <f>VLOOKUP(M19,Лист1!N:N,1,0)</f>
        <v>#N/A</v>
      </c>
    </row>
    <row r="20" spans="2:15" ht="15" x14ac:dyDescent="0.3">
      <c r="B20" s="6" t="s">
        <v>38</v>
      </c>
      <c r="C20" s="11">
        <v>0.25</v>
      </c>
      <c r="D20" s="11">
        <v>0.37</v>
      </c>
      <c r="E20" s="31">
        <v>0.42</v>
      </c>
      <c r="F20" s="31"/>
      <c r="G20" s="11">
        <v>0.39</v>
      </c>
      <c r="H20" s="11">
        <v>0.28000000000000003</v>
      </c>
      <c r="I20" s="11">
        <v>0.12</v>
      </c>
      <c r="J20" s="11">
        <v>-0.03</v>
      </c>
      <c r="K20" s="11">
        <v>-0.13</v>
      </c>
      <c r="L20" s="11">
        <v>-0.15</v>
      </c>
      <c r="M20" s="6" t="s">
        <v>38</v>
      </c>
      <c r="O20" t="e">
        <f>VLOOKUP(M20,Лист1!N:N,1,0)</f>
        <v>#N/A</v>
      </c>
    </row>
    <row r="21" spans="2:15" ht="18" x14ac:dyDescent="0.3">
      <c r="B21" s="7" t="s">
        <v>39</v>
      </c>
      <c r="C21" s="12">
        <v>0.75</v>
      </c>
      <c r="D21" s="12">
        <v>0.78</v>
      </c>
      <c r="E21" s="27">
        <v>0.68</v>
      </c>
      <c r="F21" s="27"/>
      <c r="G21" s="12">
        <v>0.48</v>
      </c>
      <c r="H21" s="12">
        <v>0.19</v>
      </c>
      <c r="I21" s="16">
        <v>-0.11</v>
      </c>
      <c r="J21" s="16">
        <v>-0.34</v>
      </c>
      <c r="K21" s="12">
        <v>-0.45</v>
      </c>
      <c r="L21" s="16">
        <v>-0.45</v>
      </c>
      <c r="M21" s="7" t="s">
        <v>39</v>
      </c>
      <c r="O21" t="e">
        <f>VLOOKUP(M21,Лист1!N:N,1,0)</f>
        <v>#N/A</v>
      </c>
    </row>
  </sheetData>
  <autoFilter ref="B2:O21" xr:uid="{66360AD8-55AE-43AA-A355-F6EB6E204016}">
    <filterColumn colId="3" showButton="0"/>
  </autoFilter>
  <mergeCells count="20">
    <mergeCell ref="E5:F5"/>
    <mergeCell ref="E6:F6"/>
    <mergeCell ref="E7:F7"/>
    <mergeCell ref="E8:F8"/>
    <mergeCell ref="E21:F21"/>
    <mergeCell ref="E2:F2"/>
    <mergeCell ref="E15:F15"/>
    <mergeCell ref="E16:F16"/>
    <mergeCell ref="E17:F17"/>
    <mergeCell ref="E18:F18"/>
    <mergeCell ref="E19:F19"/>
    <mergeCell ref="E20:F20"/>
    <mergeCell ref="E9:F9"/>
    <mergeCell ref="E10:F10"/>
    <mergeCell ref="E11:F11"/>
    <mergeCell ref="E12:F12"/>
    <mergeCell ref="E13:F13"/>
    <mergeCell ref="E14:F14"/>
    <mergeCell ref="E3:F3"/>
    <mergeCell ref="E4:F4"/>
  </mergeCells>
  <pageMargins left="0.7" right="0.7" top="0.75" bottom="0.75" header="0.3" footer="0.3"/>
  <pageSetup paperSize="9" orientation="portrait" horizontalDpi="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Исходная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Артем Зайцев</cp:lastModifiedBy>
  <dcterms:created xsi:type="dcterms:W3CDTF">2022-10-27T16:00:22Z</dcterms:created>
  <dcterms:modified xsi:type="dcterms:W3CDTF">2022-11-01T06:46:04Z</dcterms:modified>
</cp:coreProperties>
</file>