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8455" windowHeight="13290" activeTab="2"/>
  </bookViews>
  <sheets>
    <sheet name="Messaufbau_Messdaten" sheetId="1" r:id="rId1"/>
    <sheet name="Modell+Rechnung" sheetId="2" r:id="rId2"/>
    <sheet name="testing_ground" sheetId="3" r:id="rId3"/>
  </sheets>
  <definedNames>
    <definedName name="d_10">Messaufbau_Messdaten!$I$9</definedName>
    <definedName name="d_20">Messaufbau_Messdaten!$I$10</definedName>
    <definedName name="d_30">Messaufbau_Messdaten!$I$11</definedName>
  </definedNames>
  <calcPr calcId="125725"/>
</workbook>
</file>

<file path=xl/calcChain.xml><?xml version="1.0" encoding="utf-8"?>
<calcChain xmlns="http://schemas.openxmlformats.org/spreadsheetml/2006/main">
  <c r="L33" i="3"/>
  <c r="L34"/>
  <c r="L32"/>
  <c r="H33"/>
  <c r="I33"/>
  <c r="J33"/>
  <c r="H34"/>
  <c r="I34"/>
  <c r="J34"/>
  <c r="I32"/>
  <c r="J32"/>
  <c r="H32"/>
  <c r="B36"/>
  <c r="B37"/>
  <c r="B35"/>
  <c r="H26"/>
  <c r="B33"/>
  <c r="H22"/>
  <c r="H23"/>
  <c r="H21"/>
  <c r="J17"/>
  <c r="J16"/>
  <c r="J15"/>
  <c r="B26"/>
  <c r="C26"/>
  <c r="B27"/>
  <c r="C27"/>
  <c r="C25"/>
  <c r="B25"/>
  <c r="D26"/>
  <c r="D27"/>
  <c r="D25"/>
  <c r="D20"/>
  <c r="C20"/>
  <c r="B20"/>
  <c r="D19"/>
  <c r="C19"/>
  <c r="B19"/>
  <c r="D18"/>
  <c r="C18"/>
  <c r="B23" s="1"/>
  <c r="B18"/>
  <c r="D13"/>
  <c r="C13"/>
  <c r="B13"/>
  <c r="D12"/>
  <c r="C12"/>
  <c r="B12"/>
  <c r="D11"/>
  <c r="B16" s="1"/>
  <c r="C11"/>
  <c r="B11"/>
  <c r="B9"/>
  <c r="B30" l="1"/>
</calcChain>
</file>

<file path=xl/sharedStrings.xml><?xml version="1.0" encoding="utf-8"?>
<sst xmlns="http://schemas.openxmlformats.org/spreadsheetml/2006/main" count="38" uniqueCount="35">
  <si>
    <t>(0,0)</t>
  </si>
  <si>
    <t>(1,0)</t>
  </si>
  <si>
    <t>(0,1)</t>
  </si>
  <si>
    <t>(x_0,y_0,z_0)</t>
  </si>
  <si>
    <t>R_0</t>
  </si>
  <si>
    <t>Referenzpunkt</t>
  </si>
  <si>
    <t>Reproduzierbare Aufstellung</t>
  </si>
  <si>
    <t>A_j</t>
  </si>
  <si>
    <t>P_i</t>
  </si>
  <si>
    <t>Antennen Anordnung</t>
  </si>
  <si>
    <t>Modell</t>
  </si>
  <si>
    <t>y-y_j</t>
  </si>
  <si>
    <t>z-z_j</t>
  </si>
  <si>
    <t>x-x_j</t>
  </si>
  <si>
    <t>c_1j</t>
  </si>
  <si>
    <t>c_3j</t>
  </si>
  <si>
    <t>c_2j</t>
  </si>
  <si>
    <t>x_1-x_0</t>
  </si>
  <si>
    <t>x_2-x_0</t>
  </si>
  <si>
    <t>x_3-x_0</t>
  </si>
  <si>
    <t>y_1-y_0</t>
  </si>
  <si>
    <t>z_1-z_0</t>
  </si>
  <si>
    <t>y_2-y_0</t>
  </si>
  <si>
    <t>y_3-y_0</t>
  </si>
  <si>
    <t>z_3-z_0</t>
  </si>
  <si>
    <t>z_2-z_0</t>
  </si>
  <si>
    <t>c_bj</t>
  </si>
  <si>
    <t>=</t>
  </si>
  <si>
    <t>1/2[-r_j^2-r_ab^2+d_bj^2]</t>
  </si>
  <si>
    <t>d_10</t>
  </si>
  <si>
    <t>d_20</t>
  </si>
  <si>
    <t>d_30</t>
  </si>
  <si>
    <t>x_1</t>
  </si>
  <si>
    <t>x_2</t>
  </si>
  <si>
    <t>x_3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</si>
</sst>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Ubuntu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8" xfId="0" applyBorder="1"/>
    <xf numFmtId="0" fontId="1" fillId="0" borderId="7" xfId="0" applyFont="1" applyBorder="1"/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3</xdr:row>
      <xdr:rowOff>0</xdr:rowOff>
    </xdr:from>
    <xdr:to>
      <xdr:col>7</xdr:col>
      <xdr:colOff>0</xdr:colOff>
      <xdr:row>6</xdr:row>
      <xdr:rowOff>180975</xdr:rowOff>
    </xdr:to>
    <xdr:cxnSp macro="">
      <xdr:nvCxnSpPr>
        <xdr:cNvPr id="3" name="Gerade Verbindung mit Pfeil 2"/>
        <xdr:cNvCxnSpPr/>
      </xdr:nvCxnSpPr>
      <xdr:spPr>
        <a:xfrm>
          <a:off x="3790950" y="571500"/>
          <a:ext cx="154305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</xdr:row>
      <xdr:rowOff>0</xdr:rowOff>
    </xdr:from>
    <xdr:to>
      <xdr:col>7</xdr:col>
      <xdr:colOff>0</xdr:colOff>
      <xdr:row>6</xdr:row>
      <xdr:rowOff>180975</xdr:rowOff>
    </xdr:to>
    <xdr:cxnSp macro="">
      <xdr:nvCxnSpPr>
        <xdr:cNvPr id="6" name="Gerade Verbindung mit Pfeil 5"/>
        <xdr:cNvCxnSpPr/>
      </xdr:nvCxnSpPr>
      <xdr:spPr>
        <a:xfrm>
          <a:off x="1533525" y="571500"/>
          <a:ext cx="290512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</xdr:row>
      <xdr:rowOff>180975</xdr:rowOff>
    </xdr:from>
    <xdr:to>
      <xdr:col>6</xdr:col>
      <xdr:colOff>752475</xdr:colOff>
      <xdr:row>11</xdr:row>
      <xdr:rowOff>180975</xdr:rowOff>
    </xdr:to>
    <xdr:cxnSp macro="">
      <xdr:nvCxnSpPr>
        <xdr:cNvPr id="7" name="Gerade Verbindung mit Pfeil 6"/>
        <xdr:cNvCxnSpPr/>
      </xdr:nvCxnSpPr>
      <xdr:spPr>
        <a:xfrm flipV="1">
          <a:off x="1514475" y="1323975"/>
          <a:ext cx="3810000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318879</xdr:colOff>
      <xdr:row>8</xdr:row>
      <xdr:rowOff>44726</xdr:rowOff>
    </xdr:from>
    <xdr:ext cx="432939" cy="264560"/>
    <xdr:sp macro="" textlink="">
      <xdr:nvSpPr>
        <xdr:cNvPr id="10" name="Textfeld 9"/>
        <xdr:cNvSpPr txBox="1"/>
      </xdr:nvSpPr>
      <xdr:spPr>
        <a:xfrm rot="20526684">
          <a:off x="2604879" y="1577009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de-DE" sz="1100" b="1"/>
            <a:t>d_i0</a:t>
          </a:r>
        </a:p>
      </xdr:txBody>
    </xdr:sp>
    <xdr:clientData/>
  </xdr:oneCellAnchor>
  <xdr:twoCellAnchor>
    <xdr:from>
      <xdr:col>2</xdr:col>
      <xdr:colOff>342900</xdr:colOff>
      <xdr:row>23</xdr:row>
      <xdr:rowOff>26817</xdr:rowOff>
    </xdr:from>
    <xdr:to>
      <xdr:col>2</xdr:col>
      <xdr:colOff>388619</xdr:colOff>
      <xdr:row>23</xdr:row>
      <xdr:rowOff>72536</xdr:rowOff>
    </xdr:to>
    <xdr:sp macro="" textlink="">
      <xdr:nvSpPr>
        <xdr:cNvPr id="11" name="Ellipse 10"/>
        <xdr:cNvSpPr/>
      </xdr:nvSpPr>
      <xdr:spPr>
        <a:xfrm>
          <a:off x="1866900" y="4420223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187569</xdr:colOff>
      <xdr:row>21</xdr:row>
      <xdr:rowOff>25352</xdr:rowOff>
    </xdr:from>
    <xdr:to>
      <xdr:col>3</xdr:col>
      <xdr:colOff>233288</xdr:colOff>
      <xdr:row>21</xdr:row>
      <xdr:rowOff>71071</xdr:rowOff>
    </xdr:to>
    <xdr:sp macro="" textlink="">
      <xdr:nvSpPr>
        <xdr:cNvPr id="12" name="Ellipse 11"/>
        <xdr:cNvSpPr/>
      </xdr:nvSpPr>
      <xdr:spPr>
        <a:xfrm>
          <a:off x="2473569" y="4033179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3</xdr:col>
      <xdr:colOff>237392</xdr:colOff>
      <xdr:row>24</xdr:row>
      <xdr:rowOff>75175</xdr:rowOff>
    </xdr:from>
    <xdr:to>
      <xdr:col>3</xdr:col>
      <xdr:colOff>283111</xdr:colOff>
      <xdr:row>24</xdr:row>
      <xdr:rowOff>120894</xdr:rowOff>
    </xdr:to>
    <xdr:sp macro="" textlink="">
      <xdr:nvSpPr>
        <xdr:cNvPr id="13" name="Ellipse 12"/>
        <xdr:cNvSpPr/>
      </xdr:nvSpPr>
      <xdr:spPr>
        <a:xfrm>
          <a:off x="2523392" y="4654502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de-DE" sz="1100"/>
            <a:t>sasdas</a:t>
          </a:r>
        </a:p>
      </xdr:txBody>
    </xdr:sp>
    <xdr:clientData/>
  </xdr:twoCellAnchor>
  <xdr:twoCellAnchor>
    <xdr:from>
      <xdr:col>4</xdr:col>
      <xdr:colOff>433754</xdr:colOff>
      <xdr:row>23</xdr:row>
      <xdr:rowOff>59056</xdr:rowOff>
    </xdr:from>
    <xdr:to>
      <xdr:col>4</xdr:col>
      <xdr:colOff>479473</xdr:colOff>
      <xdr:row>23</xdr:row>
      <xdr:rowOff>104775</xdr:rowOff>
    </xdr:to>
    <xdr:sp macro="" textlink="">
      <xdr:nvSpPr>
        <xdr:cNvPr id="14" name="Ellipse 13"/>
        <xdr:cNvSpPr/>
      </xdr:nvSpPr>
      <xdr:spPr>
        <a:xfrm>
          <a:off x="3481754" y="4447883"/>
          <a:ext cx="45719" cy="45719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  <xdr:twoCellAnchor>
    <xdr:from>
      <xdr:col>2</xdr:col>
      <xdr:colOff>1</xdr:colOff>
      <xdr:row>11</xdr:row>
      <xdr:rowOff>190499</xdr:rowOff>
    </xdr:from>
    <xdr:to>
      <xdr:col>2</xdr:col>
      <xdr:colOff>365761</xdr:colOff>
      <xdr:row>23</xdr:row>
      <xdr:rowOff>26816</xdr:rowOff>
    </xdr:to>
    <xdr:cxnSp macro="">
      <xdr:nvCxnSpPr>
        <xdr:cNvPr id="15" name="Gerade Verbindung mit Pfeil 14"/>
        <xdr:cNvCxnSpPr>
          <a:endCxn id="11" idx="0"/>
        </xdr:cNvCxnSpPr>
      </xdr:nvCxnSpPr>
      <xdr:spPr>
        <a:xfrm rot="16200000" flipH="1">
          <a:off x="645722" y="3173571"/>
          <a:ext cx="2122317" cy="36576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4645</xdr:colOff>
      <xdr:row>2</xdr:row>
      <xdr:rowOff>195149</xdr:rowOff>
    </xdr:from>
    <xdr:to>
      <xdr:col>2</xdr:col>
      <xdr:colOff>349594</xdr:colOff>
      <xdr:row>23</xdr:row>
      <xdr:rowOff>33512</xdr:rowOff>
    </xdr:to>
    <xdr:cxnSp macro="">
      <xdr:nvCxnSpPr>
        <xdr:cNvPr id="19" name="Gerade Verbindung mit Pfeil 18"/>
        <xdr:cNvCxnSpPr>
          <a:endCxn id="11" idx="1"/>
        </xdr:cNvCxnSpPr>
      </xdr:nvCxnSpPr>
      <xdr:spPr>
        <a:xfrm rot="16200000" flipH="1">
          <a:off x="-222958" y="2327752"/>
          <a:ext cx="3848156" cy="344949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381924</xdr:colOff>
      <xdr:row>2</xdr:row>
      <xdr:rowOff>195149</xdr:rowOff>
    </xdr:from>
    <xdr:to>
      <xdr:col>4</xdr:col>
      <xdr:colOff>757354</xdr:colOff>
      <xdr:row>23</xdr:row>
      <xdr:rowOff>33512</xdr:rowOff>
    </xdr:to>
    <xdr:cxnSp macro="">
      <xdr:nvCxnSpPr>
        <xdr:cNvPr id="21" name="Gerade Verbindung mit Pfeil 20"/>
        <xdr:cNvCxnSpPr>
          <a:endCxn id="11" idx="7"/>
        </xdr:cNvCxnSpPr>
      </xdr:nvCxnSpPr>
      <xdr:spPr>
        <a:xfrm rot="5400000">
          <a:off x="931561" y="1550512"/>
          <a:ext cx="3848156" cy="1899430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3</xdr:col>
      <xdr:colOff>337038</xdr:colOff>
      <xdr:row>20</xdr:row>
      <xdr:rowOff>109904</xdr:rowOff>
    </xdr:from>
    <xdr:ext cx="967957" cy="264560"/>
    <xdr:sp macro="" textlink="">
      <xdr:nvSpPr>
        <xdr:cNvPr id="26" name="Textfeld 25"/>
        <xdr:cNvSpPr txBox="1"/>
      </xdr:nvSpPr>
      <xdr:spPr>
        <a:xfrm>
          <a:off x="2623038" y="3927231"/>
          <a:ext cx="9679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de-DE" sz="1100"/>
            <a:t>Antennen A_j</a:t>
          </a:r>
        </a:p>
      </xdr:txBody>
    </xdr:sp>
    <xdr:clientData/>
  </xdr:oneCellAnchor>
  <xdr:oneCellAnchor>
    <xdr:from>
      <xdr:col>3</xdr:col>
      <xdr:colOff>240730</xdr:colOff>
      <xdr:row>12</xdr:row>
      <xdr:rowOff>88089</xdr:rowOff>
    </xdr:from>
    <xdr:ext cx="264560" cy="432939"/>
    <xdr:sp macro="" textlink="">
      <xdr:nvSpPr>
        <xdr:cNvPr id="27" name="Textfeld 26"/>
        <xdr:cNvSpPr txBox="1"/>
      </xdr:nvSpPr>
      <xdr:spPr>
        <a:xfrm rot="17792813">
          <a:off x="2442540" y="2466562"/>
          <a:ext cx="4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de-DE" sz="1100" b="1"/>
            <a:t>r_ij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zoomScale="115" zoomScaleNormal="115" workbookViewId="0">
      <selection activeCell="H9" sqref="H9"/>
    </sheetView>
  </sheetViews>
  <sheetFormatPr baseColWidth="10" defaultRowHeight="15"/>
  <cols>
    <col min="6" max="7" width="4.7109375" customWidth="1"/>
    <col min="8" max="8" width="5.42578125" bestFit="1" customWidth="1"/>
  </cols>
  <sheetData>
    <row r="1" spans="2:9">
      <c r="B1" s="16" t="s">
        <v>6</v>
      </c>
      <c r="C1" s="16"/>
      <c r="D1" s="16"/>
      <c r="E1" s="16"/>
      <c r="G1" s="7"/>
    </row>
    <row r="2" spans="2:9">
      <c r="G2" s="7"/>
    </row>
    <row r="3" spans="2:9" ht="15.75" thickBot="1">
      <c r="B3" s="1" t="s">
        <v>0</v>
      </c>
      <c r="C3" s="3"/>
      <c r="D3" s="3"/>
      <c r="E3" s="4" t="s">
        <v>1</v>
      </c>
      <c r="G3" s="7"/>
    </row>
    <row r="4" spans="2:9">
      <c r="B4" s="5"/>
      <c r="C4" s="2"/>
      <c r="D4" s="2"/>
      <c r="E4" s="2"/>
      <c r="G4" s="7"/>
    </row>
    <row r="5" spans="2:9">
      <c r="B5" s="5"/>
      <c r="C5" s="2"/>
      <c r="G5" s="7"/>
    </row>
    <row r="6" spans="2:9">
      <c r="B6" s="5"/>
      <c r="C6" s="2"/>
      <c r="G6" s="7"/>
      <c r="H6" s="15" t="s">
        <v>5</v>
      </c>
      <c r="I6" s="15"/>
    </row>
    <row r="7" spans="2:9">
      <c r="B7" s="5"/>
      <c r="C7" s="2"/>
      <c r="G7" s="7"/>
      <c r="H7" t="s">
        <v>4</v>
      </c>
      <c r="I7" t="s">
        <v>3</v>
      </c>
    </row>
    <row r="8" spans="2:9">
      <c r="B8" s="5"/>
      <c r="C8" s="2"/>
      <c r="G8" s="7"/>
    </row>
    <row r="9" spans="2:9">
      <c r="B9" s="5"/>
      <c r="C9" s="2"/>
      <c r="G9" s="7"/>
      <c r="H9" t="s">
        <v>29</v>
      </c>
      <c r="I9">
        <v>2.71</v>
      </c>
    </row>
    <row r="10" spans="2:9">
      <c r="B10" s="5"/>
      <c r="C10" s="2"/>
      <c r="G10" s="7"/>
      <c r="H10" t="s">
        <v>30</v>
      </c>
      <c r="I10">
        <v>1.972</v>
      </c>
    </row>
    <row r="11" spans="2:9">
      <c r="B11" s="5"/>
      <c r="C11" s="2"/>
      <c r="G11" s="7"/>
      <c r="H11" t="s">
        <v>31</v>
      </c>
      <c r="I11">
        <v>2.87</v>
      </c>
    </row>
    <row r="12" spans="2:9">
      <c r="B12" s="6" t="s">
        <v>2</v>
      </c>
      <c r="C12" s="2"/>
      <c r="G12" s="7"/>
    </row>
    <row r="13" spans="2:9">
      <c r="G13" s="7"/>
    </row>
    <row r="14" spans="2:9">
      <c r="G14" s="7"/>
    </row>
    <row r="15" spans="2:9">
      <c r="G15" s="7"/>
    </row>
    <row r="16" spans="2:9">
      <c r="G16" s="7"/>
    </row>
    <row r="17" spans="1:17">
      <c r="G17" s="7"/>
      <c r="J17" t="s">
        <v>7</v>
      </c>
    </row>
    <row r="18" spans="1:17">
      <c r="G18" s="7"/>
      <c r="I18" s="11" t="s">
        <v>8</v>
      </c>
      <c r="J18" s="12">
        <v>0</v>
      </c>
      <c r="K18" s="12">
        <v>1</v>
      </c>
      <c r="L18" s="12">
        <v>2</v>
      </c>
      <c r="M18" s="12">
        <v>3</v>
      </c>
      <c r="N18" s="12">
        <v>4</v>
      </c>
      <c r="O18" s="12">
        <v>5</v>
      </c>
      <c r="P18" s="12">
        <v>6</v>
      </c>
      <c r="Q18" s="12">
        <v>7</v>
      </c>
    </row>
    <row r="19" spans="1:17">
      <c r="B19" s="16" t="s">
        <v>9</v>
      </c>
      <c r="C19" s="16"/>
      <c r="D19" s="16"/>
      <c r="E19" s="16"/>
      <c r="G19" s="7"/>
      <c r="I19" s="10">
        <v>1</v>
      </c>
      <c r="J19">
        <v>1.18</v>
      </c>
      <c r="K19">
        <v>1.81</v>
      </c>
      <c r="L19">
        <v>2.2599999999999998</v>
      </c>
      <c r="M19">
        <v>1.58</v>
      </c>
      <c r="N19">
        <v>2.3199999999999998</v>
      </c>
      <c r="O19">
        <v>1.71</v>
      </c>
      <c r="P19">
        <v>1.95</v>
      </c>
      <c r="Q19">
        <v>1.49</v>
      </c>
    </row>
    <row r="20" spans="1:17">
      <c r="G20" s="7"/>
      <c r="I20" s="10">
        <v>2</v>
      </c>
      <c r="J20">
        <v>1.1200000000000001</v>
      </c>
      <c r="K20">
        <v>2.2400000000000002</v>
      </c>
      <c r="L20">
        <v>1.84</v>
      </c>
      <c r="M20">
        <v>2.1</v>
      </c>
      <c r="N20">
        <v>1.76</v>
      </c>
      <c r="O20">
        <v>2.13</v>
      </c>
      <c r="P20">
        <v>1.7</v>
      </c>
      <c r="Q20">
        <v>1.46</v>
      </c>
    </row>
    <row r="21" spans="1:17">
      <c r="G21" s="7"/>
      <c r="I21" s="10">
        <v>3</v>
      </c>
      <c r="J21">
        <v>1.81</v>
      </c>
      <c r="K21">
        <v>2.29</v>
      </c>
      <c r="L21">
        <v>2.66</v>
      </c>
      <c r="M21">
        <v>1.8</v>
      </c>
      <c r="N21">
        <v>2.42</v>
      </c>
      <c r="O21">
        <v>1.45</v>
      </c>
      <c r="P21">
        <v>1.7</v>
      </c>
      <c r="Q21">
        <v>0.94</v>
      </c>
    </row>
    <row r="22" spans="1:17">
      <c r="G22" s="7"/>
    </row>
    <row r="23" spans="1:17">
      <c r="G23" s="7"/>
    </row>
    <row r="24" spans="1:17">
      <c r="G24" s="7"/>
    </row>
    <row r="25" spans="1:17">
      <c r="G25" s="7"/>
    </row>
    <row r="26" spans="1:17">
      <c r="G26" s="7"/>
    </row>
    <row r="27" spans="1:17" ht="15.75" thickBot="1">
      <c r="A27" s="8"/>
      <c r="B27" s="8"/>
      <c r="C27" s="8"/>
      <c r="D27" s="8"/>
      <c r="E27" s="8"/>
      <c r="F27" s="8"/>
      <c r="G27" s="9"/>
    </row>
    <row r="28" spans="1:17" ht="15.75" thickTop="1"/>
  </sheetData>
  <mergeCells count="3">
    <mergeCell ref="H6:I6"/>
    <mergeCell ref="B1:E1"/>
    <mergeCell ref="B19:E19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H21"/>
  <sheetViews>
    <sheetView topLeftCell="A19" workbookViewId="0">
      <selection activeCell="B25" sqref="B25:H51"/>
    </sheetView>
  </sheetViews>
  <sheetFormatPr baseColWidth="10" defaultRowHeight="15"/>
  <sheetData>
    <row r="3" spans="2:8">
      <c r="B3" t="s">
        <v>10</v>
      </c>
    </row>
    <row r="4" spans="2:8">
      <c r="B4" t="s">
        <v>17</v>
      </c>
      <c r="C4" t="s">
        <v>20</v>
      </c>
      <c r="D4" t="s">
        <v>21</v>
      </c>
      <c r="F4" t="s">
        <v>13</v>
      </c>
      <c r="H4" t="s">
        <v>14</v>
      </c>
    </row>
    <row r="5" spans="2:8">
      <c r="B5" t="s">
        <v>18</v>
      </c>
      <c r="C5" t="s">
        <v>22</v>
      </c>
      <c r="D5" t="s">
        <v>25</v>
      </c>
      <c r="F5" t="s">
        <v>11</v>
      </c>
      <c r="H5" t="s">
        <v>16</v>
      </c>
    </row>
    <row r="6" spans="2:8">
      <c r="B6" t="s">
        <v>19</v>
      </c>
      <c r="C6" t="s">
        <v>23</v>
      </c>
      <c r="D6" t="s">
        <v>24</v>
      </c>
      <c r="F6" t="s">
        <v>12</v>
      </c>
      <c r="H6" t="s">
        <v>15</v>
      </c>
    </row>
    <row r="21" spans="2:4" ht="18.75">
      <c r="B21" s="13" t="s">
        <v>26</v>
      </c>
      <c r="C21" s="13" t="s">
        <v>27</v>
      </c>
      <c r="D21" s="14" t="s">
        <v>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L37"/>
  <sheetViews>
    <sheetView tabSelected="1" workbookViewId="0">
      <selection activeCell="B4" sqref="B4:L37"/>
    </sheetView>
  </sheetViews>
  <sheetFormatPr baseColWidth="10" defaultRowHeight="15"/>
  <sheetData>
    <row r="4" spans="2:10">
      <c r="B4">
        <v>3</v>
      </c>
      <c r="C4">
        <v>4</v>
      </c>
      <c r="D4">
        <v>6</v>
      </c>
      <c r="H4">
        <v>15</v>
      </c>
    </row>
    <row r="5" spans="2:10">
      <c r="B5">
        <v>5</v>
      </c>
      <c r="C5">
        <v>7</v>
      </c>
      <c r="D5">
        <v>-5</v>
      </c>
      <c r="H5">
        <v>20</v>
      </c>
    </row>
    <row r="6" spans="2:10">
      <c r="B6">
        <v>4</v>
      </c>
      <c r="C6">
        <v>8</v>
      </c>
      <c r="D6">
        <v>2</v>
      </c>
      <c r="H6">
        <v>-3</v>
      </c>
    </row>
    <row r="9" spans="2:10">
      <c r="B9">
        <f>MDETERM(B4:D6)</f>
        <v>113.99999999999997</v>
      </c>
    </row>
    <row r="11" spans="2:10">
      <c r="B11">
        <f>$H4</f>
        <v>15</v>
      </c>
      <c r="C11">
        <f>C4</f>
        <v>4</v>
      </c>
      <c r="D11">
        <f>D4</f>
        <v>6</v>
      </c>
    </row>
    <row r="12" spans="2:10">
      <c r="B12">
        <f>$H5</f>
        <v>20</v>
      </c>
      <c r="C12">
        <f>C5</f>
        <v>7</v>
      </c>
      <c r="D12">
        <f>D5</f>
        <v>-5</v>
      </c>
    </row>
    <row r="13" spans="2:10">
      <c r="B13">
        <f>$H6</f>
        <v>-3</v>
      </c>
      <c r="C13">
        <f>C6</f>
        <v>8</v>
      </c>
      <c r="D13">
        <f>D6</f>
        <v>2</v>
      </c>
    </row>
    <row r="15" spans="2:10">
      <c r="H15" t="s">
        <v>32</v>
      </c>
      <c r="I15" t="s">
        <v>27</v>
      </c>
      <c r="J15">
        <f>B16/$B$9</f>
        <v>15.754385964912286</v>
      </c>
    </row>
    <row r="16" spans="2:10">
      <c r="B16">
        <f>MDETERM(B11:D13)</f>
        <v>1796.0000000000002</v>
      </c>
      <c r="H16" t="s">
        <v>33</v>
      </c>
      <c r="I16" t="s">
        <v>27</v>
      </c>
      <c r="J16">
        <f>B23/$B$9</f>
        <v>-8.2894736842105292</v>
      </c>
    </row>
    <row r="17" spans="2:12">
      <c r="H17" t="s">
        <v>34</v>
      </c>
      <c r="I17" t="s">
        <v>27</v>
      </c>
      <c r="J17">
        <f>B30/$B$9</f>
        <v>0.14912280701754368</v>
      </c>
    </row>
    <row r="18" spans="2:12">
      <c r="B18">
        <f>B4</f>
        <v>3</v>
      </c>
      <c r="C18">
        <f>$H4</f>
        <v>15</v>
      </c>
      <c r="D18">
        <f>D4</f>
        <v>6</v>
      </c>
    </row>
    <row r="19" spans="2:12">
      <c r="B19">
        <f>B5</f>
        <v>5</v>
      </c>
      <c r="C19">
        <f>$H5</f>
        <v>20</v>
      </c>
      <c r="D19">
        <f>D5</f>
        <v>-5</v>
      </c>
    </row>
    <row r="20" spans="2:12">
      <c r="B20">
        <f>B6</f>
        <v>4</v>
      </c>
      <c r="C20">
        <f>$H6</f>
        <v>-3</v>
      </c>
      <c r="D20">
        <f>D6</f>
        <v>2</v>
      </c>
    </row>
    <row r="21" spans="2:12">
      <c r="H21">
        <f>MMULT(B4:D4,$J$15:$J$17)</f>
        <v>15.000000000000002</v>
      </c>
    </row>
    <row r="22" spans="2:12">
      <c r="H22">
        <f t="shared" ref="H22:H23" si="0">MMULT(B5:D5,$J$15:$J$17)</f>
        <v>20</v>
      </c>
    </row>
    <row r="23" spans="2:12">
      <c r="B23">
        <f>MDETERM(B18:D20)</f>
        <v>-945</v>
      </c>
      <c r="H23">
        <f t="shared" si="0"/>
        <v>-3.0000000000000018</v>
      </c>
    </row>
    <row r="25" spans="2:12">
      <c r="B25">
        <f>B4</f>
        <v>3</v>
      </c>
      <c r="C25">
        <f>C4</f>
        <v>4</v>
      </c>
      <c r="D25">
        <f>$H4</f>
        <v>15</v>
      </c>
    </row>
    <row r="26" spans="2:12">
      <c r="B26">
        <f t="shared" ref="B26:C26" si="1">B5</f>
        <v>5</v>
      </c>
      <c r="C26">
        <f t="shared" si="1"/>
        <v>7</v>
      </c>
      <c r="D26">
        <f t="shared" ref="D26:D27" si="2">$H5</f>
        <v>20</v>
      </c>
      <c r="H26">
        <f>MMULT(MINVERSE(B4:D6),H4:H6)</f>
        <v>15.754385964912284</v>
      </c>
    </row>
    <row r="27" spans="2:12">
      <c r="B27">
        <f t="shared" ref="B27:C27" si="3">B6</f>
        <v>4</v>
      </c>
      <c r="C27">
        <f t="shared" si="3"/>
        <v>8</v>
      </c>
      <c r="D27">
        <f t="shared" si="2"/>
        <v>-3</v>
      </c>
    </row>
    <row r="30" spans="2:12">
      <c r="B30">
        <f>MDETERM(B25:D27)</f>
        <v>16.999999999999975</v>
      </c>
    </row>
    <row r="32" spans="2:12">
      <c r="H32" s="17">
        <f>INDEX(MINVERSE($B$4:$D$6),ROW(A1),COLUMN(A1))</f>
        <v>0.47368421052631582</v>
      </c>
      <c r="I32" s="17">
        <f t="shared" ref="I32:J32" si="4">INDEX(MINVERSE($B$4:$D$6),ROW(B1),COLUMN(B1))</f>
        <v>0.35087719298245623</v>
      </c>
      <c r="J32" s="17">
        <f t="shared" si="4"/>
        <v>-0.54385964912280715</v>
      </c>
      <c r="L32">
        <f>MMULT($H$32:$J$34,$H$4:$H$6)</f>
        <v>15.754385964912284</v>
      </c>
    </row>
    <row r="33" spans="2:12">
      <c r="B33">
        <f>MINVERSE(B4:D6)</f>
        <v>0.47368421052631582</v>
      </c>
      <c r="H33" s="17">
        <f t="shared" ref="H33:H34" si="5">INDEX(MINVERSE($B$4:$D$6),ROW(A2),COLUMN(A2))</f>
        <v>-0.26315789473684215</v>
      </c>
      <c r="I33" s="17">
        <f t="shared" ref="I33:I34" si="6">INDEX(MINVERSE($B$4:$D$6),ROW(B2),COLUMN(B2))</f>
        <v>-0.15789473684210528</v>
      </c>
      <c r="J33" s="17">
        <f t="shared" ref="J33:J34" si="7">INDEX(MINVERSE($B$4:$D$6),ROW(C2),COLUMN(C2))</f>
        <v>0.39473684210526322</v>
      </c>
      <c r="L33">
        <f t="shared" ref="L33:L34" si="8">MMULT($H$32:$J$34,$H$4:$H$6)</f>
        <v>15.754385964912284</v>
      </c>
    </row>
    <row r="34" spans="2:12">
      <c r="H34" s="17">
        <f t="shared" si="5"/>
        <v>0.10526315789473684</v>
      </c>
      <c r="I34" s="17">
        <f t="shared" si="6"/>
        <v>-7.0175438596491238E-2</v>
      </c>
      <c r="J34" s="17">
        <f t="shared" si="7"/>
        <v>8.7719298245614134E-3</v>
      </c>
      <c r="L34">
        <f t="shared" si="8"/>
        <v>15.754385964912284</v>
      </c>
    </row>
    <row r="35" spans="2:12">
      <c r="B35" s="17">
        <f>INDEX(MMULT(MINVERSE($B$4:$D$6),$H$4:$H$6),ROW(A1),COLUMN(A1))</f>
        <v>15.754385964912284</v>
      </c>
      <c r="C35" s="17"/>
      <c r="D35" s="17"/>
    </row>
    <row r="36" spans="2:12">
      <c r="B36" s="17">
        <f t="shared" ref="B36:D36" si="9">INDEX(MMULT(MINVERSE($B$4:$D$6),$H$4:$H$6),ROW(A2),COLUMN(A2))</f>
        <v>-8.2894736842105274</v>
      </c>
      <c r="C36" s="17"/>
      <c r="D36" s="17"/>
    </row>
    <row r="37" spans="2:12">
      <c r="B37" s="17">
        <f t="shared" ref="B37:D37" si="10">INDEX(MMULT(MINVERSE($B$4:$D$6),$H$4:$H$6),ROW(A3),COLUMN(A3))</f>
        <v>0.14912280701754371</v>
      </c>
      <c r="C37" s="17"/>
      <c r="D37" s="1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Messaufbau_Messdaten</vt:lpstr>
      <vt:lpstr>Modell+Rechnung</vt:lpstr>
      <vt:lpstr>testing_ground</vt:lpstr>
      <vt:lpstr>d_10</vt:lpstr>
      <vt:lpstr>d_20</vt:lpstr>
      <vt:lpstr>d_30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2013-05-15T11:03:42Z</dcterms:created>
  <dcterms:modified xsi:type="dcterms:W3CDTF">2013-05-20T16:39:58Z</dcterms:modified>
</cp:coreProperties>
</file>