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mhenn/Documents/GitHub/Incident-Management-Process-BPIC2014/reports/"/>
    </mc:Choice>
  </mc:AlternateContent>
  <xr:revisionPtr revIDLastSave="0" documentId="13_ncr:1_{EEFBF80B-737E-6C43-9497-ACE8192A602C}" xr6:coauthVersionLast="45" xr6:coauthVersionMax="45" xr10:uidLastSave="{00000000-0000-0000-0000-000000000000}"/>
  <bookViews>
    <workbookView xWindow="5180" yWindow="3060" windowWidth="28040" windowHeight="17440" activeTab="1" xr2:uid="{00000000-000D-0000-FFFF-FFFF00000000}"/>
  </bookViews>
  <sheets>
    <sheet name="05.01 Transformation Metric (2)" sheetId="2" r:id="rId1"/>
    <sheet name="Pre Drop Correlated Var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K3" i="2"/>
  <c r="K4" i="2"/>
  <c r="K5" i="2"/>
  <c r="K6" i="2"/>
  <c r="K7" i="2"/>
  <c r="J3" i="2"/>
  <c r="J4" i="2"/>
  <c r="J5" i="2"/>
  <c r="J6" i="2"/>
  <c r="J7" i="2"/>
  <c r="L3" i="1" l="1"/>
  <c r="L4" i="1"/>
  <c r="L5" i="1"/>
  <c r="L6" i="1"/>
  <c r="L7" i="1"/>
  <c r="K3" i="1"/>
  <c r="K4" i="1"/>
  <c r="K5" i="1"/>
  <c r="K6" i="1"/>
  <c r="K7" i="1"/>
  <c r="J4" i="1"/>
  <c r="J5" i="1"/>
  <c r="J6" i="1"/>
  <c r="J7" i="1"/>
  <c r="J3" i="1"/>
</calcChain>
</file>

<file path=xl/sharedStrings.xml><?xml version="1.0" encoding="utf-8"?>
<sst xmlns="http://schemas.openxmlformats.org/spreadsheetml/2006/main" count="122" uniqueCount="57">
  <si>
    <t>MEstMetadata</t>
  </si>
  <si>
    <t>TargetMetadata</t>
  </si>
  <si>
    <t>WOEMetadata</t>
  </si>
  <si>
    <t>HelmertMetadata</t>
  </si>
  <si>
    <t>RobustMetadata</t>
  </si>
  <si>
    <t>Name</t>
  </si>
  <si>
    <t>Bare Bones with MEstimate Encoder</t>
  </si>
  <si>
    <t>Bare Bones with Target Encoder</t>
  </si>
  <si>
    <t>Bare Bones with WOE Encoder</t>
  </si>
  <si>
    <t>Bare Bones with Helmert Encoder</t>
  </si>
  <si>
    <t>Bare Bones with WOE and RobustScaler</t>
  </si>
  <si>
    <t>Column Transforms</t>
  </si>
  <si>
    <t>['mestimateencoder', 'standardscaler']</t>
  </si>
  <si>
    <t>['targetencoder', 'standardscaler']</t>
  </si>
  <si>
    <t>['woeencoder', 'standardscaler']</t>
  </si>
  <si>
    <t>['helmertencoder', 'standardscaler']</t>
  </si>
  <si>
    <t>['woeencoder', 'robustscaler']</t>
  </si>
  <si>
    <t>Classifier</t>
  </si>
  <si>
    <t>LogisticRegression(C=1.0, class_weight=None, dual=False, fit_intercept=True,
                   intercept_scaling=1, l1_ratio=None, max_iter=100,
                   multi_class='auto', n_jobs=None, penalty='l2',
                   random_state=None, solver='lbfgs', tol=0.0001, verbose=0,
                   warm_start=False)</t>
  </si>
  <si>
    <t>Classifier - Intercept</t>
  </si>
  <si>
    <t>Classifier - Coefficients</t>
  </si>
  <si>
    <t xml:space="preserve">                                   0
CI_Name_aff                 3.836144
Service_Component_WBS_aff  -1.941077
Impact                      0.534125
Urgency                     0.557586
KM_number                   4.737794
Count_Related_Interactions  4.476919
Count_Related_Incidents     5.356005
Count_Related_Changes      -0.505157
Open_Time_HourOfDay         0.184350
Open_Time_DayOfWeek        -0.033200
CI_TypeSubType_aff         -0.003490</t>
  </si>
  <si>
    <t xml:space="preserve">                                   0
CI_Name_aff                 1.101768
Service_Component_WBS_aff  -0.110784
Impact                      0.548248
Urgency                     0.591741
KM_number                   5.129803
Count_Related_Interactions  4.420245
Count_Related_Incidents     5.229524
Count_Related_Changes       0.118130
Open_Time_HourOfDay         0.190665
Open_Time_DayOfWeek        -0.033615
CI_TypeSubType_aff          0.003000</t>
  </si>
  <si>
    <t xml:space="preserve">                                   0
CI_Name_aff                 0.149429
Service_Component_WBS_aff   0.020647
Impact                      0.171251
Urgency                     0.037602
KM_number                   1.068385
Count_Related_Interactions  1.175950
Count_Related_Incidents     1.246824
Count_Related_Changes       0.028382
Open_Time_HourOfDay         0.183388
Open_Time_DayOfWeek        -0.037186
CI_TypeSubType_aff          0.003254</t>
  </si>
  <si>
    <t>[[-0.00360475  0.02535751 -0.01717745 ...  0.1883989   0.0070423
   0.00773264]]</t>
  </si>
  <si>
    <t>[[ 0.14942652  0.02063314  0.17104613  0.03734741  1.06838895  1.17583261
   1.24694262  0.02840885  0.12722852 -0.0598204   0.02354358]]</t>
  </si>
  <si>
    <t>Metrics - Cross Validation Accuracy</t>
  </si>
  <si>
    <t>Metrics - F1 score</t>
  </si>
  <si>
    <t>Metrics - Confusion Matrix Classification Accuracy</t>
  </si>
  <si>
    <t>Metrics - Confusion Matrix Classification Error</t>
  </si>
  <si>
    <t>Metrics - Confusion Matrix True Positive Rate</t>
  </si>
  <si>
    <t>Metrics - Confusion Matrix True Negative Rate</t>
  </si>
  <si>
    <t>Metrics - Confusion Matrix False Positive Rate</t>
  </si>
  <si>
    <t>Metrics - Confusion Matrix Precision</t>
  </si>
  <si>
    <t>Metrics - ROC Curve fpr array</t>
  </si>
  <si>
    <t>[0.         0.         0.         ... 0.99932841 0.99973136 1.        ]</t>
  </si>
  <si>
    <t>[0.         0.         0.         ... 0.99905977 0.99905977 1.        ]</t>
  </si>
  <si>
    <t>[0.         0.         0.         ... 0.99919409 0.99946273 1.        ]</t>
  </si>
  <si>
    <t>[0.         0.         0.         ... 0.99973136 0.99973136 1.        ]</t>
  </si>
  <si>
    <t>Metrics - ROC Curve tpr array</t>
  </si>
  <si>
    <t>[0.00000000e+00 3.20718409e-04 1.28287364e-03 ... 1.00000000e+00
 1.00000000e+00 1.00000000e+00]</t>
  </si>
  <si>
    <t>[0.00000000e+00 3.20718409e-04 1.28287364e-03 ... 9.99679282e-01
 1.00000000e+00 1.00000000e+00]</t>
  </si>
  <si>
    <t>[0.00000000e+00 3.20718409e-04 9.62155228e-04 ... 9.97754971e-01
 1.00000000e+00 1.00000000e+00]</t>
  </si>
  <si>
    <t>Metrics - AUC</t>
  </si>
  <si>
    <t>Column1</t>
  </si>
  <si>
    <t xml:space="preserve">                                   0
Service_Component_WBS_aff   0.176063
Urgency                     0.789836
KM_number                   6.032809
Count_Related_Interactions  4.427685
Count_Related_Incidents     5.286315
Count_Related_Changes       0.073164
Open_Time_HourOfDay         0.184935
Open_Time_DayOfWeek        -0.031457
CI_TypeSubType_aff          0.002674</t>
  </si>
  <si>
    <t xml:space="preserve">                                   0
Service_Component_WBS_aff   0.465650
Urgency                     0.936344
KM_number                   5.528813
Count_Related_Interactions  4.423700
Count_Related_Incidents     5.229369
Count_Related_Changes       0.158573
Open_Time_HourOfDay         0.189712
Open_Time_DayOfWeek        -0.032066
CI_TypeSubType_aff          0.004637</t>
  </si>
  <si>
    <t xml:space="preserve">                                   0
Service_Component_WBS_aff   0.103594
Urgency                     0.187539
KM_number                   1.121845
Count_Related_Interactions  1.173003
Count_Related_Incidents     1.246162
Count_Related_Changes       0.039549
Open_Time_HourOfDay         0.182241
Open_Time_DayOfWeek        -0.035957
CI_TypeSubType_aff          0.004179</t>
  </si>
  <si>
    <t>[[-0.01210697  0.027224   -0.0264269  ...  0.20972854 -0.00088431
   0.00249929]]</t>
  </si>
  <si>
    <t>[[ 0.10361511  0.18809943  1.12185888  1.17291903  1.24618104  0.03946429
   0.12646042 -0.057854    0.03023913]]</t>
  </si>
  <si>
    <t>[0.         0.         0.         ... 0.9985225  0.99892545 1.        ]</t>
  </si>
  <si>
    <t>[0.         0.         0.         ... 0.99892545 0.99892545 1.        ]</t>
  </si>
  <si>
    <t>[0.         0.         0.         ... 0.99946273 0.99973136 1.        ]</t>
  </si>
  <si>
    <t>[0.00000000e+00 1.34318334e-04 2.68636669e-04 ... 9.99865682e-01
 9.99865682e-01 1.00000000e+00]</t>
  </si>
  <si>
    <t>[0.00000000e+00 3.20718409e-04 2.88646568e-03 ... 1.00000000e+00
 1.00000000e+00 1.00000000e+00]</t>
  </si>
  <si>
    <t>[0.00000000e+00 3.20718409e-04 2.88646568e-03 ... 9.99679282e-01
 1.00000000e+00 1.00000000e+00]</t>
  </si>
  <si>
    <t>[0.         0.         0.         ... 0.99967928 1.         1.      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</si>
</sst>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2395B5-3CF4-D841-A9CE-6885F54FF498}" name="Table3" displayName="Table3" ref="A1:F17" totalsRowShown="0" dataCellStyle="Normal">
  <autoFilter ref="A1:F17" xr:uid="{F76B0343-6181-4448-8CF1-5FB202840463}"/>
  <tableColumns count="6">
    <tableColumn id="1" xr3:uid="{BFA82A2C-C8A2-924F-A23C-199DB8DEE6EA}" name="Column1" dataCellStyle="Normal"/>
    <tableColumn id="2" xr3:uid="{09F3040A-5853-3946-AAAC-E04BC37848E0}" name="MEstMetadata" dataCellStyle="Normal"/>
    <tableColumn id="3" xr3:uid="{7EF4EB08-2449-FA40-AF98-84F62A428B46}" name="TargetMetadata" dataCellStyle="Normal"/>
    <tableColumn id="4" xr3:uid="{EA2BA0DE-DE10-A84C-AF12-B8278C0942B7}" name="WOEMetadata" dataCellStyle="Normal"/>
    <tableColumn id="5" xr3:uid="{8EA75F91-8BDA-D242-B0E6-FEE0F71B972B}" name="HelmertMetadata" dataCellStyle="Normal"/>
    <tableColumn id="6" xr3:uid="{960CA140-53C0-E44F-B048-7DFEF8545F7D}" name="RobustMetadata" dataCellStyle="Norm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BA81FA-62C8-F340-B33D-E50977DA14AD}" name="Table25" displayName="Table25" ref="I2:L7" totalsRowShown="0" headerRowCellStyle="Normal" dataCellStyle="Normal">
  <autoFilter ref="I2:L7" xr:uid="{F408AD5F-8DA8-A645-989D-79C0C207AE30}"/>
  <tableColumns count="4">
    <tableColumn id="1" xr3:uid="{FD8C7207-EA50-5743-9006-21BD0C9A7CEE}" name="Column1" dataCellStyle="Normal"/>
    <tableColumn id="2" xr3:uid="{620422A4-61EB-5045-9A56-193F23049EA4}" name="Metrics - Cross Validation Accuracy" dataDxfId="2" dataCellStyle="Normal">
      <calculatedColumnFormula>INDEX(Table3[],MATCH(Table25[[#Headers],[Metrics - Cross Validation Accuracy]],Table1[Column1],0),MATCH(Table25[[#This Row],[Column1]],Table1[#Headers],0))</calculatedColumnFormula>
    </tableColumn>
    <tableColumn id="3" xr3:uid="{64DF6055-828E-4744-9434-9F6BA9FB6F5D}" name="Metrics - F1 score" dataDxfId="1" dataCellStyle="Normal">
      <calculatedColumnFormula>INDEX(Table3[],MATCH(Table25[[#Headers],[Metrics - F1 score]],Table1[Column1],0),MATCH(Table25[[#This Row],[Column1]],Table1[#Headers],0))</calculatedColumnFormula>
    </tableColumn>
    <tableColumn id="4" xr3:uid="{4E71AE8E-5A19-D341-9904-80EAF62733FF}" name="Metrics - AUC" dataDxfId="0" dataCellStyle="Normal">
      <calculatedColumnFormula>INDEX(Table3[],MATCH(Table25[[#Headers],[Metrics - AUC]],Table1[Column1],0),MATCH(Table25[[#This Row],[Column1]],Table1[#Headers],0))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7" totalsRowShown="0" dataDxfId="12">
  <autoFilter ref="A1:F17" xr:uid="{00000000-0009-0000-0100-000001000000}"/>
  <tableColumns count="6">
    <tableColumn id="1" xr3:uid="{00000000-0010-0000-0000-000001000000}" name="Column1" dataDxfId="11"/>
    <tableColumn id="2" xr3:uid="{00000000-0010-0000-0000-000002000000}" name="MEstMetadata" dataDxfId="10"/>
    <tableColumn id="3" xr3:uid="{00000000-0010-0000-0000-000003000000}" name="TargetMetadata" dataDxfId="9"/>
    <tableColumn id="4" xr3:uid="{00000000-0010-0000-0000-000004000000}" name="WOEMetadata" dataDxfId="8"/>
    <tableColumn id="5" xr3:uid="{00000000-0010-0000-0000-000005000000}" name="HelmertMetadata" dataDxfId="7"/>
    <tableColumn id="6" xr3:uid="{00000000-0010-0000-0000-000006000000}" name="RobustMetadata" dataDxfId="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I2:L7" totalsRowShown="0" headerRowCellStyle="Normal" dataCellStyle="Normal">
  <autoFilter ref="I2:L7" xr:uid="{00000000-0009-0000-0100-000002000000}"/>
  <tableColumns count="4">
    <tableColumn id="1" xr3:uid="{00000000-0010-0000-0100-000001000000}" name="Column1" dataCellStyle="Normal"/>
    <tableColumn id="2" xr3:uid="{00000000-0010-0000-0100-000002000000}" name="Metrics - Cross Validation Accuracy" dataDxfId="5" dataCellStyle="Normal">
      <calculatedColumnFormula>INDEX(Table1[],MATCH(Table2[[#Headers],[Metrics - Cross Validation Accuracy]],Table1[Column1],0),MATCH(Table2[[#This Row],[Column1]],Table1[#Headers],0))</calculatedColumnFormula>
    </tableColumn>
    <tableColumn id="3" xr3:uid="{00000000-0010-0000-0100-000003000000}" name="Metrics - F1 score" dataDxfId="4" dataCellStyle="Normal">
      <calculatedColumnFormula>INDEX(Table1[],MATCH(Table2[[#Headers],[Metrics - F1 score]],Table1[Column1],0),MATCH(Table2[[#This Row],[Column1]],Table1[#Headers],0))</calculatedColumnFormula>
    </tableColumn>
    <tableColumn id="4" xr3:uid="{00000000-0010-0000-0100-000004000000}" name="Metrics - AUC" dataDxfId="3" dataCellStyle="Normal">
      <calculatedColumnFormula>INDEX(Table1[],MATCH(Table2[[#Headers],[Metrics - AUC]],Table1[Column1],0),MATCH(Table2[[#This Row],[Column1]],Table1[#Headers],0))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1586-B3CE-2B45-A779-D8D9AFF83E38}">
  <dimension ref="A1:L17"/>
  <sheetViews>
    <sheetView workbookViewId="0">
      <selection activeCell="L21" sqref="L21"/>
    </sheetView>
  </sheetViews>
  <sheetFormatPr baseColWidth="10" defaultRowHeight="16"/>
  <cols>
    <col min="2" max="2" width="15.6640625" customWidth="1"/>
    <col min="3" max="3" width="16.83203125" customWidth="1"/>
    <col min="4" max="4" width="15.6640625" customWidth="1"/>
    <col min="5" max="5" width="18.1640625" customWidth="1"/>
    <col min="6" max="6" width="17.1640625" customWidth="1"/>
    <col min="9" max="9" width="15.83203125" bestFit="1" customWidth="1"/>
    <col min="10" max="10" width="33" bestFit="1" customWidth="1"/>
    <col min="11" max="11" width="18.33203125" bestFit="1" customWidth="1"/>
    <col min="12" max="12" width="15" bestFit="1" customWidth="1"/>
  </cols>
  <sheetData>
    <row r="1" spans="1:12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I2" t="s">
        <v>44</v>
      </c>
      <c r="J2" t="s">
        <v>26</v>
      </c>
      <c r="K2" t="s">
        <v>27</v>
      </c>
      <c r="L2" t="s">
        <v>43</v>
      </c>
    </row>
    <row r="3" spans="1:1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I3" t="s">
        <v>0</v>
      </c>
      <c r="J3">
        <f>INDEX(Table3[],MATCH(Table25[[#Headers],[Metrics - Cross Validation Accuracy]],Table1[Column1],0),MATCH(Table25[[#This Row],[Column1]],Table1[#Headers],0))</f>
        <v>0.73085818624467402</v>
      </c>
      <c r="K3">
        <f>INDEX(Table3[],MATCH(Table25[[#Headers],[Metrics - F1 score]],Table1[Column1],0),MATCH(Table25[[#This Row],[Column1]],Table1[#Headers],0))</f>
        <v>0.65857294285972301</v>
      </c>
      <c r="L3">
        <f>INDEX(Table3[],MATCH(Table25[[#Headers],[Metrics - AUC]],Table1[Column1],0),MATCH(Table25[[#This Row],[Column1]],Table1[#Headers],0))</f>
        <v>0.77668433166720496</v>
      </c>
    </row>
    <row r="4" spans="1:12">
      <c r="A4" t="s">
        <v>17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I4" t="s">
        <v>1</v>
      </c>
      <c r="J4">
        <f>INDEX(Table3[],MATCH(Table25[[#Headers],[Metrics - Cross Validation Accuracy]],Table1[Column1],0),MATCH(Table25[[#This Row],[Column1]],Table1[#Headers],0))</f>
        <v>0.73394197606005196</v>
      </c>
      <c r="K4">
        <f>INDEX(Table3[],MATCH(Table25[[#Headers],[Metrics - F1 score]],Table1[Column1],0),MATCH(Table25[[#This Row],[Column1]],Table1[#Headers],0))</f>
        <v>0.65680006466454399</v>
      </c>
      <c r="L4">
        <f>INDEX(Table3[],MATCH(Table25[[#Headers],[Metrics - AUC]],Table1[Column1],0),MATCH(Table25[[#This Row],[Column1]],Table1[#Headers],0))</f>
        <v>0.77677671321570896</v>
      </c>
    </row>
    <row r="5" spans="1:12">
      <c r="A5" t="s">
        <v>19</v>
      </c>
      <c r="B5">
        <v>-6.1520216393245901</v>
      </c>
      <c r="C5">
        <v>-6.1205406732575502</v>
      </c>
      <c r="D5">
        <v>-0.93764310306530596</v>
      </c>
      <c r="E5">
        <v>-1.2120483118861099E-2</v>
      </c>
      <c r="F5">
        <v>-0.95191119919529599</v>
      </c>
      <c r="I5" t="s">
        <v>2</v>
      </c>
      <c r="J5">
        <f>INDEX(Table3[],MATCH(Table25[[#Headers],[Metrics - Cross Validation Accuracy]],Table1[Column1],0),MATCH(Table25[[#This Row],[Column1]],Table1[#Headers],0))</f>
        <v>0.737756137147494</v>
      </c>
      <c r="K5">
        <f>INDEX(Table3[],MATCH(Table25[[#Headers],[Metrics - F1 score]],Table1[Column1],0),MATCH(Table25[[#This Row],[Column1]],Table1[#Headers],0))</f>
        <v>0.66146318098063295</v>
      </c>
      <c r="L5">
        <f>INDEX(Table3[],MATCH(Table25[[#Headers],[Metrics - AUC]],Table1[Column1],0),MATCH(Table25[[#This Row],[Column1]],Table1[#Headers],0))</f>
        <v>0.78062942657099199</v>
      </c>
    </row>
    <row r="6" spans="1:12">
      <c r="A6" t="s">
        <v>20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  <c r="I6" t="s">
        <v>3</v>
      </c>
      <c r="J6">
        <f>INDEX(Table3[],MATCH(Table25[[#Headers],[Metrics - Cross Validation Accuracy]],Table1[Column1],0),MATCH(Table25[[#This Row],[Column1]],Table1[#Headers],0))</f>
        <v>0.73678230878474305</v>
      </c>
      <c r="K6">
        <f>INDEX(Table3[],MATCH(Table25[[#Headers],[Metrics - F1 score]],Table1[Column1],0),MATCH(Table25[[#This Row],[Column1]],Table1[#Headers],0))</f>
        <v>0.66133911189046202</v>
      </c>
      <c r="L6">
        <f>INDEX(Table3[],MATCH(Table25[[#Headers],[Metrics - AUC]],Table1[Column1],0),MATCH(Table25[[#This Row],[Column1]],Table1[#Headers],0))</f>
        <v>0.76649638507920603</v>
      </c>
    </row>
    <row r="7" spans="1:12">
      <c r="A7" t="s">
        <v>26</v>
      </c>
      <c r="B7">
        <v>0.73085818624467402</v>
      </c>
      <c r="C7">
        <v>0.73394197606005196</v>
      </c>
      <c r="D7">
        <v>0.737756137147494</v>
      </c>
      <c r="E7">
        <v>0.73678230878474305</v>
      </c>
      <c r="F7">
        <v>0.737756137147494</v>
      </c>
      <c r="I7" t="s">
        <v>4</v>
      </c>
      <c r="J7">
        <f>INDEX(Table3[],MATCH(Table25[[#Headers],[Metrics - Cross Validation Accuracy]],Table1[Column1],0),MATCH(Table25[[#This Row],[Column1]],Table1[#Headers],0))</f>
        <v>0.737756137147494</v>
      </c>
      <c r="K7">
        <f>INDEX(Table3[],MATCH(Table25[[#Headers],[Metrics - F1 score]],Table1[Column1],0),MATCH(Table25[[#This Row],[Column1]],Table1[#Headers],0))</f>
        <v>0.66146318098063295</v>
      </c>
      <c r="L7">
        <f>INDEX(Table3[],MATCH(Table25[[#Headers],[Metrics - AUC]],Table1[Column1],0),MATCH(Table25[[#This Row],[Column1]],Table1[#Headers],0))</f>
        <v>0.78063155894993896</v>
      </c>
    </row>
    <row r="8" spans="1:12">
      <c r="A8" t="s">
        <v>27</v>
      </c>
      <c r="B8">
        <v>0.65857294285972301</v>
      </c>
      <c r="C8">
        <v>0.65680006466454399</v>
      </c>
      <c r="D8">
        <v>0.66146318098063295</v>
      </c>
      <c r="E8">
        <v>0.66133911189046202</v>
      </c>
      <c r="F8">
        <v>0.66146318098063295</v>
      </c>
    </row>
    <row r="9" spans="1:12">
      <c r="A9" t="s">
        <v>28</v>
      </c>
      <c r="B9">
        <v>0.742497396572943</v>
      </c>
      <c r="C9">
        <v>0.74382277761999405</v>
      </c>
      <c r="D9">
        <v>0.74685222001325302</v>
      </c>
      <c r="E9">
        <v>0.74278140679731097</v>
      </c>
      <c r="F9">
        <v>0.74685222001325302</v>
      </c>
    </row>
    <row r="10" spans="1:12">
      <c r="A10" t="s">
        <v>29</v>
      </c>
      <c r="B10">
        <v>0.257502603427056</v>
      </c>
      <c r="C10">
        <v>0.25617722238000501</v>
      </c>
      <c r="D10">
        <v>0.25314777998674598</v>
      </c>
      <c r="E10">
        <v>0.25721859320268797</v>
      </c>
      <c r="F10">
        <v>0.25314777998674598</v>
      </c>
    </row>
    <row r="11" spans="1:12">
      <c r="A11" t="s">
        <v>30</v>
      </c>
      <c r="B11">
        <v>0.417896087235407</v>
      </c>
      <c r="C11">
        <v>0.406991661321359</v>
      </c>
      <c r="D11">
        <v>0.41436818473380299</v>
      </c>
      <c r="E11">
        <v>0.42751763951250799</v>
      </c>
      <c r="F11">
        <v>0.41436818473380299</v>
      </c>
    </row>
    <row r="12" spans="1:12">
      <c r="A12" t="s">
        <v>31</v>
      </c>
      <c r="B12">
        <v>0.87844190732034899</v>
      </c>
      <c r="C12">
        <v>0.88488918737407596</v>
      </c>
      <c r="D12">
        <v>0.88609805238414996</v>
      </c>
      <c r="E12">
        <v>0.87481531229012699</v>
      </c>
      <c r="F12">
        <v>0.88609805238414996</v>
      </c>
    </row>
    <row r="13" spans="1:12">
      <c r="A13" t="s">
        <v>32</v>
      </c>
      <c r="B13">
        <v>0.12155809267965</v>
      </c>
      <c r="C13">
        <v>0.115110812625923</v>
      </c>
      <c r="D13">
        <v>0.113901947615849</v>
      </c>
      <c r="E13">
        <v>0.12518468770987201</v>
      </c>
      <c r="F13">
        <v>0.113901947615849</v>
      </c>
    </row>
    <row r="14" spans="1:12">
      <c r="A14" t="s">
        <v>33</v>
      </c>
      <c r="B14">
        <v>0.59012681159420199</v>
      </c>
      <c r="C14">
        <v>0.59689557855126996</v>
      </c>
      <c r="D14">
        <v>0.60373831775700904</v>
      </c>
      <c r="E14">
        <v>0.58852097130242798</v>
      </c>
      <c r="F14">
        <v>0.60373831775700904</v>
      </c>
    </row>
    <row r="15" spans="1:12">
      <c r="A15" t="s">
        <v>34</v>
      </c>
      <c r="B15" t="s">
        <v>50</v>
      </c>
      <c r="C15" t="s">
        <v>51</v>
      </c>
      <c r="D15" t="s">
        <v>52</v>
      </c>
      <c r="E15" t="s">
        <v>53</v>
      </c>
      <c r="F15" t="s">
        <v>52</v>
      </c>
    </row>
    <row r="16" spans="1:12">
      <c r="A16" t="s">
        <v>39</v>
      </c>
      <c r="B16" t="s">
        <v>54</v>
      </c>
      <c r="C16" t="s">
        <v>55</v>
      </c>
      <c r="D16" t="s">
        <v>54</v>
      </c>
      <c r="E16" t="s">
        <v>56</v>
      </c>
      <c r="F16" t="s">
        <v>54</v>
      </c>
    </row>
    <row r="17" spans="1:6">
      <c r="A17" t="s">
        <v>43</v>
      </c>
      <c r="B17">
        <v>0.77668433166720496</v>
      </c>
      <c r="C17">
        <v>0.77677671321570896</v>
      </c>
      <c r="D17">
        <v>0.78062942657099199</v>
      </c>
      <c r="E17">
        <v>0.76649638507920603</v>
      </c>
      <c r="F17">
        <v>0.78063155894993896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topLeftCell="B1" workbookViewId="0">
      <selection activeCell="I2" sqref="I2:L7"/>
    </sheetView>
  </sheetViews>
  <sheetFormatPr baseColWidth="10" defaultRowHeight="16"/>
  <cols>
    <col min="1" max="1" width="40.33203125" customWidth="1"/>
    <col min="2" max="2" width="15.6640625" customWidth="1"/>
    <col min="3" max="3" width="16.83203125" customWidth="1"/>
    <col min="4" max="4" width="15.6640625" customWidth="1"/>
    <col min="5" max="5" width="19.6640625" customWidth="1"/>
    <col min="6" max="6" width="19.33203125" customWidth="1"/>
    <col min="9" max="9" width="28.5" customWidth="1"/>
    <col min="10" max="10" width="32.1640625" customWidth="1"/>
    <col min="11" max="11" width="18.1640625" customWidth="1"/>
    <col min="12" max="12" width="14.83203125" customWidth="1"/>
  </cols>
  <sheetData>
    <row r="1" spans="1:12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I2" t="s">
        <v>44</v>
      </c>
      <c r="J2" t="s">
        <v>26</v>
      </c>
      <c r="K2" t="s">
        <v>27</v>
      </c>
      <c r="L2" t="s">
        <v>43</v>
      </c>
    </row>
    <row r="3" spans="1:12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I3" t="s">
        <v>0</v>
      </c>
      <c r="J3">
        <f>INDEX(Table1[],MATCH(Table2[[#Headers],[Metrics - Cross Validation Accuracy]],Table1[Column1],0),MATCH(Table2[[#This Row],[Column1]],Table1[#Headers],0))</f>
        <v>0.72684114424832602</v>
      </c>
      <c r="K3">
        <f>INDEX(Table1[],MATCH(Table2[[#Headers],[Metrics - F1 score]],Table1[Column1],0),MATCH(Table2[[#This Row],[Column1]],Table1[#Headers],0))</f>
        <v>0.64902185712287797</v>
      </c>
      <c r="L3">
        <f>INDEX(Table1[],MATCH(Table2[[#Headers],[Metrics - AUC]],Table1[Column1],0),MATCH(Table2[[#This Row],[Column1]],Table1[#Headers],0))</f>
        <v>0.77128781903296795</v>
      </c>
    </row>
    <row r="4" spans="1:12">
      <c r="A4" s="1" t="s">
        <v>17</v>
      </c>
      <c r="B4" s="1" t="s">
        <v>18</v>
      </c>
      <c r="C4" s="1" t="s">
        <v>18</v>
      </c>
      <c r="D4" s="1" t="s">
        <v>18</v>
      </c>
      <c r="E4" s="1" t="s">
        <v>18</v>
      </c>
      <c r="F4" s="1" t="s">
        <v>18</v>
      </c>
      <c r="I4" t="s">
        <v>1</v>
      </c>
      <c r="J4">
        <f>INDEX(Table1[],MATCH(Table2[[#Headers],[Metrics - Cross Validation Accuracy]],Table1[Column1],0),MATCH(Table2[[#This Row],[Column1]],Table1[#Headers],0))</f>
        <v>0.73390139987827097</v>
      </c>
      <c r="K4">
        <f>INDEX(Table1[],MATCH(Table2[[#Headers],[Metrics - F1 score]],Table1[Column1],0),MATCH(Table2[[#This Row],[Column1]],Table1[#Headers],0))</f>
        <v>0.65444541047299498</v>
      </c>
      <c r="L4">
        <f>INDEX(Table1[],MATCH(Table2[[#Headers],[Metrics - AUC]],Table1[Column1],0),MATCH(Table2[[#This Row],[Column1]],Table1[#Headers],0))</f>
        <v>0.77710774889277801</v>
      </c>
    </row>
    <row r="5" spans="1:12">
      <c r="A5" s="1" t="s">
        <v>19</v>
      </c>
      <c r="B5" s="1">
        <v>-6.23262955082226</v>
      </c>
      <c r="C5" s="1">
        <v>-6.1979302006176198</v>
      </c>
      <c r="D5" s="1">
        <v>-0.92954582992057999</v>
      </c>
      <c r="E5" s="1">
        <v>-3.6078721962705699E-3</v>
      </c>
      <c r="F5" s="1">
        <v>-0.94368190803330798</v>
      </c>
      <c r="I5" t="s">
        <v>2</v>
      </c>
      <c r="J5">
        <f>INDEX(Table1[],MATCH(Table2[[#Headers],[Metrics - Cross Validation Accuracy]],Table1[Column1],0),MATCH(Table2[[#This Row],[Column1]],Table1[#Headers],0))</f>
        <v>0.737025765875431</v>
      </c>
      <c r="K5">
        <f>INDEX(Table1[],MATCH(Table2[[#Headers],[Metrics - F1 score]],Table1[Column1],0),MATCH(Table2[[#This Row],[Column1]],Table1[#Headers],0))</f>
        <v>0.65809214411436701</v>
      </c>
      <c r="L5">
        <f>INDEX(Table1[],MATCH(Table2[[#Headers],[Metrics - AUC]],Table1[Column1],0),MATCH(Table2[[#This Row],[Column1]],Table1[#Headers],0))</f>
        <v>0.78067106180840296</v>
      </c>
    </row>
    <row r="6" spans="1:1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I6" t="s">
        <v>3</v>
      </c>
      <c r="J6">
        <f>INDEX(Table1[],MATCH(Table2[[#Headers],[Metrics - Cross Validation Accuracy]],Table1[Column1],0),MATCH(Table2[[#This Row],[Column1]],Table1[#Headers],0))</f>
        <v>0.73321160478798897</v>
      </c>
      <c r="K6">
        <f>INDEX(Table1[],MATCH(Table2[[#Headers],[Metrics - F1 score]],Table1[Column1],0),MATCH(Table2[[#This Row],[Column1]],Table1[#Headers],0))</f>
        <v>0.662281208108912</v>
      </c>
      <c r="L6">
        <f>INDEX(Table1[],MATCH(Table2[[#Headers],[Metrics - AUC]],Table1[Column1],0),MATCH(Table2[[#This Row],[Column1]],Table1[#Headers],0))</f>
        <v>0.75196413640160398</v>
      </c>
    </row>
    <row r="7" spans="1:12">
      <c r="A7" s="1" t="s">
        <v>26</v>
      </c>
      <c r="B7" s="1">
        <v>0.72684114424832602</v>
      </c>
      <c r="C7" s="1">
        <v>0.73390139987827097</v>
      </c>
      <c r="D7" s="1">
        <v>0.737025765875431</v>
      </c>
      <c r="E7" s="1">
        <v>0.73321160478798897</v>
      </c>
      <c r="F7" s="1">
        <v>0.73698518969364901</v>
      </c>
      <c r="I7" t="s">
        <v>4</v>
      </c>
      <c r="J7">
        <f>INDEX(Table1[],MATCH(Table2[[#Headers],[Metrics - Cross Validation Accuracy]],Table1[Column1],0),MATCH(Table2[[#This Row],[Column1]],Table1[#Headers],0))</f>
        <v>0.73698518969364901</v>
      </c>
      <c r="K7">
        <f>INDEX(Table1[],MATCH(Table2[[#Headers],[Metrics - F1 score]],Table1[Column1],0),MATCH(Table2[[#This Row],[Column1]],Table1[#Headers],0))</f>
        <v>0.65792215526928899</v>
      </c>
      <c r="L7">
        <f>INDEX(Table1[],MATCH(Table2[[#Headers],[Metrics - AUC]],Table1[Column1],0),MATCH(Table2[[#This Row],[Column1]],Table1[#Headers],0))</f>
        <v>0.78067226800255496</v>
      </c>
    </row>
    <row r="8" spans="1:12">
      <c r="A8" s="1" t="s">
        <v>27</v>
      </c>
      <c r="B8" s="1">
        <v>0.64902185712287797</v>
      </c>
      <c r="C8" s="1">
        <v>0.65444541047299498</v>
      </c>
      <c r="D8" s="1">
        <v>0.65809214411436701</v>
      </c>
      <c r="E8" s="1">
        <v>0.662281208108912</v>
      </c>
      <c r="F8" s="1">
        <v>0.65792215526928899</v>
      </c>
    </row>
    <row r="9" spans="1:12">
      <c r="A9" s="1" t="s">
        <v>28</v>
      </c>
      <c r="B9" s="1">
        <v>0.73549181103853001</v>
      </c>
      <c r="C9" s="1">
        <v>0.74183470604941704</v>
      </c>
      <c r="D9" s="1">
        <v>0.74420145791915104</v>
      </c>
      <c r="E9" s="1">
        <v>0.73719587238473905</v>
      </c>
      <c r="F9" s="1">
        <v>0.74410678784436202</v>
      </c>
    </row>
    <row r="10" spans="1:12">
      <c r="A10" s="1" t="s">
        <v>29</v>
      </c>
      <c r="B10" s="1">
        <v>0.26450818896146899</v>
      </c>
      <c r="C10" s="1">
        <v>0.25816529395058202</v>
      </c>
      <c r="D10" s="1">
        <v>0.25579854208084801</v>
      </c>
      <c r="E10" s="1">
        <v>0.26280412761526001</v>
      </c>
      <c r="F10" s="1">
        <v>0.25589321215563698</v>
      </c>
    </row>
    <row r="11" spans="1:12">
      <c r="A11" s="1" t="s">
        <v>30</v>
      </c>
      <c r="B11" s="1">
        <v>0.40506735086593898</v>
      </c>
      <c r="C11" s="1">
        <v>0.404746632456703</v>
      </c>
      <c r="D11" s="1">
        <v>0.41051956382296301</v>
      </c>
      <c r="E11" s="1">
        <v>0.45093008338678597</v>
      </c>
      <c r="F11" s="1">
        <v>0.41019884541372598</v>
      </c>
    </row>
    <row r="12" spans="1:12">
      <c r="A12" s="1" t="s">
        <v>31</v>
      </c>
      <c r="B12" s="1">
        <v>0.87387508394895896</v>
      </c>
      <c r="C12" s="1">
        <v>0.88300873069173902</v>
      </c>
      <c r="D12" s="1">
        <v>0.88394895903290804</v>
      </c>
      <c r="E12" s="1">
        <v>0.85708529214237705</v>
      </c>
      <c r="F12" s="1">
        <v>0.88394895903290804</v>
      </c>
    </row>
    <row r="13" spans="1:12">
      <c r="A13" s="1" t="s">
        <v>32</v>
      </c>
      <c r="B13" s="1">
        <v>0.12612491605104001</v>
      </c>
      <c r="C13" s="1">
        <v>0.11699126930826</v>
      </c>
      <c r="D13" s="1">
        <v>0.116051040967092</v>
      </c>
      <c r="E13" s="1">
        <v>0.142914707857622</v>
      </c>
      <c r="F13" s="1">
        <v>0.116051040967092</v>
      </c>
    </row>
    <row r="14" spans="1:12">
      <c r="A14" s="1" t="s">
        <v>33</v>
      </c>
      <c r="B14" s="1">
        <v>0.57356948228882798</v>
      </c>
      <c r="C14" s="1">
        <v>0.59165494608532498</v>
      </c>
      <c r="D14" s="1">
        <v>0.59701492537313405</v>
      </c>
      <c r="E14" s="1">
        <v>0.56923076923076898</v>
      </c>
      <c r="F14" s="1">
        <v>0.59682687820811897</v>
      </c>
    </row>
    <row r="15" spans="1:12">
      <c r="A15" s="1" t="s">
        <v>34</v>
      </c>
      <c r="B15" s="1" t="s">
        <v>35</v>
      </c>
      <c r="C15" s="1" t="s">
        <v>36</v>
      </c>
      <c r="D15" s="1" t="s">
        <v>37</v>
      </c>
      <c r="E15" s="1" t="s">
        <v>38</v>
      </c>
      <c r="F15" s="1" t="s">
        <v>37</v>
      </c>
    </row>
    <row r="16" spans="1:12">
      <c r="A16" s="1" t="s">
        <v>39</v>
      </c>
      <c r="B16" s="1" t="s">
        <v>40</v>
      </c>
      <c r="C16" s="1" t="s">
        <v>41</v>
      </c>
      <c r="D16" s="1" t="s">
        <v>40</v>
      </c>
      <c r="E16" s="1" t="s">
        <v>42</v>
      </c>
      <c r="F16" s="1" t="s">
        <v>40</v>
      </c>
    </row>
    <row r="17" spans="1:6">
      <c r="A17" s="1" t="s">
        <v>43</v>
      </c>
      <c r="B17" s="1">
        <v>0.77128781903296795</v>
      </c>
      <c r="C17" s="1">
        <v>0.77710774889277801</v>
      </c>
      <c r="D17" s="1">
        <v>0.78067106180840296</v>
      </c>
      <c r="E17" s="1">
        <v>0.75196413640160398</v>
      </c>
      <c r="F17" s="1">
        <v>0.78067226800255496</v>
      </c>
    </row>
  </sheetData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05.01 Transformation Metric (2)</vt:lpstr>
      <vt:lpstr>Pre Drop Correlated 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M. Hennings</dc:creator>
  <cp:lastModifiedBy>Carolyn M. Hennings</cp:lastModifiedBy>
  <dcterms:created xsi:type="dcterms:W3CDTF">2020-03-03T13:14:31Z</dcterms:created>
  <dcterms:modified xsi:type="dcterms:W3CDTF">2020-03-04T03:36:53Z</dcterms:modified>
</cp:coreProperties>
</file>