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4260" windowHeight="15620" tabRatio="500" activeTab="4"/>
  </bookViews>
  <sheets>
    <sheet name="PbPb" sheetId="1" r:id="rId1"/>
    <sheet name="pp" sheetId="2" r:id="rId2"/>
    <sheet name="efficiency(PbPb)" sheetId="3" r:id="rId3"/>
    <sheet name="efficiency(pp)" sheetId="4" r:id="rId4"/>
    <sheet name="RAA" sheetId="5" r:id="rId5"/>
    <sheet name="TAA" sheetId="6" r:id="rId6"/>
    <sheet name="2011_rcp" sheetId="7" r:id="rId7"/>
    <sheet name="&lt;pT&gt;" sheetId="8" r:id="rId8"/>
  </sheets>
  <externalReferences>
    <externalReference r:id="rId9"/>
    <externalReference r:id="rId10"/>
    <externalReference r:id="rId11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K3" i="1"/>
  <c r="F4" i="1"/>
  <c r="G4" i="1"/>
  <c r="H4" i="1"/>
  <c r="I4" i="1"/>
  <c r="J4" i="1"/>
  <c r="K4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K2" i="1"/>
  <c r="J2" i="1"/>
  <c r="I2" i="1"/>
  <c r="H2" i="1"/>
  <c r="G2" i="1"/>
  <c r="F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E2" i="1"/>
  <c r="D2" i="1"/>
  <c r="D3" i="2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E32" i="2"/>
  <c r="F32" i="2"/>
  <c r="G32" i="2"/>
  <c r="H32" i="2"/>
  <c r="I32" i="2"/>
  <c r="J32" i="2"/>
  <c r="K32" i="2"/>
  <c r="D33" i="2"/>
  <c r="E33" i="2"/>
  <c r="F33" i="2"/>
  <c r="G33" i="2"/>
  <c r="H33" i="2"/>
  <c r="I33" i="2"/>
  <c r="J33" i="2"/>
  <c r="K33" i="2"/>
  <c r="D34" i="2"/>
  <c r="E34" i="2"/>
  <c r="F34" i="2"/>
  <c r="G34" i="2"/>
  <c r="H34" i="2"/>
  <c r="I34" i="2"/>
  <c r="J34" i="2"/>
  <c r="K34" i="2"/>
  <c r="D35" i="2"/>
  <c r="E35" i="2"/>
  <c r="F35" i="2"/>
  <c r="G35" i="2"/>
  <c r="H35" i="2"/>
  <c r="I35" i="2"/>
  <c r="J35" i="2"/>
  <c r="K35" i="2"/>
  <c r="D36" i="2"/>
  <c r="E36" i="2"/>
  <c r="F36" i="2"/>
  <c r="G36" i="2"/>
  <c r="H36" i="2"/>
  <c r="I36" i="2"/>
  <c r="J36" i="2"/>
  <c r="K36" i="2"/>
  <c r="D37" i="2"/>
  <c r="E37" i="2"/>
  <c r="F37" i="2"/>
  <c r="G37" i="2"/>
  <c r="H37" i="2"/>
  <c r="I37" i="2"/>
  <c r="J37" i="2"/>
  <c r="K37" i="2"/>
  <c r="D38" i="2"/>
  <c r="E38" i="2"/>
  <c r="F38" i="2"/>
  <c r="G38" i="2"/>
  <c r="H38" i="2"/>
  <c r="I38" i="2"/>
  <c r="J38" i="2"/>
  <c r="K38" i="2"/>
  <c r="D39" i="2"/>
  <c r="E39" i="2"/>
  <c r="F39" i="2"/>
  <c r="G39" i="2"/>
  <c r="H39" i="2"/>
  <c r="I39" i="2"/>
  <c r="J39" i="2"/>
  <c r="K39" i="2"/>
  <c r="D40" i="2"/>
  <c r="E40" i="2"/>
  <c r="F40" i="2"/>
  <c r="G40" i="2"/>
  <c r="H40" i="2"/>
  <c r="I40" i="2"/>
  <c r="J40" i="2"/>
  <c r="K40" i="2"/>
  <c r="D41" i="2"/>
  <c r="E41" i="2"/>
  <c r="F41" i="2"/>
  <c r="G41" i="2"/>
  <c r="H41" i="2"/>
  <c r="I41" i="2"/>
  <c r="J41" i="2"/>
  <c r="K41" i="2"/>
  <c r="D42" i="2"/>
  <c r="E42" i="2"/>
  <c r="F42" i="2"/>
  <c r="G42" i="2"/>
  <c r="H42" i="2"/>
  <c r="I42" i="2"/>
  <c r="J42" i="2"/>
  <c r="K42" i="2"/>
  <c r="D43" i="2"/>
  <c r="E43" i="2"/>
  <c r="F43" i="2"/>
  <c r="G43" i="2"/>
  <c r="H43" i="2"/>
  <c r="I43" i="2"/>
  <c r="J43" i="2"/>
  <c r="K43" i="2"/>
  <c r="D44" i="2"/>
  <c r="E44" i="2"/>
  <c r="F44" i="2"/>
  <c r="G44" i="2"/>
  <c r="H44" i="2"/>
  <c r="I44" i="2"/>
  <c r="J44" i="2"/>
  <c r="K44" i="2"/>
  <c r="D45" i="2"/>
  <c r="E45" i="2"/>
  <c r="F45" i="2"/>
  <c r="G45" i="2"/>
  <c r="H45" i="2"/>
  <c r="I45" i="2"/>
  <c r="J45" i="2"/>
  <c r="K45" i="2"/>
  <c r="D46" i="2"/>
  <c r="E46" i="2"/>
  <c r="F46" i="2"/>
  <c r="G46" i="2"/>
  <c r="H46" i="2"/>
  <c r="I46" i="2"/>
  <c r="J46" i="2"/>
  <c r="K46" i="2"/>
  <c r="D47" i="2"/>
  <c r="E47" i="2"/>
  <c r="F47" i="2"/>
  <c r="G47" i="2"/>
  <c r="H47" i="2"/>
  <c r="I47" i="2"/>
  <c r="J47" i="2"/>
  <c r="K47" i="2"/>
  <c r="D48" i="2"/>
  <c r="E48" i="2"/>
  <c r="F48" i="2"/>
  <c r="G48" i="2"/>
  <c r="H48" i="2"/>
  <c r="I48" i="2"/>
  <c r="J48" i="2"/>
  <c r="K48" i="2"/>
  <c r="D49" i="2"/>
  <c r="E49" i="2"/>
  <c r="F49" i="2"/>
  <c r="G49" i="2"/>
  <c r="H49" i="2"/>
  <c r="I49" i="2"/>
  <c r="J49" i="2"/>
  <c r="K49" i="2"/>
  <c r="D50" i="2"/>
  <c r="E50" i="2"/>
  <c r="F50" i="2"/>
  <c r="G50" i="2"/>
  <c r="H50" i="2"/>
  <c r="I50" i="2"/>
  <c r="J50" i="2"/>
  <c r="K50" i="2"/>
  <c r="D51" i="2"/>
  <c r="E51" i="2"/>
  <c r="F51" i="2"/>
  <c r="G51" i="2"/>
  <c r="H51" i="2"/>
  <c r="I51" i="2"/>
  <c r="J51" i="2"/>
  <c r="K51" i="2"/>
  <c r="D52" i="2"/>
  <c r="E52" i="2"/>
  <c r="F52" i="2"/>
  <c r="G52" i="2"/>
  <c r="H52" i="2"/>
  <c r="I52" i="2"/>
  <c r="J52" i="2"/>
  <c r="K52" i="2"/>
  <c r="D53" i="2"/>
  <c r="E53" i="2"/>
  <c r="F53" i="2"/>
  <c r="G53" i="2"/>
  <c r="H53" i="2"/>
  <c r="I53" i="2"/>
  <c r="J53" i="2"/>
  <c r="K53" i="2"/>
  <c r="D54" i="2"/>
  <c r="E54" i="2"/>
  <c r="F54" i="2"/>
  <c r="G54" i="2"/>
  <c r="H54" i="2"/>
  <c r="I54" i="2"/>
  <c r="J54" i="2"/>
  <c r="K54" i="2"/>
  <c r="D55" i="2"/>
  <c r="E55" i="2"/>
  <c r="F55" i="2"/>
  <c r="G55" i="2"/>
  <c r="H55" i="2"/>
  <c r="I55" i="2"/>
  <c r="J55" i="2"/>
  <c r="K55" i="2"/>
  <c r="D56" i="2"/>
  <c r="E56" i="2"/>
  <c r="F56" i="2"/>
  <c r="G56" i="2"/>
  <c r="H56" i="2"/>
  <c r="I56" i="2"/>
  <c r="J56" i="2"/>
  <c r="K56" i="2"/>
  <c r="D57" i="2"/>
  <c r="E57" i="2"/>
  <c r="F57" i="2"/>
  <c r="G57" i="2"/>
  <c r="H57" i="2"/>
  <c r="I57" i="2"/>
  <c r="J57" i="2"/>
  <c r="K57" i="2"/>
  <c r="D58" i="2"/>
  <c r="E58" i="2"/>
  <c r="F58" i="2"/>
  <c r="G58" i="2"/>
  <c r="H58" i="2"/>
  <c r="I58" i="2"/>
  <c r="J58" i="2"/>
  <c r="K58" i="2"/>
  <c r="D59" i="2"/>
  <c r="E59" i="2"/>
  <c r="F59" i="2"/>
  <c r="G59" i="2"/>
  <c r="H59" i="2"/>
  <c r="I59" i="2"/>
  <c r="J59" i="2"/>
  <c r="K59" i="2"/>
  <c r="D60" i="2"/>
  <c r="E60" i="2"/>
  <c r="F60" i="2"/>
  <c r="G60" i="2"/>
  <c r="H60" i="2"/>
  <c r="I60" i="2"/>
  <c r="J60" i="2"/>
  <c r="K60" i="2"/>
  <c r="D61" i="2"/>
  <c r="E61" i="2"/>
  <c r="F61" i="2"/>
  <c r="G61" i="2"/>
  <c r="H61" i="2"/>
  <c r="I61" i="2"/>
  <c r="J61" i="2"/>
  <c r="K61" i="2"/>
  <c r="D62" i="2"/>
  <c r="E62" i="2"/>
  <c r="F62" i="2"/>
  <c r="G62" i="2"/>
  <c r="H62" i="2"/>
  <c r="I62" i="2"/>
  <c r="J62" i="2"/>
  <c r="K62" i="2"/>
  <c r="D63" i="2"/>
  <c r="E63" i="2"/>
  <c r="F63" i="2"/>
  <c r="G63" i="2"/>
  <c r="H63" i="2"/>
  <c r="I63" i="2"/>
  <c r="J63" i="2"/>
  <c r="K63" i="2"/>
  <c r="D64" i="2"/>
  <c r="E64" i="2"/>
  <c r="F64" i="2"/>
  <c r="G64" i="2"/>
  <c r="H64" i="2"/>
  <c r="I64" i="2"/>
  <c r="J64" i="2"/>
  <c r="K64" i="2"/>
  <c r="D65" i="2"/>
  <c r="E65" i="2"/>
  <c r="F65" i="2"/>
  <c r="G65" i="2"/>
  <c r="H65" i="2"/>
  <c r="I65" i="2"/>
  <c r="J65" i="2"/>
  <c r="K65" i="2"/>
  <c r="D66" i="2"/>
  <c r="E66" i="2"/>
  <c r="F66" i="2"/>
  <c r="G66" i="2"/>
  <c r="H66" i="2"/>
  <c r="I66" i="2"/>
  <c r="J66" i="2"/>
  <c r="K66" i="2"/>
  <c r="D67" i="2"/>
  <c r="E67" i="2"/>
  <c r="F67" i="2"/>
  <c r="G67" i="2"/>
  <c r="H67" i="2"/>
  <c r="I67" i="2"/>
  <c r="J67" i="2"/>
  <c r="K67" i="2"/>
  <c r="D68" i="2"/>
  <c r="E68" i="2"/>
  <c r="F68" i="2"/>
  <c r="G68" i="2"/>
  <c r="H68" i="2"/>
  <c r="I68" i="2"/>
  <c r="J68" i="2"/>
  <c r="K68" i="2"/>
  <c r="D69" i="2"/>
  <c r="E69" i="2"/>
  <c r="F69" i="2"/>
  <c r="G69" i="2"/>
  <c r="H69" i="2"/>
  <c r="I69" i="2"/>
  <c r="J69" i="2"/>
  <c r="K69" i="2"/>
  <c r="D70" i="2"/>
  <c r="E70" i="2"/>
  <c r="F70" i="2"/>
  <c r="G70" i="2"/>
  <c r="H70" i="2"/>
  <c r="I70" i="2"/>
  <c r="J70" i="2"/>
  <c r="K70" i="2"/>
  <c r="D71" i="2"/>
  <c r="E71" i="2"/>
  <c r="F71" i="2"/>
  <c r="G71" i="2"/>
  <c r="H71" i="2"/>
  <c r="I71" i="2"/>
  <c r="J71" i="2"/>
  <c r="K71" i="2"/>
  <c r="D72" i="2"/>
  <c r="E72" i="2"/>
  <c r="F72" i="2"/>
  <c r="G72" i="2"/>
  <c r="H72" i="2"/>
  <c r="I72" i="2"/>
  <c r="J72" i="2"/>
  <c r="K72" i="2"/>
  <c r="D73" i="2"/>
  <c r="E73" i="2"/>
  <c r="F73" i="2"/>
  <c r="G73" i="2"/>
  <c r="H73" i="2"/>
  <c r="I73" i="2"/>
  <c r="J73" i="2"/>
  <c r="K73" i="2"/>
  <c r="D74" i="2"/>
  <c r="E74" i="2"/>
  <c r="F74" i="2"/>
  <c r="G74" i="2"/>
  <c r="H74" i="2"/>
  <c r="I74" i="2"/>
  <c r="J74" i="2"/>
  <c r="K74" i="2"/>
  <c r="D75" i="2"/>
  <c r="E75" i="2"/>
  <c r="F75" i="2"/>
  <c r="G75" i="2"/>
  <c r="H75" i="2"/>
  <c r="I75" i="2"/>
  <c r="J75" i="2"/>
  <c r="K75" i="2"/>
  <c r="D76" i="2"/>
  <c r="E76" i="2"/>
  <c r="F76" i="2"/>
  <c r="G76" i="2"/>
  <c r="H76" i="2"/>
  <c r="I76" i="2"/>
  <c r="J76" i="2"/>
  <c r="K76" i="2"/>
  <c r="D77" i="2"/>
  <c r="E77" i="2"/>
  <c r="F77" i="2"/>
  <c r="G77" i="2"/>
  <c r="H77" i="2"/>
  <c r="I77" i="2"/>
  <c r="J77" i="2"/>
  <c r="K77" i="2"/>
  <c r="D78" i="2"/>
  <c r="E78" i="2"/>
  <c r="F78" i="2"/>
  <c r="G78" i="2"/>
  <c r="H78" i="2"/>
  <c r="I78" i="2"/>
  <c r="J78" i="2"/>
  <c r="K78" i="2"/>
  <c r="D79" i="2"/>
  <c r="E79" i="2"/>
  <c r="F79" i="2"/>
  <c r="G79" i="2"/>
  <c r="H79" i="2"/>
  <c r="I79" i="2"/>
  <c r="J79" i="2"/>
  <c r="K79" i="2"/>
  <c r="D80" i="2"/>
  <c r="E80" i="2"/>
  <c r="F80" i="2"/>
  <c r="G80" i="2"/>
  <c r="H80" i="2"/>
  <c r="I80" i="2"/>
  <c r="J80" i="2"/>
  <c r="K80" i="2"/>
  <c r="D81" i="2"/>
  <c r="E81" i="2"/>
  <c r="F81" i="2"/>
  <c r="G81" i="2"/>
  <c r="H81" i="2"/>
  <c r="I81" i="2"/>
  <c r="J81" i="2"/>
  <c r="K81" i="2"/>
  <c r="E2" i="2"/>
  <c r="F2" i="2"/>
  <c r="G2" i="2"/>
  <c r="H2" i="2"/>
  <c r="I2" i="2"/>
  <c r="J2" i="2"/>
  <c r="K2" i="2"/>
  <c r="D2" i="2"/>
  <c r="O3" i="5"/>
  <c r="Q3" i="5"/>
  <c r="O4" i="5"/>
  <c r="Q4" i="5"/>
  <c r="O5" i="5"/>
  <c r="Q5" i="5"/>
  <c r="O6" i="5"/>
  <c r="Q6" i="5"/>
  <c r="O7" i="5"/>
  <c r="Q7" i="5"/>
  <c r="O8" i="5"/>
  <c r="Q8" i="5"/>
  <c r="O9" i="5"/>
  <c r="Q9" i="5"/>
  <c r="O10" i="5"/>
  <c r="Q10" i="5"/>
  <c r="O11" i="5"/>
  <c r="Q11" i="5"/>
  <c r="O12" i="5"/>
  <c r="Q12" i="5"/>
  <c r="O13" i="5"/>
  <c r="Q13" i="5"/>
  <c r="O14" i="5"/>
  <c r="Q14" i="5"/>
  <c r="O15" i="5"/>
  <c r="Q15" i="5"/>
  <c r="O16" i="5"/>
  <c r="Q16" i="5"/>
  <c r="O17" i="5"/>
  <c r="Q17" i="5"/>
  <c r="O18" i="5"/>
  <c r="Q18" i="5"/>
  <c r="O19" i="5"/>
  <c r="Q19" i="5"/>
  <c r="O20" i="5"/>
  <c r="Q20" i="5"/>
  <c r="O21" i="5"/>
  <c r="Q21" i="5"/>
  <c r="O22" i="5"/>
  <c r="Q22" i="5"/>
  <c r="O23" i="5"/>
  <c r="Q23" i="5"/>
  <c r="O24" i="5"/>
  <c r="Q24" i="5"/>
  <c r="O25" i="5"/>
  <c r="Q25" i="5"/>
  <c r="O26" i="5"/>
  <c r="Q26" i="5"/>
  <c r="O27" i="5"/>
  <c r="Q27" i="5"/>
  <c r="O28" i="5"/>
  <c r="Q28" i="5"/>
  <c r="O29" i="5"/>
  <c r="Q29" i="5"/>
  <c r="O30" i="5"/>
  <c r="Q30" i="5"/>
  <c r="O31" i="5"/>
  <c r="Q31" i="5"/>
  <c r="O32" i="5"/>
  <c r="Q32" i="5"/>
  <c r="O33" i="5"/>
  <c r="Q33" i="5"/>
  <c r="O34" i="5"/>
  <c r="Q34" i="5"/>
  <c r="O35" i="5"/>
  <c r="Q35" i="5"/>
  <c r="O36" i="5"/>
  <c r="Q36" i="5"/>
  <c r="O37" i="5"/>
  <c r="Q37" i="5"/>
  <c r="O38" i="5"/>
  <c r="Q38" i="5"/>
  <c r="O39" i="5"/>
  <c r="Q39" i="5"/>
  <c r="O40" i="5"/>
  <c r="Q40" i="5"/>
  <c r="O41" i="5"/>
  <c r="Q41" i="5"/>
  <c r="O42" i="5"/>
  <c r="Q42" i="5"/>
  <c r="O43" i="5"/>
  <c r="Q43" i="5"/>
  <c r="O44" i="5"/>
  <c r="Q44" i="5"/>
  <c r="O45" i="5"/>
  <c r="Q45" i="5"/>
  <c r="O46" i="5"/>
  <c r="Q46" i="5"/>
  <c r="O47" i="5"/>
  <c r="Q47" i="5"/>
  <c r="O48" i="5"/>
  <c r="Q48" i="5"/>
  <c r="O49" i="5"/>
  <c r="Q49" i="5"/>
  <c r="O50" i="5"/>
  <c r="Q50" i="5"/>
  <c r="O51" i="5"/>
  <c r="Q51" i="5"/>
  <c r="O52" i="5"/>
  <c r="Q52" i="5"/>
  <c r="O53" i="5"/>
  <c r="Q53" i="5"/>
  <c r="O54" i="5"/>
  <c r="Q54" i="5"/>
  <c r="O55" i="5"/>
  <c r="Q55" i="5"/>
  <c r="O56" i="5"/>
  <c r="Q56" i="5"/>
  <c r="O57" i="5"/>
  <c r="Q57" i="5"/>
  <c r="O58" i="5"/>
  <c r="Q58" i="5"/>
  <c r="O59" i="5"/>
  <c r="Q59" i="5"/>
  <c r="O60" i="5"/>
  <c r="Q60" i="5"/>
  <c r="O61" i="5"/>
  <c r="Q61" i="5"/>
  <c r="O62" i="5"/>
  <c r="Q62" i="5"/>
  <c r="O63" i="5"/>
  <c r="Q63" i="5"/>
  <c r="O64" i="5"/>
  <c r="Q64" i="5"/>
  <c r="O65" i="5"/>
  <c r="Q65" i="5"/>
  <c r="O66" i="5"/>
  <c r="Q66" i="5"/>
  <c r="O67" i="5"/>
  <c r="Q67" i="5"/>
  <c r="O68" i="5"/>
  <c r="Q68" i="5"/>
  <c r="O69" i="5"/>
  <c r="Q69" i="5"/>
  <c r="O70" i="5"/>
  <c r="Q70" i="5"/>
  <c r="O71" i="5"/>
  <c r="Q71" i="5"/>
  <c r="O72" i="5"/>
  <c r="Q72" i="5"/>
  <c r="O73" i="5"/>
  <c r="Q73" i="5"/>
  <c r="O74" i="5"/>
  <c r="Q74" i="5"/>
  <c r="O75" i="5"/>
  <c r="Q75" i="5"/>
  <c r="O76" i="5"/>
  <c r="Q76" i="5"/>
  <c r="O77" i="5"/>
  <c r="Q77" i="5"/>
  <c r="O78" i="5"/>
  <c r="Q78" i="5"/>
  <c r="O79" i="5"/>
  <c r="Q79" i="5"/>
  <c r="O80" i="5"/>
  <c r="Q80" i="5"/>
  <c r="O81" i="5"/>
  <c r="Q81" i="5"/>
  <c r="O2" i="5"/>
  <c r="Q2" i="5"/>
  <c r="L3" i="5"/>
  <c r="N3" i="5"/>
  <c r="L4" i="5"/>
  <c r="N4" i="5"/>
  <c r="L5" i="5"/>
  <c r="N5" i="5"/>
  <c r="L6" i="5"/>
  <c r="N6" i="5"/>
  <c r="L7" i="5"/>
  <c r="N7" i="5"/>
  <c r="L8" i="5"/>
  <c r="N8" i="5"/>
  <c r="L9" i="5"/>
  <c r="N9" i="5"/>
  <c r="L10" i="5"/>
  <c r="N10" i="5"/>
  <c r="L11" i="5"/>
  <c r="N11" i="5"/>
  <c r="L12" i="5"/>
  <c r="N12" i="5"/>
  <c r="L13" i="5"/>
  <c r="N13" i="5"/>
  <c r="L14" i="5"/>
  <c r="N14" i="5"/>
  <c r="L15" i="5"/>
  <c r="N15" i="5"/>
  <c r="L16" i="5"/>
  <c r="N16" i="5"/>
  <c r="L17" i="5"/>
  <c r="N17" i="5"/>
  <c r="L18" i="5"/>
  <c r="N18" i="5"/>
  <c r="L19" i="5"/>
  <c r="N19" i="5"/>
  <c r="L20" i="5"/>
  <c r="N20" i="5"/>
  <c r="L21" i="5"/>
  <c r="N21" i="5"/>
  <c r="L22" i="5"/>
  <c r="N22" i="5"/>
  <c r="L23" i="5"/>
  <c r="N23" i="5"/>
  <c r="L24" i="5"/>
  <c r="N24" i="5"/>
  <c r="L25" i="5"/>
  <c r="N25" i="5"/>
  <c r="L26" i="5"/>
  <c r="N26" i="5"/>
  <c r="L27" i="5"/>
  <c r="N27" i="5"/>
  <c r="L28" i="5"/>
  <c r="N28" i="5"/>
  <c r="L29" i="5"/>
  <c r="N29" i="5"/>
  <c r="L30" i="5"/>
  <c r="N30" i="5"/>
  <c r="L31" i="5"/>
  <c r="N31" i="5"/>
  <c r="L32" i="5"/>
  <c r="N32" i="5"/>
  <c r="L33" i="5"/>
  <c r="N33" i="5"/>
  <c r="L34" i="5"/>
  <c r="N34" i="5"/>
  <c r="L35" i="5"/>
  <c r="N35" i="5"/>
  <c r="L36" i="5"/>
  <c r="N36" i="5"/>
  <c r="L37" i="5"/>
  <c r="N37" i="5"/>
  <c r="L38" i="5"/>
  <c r="N38" i="5"/>
  <c r="L39" i="5"/>
  <c r="N39" i="5"/>
  <c r="L40" i="5"/>
  <c r="N40" i="5"/>
  <c r="L41" i="5"/>
  <c r="N41" i="5"/>
  <c r="L42" i="5"/>
  <c r="N42" i="5"/>
  <c r="L43" i="5"/>
  <c r="N43" i="5"/>
  <c r="L44" i="5"/>
  <c r="N44" i="5"/>
  <c r="L45" i="5"/>
  <c r="N45" i="5"/>
  <c r="L46" i="5"/>
  <c r="N46" i="5"/>
  <c r="L47" i="5"/>
  <c r="N47" i="5"/>
  <c r="L48" i="5"/>
  <c r="N48" i="5"/>
  <c r="L49" i="5"/>
  <c r="N49" i="5"/>
  <c r="L50" i="5"/>
  <c r="N50" i="5"/>
  <c r="L51" i="5"/>
  <c r="N51" i="5"/>
  <c r="L52" i="5"/>
  <c r="N52" i="5"/>
  <c r="L53" i="5"/>
  <c r="N53" i="5"/>
  <c r="L54" i="5"/>
  <c r="N54" i="5"/>
  <c r="L55" i="5"/>
  <c r="N55" i="5"/>
  <c r="L56" i="5"/>
  <c r="N56" i="5"/>
  <c r="L57" i="5"/>
  <c r="N57" i="5"/>
  <c r="L58" i="5"/>
  <c r="N58" i="5"/>
  <c r="L59" i="5"/>
  <c r="N59" i="5"/>
  <c r="L60" i="5"/>
  <c r="N60" i="5"/>
  <c r="L61" i="5"/>
  <c r="N61" i="5"/>
  <c r="L62" i="5"/>
  <c r="N62" i="5"/>
  <c r="L63" i="5"/>
  <c r="N63" i="5"/>
  <c r="L64" i="5"/>
  <c r="N64" i="5"/>
  <c r="L65" i="5"/>
  <c r="N65" i="5"/>
  <c r="L66" i="5"/>
  <c r="N66" i="5"/>
  <c r="L67" i="5"/>
  <c r="N67" i="5"/>
  <c r="L68" i="5"/>
  <c r="N68" i="5"/>
  <c r="L69" i="5"/>
  <c r="N69" i="5"/>
  <c r="L70" i="5"/>
  <c r="N70" i="5"/>
  <c r="L71" i="5"/>
  <c r="N71" i="5"/>
  <c r="L72" i="5"/>
  <c r="N72" i="5"/>
  <c r="L73" i="5"/>
  <c r="N73" i="5"/>
  <c r="L74" i="5"/>
  <c r="N74" i="5"/>
  <c r="L75" i="5"/>
  <c r="N75" i="5"/>
  <c r="L76" i="5"/>
  <c r="N76" i="5"/>
  <c r="L77" i="5"/>
  <c r="N77" i="5"/>
  <c r="L78" i="5"/>
  <c r="N78" i="5"/>
  <c r="L79" i="5"/>
  <c r="N79" i="5"/>
  <c r="L80" i="5"/>
  <c r="N80" i="5"/>
  <c r="L81" i="5"/>
  <c r="N81" i="5"/>
  <c r="L2" i="5"/>
  <c r="N2" i="5"/>
  <c r="D77" i="5"/>
  <c r="D78" i="5"/>
  <c r="D79" i="5"/>
  <c r="D80" i="5"/>
  <c r="D81" i="5"/>
  <c r="D76" i="5"/>
  <c r="E76" i="4"/>
  <c r="E77" i="4"/>
  <c r="E78" i="4"/>
  <c r="E79" i="4"/>
  <c r="E80" i="4"/>
  <c r="E81" i="4"/>
  <c r="M11" i="7"/>
  <c r="N11" i="7"/>
  <c r="M12" i="7"/>
  <c r="N12" i="7"/>
  <c r="M13" i="7"/>
  <c r="N13" i="7"/>
  <c r="M14" i="7"/>
  <c r="N14" i="7"/>
  <c r="M15" i="7"/>
  <c r="N15" i="7"/>
  <c r="M10" i="7"/>
  <c r="N10" i="7"/>
  <c r="N3" i="7"/>
  <c r="N4" i="7"/>
  <c r="N5" i="7"/>
  <c r="N6" i="7"/>
  <c r="N7" i="7"/>
  <c r="N2" i="7"/>
  <c r="M3" i="7"/>
  <c r="M4" i="7"/>
  <c r="M5" i="7"/>
  <c r="M6" i="7"/>
  <c r="M7" i="7"/>
  <c r="M2" i="7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2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3" i="5"/>
  <c r="M4" i="5"/>
  <c r="M5" i="5"/>
  <c r="M6" i="5"/>
  <c r="M7" i="5"/>
  <c r="M8" i="5"/>
  <c r="M9" i="5"/>
  <c r="M10" i="5"/>
  <c r="M11" i="5"/>
  <c r="M12" i="5"/>
  <c r="M13" i="5"/>
  <c r="M14" i="5"/>
  <c r="M2" i="5"/>
  <c r="J3" i="3"/>
  <c r="D3" i="3"/>
  <c r="D3" i="4"/>
  <c r="I3" i="5"/>
  <c r="J4" i="3"/>
  <c r="D4" i="3"/>
  <c r="D4" i="4"/>
  <c r="I4" i="5"/>
  <c r="J5" i="3"/>
  <c r="D5" i="3"/>
  <c r="D5" i="4"/>
  <c r="I5" i="5"/>
  <c r="J6" i="3"/>
  <c r="D6" i="3"/>
  <c r="D6" i="4"/>
  <c r="I6" i="5"/>
  <c r="J7" i="3"/>
  <c r="D7" i="3"/>
  <c r="D7" i="4"/>
  <c r="I7" i="5"/>
  <c r="J8" i="3"/>
  <c r="D8" i="3"/>
  <c r="D8" i="4"/>
  <c r="I8" i="5"/>
  <c r="J9" i="3"/>
  <c r="D9" i="3"/>
  <c r="D9" i="4"/>
  <c r="I9" i="5"/>
  <c r="J10" i="3"/>
  <c r="D10" i="3"/>
  <c r="D10" i="4"/>
  <c r="I10" i="5"/>
  <c r="J11" i="3"/>
  <c r="D11" i="3"/>
  <c r="D11" i="4"/>
  <c r="I11" i="5"/>
  <c r="J12" i="3"/>
  <c r="D12" i="3"/>
  <c r="D12" i="4"/>
  <c r="I12" i="5"/>
  <c r="J13" i="3"/>
  <c r="D13" i="3"/>
  <c r="D13" i="4"/>
  <c r="I13" i="5"/>
  <c r="J14" i="3"/>
  <c r="D14" i="3"/>
  <c r="D14" i="4"/>
  <c r="I14" i="5"/>
  <c r="J15" i="3"/>
  <c r="D15" i="3"/>
  <c r="D15" i="4"/>
  <c r="I15" i="5"/>
  <c r="J16" i="3"/>
  <c r="D16" i="3"/>
  <c r="D16" i="4"/>
  <c r="I16" i="5"/>
  <c r="J17" i="3"/>
  <c r="D17" i="3"/>
  <c r="D17" i="4"/>
  <c r="I17" i="5"/>
  <c r="J18" i="3"/>
  <c r="D18" i="3"/>
  <c r="D18" i="4"/>
  <c r="I18" i="5"/>
  <c r="J19" i="3"/>
  <c r="D19" i="3"/>
  <c r="D19" i="4"/>
  <c r="I19" i="5"/>
  <c r="J20" i="3"/>
  <c r="D20" i="3"/>
  <c r="D20" i="4"/>
  <c r="I20" i="5"/>
  <c r="J21" i="3"/>
  <c r="D21" i="3"/>
  <c r="D21" i="4"/>
  <c r="I21" i="5"/>
  <c r="J22" i="3"/>
  <c r="D22" i="3"/>
  <c r="D22" i="4"/>
  <c r="I22" i="5"/>
  <c r="J23" i="3"/>
  <c r="D23" i="3"/>
  <c r="D23" i="4"/>
  <c r="I23" i="5"/>
  <c r="J24" i="3"/>
  <c r="D24" i="3"/>
  <c r="D24" i="4"/>
  <c r="I24" i="5"/>
  <c r="J25" i="3"/>
  <c r="D25" i="3"/>
  <c r="D25" i="4"/>
  <c r="I25" i="5"/>
  <c r="J26" i="3"/>
  <c r="D26" i="3"/>
  <c r="D26" i="4"/>
  <c r="I26" i="5"/>
  <c r="J27" i="3"/>
  <c r="D27" i="3"/>
  <c r="D27" i="4"/>
  <c r="I27" i="5"/>
  <c r="J28" i="3"/>
  <c r="D28" i="3"/>
  <c r="D28" i="4"/>
  <c r="I28" i="5"/>
  <c r="J29" i="3"/>
  <c r="D29" i="3"/>
  <c r="D29" i="4"/>
  <c r="I29" i="5"/>
  <c r="J30" i="3"/>
  <c r="D30" i="3"/>
  <c r="D30" i="4"/>
  <c r="I30" i="5"/>
  <c r="J31" i="3"/>
  <c r="D31" i="3"/>
  <c r="D31" i="4"/>
  <c r="I31" i="5"/>
  <c r="J32" i="3"/>
  <c r="D32" i="3"/>
  <c r="D32" i="4"/>
  <c r="I32" i="5"/>
  <c r="J33" i="3"/>
  <c r="D33" i="3"/>
  <c r="D33" i="4"/>
  <c r="I33" i="5"/>
  <c r="J34" i="3"/>
  <c r="D34" i="3"/>
  <c r="D34" i="4"/>
  <c r="I34" i="5"/>
  <c r="J35" i="3"/>
  <c r="D35" i="3"/>
  <c r="D35" i="4"/>
  <c r="I35" i="5"/>
  <c r="J36" i="3"/>
  <c r="D36" i="3"/>
  <c r="D36" i="4"/>
  <c r="I36" i="5"/>
  <c r="J37" i="3"/>
  <c r="D37" i="3"/>
  <c r="D37" i="4"/>
  <c r="I37" i="5"/>
  <c r="J38" i="3"/>
  <c r="D38" i="3"/>
  <c r="D38" i="4"/>
  <c r="I38" i="5"/>
  <c r="J39" i="3"/>
  <c r="D39" i="3"/>
  <c r="D39" i="4"/>
  <c r="I39" i="5"/>
  <c r="J40" i="3"/>
  <c r="D40" i="3"/>
  <c r="D40" i="4"/>
  <c r="I40" i="5"/>
  <c r="J41" i="3"/>
  <c r="D41" i="3"/>
  <c r="D41" i="4"/>
  <c r="I41" i="5"/>
  <c r="J42" i="3"/>
  <c r="D42" i="3"/>
  <c r="D42" i="4"/>
  <c r="I42" i="5"/>
  <c r="J43" i="3"/>
  <c r="D43" i="3"/>
  <c r="D43" i="4"/>
  <c r="I43" i="5"/>
  <c r="J44" i="3"/>
  <c r="D44" i="3"/>
  <c r="D44" i="4"/>
  <c r="I44" i="5"/>
  <c r="J45" i="3"/>
  <c r="D45" i="3"/>
  <c r="D45" i="4"/>
  <c r="I45" i="5"/>
  <c r="J46" i="3"/>
  <c r="D46" i="3"/>
  <c r="D46" i="4"/>
  <c r="I46" i="5"/>
  <c r="J47" i="3"/>
  <c r="D47" i="3"/>
  <c r="D47" i="4"/>
  <c r="I47" i="5"/>
  <c r="J48" i="3"/>
  <c r="D48" i="3"/>
  <c r="D48" i="4"/>
  <c r="I48" i="5"/>
  <c r="J49" i="3"/>
  <c r="D49" i="3"/>
  <c r="D49" i="4"/>
  <c r="I49" i="5"/>
  <c r="J50" i="3"/>
  <c r="D50" i="3"/>
  <c r="D50" i="4"/>
  <c r="I50" i="5"/>
  <c r="J51" i="3"/>
  <c r="D51" i="3"/>
  <c r="D51" i="4"/>
  <c r="I51" i="5"/>
  <c r="J52" i="3"/>
  <c r="D52" i="3"/>
  <c r="D52" i="4"/>
  <c r="I52" i="5"/>
  <c r="J53" i="3"/>
  <c r="D53" i="3"/>
  <c r="D53" i="4"/>
  <c r="I53" i="5"/>
  <c r="J54" i="3"/>
  <c r="D54" i="3"/>
  <c r="D54" i="4"/>
  <c r="I54" i="5"/>
  <c r="J55" i="3"/>
  <c r="D55" i="3"/>
  <c r="D55" i="4"/>
  <c r="I55" i="5"/>
  <c r="J56" i="3"/>
  <c r="D56" i="3"/>
  <c r="D56" i="4"/>
  <c r="I56" i="5"/>
  <c r="J57" i="3"/>
  <c r="D57" i="3"/>
  <c r="D57" i="4"/>
  <c r="I57" i="5"/>
  <c r="J58" i="3"/>
  <c r="D58" i="3"/>
  <c r="D58" i="4"/>
  <c r="I58" i="5"/>
  <c r="J59" i="3"/>
  <c r="D59" i="3"/>
  <c r="D59" i="4"/>
  <c r="I59" i="5"/>
  <c r="J60" i="3"/>
  <c r="D60" i="3"/>
  <c r="D60" i="4"/>
  <c r="I60" i="5"/>
  <c r="J61" i="3"/>
  <c r="D61" i="3"/>
  <c r="D61" i="4"/>
  <c r="I61" i="5"/>
  <c r="J62" i="3"/>
  <c r="D62" i="3"/>
  <c r="D62" i="4"/>
  <c r="I62" i="5"/>
  <c r="J63" i="3"/>
  <c r="D63" i="3"/>
  <c r="D63" i="4"/>
  <c r="I63" i="5"/>
  <c r="J64" i="3"/>
  <c r="D64" i="3"/>
  <c r="D64" i="4"/>
  <c r="I64" i="5"/>
  <c r="J65" i="3"/>
  <c r="D65" i="3"/>
  <c r="D65" i="4"/>
  <c r="I65" i="5"/>
  <c r="J66" i="3"/>
  <c r="D66" i="3"/>
  <c r="D66" i="4"/>
  <c r="I66" i="5"/>
  <c r="J67" i="3"/>
  <c r="D67" i="3"/>
  <c r="D67" i="4"/>
  <c r="I67" i="5"/>
  <c r="J68" i="3"/>
  <c r="D68" i="3"/>
  <c r="D68" i="4"/>
  <c r="I68" i="5"/>
  <c r="J69" i="3"/>
  <c r="D69" i="3"/>
  <c r="D69" i="4"/>
  <c r="I69" i="5"/>
  <c r="J70" i="3"/>
  <c r="D70" i="3"/>
  <c r="D70" i="4"/>
  <c r="I70" i="5"/>
  <c r="J71" i="3"/>
  <c r="D71" i="3"/>
  <c r="D71" i="4"/>
  <c r="I71" i="5"/>
  <c r="J72" i="3"/>
  <c r="D72" i="3"/>
  <c r="D72" i="4"/>
  <c r="I72" i="5"/>
  <c r="J73" i="3"/>
  <c r="D73" i="3"/>
  <c r="D73" i="4"/>
  <c r="I73" i="5"/>
  <c r="J74" i="3"/>
  <c r="D74" i="3"/>
  <c r="D74" i="4"/>
  <c r="I74" i="5"/>
  <c r="J75" i="3"/>
  <c r="D75" i="3"/>
  <c r="D75" i="4"/>
  <c r="I75" i="5"/>
  <c r="J76" i="3"/>
  <c r="D76" i="3"/>
  <c r="D76" i="4"/>
  <c r="I76" i="5"/>
  <c r="J77" i="3"/>
  <c r="D77" i="3"/>
  <c r="D77" i="4"/>
  <c r="I77" i="5"/>
  <c r="J78" i="3"/>
  <c r="D78" i="3"/>
  <c r="D78" i="4"/>
  <c r="I78" i="5"/>
  <c r="J79" i="3"/>
  <c r="D79" i="3"/>
  <c r="D79" i="4"/>
  <c r="I79" i="5"/>
  <c r="J80" i="3"/>
  <c r="D80" i="3"/>
  <c r="D80" i="4"/>
  <c r="I80" i="5"/>
  <c r="J81" i="3"/>
  <c r="D81" i="3"/>
  <c r="D81" i="4"/>
  <c r="I81" i="5"/>
  <c r="J2" i="3"/>
  <c r="D2" i="3"/>
  <c r="D2" i="4"/>
  <c r="I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2" i="4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3" i="5"/>
  <c r="J4" i="5"/>
  <c r="J5" i="5"/>
  <c r="J6" i="5"/>
  <c r="J7" i="5"/>
  <c r="J8" i="5"/>
  <c r="J9" i="5"/>
  <c r="J10" i="5"/>
  <c r="J11" i="5"/>
  <c r="J12" i="5"/>
  <c r="J13" i="5"/>
  <c r="J14" i="5"/>
  <c r="J2" i="5"/>
  <c r="D3" i="5"/>
  <c r="D4" i="5"/>
  <c r="D5" i="5"/>
  <c r="D6" i="5"/>
  <c r="D7" i="5"/>
  <c r="D8" i="5"/>
  <c r="D9" i="5"/>
  <c r="D10" i="5"/>
  <c r="D11" i="5"/>
  <c r="D12" i="5"/>
  <c r="D13" i="5"/>
  <c r="D14" i="5"/>
  <c r="D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2" i="3"/>
  <c r="D71" i="5"/>
  <c r="D72" i="5"/>
  <c r="D73" i="5"/>
  <c r="D74" i="5"/>
  <c r="D75" i="5"/>
  <c r="D65" i="5"/>
  <c r="D66" i="5"/>
  <c r="D67" i="5"/>
  <c r="D68" i="5"/>
  <c r="D69" i="5"/>
  <c r="D53" i="5"/>
  <c r="D54" i="5"/>
  <c r="D55" i="5"/>
  <c r="D56" i="5"/>
  <c r="D57" i="5"/>
  <c r="D47" i="5"/>
  <c r="D48" i="5"/>
  <c r="D49" i="5"/>
  <c r="D50" i="5"/>
  <c r="D51" i="5"/>
  <c r="D70" i="5"/>
  <c r="D64" i="5"/>
  <c r="D52" i="5"/>
  <c r="D46" i="5"/>
  <c r="D35" i="5"/>
  <c r="D36" i="5"/>
  <c r="D37" i="5"/>
  <c r="D38" i="5"/>
  <c r="D39" i="5"/>
  <c r="D40" i="5"/>
  <c r="D41" i="5"/>
  <c r="D42" i="5"/>
  <c r="D43" i="5"/>
  <c r="D44" i="5"/>
  <c r="D45" i="5"/>
  <c r="D34" i="5"/>
  <c r="D29" i="5"/>
  <c r="D30" i="5"/>
  <c r="D31" i="5"/>
  <c r="D32" i="5"/>
  <c r="D33" i="5"/>
  <c r="D28" i="5"/>
  <c r="D16" i="5"/>
  <c r="J16" i="5"/>
  <c r="D17" i="5"/>
  <c r="J17" i="5"/>
  <c r="D18" i="5"/>
  <c r="J18" i="5"/>
  <c r="D19" i="5"/>
  <c r="J19" i="5"/>
  <c r="D20" i="5"/>
  <c r="J20" i="5"/>
  <c r="D21" i="5"/>
  <c r="J21" i="5"/>
  <c r="D22" i="5"/>
  <c r="J22" i="5"/>
  <c r="D23" i="5"/>
  <c r="J23" i="5"/>
  <c r="D24" i="5"/>
  <c r="J24" i="5"/>
  <c r="D25" i="5"/>
  <c r="J25" i="5"/>
  <c r="D26" i="5"/>
  <c r="J26" i="5"/>
  <c r="D27" i="5"/>
  <c r="J27" i="5"/>
  <c r="D15" i="5"/>
  <c r="J15" i="5"/>
  <c r="M16" i="5"/>
  <c r="M17" i="5"/>
  <c r="M18" i="5"/>
  <c r="M19" i="5"/>
  <c r="M20" i="5"/>
  <c r="M21" i="5"/>
  <c r="M22" i="5"/>
  <c r="M23" i="5"/>
  <c r="M24" i="5"/>
  <c r="M25" i="5"/>
  <c r="M26" i="5"/>
  <c r="M27" i="5"/>
  <c r="M15" i="5"/>
</calcChain>
</file>

<file path=xl/sharedStrings.xml><?xml version="1.0" encoding="utf-8"?>
<sst xmlns="http://schemas.openxmlformats.org/spreadsheetml/2006/main" count="656" uniqueCount="88">
  <si>
    <t>|y|</t>
  </si>
  <si>
    <t>pT</t>
  </si>
  <si>
    <t>centrality</t>
  </si>
  <si>
    <t>0.0-2.4</t>
  </si>
  <si>
    <t>6.5-30.0</t>
  </si>
  <si>
    <t>0-100</t>
  </si>
  <si>
    <t>6.5-10.0</t>
  </si>
  <si>
    <t>10.0-30.0</t>
  </si>
  <si>
    <t>0.0-1.2</t>
  </si>
  <si>
    <t>1.2-1.6</t>
  </si>
  <si>
    <t>5.5-30.0</t>
  </si>
  <si>
    <t>1.6-2.4</t>
  </si>
  <si>
    <t>3.0-30.0</t>
  </si>
  <si>
    <t>8-10</t>
  </si>
  <si>
    <t>6.5-8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</si>
  <si>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</si>
  <si>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</si>
  <si>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</si>
  <si>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</si>
  <si>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</si>
  <si>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</si>
  <si>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</si>
  <si>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</si>
  <si>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</si>
  <si>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</si>
  <si>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50-60</t>
  </si>
  <si>
    <t>60-70</t>
  </si>
  <si>
    <t>70-100</t>
  </si>
  <si>
    <t>0-10</t>
  </si>
  <si>
    <t>10-20</t>
  </si>
  <si>
    <t>20-30</t>
  </si>
  <si>
    <t>30-40</t>
  </si>
  <si>
    <t>40-50</t>
  </si>
  <si>
    <t>50-100</t>
  </si>
  <si>
    <t>error</t>
  </si>
  <si>
    <t>N_Incl</t>
  </si>
  <si>
    <t>N_Prompt</t>
  </si>
  <si>
    <t>N_NonPrompt</t>
  </si>
  <si>
    <t>Nerr_Incl</t>
  </si>
  <si>
    <t>Nerr_Prompt</t>
  </si>
  <si>
    <t>Nerr_NonPrompt</t>
  </si>
  <si>
    <t>Bfraction</t>
  </si>
  <si>
    <t>BfractionErr</t>
  </si>
  <si>
    <t>3.0-6.5</t>
  </si>
  <si>
    <t>eff_Incl</t>
  </si>
  <si>
    <t>effErr_Incl</t>
  </si>
  <si>
    <t>eff_Prompt</t>
  </si>
  <si>
    <t>effErr_Prompt</t>
  </si>
  <si>
    <t>effErr_NonPrompt</t>
  </si>
  <si>
    <t>eff_NonPrompt</t>
  </si>
  <si>
    <t>10.0-13.0</t>
  </si>
  <si>
    <t>13.0-30.0</t>
  </si>
  <si>
    <t>TAA[1/mb]</t>
  </si>
  <si>
    <t>Delta cent</t>
  </si>
  <si>
    <t>Delta y</t>
  </si>
  <si>
    <t>Delta pt</t>
  </si>
  <si>
    <t>Inclusive</t>
  </si>
  <si>
    <t>Prompt</t>
  </si>
  <si>
    <t>NonPrompt</t>
  </si>
  <si>
    <t>errror</t>
  </si>
  <si>
    <t>L_int</t>
  </si>
  <si>
    <t>N_MB</t>
  </si>
  <si>
    <t>Bin Index</t>
  </si>
  <si>
    <t>BinName</t>
  </si>
  <si>
    <t>Npart Mean</t>
  </si>
  <si>
    <t>RMS</t>
  </si>
  <si>
    <t>Ncoll Mean</t>
  </si>
  <si>
    <t>b Mean</t>
  </si>
  <si>
    <t>b RMS</t>
  </si>
  <si>
    <t>TAA Mean</t>
  </si>
  <si>
    <t>10-20.0</t>
  </si>
  <si>
    <t>5-10.</t>
  </si>
  <si>
    <t>20.-25.</t>
  </si>
  <si>
    <t>10.-15.</t>
  </si>
  <si>
    <t>15.-20</t>
  </si>
  <si>
    <t>25.-30.</t>
  </si>
  <si>
    <t>/nb</t>
  </si>
  <si>
    <t>err</t>
  </si>
  <si>
    <t>syst</t>
  </si>
  <si>
    <t>Taa</t>
  </si>
  <si>
    <t>Npart</t>
  </si>
  <si>
    <t>TAA</t>
  </si>
  <si>
    <t>peripheral/central</t>
  </si>
  <si>
    <t>&lt;pt&gt;</t>
  </si>
  <si>
    <t>&lt;pt&gt;_err</t>
  </si>
  <si>
    <t>PbPb_2011</t>
  </si>
  <si>
    <t>PbPb_2010</t>
  </si>
  <si>
    <t>&lt;pt&gt;err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</si>
</sst>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0000"/>
    <numFmt numFmtId="167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6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vertical="center"/>
    </xf>
    <xf numFmtId="49" fontId="2" fillId="0" borderId="0" xfId="0" applyNumberFormat="1" applyFont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167" fontId="0" fillId="0" borderId="0" xfId="49" applyNumberFormat="1" applyFont="1"/>
    <xf numFmtId="165" fontId="2" fillId="0" borderId="0" xfId="0" applyNumberFormat="1" applyFont="1"/>
    <xf numFmtId="164" fontId="2" fillId="0" borderId="0" xfId="0" applyNumberFormat="1" applyFont="1" applyAlignment="1">
      <alignment vertical="center"/>
    </xf>
    <xf numFmtId="49" fontId="0" fillId="0" borderId="0" xfId="0" applyNumberFormat="1" applyFill="1" applyAlignment="1">
      <alignment horizontal="right"/>
    </xf>
    <xf numFmtId="164" fontId="0" fillId="0" borderId="0" xfId="0" applyNumberFormat="1" applyFill="1"/>
    <xf numFmtId="9" fontId="0" fillId="0" borderId="0" xfId="49" applyFont="1"/>
    <xf numFmtId="9" fontId="0" fillId="0" borderId="0" xfId="49" applyFont="1" applyFill="1"/>
    <xf numFmtId="167" fontId="0" fillId="0" borderId="0" xfId="0" applyNumberFormat="1"/>
    <xf numFmtId="167" fontId="0" fillId="0" borderId="0" xfId="0" applyNumberFormat="1" applyFill="1"/>
    <xf numFmtId="167" fontId="0" fillId="0" borderId="0" xfId="49" applyNumberFormat="1" applyFont="1" applyFill="1"/>
    <xf numFmtId="49" fontId="2" fillId="0" borderId="0" xfId="0" applyNumberFormat="1" applyFont="1" applyFill="1"/>
    <xf numFmtId="49" fontId="0" fillId="0" borderId="0" xfId="0" applyNumberFormat="1" applyFill="1"/>
    <xf numFmtId="2" fontId="0" fillId="0" borderId="0" xfId="0" applyNumberFormat="1" applyFill="1" applyAlignment="1">
      <alignment horizontal="right" vertical="center"/>
    </xf>
    <xf numFmtId="2" fontId="0" fillId="0" borderId="0" xfId="0" applyNumberFormat="1" applyFill="1"/>
    <xf numFmtId="49" fontId="0" fillId="0" borderId="0" xfId="0" applyNumberFormat="1" applyFill="1" applyAlignment="1">
      <alignment horizontal="center"/>
    </xf>
    <xf numFmtId="2" fontId="2" fillId="0" borderId="0" xfId="0" applyNumberFormat="1" applyFont="1" applyFill="1" applyAlignment="1">
      <alignment horizontal="right" vertical="center"/>
    </xf>
    <xf numFmtId="2" fontId="0" fillId="0" borderId="0" xfId="0" applyNumberFormat="1" applyFill="1" applyAlignment="1">
      <alignment horizontal="right"/>
    </xf>
    <xf numFmtId="49" fontId="2" fillId="0" borderId="0" xfId="0" applyNumberFormat="1" applyFon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49" fontId="0" fillId="0" borderId="0" xfId="0" applyNumberFormat="1" applyFill="1" applyAlignment="1">
      <alignment vertical="center"/>
    </xf>
    <xf numFmtId="49" fontId="0" fillId="2" borderId="0" xfId="0" applyNumberFormat="1" applyFill="1" applyAlignment="1">
      <alignment horizontal="right"/>
    </xf>
    <xf numFmtId="2" fontId="0" fillId="2" borderId="0" xfId="0" applyNumberFormat="1" applyFill="1" applyAlignment="1">
      <alignment horizontal="right"/>
    </xf>
    <xf numFmtId="2" fontId="0" fillId="2" borderId="0" xfId="0" applyNumberFormat="1" applyFill="1" applyAlignment="1">
      <alignment horizontal="right" vertical="center"/>
    </xf>
    <xf numFmtId="2" fontId="2" fillId="2" borderId="0" xfId="0" applyNumberFormat="1" applyFont="1" applyFill="1" applyAlignment="1">
      <alignment horizontal="right" vertical="center"/>
    </xf>
    <xf numFmtId="2" fontId="0" fillId="2" borderId="0" xfId="0" applyNumberFormat="1" applyFill="1"/>
    <xf numFmtId="49" fontId="2" fillId="3" borderId="0" xfId="0" applyNumberFormat="1" applyFont="1" applyFill="1"/>
    <xf numFmtId="0" fontId="0" fillId="3" borderId="0" xfId="0" applyFill="1"/>
    <xf numFmtId="2" fontId="0" fillId="4" borderId="0" xfId="0" applyNumberFormat="1" applyFill="1"/>
    <xf numFmtId="49" fontId="2" fillId="5" borderId="0" xfId="0" applyNumberFormat="1" applyFont="1" applyFill="1"/>
    <xf numFmtId="2" fontId="0" fillId="5" borderId="0" xfId="0" applyNumberFormat="1" applyFill="1"/>
    <xf numFmtId="0" fontId="0" fillId="5" borderId="0" xfId="0" applyFill="1"/>
    <xf numFmtId="49" fontId="2" fillId="4" borderId="0" xfId="0" applyNumberFormat="1" applyFont="1" applyFill="1"/>
    <xf numFmtId="0" fontId="0" fillId="4" borderId="0" xfId="0" applyFill="1"/>
    <xf numFmtId="49" fontId="2" fillId="6" borderId="0" xfId="0" applyNumberFormat="1" applyFont="1" applyFill="1"/>
    <xf numFmtId="2" fontId="0" fillId="6" borderId="0" xfId="0" applyNumberFormat="1" applyFill="1"/>
    <xf numFmtId="0" fontId="0" fillId="6" borderId="0" xfId="0" applyFill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right" vertical="center"/>
    </xf>
  </cellXfs>
  <cellStyles count="46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Normal" xfId="0" builtinId="0"/>
    <cellStyle name="Percent" xfId="4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41310553595915"/>
          <c:y val="0.129213483146067"/>
          <c:w val="0.880425352088382"/>
          <c:h val="0.8134002034858"/>
        </c:manualLayout>
      </c:layout>
      <c:scatterChart>
        <c:scatterStyle val="lineMarker"/>
        <c:varyColors val="0"/>
        <c:ser>
          <c:idx val="0"/>
          <c:order val="0"/>
          <c:tx>
            <c:v>RAA_prompt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RAA!$M$15:$M$27</c:f>
                <c:numCache>
                  <c:formatCode>General</c:formatCode>
                  <c:ptCount val="13"/>
                  <c:pt idx="0">
                    <c:v>0.0132085445156148</c:v>
                  </c:pt>
                  <c:pt idx="1">
                    <c:v>0.0144493700051539</c:v>
                  </c:pt>
                  <c:pt idx="2">
                    <c:v>0.0171616981757343</c:v>
                  </c:pt>
                  <c:pt idx="3">
                    <c:v>0.0202687043631789</c:v>
                  </c:pt>
                  <c:pt idx="4">
                    <c:v>0.023764272735726</c:v>
                  </c:pt>
                  <c:pt idx="5">
                    <c:v>0.0260299658943791</c:v>
                  </c:pt>
                  <c:pt idx="6">
                    <c:v>0.031585946788204</c:v>
                  </c:pt>
                  <c:pt idx="7">
                    <c:v>0.0316212554260337</c:v>
                  </c:pt>
                  <c:pt idx="8">
                    <c:v>0.0406016705861063</c:v>
                  </c:pt>
                  <c:pt idx="9">
                    <c:v>0.0459161499586377</c:v>
                  </c:pt>
                  <c:pt idx="10">
                    <c:v>0.0488473952492584</c:v>
                  </c:pt>
                  <c:pt idx="11">
                    <c:v>0.0674041121985205</c:v>
                  </c:pt>
                  <c:pt idx="12">
                    <c:v>0.059442342762615</c:v>
                  </c:pt>
                </c:numCache>
              </c:numRef>
            </c:plus>
            <c:minus>
              <c:numRef>
                <c:f>RAA!$M$15:$M$27</c:f>
                <c:numCache>
                  <c:formatCode>General</c:formatCode>
                  <c:ptCount val="13"/>
                  <c:pt idx="0">
                    <c:v>0.0132085445156148</c:v>
                  </c:pt>
                  <c:pt idx="1">
                    <c:v>0.0144493700051539</c:v>
                  </c:pt>
                  <c:pt idx="2">
                    <c:v>0.0171616981757343</c:v>
                  </c:pt>
                  <c:pt idx="3">
                    <c:v>0.0202687043631789</c:v>
                  </c:pt>
                  <c:pt idx="4">
                    <c:v>0.023764272735726</c:v>
                  </c:pt>
                  <c:pt idx="5">
                    <c:v>0.0260299658943791</c:v>
                  </c:pt>
                  <c:pt idx="6">
                    <c:v>0.031585946788204</c:v>
                  </c:pt>
                  <c:pt idx="7">
                    <c:v>0.0316212554260337</c:v>
                  </c:pt>
                  <c:pt idx="8">
                    <c:v>0.0406016705861063</c:v>
                  </c:pt>
                  <c:pt idx="9">
                    <c:v>0.0459161499586377</c:v>
                  </c:pt>
                  <c:pt idx="10">
                    <c:v>0.0488473952492584</c:v>
                  </c:pt>
                  <c:pt idx="11">
                    <c:v>0.0674041121985205</c:v>
                  </c:pt>
                  <c:pt idx="12">
                    <c:v>0.059442342762615</c:v>
                  </c:pt>
                </c:numCache>
              </c:numRef>
            </c:minus>
          </c:errBars>
          <c:xVal>
            <c:numRef>
              <c:f>TAA!$D$2:$D$14</c:f>
              <c:numCache>
                <c:formatCode>General</c:formatCode>
                <c:ptCount val="13"/>
                <c:pt idx="0">
                  <c:v>381.41</c:v>
                </c:pt>
                <c:pt idx="1">
                  <c:v>329.48</c:v>
                </c:pt>
                <c:pt idx="2">
                  <c:v>282.67</c:v>
                </c:pt>
                <c:pt idx="3">
                  <c:v>240.31</c:v>
                </c:pt>
                <c:pt idx="4">
                  <c:v>203.62</c:v>
                </c:pt>
                <c:pt idx="5">
                  <c:v>171.08</c:v>
                </c:pt>
                <c:pt idx="6">
                  <c:v>142.58</c:v>
                </c:pt>
                <c:pt idx="7">
                  <c:v>117.54</c:v>
                </c:pt>
                <c:pt idx="8">
                  <c:v>95.78</c:v>
                </c:pt>
                <c:pt idx="9">
                  <c:v>76.68000000000001</c:v>
                </c:pt>
                <c:pt idx="10">
                  <c:v>53.53</c:v>
                </c:pt>
                <c:pt idx="11">
                  <c:v>30.51</c:v>
                </c:pt>
                <c:pt idx="12">
                  <c:v>8.75</c:v>
                </c:pt>
              </c:numCache>
            </c:numRef>
          </c:xVal>
          <c:yVal>
            <c:numRef>
              <c:f>RAA!$L$15:$L$27</c:f>
              <c:numCache>
                <c:formatCode>0.00</c:formatCode>
                <c:ptCount val="13"/>
                <c:pt idx="0">
                  <c:v>0.235676238024911</c:v>
                </c:pt>
                <c:pt idx="1">
                  <c:v>0.250343726933045</c:v>
                </c:pt>
                <c:pt idx="2">
                  <c:v>0.297043239235077</c:v>
                </c:pt>
                <c:pt idx="3">
                  <c:v>0.345654620339877</c:v>
                </c:pt>
                <c:pt idx="4">
                  <c:v>0.391622404521546</c:v>
                </c:pt>
                <c:pt idx="5">
                  <c:v>0.409456852674078</c:v>
                </c:pt>
                <c:pt idx="6">
                  <c:v>0.468599529041996</c:v>
                </c:pt>
                <c:pt idx="7">
                  <c:v>0.42585596556107</c:v>
                </c:pt>
                <c:pt idx="8">
                  <c:v>0.54169268354809</c:v>
                </c:pt>
                <c:pt idx="9">
                  <c:v>0.537894834066062</c:v>
                </c:pt>
                <c:pt idx="10">
                  <c:v>0.666080895503209</c:v>
                </c:pt>
                <c:pt idx="11">
                  <c:v>0.684745468107631</c:v>
                </c:pt>
                <c:pt idx="12">
                  <c:v>0.377783569205744</c:v>
                </c:pt>
              </c:numCache>
            </c:numRef>
          </c:yVal>
          <c:smooth val="0"/>
        </c:ser>
        <c:ser>
          <c:idx val="1"/>
          <c:order val="1"/>
          <c:tx>
            <c:v>Inclusive</c:v>
          </c:tx>
          <c:spPr>
            <a:ln w="47625">
              <a:noFill/>
            </a:ln>
          </c:spPr>
          <c:xVal>
            <c:numRef>
              <c:f>TAA!$D$2:$D$14</c:f>
              <c:numCache>
                <c:formatCode>General</c:formatCode>
                <c:ptCount val="13"/>
                <c:pt idx="0">
                  <c:v>381.41</c:v>
                </c:pt>
                <c:pt idx="1">
                  <c:v>329.48</c:v>
                </c:pt>
                <c:pt idx="2">
                  <c:v>282.67</c:v>
                </c:pt>
                <c:pt idx="3">
                  <c:v>240.31</c:v>
                </c:pt>
                <c:pt idx="4">
                  <c:v>203.62</c:v>
                </c:pt>
                <c:pt idx="5">
                  <c:v>171.08</c:v>
                </c:pt>
                <c:pt idx="6">
                  <c:v>142.58</c:v>
                </c:pt>
                <c:pt idx="7">
                  <c:v>117.54</c:v>
                </c:pt>
                <c:pt idx="8">
                  <c:v>95.78</c:v>
                </c:pt>
                <c:pt idx="9">
                  <c:v>76.68000000000001</c:v>
                </c:pt>
                <c:pt idx="10">
                  <c:v>53.53</c:v>
                </c:pt>
                <c:pt idx="11">
                  <c:v>30.51</c:v>
                </c:pt>
                <c:pt idx="12">
                  <c:v>8.75</c:v>
                </c:pt>
              </c:numCache>
            </c:numRef>
          </c:xVal>
          <c:yVal>
            <c:numRef>
              <c:f>RAA!$I$15:$I$27</c:f>
              <c:numCache>
                <c:formatCode>0.00</c:formatCode>
                <c:ptCount val="13"/>
                <c:pt idx="0">
                  <c:v>0.270071582738316</c:v>
                </c:pt>
                <c:pt idx="1">
                  <c:v>0.283878100457309</c:v>
                </c:pt>
                <c:pt idx="2">
                  <c:v>0.32705317028711</c:v>
                </c:pt>
                <c:pt idx="3">
                  <c:v>0.37528543581054</c:v>
                </c:pt>
                <c:pt idx="4">
                  <c:v>0.402903473915727</c:v>
                </c:pt>
                <c:pt idx="5">
                  <c:v>0.442775726245413</c:v>
                </c:pt>
                <c:pt idx="6">
                  <c:v>0.458386584191105</c:v>
                </c:pt>
                <c:pt idx="7">
                  <c:v>0.448267696128036</c:v>
                </c:pt>
                <c:pt idx="8">
                  <c:v>0.524278513701602</c:v>
                </c:pt>
                <c:pt idx="9">
                  <c:v>0.610726341148106</c:v>
                </c:pt>
                <c:pt idx="10">
                  <c:v>0.65395114668073</c:v>
                </c:pt>
                <c:pt idx="11">
                  <c:v>0.714996274978464</c:v>
                </c:pt>
                <c:pt idx="12">
                  <c:v>0.40038283923467</c:v>
                </c:pt>
              </c:numCache>
            </c:numRef>
          </c:yVal>
          <c:smooth val="0"/>
        </c:ser>
        <c:ser>
          <c:idx val="2"/>
          <c:order val="2"/>
          <c:tx>
            <c:v>non-prompt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RAA!$P$15:$P$27</c:f>
                <c:numCache>
                  <c:formatCode>General</c:formatCode>
                  <c:ptCount val="13"/>
                  <c:pt idx="0">
                    <c:v>0.0437679900765876</c:v>
                  </c:pt>
                  <c:pt idx="1">
                    <c:v>0.0461149295240641</c:v>
                  </c:pt>
                  <c:pt idx="2">
                    <c:v>0.0512435044897783</c:v>
                  </c:pt>
                  <c:pt idx="3">
                    <c:v>0.0578460427621215</c:v>
                  </c:pt>
                  <c:pt idx="4">
                    <c:v>0.0581367862280269</c:v>
                  </c:pt>
                  <c:pt idx="5">
                    <c:v>0.0726702554468485</c:v>
                  </c:pt>
                  <c:pt idx="6">
                    <c:v>0.0664752143422846</c:v>
                  </c:pt>
                  <c:pt idx="7">
                    <c:v>0.0821819669314487</c:v>
                  </c:pt>
                  <c:pt idx="8">
                    <c:v>0.0835443437808905</c:v>
                  </c:pt>
                  <c:pt idx="9">
                    <c:v>0.141161601800496</c:v>
                  </c:pt>
                  <c:pt idx="10">
                    <c:v>0.109773071230866</c:v>
                  </c:pt>
                  <c:pt idx="11">
                    <c:v>0.169221061568648</c:v>
                  </c:pt>
                  <c:pt idx="12">
                    <c:v>0.147645922911453</c:v>
                  </c:pt>
                </c:numCache>
              </c:numRef>
            </c:plus>
            <c:minus>
              <c:numRef>
                <c:f>RAA!$P$15:$P$27</c:f>
                <c:numCache>
                  <c:formatCode>General</c:formatCode>
                  <c:ptCount val="13"/>
                  <c:pt idx="0">
                    <c:v>0.0437679900765876</c:v>
                  </c:pt>
                  <c:pt idx="1">
                    <c:v>0.0461149295240641</c:v>
                  </c:pt>
                  <c:pt idx="2">
                    <c:v>0.0512435044897783</c:v>
                  </c:pt>
                  <c:pt idx="3">
                    <c:v>0.0578460427621215</c:v>
                  </c:pt>
                  <c:pt idx="4">
                    <c:v>0.0581367862280269</c:v>
                  </c:pt>
                  <c:pt idx="5">
                    <c:v>0.0726702554468485</c:v>
                  </c:pt>
                  <c:pt idx="6">
                    <c:v>0.0664752143422846</c:v>
                  </c:pt>
                  <c:pt idx="7">
                    <c:v>0.0821819669314487</c:v>
                  </c:pt>
                  <c:pt idx="8">
                    <c:v>0.0835443437808905</c:v>
                  </c:pt>
                  <c:pt idx="9">
                    <c:v>0.141161601800496</c:v>
                  </c:pt>
                  <c:pt idx="10">
                    <c:v>0.109773071230866</c:v>
                  </c:pt>
                  <c:pt idx="11">
                    <c:v>0.169221061568648</c:v>
                  </c:pt>
                  <c:pt idx="12">
                    <c:v>0.147645922911453</c:v>
                  </c:pt>
                </c:numCache>
              </c:numRef>
            </c:minus>
          </c:errBars>
          <c:xVal>
            <c:numRef>
              <c:f>TAA!$D$2:$D$14</c:f>
              <c:numCache>
                <c:formatCode>General</c:formatCode>
                <c:ptCount val="13"/>
                <c:pt idx="0">
                  <c:v>381.41</c:v>
                </c:pt>
                <c:pt idx="1">
                  <c:v>329.48</c:v>
                </c:pt>
                <c:pt idx="2">
                  <c:v>282.67</c:v>
                </c:pt>
                <c:pt idx="3">
                  <c:v>240.31</c:v>
                </c:pt>
                <c:pt idx="4">
                  <c:v>203.62</c:v>
                </c:pt>
                <c:pt idx="5">
                  <c:v>171.08</c:v>
                </c:pt>
                <c:pt idx="6">
                  <c:v>142.58</c:v>
                </c:pt>
                <c:pt idx="7">
                  <c:v>117.54</c:v>
                </c:pt>
                <c:pt idx="8">
                  <c:v>95.78</c:v>
                </c:pt>
                <c:pt idx="9">
                  <c:v>76.68000000000001</c:v>
                </c:pt>
                <c:pt idx="10">
                  <c:v>53.53</c:v>
                </c:pt>
                <c:pt idx="11">
                  <c:v>30.51</c:v>
                </c:pt>
                <c:pt idx="12">
                  <c:v>8.75</c:v>
                </c:pt>
              </c:numCache>
            </c:numRef>
          </c:xVal>
          <c:yVal>
            <c:numRef>
              <c:f>RAA!$O$15:$O$27</c:f>
              <c:numCache>
                <c:formatCode>0.00</c:formatCode>
                <c:ptCount val="13"/>
                <c:pt idx="0">
                  <c:v>0.383757600883572</c:v>
                </c:pt>
                <c:pt idx="1">
                  <c:v>0.394805898150026</c:v>
                </c:pt>
                <c:pt idx="2">
                  <c:v>0.426614260294589</c:v>
                </c:pt>
                <c:pt idx="3">
                  <c:v>0.473807270525784</c:v>
                </c:pt>
                <c:pt idx="4">
                  <c:v>0.441474950990548</c:v>
                </c:pt>
                <c:pt idx="5">
                  <c:v>0.55364619418783</c:v>
                </c:pt>
                <c:pt idx="6">
                  <c:v>0.426832688012057</c:v>
                </c:pt>
                <c:pt idx="7">
                  <c:v>0.523457723596265</c:v>
                </c:pt>
                <c:pt idx="8">
                  <c:v>0.469422899248363</c:v>
                </c:pt>
                <c:pt idx="9">
                  <c:v>0.851610329732682</c:v>
                </c:pt>
                <c:pt idx="10">
                  <c:v>0.616923164041905</c:v>
                </c:pt>
                <c:pt idx="11">
                  <c:v>0.816939222006329</c:v>
                </c:pt>
                <c:pt idx="12">
                  <c:v>0.475990063817568</c:v>
                </c:pt>
              </c:numCache>
            </c:numRef>
          </c:yVal>
          <c:smooth val="0"/>
        </c:ser>
        <c:ser>
          <c:idx val="3"/>
          <c:order val="3"/>
          <c:tx>
            <c:v>2010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6"/>
                <c:pt idx="0">
                  <c:v>0.030137990957371</c:v>
                </c:pt>
                <c:pt idx="1">
                  <c:v>0.0371139726197597</c:v>
                </c:pt>
                <c:pt idx="2">
                  <c:v>0.0575262049902525</c:v>
                </c:pt>
                <c:pt idx="3">
                  <c:v>0.0852002189970939</c:v>
                </c:pt>
                <c:pt idx="4">
                  <c:v>0.130873601818028</c:v>
                </c:pt>
                <c:pt idx="5">
                  <c:v>0.12204808435324</c:v>
                </c:pt>
              </c:numLit>
            </c:plus>
            <c:minus>
              <c:numLit>
                <c:formatCode>General</c:formatCode>
                <c:ptCount val="6"/>
                <c:pt idx="0">
                  <c:v>0.030137990957371</c:v>
                </c:pt>
                <c:pt idx="1">
                  <c:v>0.0371139726197597</c:v>
                </c:pt>
                <c:pt idx="2">
                  <c:v>0.0575262049902525</c:v>
                </c:pt>
                <c:pt idx="3">
                  <c:v>0.0852002189970939</c:v>
                </c:pt>
                <c:pt idx="4">
                  <c:v>0.130873601818028</c:v>
                </c:pt>
                <c:pt idx="5">
                  <c:v>0.12204808435324</c:v>
                </c:pt>
              </c:numLit>
            </c:minus>
          </c:errBars>
          <c:xVal>
            <c:numRef>
              <c:f>TAA!$K$27:$K$32</c:f>
              <c:numCache>
                <c:formatCode>0.0000</c:formatCode>
                <c:ptCount val="6"/>
                <c:pt idx="0">
                  <c:v>355.3528</c:v>
                </c:pt>
                <c:pt idx="1">
                  <c:v>261.4178</c:v>
                </c:pt>
                <c:pt idx="2">
                  <c:v>187.147</c:v>
                </c:pt>
                <c:pt idx="3">
                  <c:v>129.9835</c:v>
                </c:pt>
                <c:pt idx="4">
                  <c:v>86.2622</c:v>
                </c:pt>
                <c:pt idx="5">
                  <c:v>22.0709</c:v>
                </c:pt>
              </c:numCache>
            </c:numRef>
          </c:xVal>
          <c:yVal>
            <c:numLit>
              <c:formatCode>General</c:formatCode>
              <c:ptCount val="6"/>
              <c:pt idx="0">
                <c:v>0.201510831501972</c:v>
              </c:pt>
              <c:pt idx="1">
                <c:v>0.22030305464705</c:v>
              </c:pt>
              <c:pt idx="2">
                <c:v>0.371687041633279</c:v>
              </c:pt>
              <c:pt idx="3">
                <c:v>0.506089643314692</c:v>
              </c:pt>
              <c:pt idx="4">
                <c:v>0.661225630509095</c:v>
              </c:pt>
              <c:pt idx="5">
                <c:v>0.609657627964659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07224"/>
        <c:axId val="425510376"/>
      </c:scatterChart>
      <c:valAx>
        <c:axId val="425507224"/>
        <c:scaling>
          <c:orientation val="minMax"/>
          <c:max val="400.0"/>
        </c:scaling>
        <c:delete val="0"/>
        <c:axPos val="b"/>
        <c:numFmt formatCode="General" sourceLinked="1"/>
        <c:majorTickMark val="in"/>
        <c:minorTickMark val="in"/>
        <c:tickLblPos val="nextTo"/>
        <c:crossAx val="425510376"/>
        <c:crosses val="autoZero"/>
        <c:crossBetween val="midCat"/>
      </c:valAx>
      <c:valAx>
        <c:axId val="425510376"/>
        <c:scaling>
          <c:orientation val="minMax"/>
          <c:max val="1.2"/>
          <c:min val="0.0"/>
        </c:scaling>
        <c:delete val="0"/>
        <c:axPos val="l"/>
        <c:majorGridlines/>
        <c:numFmt formatCode="0.00" sourceLinked="1"/>
        <c:majorTickMark val="in"/>
        <c:minorTickMark val="in"/>
        <c:tickLblPos val="nextTo"/>
        <c:crossAx val="425507224"/>
        <c:crosses val="autoZero"/>
        <c:crossBetween val="midCat"/>
        <c:majorUnit val="0.2"/>
        <c:minorUnit val="0.05"/>
      </c:valAx>
    </c:plotArea>
    <c:legend>
      <c:legendPos val="t"/>
      <c:layout>
        <c:manualLayout>
          <c:xMode val="edge"/>
          <c:yMode val="edge"/>
          <c:x val="0.282203172029564"/>
          <c:y val="0.0"/>
          <c:w val="0.717796827970436"/>
          <c:h val="0.0767689993806954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68462655760263"/>
          <c:y val="0.103741043105808"/>
          <c:w val="0.894008103356012"/>
          <c:h val="0.831017481759734"/>
        </c:manualLayout>
      </c:layout>
      <c:scatterChart>
        <c:scatterStyle val="lineMarker"/>
        <c:varyColors val="0"/>
        <c:ser>
          <c:idx val="0"/>
          <c:order val="0"/>
          <c:tx>
            <c:v>pT_6.5-10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RAA!$J$34:$J$39</c:f>
                <c:numCache>
                  <c:formatCode>General</c:formatCode>
                  <c:ptCount val="6"/>
                  <c:pt idx="0">
                    <c:v>0.0149457303836705</c:v>
                  </c:pt>
                  <c:pt idx="1">
                    <c:v>0.0189164578919099</c:v>
                  </c:pt>
                  <c:pt idx="2">
                    <c:v>0.0242435857896023</c:v>
                  </c:pt>
                  <c:pt idx="3">
                    <c:v>0.030233427246248</c:v>
                  </c:pt>
                  <c:pt idx="4">
                    <c:v>0.0369124503908656</c:v>
                  </c:pt>
                  <c:pt idx="5">
                    <c:v>0.0466298177943939</c:v>
                  </c:pt>
                </c:numCache>
              </c:numRef>
            </c:plus>
            <c:minus>
              <c:numRef>
                <c:f>RAA!$J$34:$J$39</c:f>
                <c:numCache>
                  <c:formatCode>General</c:formatCode>
                  <c:ptCount val="6"/>
                  <c:pt idx="0">
                    <c:v>0.0149457303836705</c:v>
                  </c:pt>
                  <c:pt idx="1">
                    <c:v>0.0189164578919099</c:v>
                  </c:pt>
                  <c:pt idx="2">
                    <c:v>0.0242435857896023</c:v>
                  </c:pt>
                  <c:pt idx="3">
                    <c:v>0.030233427246248</c:v>
                  </c:pt>
                  <c:pt idx="4">
                    <c:v>0.0369124503908656</c:v>
                  </c:pt>
                  <c:pt idx="5">
                    <c:v>0.0466298177943939</c:v>
                  </c:pt>
                </c:numCache>
              </c:numRef>
            </c:minus>
          </c:errBars>
          <c:xVal>
            <c:numRef>
              <c:f>TAA!$K$27:$K$32</c:f>
              <c:numCache>
                <c:formatCode>0.0000</c:formatCode>
                <c:ptCount val="6"/>
                <c:pt idx="0">
                  <c:v>355.3528</c:v>
                </c:pt>
                <c:pt idx="1">
                  <c:v>261.4178</c:v>
                </c:pt>
                <c:pt idx="2">
                  <c:v>187.147</c:v>
                </c:pt>
                <c:pt idx="3">
                  <c:v>129.9835</c:v>
                </c:pt>
                <c:pt idx="4">
                  <c:v>86.2622</c:v>
                </c:pt>
                <c:pt idx="5">
                  <c:v>22.0709</c:v>
                </c:pt>
              </c:numCache>
            </c:numRef>
          </c:xVal>
          <c:yVal>
            <c:numRef>
              <c:f>RAA!$I$34:$I$39</c:f>
              <c:numCache>
                <c:formatCode>0.00</c:formatCode>
                <c:ptCount val="6"/>
                <c:pt idx="0">
                  <c:v>0.281162809372584</c:v>
                </c:pt>
                <c:pt idx="1">
                  <c:v>0.347928365524833</c:v>
                </c:pt>
                <c:pt idx="2">
                  <c:v>0.428187596643212</c:v>
                </c:pt>
                <c:pt idx="3">
                  <c:v>0.490479603930896</c:v>
                </c:pt>
                <c:pt idx="4">
                  <c:v>0.535125734879943</c:v>
                </c:pt>
                <c:pt idx="5">
                  <c:v>0.715507389617611</c:v>
                </c:pt>
              </c:numCache>
            </c:numRef>
          </c:yVal>
          <c:smooth val="0"/>
        </c:ser>
        <c:ser>
          <c:idx val="1"/>
          <c:order val="1"/>
          <c:tx>
            <c:v>pt_10_30</c:v>
          </c:tx>
          <c:spPr>
            <a:ln w="47625">
              <a:noFill/>
            </a:ln>
          </c:spPr>
          <c:xVal>
            <c:numRef>
              <c:f>TAA!$K$27:$K$32</c:f>
              <c:numCache>
                <c:formatCode>0.0000</c:formatCode>
                <c:ptCount val="6"/>
                <c:pt idx="0">
                  <c:v>355.3528</c:v>
                </c:pt>
                <c:pt idx="1">
                  <c:v>261.4178</c:v>
                </c:pt>
                <c:pt idx="2">
                  <c:v>187.147</c:v>
                </c:pt>
                <c:pt idx="3">
                  <c:v>129.9835</c:v>
                </c:pt>
                <c:pt idx="4">
                  <c:v>86.2622</c:v>
                </c:pt>
                <c:pt idx="5">
                  <c:v>22.0709</c:v>
                </c:pt>
              </c:numCache>
            </c:numRef>
          </c:xVal>
          <c:yVal>
            <c:numRef>
              <c:f>RAA!$I$40:$I$45</c:f>
              <c:numCache>
                <c:formatCode>0.00</c:formatCode>
                <c:ptCount val="6"/>
                <c:pt idx="0">
                  <c:v>1.145120247707263</c:v>
                </c:pt>
                <c:pt idx="1">
                  <c:v>1.739591145569642</c:v>
                </c:pt>
                <c:pt idx="2">
                  <c:v>2.881992324149603</c:v>
                </c:pt>
                <c:pt idx="3">
                  <c:v>0.602081122910288</c:v>
                </c:pt>
                <c:pt idx="4">
                  <c:v>8.682268683732483</c:v>
                </c:pt>
                <c:pt idx="5">
                  <c:v>10.05246559851213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70536"/>
        <c:axId val="425573608"/>
      </c:scatterChart>
      <c:valAx>
        <c:axId val="425570536"/>
        <c:scaling>
          <c:orientation val="minMax"/>
        </c:scaling>
        <c:delete val="0"/>
        <c:axPos val="b"/>
        <c:numFmt formatCode="0" sourceLinked="0"/>
        <c:majorTickMark val="in"/>
        <c:minorTickMark val="in"/>
        <c:tickLblPos val="nextTo"/>
        <c:crossAx val="425573608"/>
        <c:crosses val="autoZero"/>
        <c:crossBetween val="midCat"/>
      </c:valAx>
      <c:valAx>
        <c:axId val="425573608"/>
        <c:scaling>
          <c:orientation val="minMax"/>
          <c:max val="1.2"/>
        </c:scaling>
        <c:delete val="0"/>
        <c:axPos val="l"/>
        <c:majorGridlines/>
        <c:numFmt formatCode="0.00" sourceLinked="1"/>
        <c:majorTickMark val="in"/>
        <c:minorTickMark val="in"/>
        <c:tickLblPos val="nextTo"/>
        <c:crossAx val="425570536"/>
        <c:crosses val="autoZero"/>
        <c:crossBetween val="midCat"/>
        <c:minorUnit val="0.05"/>
      </c:valAx>
    </c:plotArea>
    <c:legend>
      <c:legendPos val="t"/>
      <c:layout>
        <c:manualLayout>
          <c:xMode val="edge"/>
          <c:yMode val="edge"/>
          <c:x val="0.311316413118263"/>
          <c:y val="0.018348623853211"/>
          <c:w val="0.552124455316872"/>
          <c:h val="0.133217691251896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9150964550912"/>
          <c:y val="0.167005366367421"/>
          <c:w val="0.911170338858172"/>
          <c:h val="0.78979587742615"/>
        </c:manualLayout>
      </c:layout>
      <c:scatterChart>
        <c:scatterStyle val="lineMarker"/>
        <c:varyColors val="0"/>
        <c:ser>
          <c:idx val="0"/>
          <c:order val="0"/>
          <c:tx>
            <c:v>|y|&lt;1.2, pT[6.5,30]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RAA!$J$46:$J$51</c:f>
                <c:numCache>
                  <c:formatCode>General</c:formatCode>
                  <c:ptCount val="6"/>
                  <c:pt idx="0">
                    <c:v>0.0172636555882924</c:v>
                  </c:pt>
                  <c:pt idx="1">
                    <c:v>0.0229219087311931</c:v>
                  </c:pt>
                  <c:pt idx="2">
                    <c:v>0.0296448705134529</c:v>
                  </c:pt>
                  <c:pt idx="3">
                    <c:v>0.0370426144379018</c:v>
                  </c:pt>
                  <c:pt idx="4">
                    <c:v>0.0473429235601138</c:v>
                  </c:pt>
                  <c:pt idx="5">
                    <c:v>0.0525013191623135</c:v>
                  </c:pt>
                </c:numCache>
              </c:numRef>
            </c:plus>
            <c:minus>
              <c:numRef>
                <c:f>RAA!$J$46:$J$51</c:f>
                <c:numCache>
                  <c:formatCode>General</c:formatCode>
                  <c:ptCount val="6"/>
                  <c:pt idx="0">
                    <c:v>0.0172636555882924</c:v>
                  </c:pt>
                  <c:pt idx="1">
                    <c:v>0.0229219087311931</c:v>
                  </c:pt>
                  <c:pt idx="2">
                    <c:v>0.0296448705134529</c:v>
                  </c:pt>
                  <c:pt idx="3">
                    <c:v>0.0370426144379018</c:v>
                  </c:pt>
                  <c:pt idx="4">
                    <c:v>0.0473429235601138</c:v>
                  </c:pt>
                  <c:pt idx="5">
                    <c:v>0.0525013191623135</c:v>
                  </c:pt>
                </c:numCache>
              </c:numRef>
            </c:minus>
          </c:errBars>
          <c:xVal>
            <c:numRef>
              <c:f>TAA!$K$27:$K$32</c:f>
              <c:numCache>
                <c:formatCode>0.0000</c:formatCode>
                <c:ptCount val="6"/>
                <c:pt idx="0">
                  <c:v>355.3528</c:v>
                </c:pt>
                <c:pt idx="1">
                  <c:v>261.4178</c:v>
                </c:pt>
                <c:pt idx="2">
                  <c:v>187.147</c:v>
                </c:pt>
                <c:pt idx="3">
                  <c:v>129.9835</c:v>
                </c:pt>
                <c:pt idx="4">
                  <c:v>86.2622</c:v>
                </c:pt>
                <c:pt idx="5">
                  <c:v>22.0709</c:v>
                </c:pt>
              </c:numCache>
            </c:numRef>
          </c:xVal>
          <c:yVal>
            <c:numRef>
              <c:f>RAA!$I$46:$I$51</c:f>
              <c:numCache>
                <c:formatCode>0.00</c:formatCode>
                <c:ptCount val="6"/>
                <c:pt idx="0">
                  <c:v>0.276240875017904</c:v>
                </c:pt>
                <c:pt idx="1">
                  <c:v>0.359511989531519</c:v>
                </c:pt>
                <c:pt idx="2">
                  <c:v>0.445566583884123</c:v>
                </c:pt>
                <c:pt idx="3">
                  <c:v>0.52406042036552</c:v>
                </c:pt>
                <c:pt idx="4">
                  <c:v>0.609225371473249</c:v>
                </c:pt>
                <c:pt idx="5">
                  <c:v>0.670094340782682</c:v>
                </c:pt>
              </c:numCache>
            </c:numRef>
          </c:yVal>
          <c:smooth val="0"/>
        </c:ser>
        <c:ser>
          <c:idx val="1"/>
          <c:order val="1"/>
          <c:tx>
            <c:v>1.2&lt;|y|&lt;1.6,pT[6.5,30]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RAA!$J$52:$J$57</c:f>
                <c:numCache>
                  <c:formatCode>General</c:formatCode>
                  <c:ptCount val="6"/>
                  <c:pt idx="0">
                    <c:v>0.0275833138152287</c:v>
                  </c:pt>
                  <c:pt idx="1">
                    <c:v>0.0354303645259136</c:v>
                  </c:pt>
                  <c:pt idx="2">
                    <c:v>0.0464650386637307</c:v>
                  </c:pt>
                  <c:pt idx="3">
                    <c:v>0.0509530434922325</c:v>
                  </c:pt>
                  <c:pt idx="4">
                    <c:v>0.0729220569041175</c:v>
                  </c:pt>
                  <c:pt idx="5">
                    <c:v>0.068655365709775</c:v>
                  </c:pt>
                </c:numCache>
              </c:numRef>
            </c:plus>
            <c:minus>
              <c:numRef>
                <c:f>RAA!$J$52:$J$57</c:f>
                <c:numCache>
                  <c:formatCode>General</c:formatCode>
                  <c:ptCount val="6"/>
                  <c:pt idx="0">
                    <c:v>0.0275833138152287</c:v>
                  </c:pt>
                  <c:pt idx="1">
                    <c:v>0.0354303645259136</c:v>
                  </c:pt>
                  <c:pt idx="2">
                    <c:v>0.0464650386637307</c:v>
                  </c:pt>
                  <c:pt idx="3">
                    <c:v>0.0509530434922325</c:v>
                  </c:pt>
                  <c:pt idx="4">
                    <c:v>0.0729220569041175</c:v>
                  </c:pt>
                  <c:pt idx="5">
                    <c:v>0.068655365709775</c:v>
                  </c:pt>
                </c:numCache>
              </c:numRef>
            </c:minus>
          </c:errBars>
          <c:xVal>
            <c:numRef>
              <c:f>TAA!$K$27:$K$32</c:f>
              <c:numCache>
                <c:formatCode>0.0000</c:formatCode>
                <c:ptCount val="6"/>
                <c:pt idx="0">
                  <c:v>355.3528</c:v>
                </c:pt>
                <c:pt idx="1">
                  <c:v>261.4178</c:v>
                </c:pt>
                <c:pt idx="2">
                  <c:v>187.147</c:v>
                </c:pt>
                <c:pt idx="3">
                  <c:v>129.9835</c:v>
                </c:pt>
                <c:pt idx="4">
                  <c:v>86.2622</c:v>
                </c:pt>
                <c:pt idx="5">
                  <c:v>22.0709</c:v>
                </c:pt>
              </c:numCache>
            </c:numRef>
          </c:xVal>
          <c:yVal>
            <c:numRef>
              <c:f>RAA!$I$52:$I$57</c:f>
              <c:numCache>
                <c:formatCode>0.00</c:formatCode>
                <c:ptCount val="6"/>
                <c:pt idx="0">
                  <c:v>0.297043708668864</c:v>
                </c:pt>
                <c:pt idx="1">
                  <c:v>0.386421057647825</c:v>
                </c:pt>
                <c:pt idx="2">
                  <c:v>0.487940169248706</c:v>
                </c:pt>
                <c:pt idx="3">
                  <c:v>0.46769320274161</c:v>
                </c:pt>
                <c:pt idx="4">
                  <c:v>0.633806833551298</c:v>
                </c:pt>
                <c:pt idx="5">
                  <c:v>0.562895039290824</c:v>
                </c:pt>
              </c:numCache>
            </c:numRef>
          </c:yVal>
          <c:smooth val="0"/>
        </c:ser>
        <c:ser>
          <c:idx val="2"/>
          <c:order val="2"/>
          <c:tx>
            <c:v>1.6&lt;|y|&lt;2.4, pT[6.5,30]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RAA!$J$64:$J$69</c:f>
                <c:numCache>
                  <c:formatCode>General</c:formatCode>
                  <c:ptCount val="6"/>
                  <c:pt idx="0">
                    <c:v>0.0220149133841537</c:v>
                  </c:pt>
                  <c:pt idx="1">
                    <c:v>0.0264232974002615</c:v>
                  </c:pt>
                  <c:pt idx="2">
                    <c:v>0.0312782458370015</c:v>
                  </c:pt>
                  <c:pt idx="3">
                    <c:v>0.0424436867772307</c:v>
                  </c:pt>
                  <c:pt idx="4">
                    <c:v>0.0506119520242822</c:v>
                  </c:pt>
                  <c:pt idx="5">
                    <c:v>0.0556780326724252</c:v>
                  </c:pt>
                </c:numCache>
              </c:numRef>
            </c:plus>
            <c:minus>
              <c:numRef>
                <c:f>RAA!$J$64:$J$69</c:f>
                <c:numCache>
                  <c:formatCode>General</c:formatCode>
                  <c:ptCount val="6"/>
                  <c:pt idx="0">
                    <c:v>0.0220149133841537</c:v>
                  </c:pt>
                  <c:pt idx="1">
                    <c:v>0.0264232974002615</c:v>
                  </c:pt>
                  <c:pt idx="2">
                    <c:v>0.0312782458370015</c:v>
                  </c:pt>
                  <c:pt idx="3">
                    <c:v>0.0424436867772307</c:v>
                  </c:pt>
                  <c:pt idx="4">
                    <c:v>0.0506119520242822</c:v>
                  </c:pt>
                  <c:pt idx="5">
                    <c:v>0.0556780326724252</c:v>
                  </c:pt>
                </c:numCache>
              </c:numRef>
            </c:minus>
          </c:errBars>
          <c:xVal>
            <c:numRef>
              <c:f>TAA!$K$27:$K$32</c:f>
              <c:numCache>
                <c:formatCode>0.0000</c:formatCode>
                <c:ptCount val="6"/>
                <c:pt idx="0">
                  <c:v>355.3528</c:v>
                </c:pt>
                <c:pt idx="1">
                  <c:v>261.4178</c:v>
                </c:pt>
                <c:pt idx="2">
                  <c:v>187.147</c:v>
                </c:pt>
                <c:pt idx="3">
                  <c:v>129.9835</c:v>
                </c:pt>
                <c:pt idx="4">
                  <c:v>86.2622</c:v>
                </c:pt>
                <c:pt idx="5">
                  <c:v>22.0709</c:v>
                </c:pt>
              </c:numCache>
            </c:numRef>
          </c:xVal>
          <c:yVal>
            <c:numRef>
              <c:f>RAA!$I$64:$I$69</c:f>
              <c:numCache>
                <c:formatCode>0.00</c:formatCode>
                <c:ptCount val="6"/>
                <c:pt idx="0">
                  <c:v>0.292668142849518</c:v>
                </c:pt>
                <c:pt idx="1">
                  <c:v>0.341625275609681</c:v>
                </c:pt>
                <c:pt idx="2">
                  <c:v>0.378101208884802</c:v>
                </c:pt>
                <c:pt idx="3">
                  <c:v>0.468032018432078</c:v>
                </c:pt>
                <c:pt idx="4">
                  <c:v>0.474879966338574</c:v>
                </c:pt>
                <c:pt idx="5">
                  <c:v>0.520174854263961</c:v>
                </c:pt>
              </c:numCache>
            </c:numRef>
          </c:yVal>
          <c:smooth val="0"/>
        </c:ser>
        <c:ser>
          <c:idx val="3"/>
          <c:order val="3"/>
          <c:tx>
            <c:v>1.6&lt;|y|&lt;2.4,pT[3,30]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RAA!$J$70:$J$75</c:f>
                <c:numCache>
                  <c:formatCode>General</c:formatCode>
                  <c:ptCount val="6"/>
                  <c:pt idx="0">
                    <c:v>0.0174796490624825</c:v>
                  </c:pt>
                  <c:pt idx="1">
                    <c:v>0.020827168725028</c:v>
                  </c:pt>
                  <c:pt idx="2">
                    <c:v>0.0245971991883868</c:v>
                  </c:pt>
                  <c:pt idx="3">
                    <c:v>0.0287475169657309</c:v>
                  </c:pt>
                  <c:pt idx="4">
                    <c:v>0.0402807817489395</c:v>
                  </c:pt>
                  <c:pt idx="5">
                    <c:v>0.0392129819494424</c:v>
                  </c:pt>
                </c:numCache>
              </c:numRef>
            </c:plus>
            <c:minus>
              <c:numRef>
                <c:f>RAA!$J$70:$J$75</c:f>
                <c:numCache>
                  <c:formatCode>General</c:formatCode>
                  <c:ptCount val="6"/>
                  <c:pt idx="0">
                    <c:v>0.0174796490624825</c:v>
                  </c:pt>
                  <c:pt idx="1">
                    <c:v>0.020827168725028</c:v>
                  </c:pt>
                  <c:pt idx="2">
                    <c:v>0.0245971991883868</c:v>
                  </c:pt>
                  <c:pt idx="3">
                    <c:v>0.0287475169657309</c:v>
                  </c:pt>
                  <c:pt idx="4">
                    <c:v>0.0402807817489395</c:v>
                  </c:pt>
                  <c:pt idx="5">
                    <c:v>0.0392129819494424</c:v>
                  </c:pt>
                </c:numCache>
              </c:numRef>
            </c:minus>
          </c:errBars>
          <c:xVal>
            <c:numRef>
              <c:f>TAA!$K$27:$K$32</c:f>
              <c:numCache>
                <c:formatCode>0.0000</c:formatCode>
                <c:ptCount val="6"/>
                <c:pt idx="0">
                  <c:v>355.3528</c:v>
                </c:pt>
                <c:pt idx="1">
                  <c:v>261.4178</c:v>
                </c:pt>
                <c:pt idx="2">
                  <c:v>187.147</c:v>
                </c:pt>
                <c:pt idx="3">
                  <c:v>129.9835</c:v>
                </c:pt>
                <c:pt idx="4">
                  <c:v>86.2622</c:v>
                </c:pt>
                <c:pt idx="5">
                  <c:v>22.0709</c:v>
                </c:pt>
              </c:numCache>
            </c:numRef>
          </c:xVal>
          <c:yVal>
            <c:numRef>
              <c:f>RAA!$I$70:$I$75</c:f>
              <c:numCache>
                <c:formatCode>0.00</c:formatCode>
                <c:ptCount val="6"/>
                <c:pt idx="0">
                  <c:v>0.325911875936367</c:v>
                </c:pt>
                <c:pt idx="1">
                  <c:v>0.391702652323302</c:v>
                </c:pt>
                <c:pt idx="2">
                  <c:v>0.4490875483525</c:v>
                </c:pt>
                <c:pt idx="3">
                  <c:v>0.484334104719005</c:v>
                </c:pt>
                <c:pt idx="4">
                  <c:v>0.618105494233267</c:v>
                </c:pt>
                <c:pt idx="5">
                  <c:v>0.623188174453024</c:v>
                </c:pt>
              </c:numCache>
            </c:numRef>
          </c:yVal>
          <c:smooth val="0"/>
        </c:ser>
        <c:ser>
          <c:idx val="4"/>
          <c:order val="4"/>
          <c:tx>
            <c:v>nonPrompt_fwdLowPt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RAA!$P$70:$P$75</c:f>
                <c:numCache>
                  <c:formatCode>General</c:formatCode>
                  <c:ptCount val="6"/>
                  <c:pt idx="0">
                    <c:v>0.0662506174429839</c:v>
                  </c:pt>
                  <c:pt idx="1">
                    <c:v>0.0649306382003059</c:v>
                  </c:pt>
                  <c:pt idx="2">
                    <c:v>0.0830773835789581</c:v>
                  </c:pt>
                  <c:pt idx="3">
                    <c:v>0.106753881763073</c:v>
                  </c:pt>
                  <c:pt idx="4">
                    <c:v>0.130417022700037</c:v>
                  </c:pt>
                  <c:pt idx="5">
                    <c:v>0.151041192376261</c:v>
                  </c:pt>
                </c:numCache>
              </c:numRef>
            </c:plus>
            <c:minus>
              <c:numRef>
                <c:f>RAA!$P$70:$P$75</c:f>
                <c:numCache>
                  <c:formatCode>General</c:formatCode>
                  <c:ptCount val="6"/>
                  <c:pt idx="0">
                    <c:v>0.0662506174429839</c:v>
                  </c:pt>
                  <c:pt idx="1">
                    <c:v>0.0649306382003059</c:v>
                  </c:pt>
                  <c:pt idx="2">
                    <c:v>0.0830773835789581</c:v>
                  </c:pt>
                  <c:pt idx="3">
                    <c:v>0.106753881763073</c:v>
                  </c:pt>
                  <c:pt idx="4">
                    <c:v>0.130417022700037</c:v>
                  </c:pt>
                  <c:pt idx="5">
                    <c:v>0.151041192376261</c:v>
                  </c:pt>
                </c:numCache>
              </c:numRef>
            </c:minus>
          </c:errBars>
          <c:xVal>
            <c:numRef>
              <c:f>TAA!$K$27:$K$32</c:f>
              <c:numCache>
                <c:formatCode>0.0000</c:formatCode>
                <c:ptCount val="6"/>
                <c:pt idx="0">
                  <c:v>355.3528</c:v>
                </c:pt>
                <c:pt idx="1">
                  <c:v>261.4178</c:v>
                </c:pt>
                <c:pt idx="2">
                  <c:v>187.147</c:v>
                </c:pt>
                <c:pt idx="3">
                  <c:v>129.9835</c:v>
                </c:pt>
                <c:pt idx="4">
                  <c:v>86.2622</c:v>
                </c:pt>
                <c:pt idx="5">
                  <c:v>22.0709</c:v>
                </c:pt>
              </c:numCache>
            </c:numRef>
          </c:xVal>
          <c:yVal>
            <c:numRef>
              <c:f>RAA!$O$70:$O$75</c:f>
              <c:numCache>
                <c:formatCode>0.00</c:formatCode>
                <c:ptCount val="6"/>
                <c:pt idx="0">
                  <c:v>0.40587807576456</c:v>
                </c:pt>
                <c:pt idx="1">
                  <c:v>0.366897591511604</c:v>
                </c:pt>
                <c:pt idx="2">
                  <c:v>0.464233046035598</c:v>
                </c:pt>
                <c:pt idx="3">
                  <c:v>0.585410265255935</c:v>
                </c:pt>
                <c:pt idx="4">
                  <c:v>0.591618067653054</c:v>
                </c:pt>
                <c:pt idx="5">
                  <c:v>0.721467564499851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29640"/>
        <c:axId val="425632696"/>
      </c:scatterChart>
      <c:valAx>
        <c:axId val="425629640"/>
        <c:scaling>
          <c:orientation val="minMax"/>
        </c:scaling>
        <c:delete val="0"/>
        <c:axPos val="b"/>
        <c:numFmt formatCode="0" sourceLinked="0"/>
        <c:majorTickMark val="in"/>
        <c:minorTickMark val="in"/>
        <c:tickLblPos val="nextTo"/>
        <c:crossAx val="425632696"/>
        <c:crosses val="autoZero"/>
        <c:crossBetween val="midCat"/>
      </c:valAx>
      <c:valAx>
        <c:axId val="425632696"/>
        <c:scaling>
          <c:orientation val="minMax"/>
          <c:max val="1.2"/>
        </c:scaling>
        <c:delete val="0"/>
        <c:axPos val="l"/>
        <c:majorGridlines/>
        <c:numFmt formatCode="0.00" sourceLinked="1"/>
        <c:majorTickMark val="in"/>
        <c:minorTickMark val="in"/>
        <c:tickLblPos val="nextTo"/>
        <c:crossAx val="425629640"/>
        <c:crosses val="autoZero"/>
        <c:crossBetween val="midCat"/>
        <c:minorUnit val="0.05"/>
      </c:valAx>
    </c:plotArea>
    <c:legend>
      <c:legendPos val="t"/>
      <c:layout>
        <c:manualLayout>
          <c:xMode val="edge"/>
          <c:yMode val="edge"/>
          <c:x val="0.0978911220312269"/>
          <c:y val="0.0169851380042463"/>
          <c:w val="0.830411255549932"/>
          <c:h val="0.1118036678536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9150964550912"/>
          <c:y val="0.13940451711052"/>
          <c:w val="0.911170338858172"/>
          <c:h val="0.78979587742615"/>
        </c:manualLayout>
      </c:layout>
      <c:scatterChart>
        <c:scatterStyle val="lineMarker"/>
        <c:varyColors val="0"/>
        <c:ser>
          <c:idx val="0"/>
          <c:order val="0"/>
          <c:tx>
            <c:v>|y|&lt;1.2, pT[6.5,30]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RAA!$J$46:$J$51</c:f>
                <c:numCache>
                  <c:formatCode>General</c:formatCode>
                  <c:ptCount val="6"/>
                  <c:pt idx="0">
                    <c:v>0.0172636555882924</c:v>
                  </c:pt>
                  <c:pt idx="1">
                    <c:v>0.0229219087311931</c:v>
                  </c:pt>
                  <c:pt idx="2">
                    <c:v>0.0296448705134529</c:v>
                  </c:pt>
                  <c:pt idx="3">
                    <c:v>0.0370426144379018</c:v>
                  </c:pt>
                  <c:pt idx="4">
                    <c:v>0.0473429235601138</c:v>
                  </c:pt>
                  <c:pt idx="5">
                    <c:v>0.0525013191623135</c:v>
                  </c:pt>
                </c:numCache>
              </c:numRef>
            </c:plus>
            <c:minus>
              <c:numRef>
                <c:f>RAA!$J$46:$J$51</c:f>
                <c:numCache>
                  <c:formatCode>General</c:formatCode>
                  <c:ptCount val="6"/>
                  <c:pt idx="0">
                    <c:v>0.0172636555882924</c:v>
                  </c:pt>
                  <c:pt idx="1">
                    <c:v>0.0229219087311931</c:v>
                  </c:pt>
                  <c:pt idx="2">
                    <c:v>0.0296448705134529</c:v>
                  </c:pt>
                  <c:pt idx="3">
                    <c:v>0.0370426144379018</c:v>
                  </c:pt>
                  <c:pt idx="4">
                    <c:v>0.0473429235601138</c:v>
                  </c:pt>
                  <c:pt idx="5">
                    <c:v>0.0525013191623135</c:v>
                  </c:pt>
                </c:numCache>
              </c:numRef>
            </c:minus>
          </c:errBars>
          <c:xVal>
            <c:numRef>
              <c:f>TAA!$K$27:$K$32</c:f>
              <c:numCache>
                <c:formatCode>0.0000</c:formatCode>
                <c:ptCount val="6"/>
                <c:pt idx="0">
                  <c:v>355.3528</c:v>
                </c:pt>
                <c:pt idx="1">
                  <c:v>261.4178</c:v>
                </c:pt>
                <c:pt idx="2">
                  <c:v>187.147</c:v>
                </c:pt>
                <c:pt idx="3">
                  <c:v>129.9835</c:v>
                </c:pt>
                <c:pt idx="4">
                  <c:v>86.2622</c:v>
                </c:pt>
                <c:pt idx="5">
                  <c:v>22.0709</c:v>
                </c:pt>
              </c:numCache>
            </c:numRef>
          </c:xVal>
          <c:yVal>
            <c:numRef>
              <c:f>RAA!$I$46:$I$51</c:f>
              <c:numCache>
                <c:formatCode>0.00</c:formatCode>
                <c:ptCount val="6"/>
                <c:pt idx="0">
                  <c:v>0.276240875017904</c:v>
                </c:pt>
                <c:pt idx="1">
                  <c:v>0.359511989531519</c:v>
                </c:pt>
                <c:pt idx="2">
                  <c:v>0.445566583884123</c:v>
                </c:pt>
                <c:pt idx="3">
                  <c:v>0.52406042036552</c:v>
                </c:pt>
                <c:pt idx="4">
                  <c:v>0.609225371473249</c:v>
                </c:pt>
                <c:pt idx="5">
                  <c:v>0.670094340782682</c:v>
                </c:pt>
              </c:numCache>
            </c:numRef>
          </c:yVal>
          <c:smooth val="0"/>
        </c:ser>
        <c:ser>
          <c:idx val="1"/>
          <c:order val="1"/>
          <c:tx>
            <c:v>1.2&lt;|y|&lt;1.6,pT[6.5,30]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RAA!$J$52:$J$57</c:f>
                <c:numCache>
                  <c:formatCode>General</c:formatCode>
                  <c:ptCount val="6"/>
                  <c:pt idx="0">
                    <c:v>0.0275833138152287</c:v>
                  </c:pt>
                  <c:pt idx="1">
                    <c:v>0.0354303645259136</c:v>
                  </c:pt>
                  <c:pt idx="2">
                    <c:v>0.0464650386637307</c:v>
                  </c:pt>
                  <c:pt idx="3">
                    <c:v>0.0509530434922325</c:v>
                  </c:pt>
                  <c:pt idx="4">
                    <c:v>0.0729220569041175</c:v>
                  </c:pt>
                  <c:pt idx="5">
                    <c:v>0.068655365709775</c:v>
                  </c:pt>
                </c:numCache>
              </c:numRef>
            </c:plus>
            <c:minus>
              <c:numRef>
                <c:f>RAA!$J$52:$J$57</c:f>
                <c:numCache>
                  <c:formatCode>General</c:formatCode>
                  <c:ptCount val="6"/>
                  <c:pt idx="0">
                    <c:v>0.0275833138152287</c:v>
                  </c:pt>
                  <c:pt idx="1">
                    <c:v>0.0354303645259136</c:v>
                  </c:pt>
                  <c:pt idx="2">
                    <c:v>0.0464650386637307</c:v>
                  </c:pt>
                  <c:pt idx="3">
                    <c:v>0.0509530434922325</c:v>
                  </c:pt>
                  <c:pt idx="4">
                    <c:v>0.0729220569041175</c:v>
                  </c:pt>
                  <c:pt idx="5">
                    <c:v>0.068655365709775</c:v>
                  </c:pt>
                </c:numCache>
              </c:numRef>
            </c:minus>
          </c:errBars>
          <c:xVal>
            <c:numRef>
              <c:f>TAA!$K$27:$K$32</c:f>
              <c:numCache>
                <c:formatCode>0.0000</c:formatCode>
                <c:ptCount val="6"/>
                <c:pt idx="0">
                  <c:v>355.3528</c:v>
                </c:pt>
                <c:pt idx="1">
                  <c:v>261.4178</c:v>
                </c:pt>
                <c:pt idx="2">
                  <c:v>187.147</c:v>
                </c:pt>
                <c:pt idx="3">
                  <c:v>129.9835</c:v>
                </c:pt>
                <c:pt idx="4">
                  <c:v>86.2622</c:v>
                </c:pt>
                <c:pt idx="5">
                  <c:v>22.0709</c:v>
                </c:pt>
              </c:numCache>
            </c:numRef>
          </c:xVal>
          <c:yVal>
            <c:numRef>
              <c:f>RAA!$I$52:$I$57</c:f>
              <c:numCache>
                <c:formatCode>0.00</c:formatCode>
                <c:ptCount val="6"/>
                <c:pt idx="0">
                  <c:v>0.297043708668864</c:v>
                </c:pt>
                <c:pt idx="1">
                  <c:v>0.386421057647825</c:v>
                </c:pt>
                <c:pt idx="2">
                  <c:v>0.487940169248706</c:v>
                </c:pt>
                <c:pt idx="3">
                  <c:v>0.46769320274161</c:v>
                </c:pt>
                <c:pt idx="4">
                  <c:v>0.633806833551298</c:v>
                </c:pt>
                <c:pt idx="5">
                  <c:v>0.562895039290824</c:v>
                </c:pt>
              </c:numCache>
            </c:numRef>
          </c:yVal>
          <c:smooth val="0"/>
        </c:ser>
        <c:ser>
          <c:idx val="2"/>
          <c:order val="2"/>
          <c:tx>
            <c:v>1.6&lt;|y|&lt;2.4, pT[6.5,30]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RAA!$J$64:$J$69</c:f>
                <c:numCache>
                  <c:formatCode>General</c:formatCode>
                  <c:ptCount val="6"/>
                  <c:pt idx="0">
                    <c:v>0.0220149133841537</c:v>
                  </c:pt>
                  <c:pt idx="1">
                    <c:v>0.0264232974002615</c:v>
                  </c:pt>
                  <c:pt idx="2">
                    <c:v>0.0312782458370015</c:v>
                  </c:pt>
                  <c:pt idx="3">
                    <c:v>0.0424436867772307</c:v>
                  </c:pt>
                  <c:pt idx="4">
                    <c:v>0.0506119520242822</c:v>
                  </c:pt>
                  <c:pt idx="5">
                    <c:v>0.0556780326724252</c:v>
                  </c:pt>
                </c:numCache>
              </c:numRef>
            </c:plus>
            <c:minus>
              <c:numRef>
                <c:f>RAA!$J$64:$J$69</c:f>
                <c:numCache>
                  <c:formatCode>General</c:formatCode>
                  <c:ptCount val="6"/>
                  <c:pt idx="0">
                    <c:v>0.0220149133841537</c:v>
                  </c:pt>
                  <c:pt idx="1">
                    <c:v>0.0264232974002615</c:v>
                  </c:pt>
                  <c:pt idx="2">
                    <c:v>0.0312782458370015</c:v>
                  </c:pt>
                  <c:pt idx="3">
                    <c:v>0.0424436867772307</c:v>
                  </c:pt>
                  <c:pt idx="4">
                    <c:v>0.0506119520242822</c:v>
                  </c:pt>
                  <c:pt idx="5">
                    <c:v>0.0556780326724252</c:v>
                  </c:pt>
                </c:numCache>
              </c:numRef>
            </c:minus>
          </c:errBars>
          <c:xVal>
            <c:numRef>
              <c:f>TAA!$K$27:$K$32</c:f>
              <c:numCache>
                <c:formatCode>0.0000</c:formatCode>
                <c:ptCount val="6"/>
                <c:pt idx="0">
                  <c:v>355.3528</c:v>
                </c:pt>
                <c:pt idx="1">
                  <c:v>261.4178</c:v>
                </c:pt>
                <c:pt idx="2">
                  <c:v>187.147</c:v>
                </c:pt>
                <c:pt idx="3">
                  <c:v>129.9835</c:v>
                </c:pt>
                <c:pt idx="4">
                  <c:v>86.2622</c:v>
                </c:pt>
                <c:pt idx="5">
                  <c:v>22.0709</c:v>
                </c:pt>
              </c:numCache>
            </c:numRef>
          </c:xVal>
          <c:yVal>
            <c:numRef>
              <c:f>RAA!$I$64:$I$69</c:f>
              <c:numCache>
                <c:formatCode>0.00</c:formatCode>
                <c:ptCount val="6"/>
                <c:pt idx="0">
                  <c:v>0.292668142849518</c:v>
                </c:pt>
                <c:pt idx="1">
                  <c:v>0.341625275609681</c:v>
                </c:pt>
                <c:pt idx="2">
                  <c:v>0.378101208884802</c:v>
                </c:pt>
                <c:pt idx="3">
                  <c:v>0.468032018432078</c:v>
                </c:pt>
                <c:pt idx="4">
                  <c:v>0.474879966338574</c:v>
                </c:pt>
                <c:pt idx="5">
                  <c:v>0.520174854263961</c:v>
                </c:pt>
              </c:numCache>
            </c:numRef>
          </c:yVal>
          <c:smooth val="0"/>
        </c:ser>
        <c:ser>
          <c:idx val="3"/>
          <c:order val="3"/>
          <c:tx>
            <c:v>1.6&lt;|y|&lt;2.4,pT[3,30]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RAA!$J$70:$J$75</c:f>
                <c:numCache>
                  <c:formatCode>General</c:formatCode>
                  <c:ptCount val="6"/>
                  <c:pt idx="0">
                    <c:v>0.0174796490624825</c:v>
                  </c:pt>
                  <c:pt idx="1">
                    <c:v>0.020827168725028</c:v>
                  </c:pt>
                  <c:pt idx="2">
                    <c:v>0.0245971991883868</c:v>
                  </c:pt>
                  <c:pt idx="3">
                    <c:v>0.0287475169657309</c:v>
                  </c:pt>
                  <c:pt idx="4">
                    <c:v>0.0402807817489395</c:v>
                  </c:pt>
                  <c:pt idx="5">
                    <c:v>0.0392129819494424</c:v>
                  </c:pt>
                </c:numCache>
              </c:numRef>
            </c:plus>
            <c:minus>
              <c:numRef>
                <c:f>RAA!$J$70:$J$75</c:f>
                <c:numCache>
                  <c:formatCode>General</c:formatCode>
                  <c:ptCount val="6"/>
                  <c:pt idx="0">
                    <c:v>0.0174796490624825</c:v>
                  </c:pt>
                  <c:pt idx="1">
                    <c:v>0.020827168725028</c:v>
                  </c:pt>
                  <c:pt idx="2">
                    <c:v>0.0245971991883868</c:v>
                  </c:pt>
                  <c:pt idx="3">
                    <c:v>0.0287475169657309</c:v>
                  </c:pt>
                  <c:pt idx="4">
                    <c:v>0.0402807817489395</c:v>
                  </c:pt>
                  <c:pt idx="5">
                    <c:v>0.0392129819494424</c:v>
                  </c:pt>
                </c:numCache>
              </c:numRef>
            </c:minus>
          </c:errBars>
          <c:xVal>
            <c:numRef>
              <c:f>TAA!$K$27:$K$32</c:f>
              <c:numCache>
                <c:formatCode>0.0000</c:formatCode>
                <c:ptCount val="6"/>
                <c:pt idx="0">
                  <c:v>355.3528</c:v>
                </c:pt>
                <c:pt idx="1">
                  <c:v>261.4178</c:v>
                </c:pt>
                <c:pt idx="2">
                  <c:v>187.147</c:v>
                </c:pt>
                <c:pt idx="3">
                  <c:v>129.9835</c:v>
                </c:pt>
                <c:pt idx="4">
                  <c:v>86.2622</c:v>
                </c:pt>
                <c:pt idx="5">
                  <c:v>22.0709</c:v>
                </c:pt>
              </c:numCache>
            </c:numRef>
          </c:xVal>
          <c:yVal>
            <c:numRef>
              <c:f>RAA!$I$70:$I$75</c:f>
              <c:numCache>
                <c:formatCode>0.00</c:formatCode>
                <c:ptCount val="6"/>
                <c:pt idx="0">
                  <c:v>0.325911875936367</c:v>
                </c:pt>
                <c:pt idx="1">
                  <c:v>0.391702652323302</c:v>
                </c:pt>
                <c:pt idx="2">
                  <c:v>0.4490875483525</c:v>
                </c:pt>
                <c:pt idx="3">
                  <c:v>0.484334104719005</c:v>
                </c:pt>
                <c:pt idx="4">
                  <c:v>0.618105494233267</c:v>
                </c:pt>
                <c:pt idx="5">
                  <c:v>0.623188174453024</c:v>
                </c:pt>
              </c:numCache>
            </c:numRef>
          </c:yVal>
          <c:smooth val="0"/>
        </c:ser>
        <c:ser>
          <c:idx val="4"/>
          <c:order val="4"/>
          <c:tx>
            <c:v>nonPrompt_fwdLowPt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RAA!$P$70:$P$75</c:f>
                <c:numCache>
                  <c:formatCode>General</c:formatCode>
                  <c:ptCount val="6"/>
                  <c:pt idx="0">
                    <c:v>0.0662506174429839</c:v>
                  </c:pt>
                  <c:pt idx="1">
                    <c:v>0.0649306382003059</c:v>
                  </c:pt>
                  <c:pt idx="2">
                    <c:v>0.0830773835789581</c:v>
                  </c:pt>
                  <c:pt idx="3">
                    <c:v>0.106753881763073</c:v>
                  </c:pt>
                  <c:pt idx="4">
                    <c:v>0.130417022700037</c:v>
                  </c:pt>
                  <c:pt idx="5">
                    <c:v>0.151041192376261</c:v>
                  </c:pt>
                </c:numCache>
              </c:numRef>
            </c:plus>
            <c:minus>
              <c:numRef>
                <c:f>RAA!$P$70:$P$75</c:f>
                <c:numCache>
                  <c:formatCode>General</c:formatCode>
                  <c:ptCount val="6"/>
                  <c:pt idx="0">
                    <c:v>0.0662506174429839</c:v>
                  </c:pt>
                  <c:pt idx="1">
                    <c:v>0.0649306382003059</c:v>
                  </c:pt>
                  <c:pt idx="2">
                    <c:v>0.0830773835789581</c:v>
                  </c:pt>
                  <c:pt idx="3">
                    <c:v>0.106753881763073</c:v>
                  </c:pt>
                  <c:pt idx="4">
                    <c:v>0.130417022700037</c:v>
                  </c:pt>
                  <c:pt idx="5">
                    <c:v>0.151041192376261</c:v>
                  </c:pt>
                </c:numCache>
              </c:numRef>
            </c:minus>
          </c:errBars>
          <c:xVal>
            <c:numRef>
              <c:f>TAA!$K$27:$K$32</c:f>
              <c:numCache>
                <c:formatCode>0.0000</c:formatCode>
                <c:ptCount val="6"/>
                <c:pt idx="0">
                  <c:v>355.3528</c:v>
                </c:pt>
                <c:pt idx="1">
                  <c:v>261.4178</c:v>
                </c:pt>
                <c:pt idx="2">
                  <c:v>187.147</c:v>
                </c:pt>
                <c:pt idx="3">
                  <c:v>129.9835</c:v>
                </c:pt>
                <c:pt idx="4">
                  <c:v>86.2622</c:v>
                </c:pt>
                <c:pt idx="5">
                  <c:v>22.0709</c:v>
                </c:pt>
              </c:numCache>
            </c:numRef>
          </c:xVal>
          <c:yVal>
            <c:numRef>
              <c:f>RAA!$O$70:$O$75</c:f>
              <c:numCache>
                <c:formatCode>0.00</c:formatCode>
                <c:ptCount val="6"/>
                <c:pt idx="0">
                  <c:v>0.40587807576456</c:v>
                </c:pt>
                <c:pt idx="1">
                  <c:v>0.366897591511604</c:v>
                </c:pt>
                <c:pt idx="2">
                  <c:v>0.464233046035598</c:v>
                </c:pt>
                <c:pt idx="3">
                  <c:v>0.585410265255935</c:v>
                </c:pt>
                <c:pt idx="4">
                  <c:v>0.591618067653054</c:v>
                </c:pt>
                <c:pt idx="5">
                  <c:v>0.721467564499851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82888"/>
        <c:axId val="425685944"/>
      </c:scatterChart>
      <c:valAx>
        <c:axId val="425682888"/>
        <c:scaling>
          <c:orientation val="minMax"/>
        </c:scaling>
        <c:delete val="0"/>
        <c:axPos val="b"/>
        <c:numFmt formatCode="0" sourceLinked="0"/>
        <c:majorTickMark val="in"/>
        <c:minorTickMark val="in"/>
        <c:tickLblPos val="nextTo"/>
        <c:crossAx val="425685944"/>
        <c:crosses val="autoZero"/>
        <c:crossBetween val="midCat"/>
      </c:valAx>
      <c:valAx>
        <c:axId val="425685944"/>
        <c:scaling>
          <c:orientation val="minMax"/>
          <c:max val="1.2"/>
        </c:scaling>
        <c:delete val="0"/>
        <c:axPos val="l"/>
        <c:majorGridlines/>
        <c:numFmt formatCode="0.00" sourceLinked="1"/>
        <c:majorTickMark val="in"/>
        <c:minorTickMark val="in"/>
        <c:tickLblPos val="nextTo"/>
        <c:crossAx val="425682888"/>
        <c:crosses val="autoZero"/>
        <c:crossBetween val="midCat"/>
        <c:minorUnit val="0.05"/>
      </c:valAx>
    </c:plotArea>
    <c:legend>
      <c:legendPos val="t"/>
      <c:layout>
        <c:manualLayout>
          <c:xMode val="edge"/>
          <c:yMode val="edge"/>
          <c:x val="0.0978911220312269"/>
          <c:y val="0.0169851380042463"/>
          <c:w val="0.830411255549932"/>
          <c:h val="0.1118036678536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2011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'2011_rcp'!$N$2:$N$7</c:f>
                <c:numCache>
                  <c:formatCode>General</c:formatCode>
                  <c:ptCount val="6"/>
                  <c:pt idx="0">
                    <c:v>0.170676133876188</c:v>
                  </c:pt>
                  <c:pt idx="1">
                    <c:v>0.147285682500001</c:v>
                  </c:pt>
                  <c:pt idx="2">
                    <c:v>0.117908873983748</c:v>
                  </c:pt>
                  <c:pt idx="3">
                    <c:v>0.086606095501103</c:v>
                  </c:pt>
                  <c:pt idx="4">
                    <c:v>0.0631468580230717</c:v>
                  </c:pt>
                  <c:pt idx="5">
                    <c:v>0.0651459605334149</c:v>
                  </c:pt>
                </c:numCache>
              </c:numRef>
            </c:plus>
            <c:minus>
              <c:numRef>
                <c:f>'2011_rcp'!$N$2:$N$7</c:f>
                <c:numCache>
                  <c:formatCode>General</c:formatCode>
                  <c:ptCount val="6"/>
                  <c:pt idx="0">
                    <c:v>0.170676133876188</c:v>
                  </c:pt>
                  <c:pt idx="1">
                    <c:v>0.147285682500001</c:v>
                  </c:pt>
                  <c:pt idx="2">
                    <c:v>0.117908873983748</c:v>
                  </c:pt>
                  <c:pt idx="3">
                    <c:v>0.086606095501103</c:v>
                  </c:pt>
                  <c:pt idx="4">
                    <c:v>0.0631468580230717</c:v>
                  </c:pt>
                  <c:pt idx="5">
                    <c:v>0.0651459605334149</c:v>
                  </c:pt>
                </c:numCache>
              </c:numRef>
            </c:minus>
          </c:errBars>
          <c:yVal>
            <c:numRef>
              <c:f>'2011_rcp'!$M$2:$M$7</c:f>
              <c:numCache>
                <c:formatCode>0.00</c:formatCode>
                <c:ptCount val="6"/>
                <c:pt idx="0">
                  <c:v>3.142288063042335</c:v>
                </c:pt>
                <c:pt idx="1">
                  <c:v>2.67615612632778</c:v>
                </c:pt>
                <c:pt idx="2">
                  <c:v>2.06710924571125</c:v>
                </c:pt>
                <c:pt idx="3">
                  <c:v>1.422595842442786</c:v>
                </c:pt>
                <c:pt idx="4">
                  <c:v>0.951002575247409</c:v>
                </c:pt>
                <c:pt idx="5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2010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'2011_rcp'!$N$10:$N$15</c:f>
                <c:numCache>
                  <c:formatCode>General</c:formatCode>
                  <c:ptCount val="6"/>
                  <c:pt idx="0">
                    <c:v>0.658081851548127</c:v>
                  </c:pt>
                  <c:pt idx="1">
                    <c:v>0.49483685124296</c:v>
                  </c:pt>
                  <c:pt idx="2">
                    <c:v>0.495310803890057</c:v>
                  </c:pt>
                  <c:pt idx="3">
                    <c:v>0.41511946602535</c:v>
                  </c:pt>
                  <c:pt idx="4">
                    <c:v>0.326709194400748</c:v>
                  </c:pt>
                  <c:pt idx="5">
                    <c:v>0.276957191335595</c:v>
                  </c:pt>
                </c:numCache>
              </c:numRef>
            </c:plus>
            <c:minus>
              <c:numRef>
                <c:f>'2011_rcp'!$N$10:$N$15</c:f>
                <c:numCache>
                  <c:formatCode>General</c:formatCode>
                  <c:ptCount val="6"/>
                  <c:pt idx="0">
                    <c:v>0.658081851548127</c:v>
                  </c:pt>
                  <c:pt idx="1">
                    <c:v>0.49483685124296</c:v>
                  </c:pt>
                  <c:pt idx="2">
                    <c:v>0.495310803890057</c:v>
                  </c:pt>
                  <c:pt idx="3">
                    <c:v>0.41511946602535</c:v>
                  </c:pt>
                  <c:pt idx="4">
                    <c:v>0.326709194400748</c:v>
                  </c:pt>
                  <c:pt idx="5">
                    <c:v>0.276957191335595</c:v>
                  </c:pt>
                </c:numCache>
              </c:numRef>
            </c:minus>
          </c:errBars>
          <c:yVal>
            <c:numRef>
              <c:f>'2011_rcp'!$M$10:$M$15</c:f>
              <c:numCache>
                <c:formatCode>0.00</c:formatCode>
                <c:ptCount val="6"/>
                <c:pt idx="0">
                  <c:v>2.709348668703325</c:v>
                </c:pt>
                <c:pt idx="1">
                  <c:v>1.94075789660941</c:v>
                </c:pt>
                <c:pt idx="2">
                  <c:v>2.012349944750247</c:v>
                </c:pt>
                <c:pt idx="3">
                  <c:v>1.6286019246756</c:v>
                </c:pt>
                <c:pt idx="4">
                  <c:v>1.186634691371118</c:v>
                </c:pt>
                <c:pt idx="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32184"/>
        <c:axId val="434135176"/>
      </c:scatterChart>
      <c:valAx>
        <c:axId val="43413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434135176"/>
        <c:crosses val="autoZero"/>
        <c:crossBetween val="midCat"/>
      </c:valAx>
      <c:valAx>
        <c:axId val="4341351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3413218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423293560697551"/>
          <c:y val="0.0227272727272727"/>
          <c:w val="0.314967070833937"/>
          <c:h val="0.14512191302791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768350</xdr:colOff>
      <xdr:row>6</xdr:row>
      <xdr:rowOff>76200</xdr:rowOff>
    </xdr:from>
    <xdr:to>
      <xdr:col>25</xdr:col>
      <xdr:colOff>787400</xdr:colOff>
      <xdr:row>30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673100</xdr:colOff>
      <xdr:row>107</xdr:row>
      <xdr:rowOff>12700</xdr:rowOff>
    </xdr:from>
    <xdr:to>
      <xdr:col>27</xdr:col>
      <xdr:colOff>609600</xdr:colOff>
      <xdr:row>139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508000</xdr:colOff>
      <xdr:row>93</xdr:row>
      <xdr:rowOff>12700</xdr:rowOff>
    </xdr:from>
    <xdr:to>
      <xdr:col>19</xdr:col>
      <xdr:colOff>615950</xdr:colOff>
      <xdr:row>124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403225</xdr:colOff>
      <xdr:row>73</xdr:row>
      <xdr:rowOff>69850</xdr:rowOff>
    </xdr:from>
    <xdr:to>
      <xdr:col>24</xdr:col>
      <xdr:colOff>511175</xdr:colOff>
      <xdr:row>104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9</xdr:row>
      <xdr:rowOff>139700</xdr:rowOff>
    </xdr:from>
    <xdr:to>
      <xdr:col>15</xdr:col>
      <xdr:colOff>241300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usmartass/Desktop/FitResults2011_pbp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usmartass/Desktop/FitResults2011_p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atics2012PbP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ieldUncertainty"/>
      <sheetName val="nominal_nonAna"/>
      <sheetName val="nonAna_constrained"/>
      <sheetName val="nonAna_polFunc"/>
      <sheetName val="nonAna_signalCB3WN"/>
      <sheetName val="nonAna_1GausResol"/>
      <sheetName val="nonAna_2GausResolFix2Data"/>
    </sheetNames>
    <sheetDataSet>
      <sheetData sheetId="0"/>
      <sheetData sheetId="1">
        <row r="2">
          <cell r="E2">
            <v>8503.7099999999991</v>
          </cell>
          <cell r="F2">
            <v>169.45599999999999</v>
          </cell>
          <cell r="I2">
            <v>6516.15</v>
          </cell>
          <cell r="J2">
            <v>139.80199999999999</v>
          </cell>
          <cell r="K2">
            <v>1987.56</v>
          </cell>
          <cell r="L2">
            <v>65.212199999999996</v>
          </cell>
          <cell r="M2">
            <v>0.23372899999999999</v>
          </cell>
          <cell r="N2">
            <v>6.0922499999999996E-3</v>
          </cell>
        </row>
        <row r="3">
          <cell r="E3">
            <v>5520.57</v>
          </cell>
          <cell r="F3">
            <v>135.34399999999999</v>
          </cell>
          <cell r="I3">
            <v>4368.88</v>
          </cell>
          <cell r="J3">
            <v>114.893</v>
          </cell>
          <cell r="K3">
            <v>1151.69</v>
          </cell>
          <cell r="L3">
            <v>50.252600000000001</v>
          </cell>
          <cell r="M3">
            <v>0.208618</v>
          </cell>
          <cell r="N3">
            <v>7.5300999999999996E-3</v>
          </cell>
        </row>
        <row r="4">
          <cell r="E4">
            <v>2739.72</v>
          </cell>
          <cell r="F4">
            <v>672.9</v>
          </cell>
          <cell r="I4">
            <v>2257.98</v>
          </cell>
          <cell r="J4">
            <v>555.33299999999997</v>
          </cell>
          <cell r="K4">
            <v>481.73700000000002</v>
          </cell>
          <cell r="L4">
            <v>121.79600000000001</v>
          </cell>
          <cell r="M4">
            <v>0.17583399999999999</v>
          </cell>
          <cell r="N4">
            <v>1.0546099999999999E-2</v>
          </cell>
        </row>
        <row r="5">
          <cell r="E5">
            <v>2780.62</v>
          </cell>
          <cell r="F5">
            <v>358.48399999999998</v>
          </cell>
          <cell r="I5">
            <v>2120.0300000000002</v>
          </cell>
          <cell r="J5">
            <v>274.90499999999997</v>
          </cell>
          <cell r="K5">
            <v>660.58699999999999</v>
          </cell>
          <cell r="L5">
            <v>90.124499999999998</v>
          </cell>
          <cell r="M5">
            <v>0.237568</v>
          </cell>
          <cell r="N5">
            <v>1.06044E-2</v>
          </cell>
        </row>
        <row r="6">
          <cell r="E6">
            <v>1798.74</v>
          </cell>
          <cell r="F6">
            <v>49.328200000000002</v>
          </cell>
          <cell r="I6">
            <v>1352.03</v>
          </cell>
          <cell r="J6">
            <v>43.577300000000001</v>
          </cell>
          <cell r="K6">
            <v>446.70600000000002</v>
          </cell>
          <cell r="L6">
            <v>25.966999999999999</v>
          </cell>
          <cell r="M6">
            <v>0.24834500000000001</v>
          </cell>
          <cell r="N6">
            <v>1.27288E-2</v>
          </cell>
        </row>
        <row r="7">
          <cell r="E7">
            <v>1126.33</v>
          </cell>
          <cell r="F7">
            <v>40.341999999999999</v>
          </cell>
          <cell r="I7">
            <v>785.75900000000001</v>
          </cell>
          <cell r="J7">
            <v>33.896799999999999</v>
          </cell>
          <cell r="K7">
            <v>340.57</v>
          </cell>
          <cell r="L7">
            <v>22.488199999999999</v>
          </cell>
          <cell r="M7">
            <v>0.30237199999999997</v>
          </cell>
          <cell r="N7">
            <v>1.6773400000000001E-2</v>
          </cell>
        </row>
        <row r="8">
          <cell r="E8">
            <v>3002.37</v>
          </cell>
          <cell r="F8">
            <v>69.232200000000006</v>
          </cell>
          <cell r="I8">
            <v>2182.91</v>
          </cell>
          <cell r="J8">
            <v>58.757899999999999</v>
          </cell>
          <cell r="K8">
            <v>819.45899999999995</v>
          </cell>
          <cell r="L8">
            <v>35.718600000000002</v>
          </cell>
          <cell r="M8">
            <v>0.27293699999999999</v>
          </cell>
          <cell r="N8">
            <v>1.0095700000000001E-2</v>
          </cell>
        </row>
        <row r="9">
          <cell r="E9">
            <v>4234.53</v>
          </cell>
          <cell r="F9">
            <v>76.934399999999997</v>
          </cell>
          <cell r="I9">
            <v>3120.96</v>
          </cell>
          <cell r="J9">
            <v>67.317999999999998</v>
          </cell>
          <cell r="K9">
            <v>1113.57</v>
          </cell>
          <cell r="L9">
            <v>41.543300000000002</v>
          </cell>
          <cell r="M9">
            <v>0.26297399999999999</v>
          </cell>
          <cell r="N9">
            <v>8.5685999999999991E-3</v>
          </cell>
        </row>
        <row r="10">
          <cell r="E10">
            <v>2009.79</v>
          </cell>
          <cell r="F10">
            <v>95.107699999999994</v>
          </cell>
          <cell r="I10">
            <v>1584.29</v>
          </cell>
          <cell r="J10">
            <v>79.102999999999994</v>
          </cell>
          <cell r="K10">
            <v>425.50200000000001</v>
          </cell>
          <cell r="L10">
            <v>32.278799999999997</v>
          </cell>
          <cell r="M10">
            <v>0.21171499999999999</v>
          </cell>
          <cell r="N10">
            <v>1.2552799999999999E-2</v>
          </cell>
        </row>
        <row r="11">
          <cell r="E11">
            <v>2735.37</v>
          </cell>
          <cell r="F11">
            <v>260.07299999999998</v>
          </cell>
          <cell r="I11">
            <v>2196.5100000000002</v>
          </cell>
          <cell r="J11">
            <v>211.02600000000001</v>
          </cell>
          <cell r="K11">
            <v>538.85599999999999</v>
          </cell>
          <cell r="L11">
            <v>59.520099999999999</v>
          </cell>
          <cell r="M11">
            <v>0.196996</v>
          </cell>
          <cell r="N11">
            <v>1.10753E-2</v>
          </cell>
        </row>
        <row r="12">
          <cell r="E12">
            <v>2305.62</v>
          </cell>
          <cell r="F12">
            <v>169.203</v>
          </cell>
          <cell r="I12">
            <v>1848.74</v>
          </cell>
          <cell r="J12">
            <v>138.34399999999999</v>
          </cell>
          <cell r="K12">
            <v>456.88200000000001</v>
          </cell>
          <cell r="L12">
            <v>43.079300000000003</v>
          </cell>
          <cell r="M12">
            <v>0.19816</v>
          </cell>
          <cell r="N12">
            <v>1.1731500000000001E-2</v>
          </cell>
        </row>
        <row r="13">
          <cell r="E13">
            <v>6865.84</v>
          </cell>
          <cell r="F13">
            <v>533.077</v>
          </cell>
          <cell r="I13">
            <v>5807.62</v>
          </cell>
          <cell r="J13">
            <v>454.09699999999998</v>
          </cell>
          <cell r="K13">
            <v>1058.21</v>
          </cell>
          <cell r="L13">
            <v>98.1297</v>
          </cell>
          <cell r="M13">
            <v>0.15412699999999999</v>
          </cell>
          <cell r="N13">
            <v>7.8148000000000002E-3</v>
          </cell>
        </row>
        <row r="14">
          <cell r="E14">
            <v>4405.55</v>
          </cell>
          <cell r="F14">
            <v>1111.2</v>
          </cell>
          <cell r="I14">
            <v>3851.88</v>
          </cell>
          <cell r="J14">
            <v>972.56399999999996</v>
          </cell>
          <cell r="K14">
            <v>553.673</v>
          </cell>
          <cell r="L14">
            <v>146.52199999999999</v>
          </cell>
          <cell r="M14">
            <v>0.12567600000000001</v>
          </cell>
          <cell r="N14">
            <v>1.00646E-2</v>
          </cell>
        </row>
        <row r="15">
          <cell r="E15">
            <v>1323.27</v>
          </cell>
          <cell r="F15">
            <v>42.852800000000002</v>
          </cell>
          <cell r="I15">
            <v>970.83399999999995</v>
          </cell>
          <cell r="J15">
            <v>38.526000000000003</v>
          </cell>
          <cell r="K15">
            <v>352.43700000000001</v>
          </cell>
          <cell r="L15">
            <v>25.0215</v>
          </cell>
          <cell r="M15">
            <v>0.26633800000000002</v>
          </cell>
          <cell r="N15">
            <v>1.6827100000000001E-2</v>
          </cell>
        </row>
        <row r="16">
          <cell r="E16">
            <v>1121.1300000000001</v>
          </cell>
          <cell r="F16">
            <v>39.085099999999997</v>
          </cell>
          <cell r="I16">
            <v>829.82</v>
          </cell>
          <cell r="J16">
            <v>34.863100000000003</v>
          </cell>
          <cell r="K16">
            <v>291.31400000000002</v>
          </cell>
          <cell r="L16">
            <v>21.947199999999999</v>
          </cell>
          <cell r="M16">
            <v>0.25983899999999999</v>
          </cell>
          <cell r="N16">
            <v>1.7353899999999998E-2</v>
          </cell>
        </row>
        <row r="17">
          <cell r="E17">
            <v>1066.18</v>
          </cell>
          <cell r="F17">
            <v>37.297699999999999</v>
          </cell>
          <cell r="I17">
            <v>805.60799999999995</v>
          </cell>
          <cell r="J17">
            <v>33.908900000000003</v>
          </cell>
          <cell r="K17">
            <v>260.57</v>
          </cell>
          <cell r="L17">
            <v>20.944299999999998</v>
          </cell>
          <cell r="M17">
            <v>0.244397</v>
          </cell>
          <cell r="N17">
            <v>1.7686199999999999E-2</v>
          </cell>
        </row>
        <row r="18">
          <cell r="E18">
            <v>955.28700000000003</v>
          </cell>
          <cell r="F18">
            <v>34.471400000000003</v>
          </cell>
          <cell r="I18">
            <v>724.78200000000004</v>
          </cell>
          <cell r="J18">
            <v>31.360399999999998</v>
          </cell>
          <cell r="K18">
            <v>230.506</v>
          </cell>
          <cell r="L18">
            <v>19.200099999999999</v>
          </cell>
          <cell r="M18">
            <v>0.24129500000000001</v>
          </cell>
          <cell r="N18">
            <v>1.81149E-2</v>
          </cell>
        </row>
        <row r="19">
          <cell r="E19">
            <v>807.16499999999996</v>
          </cell>
          <cell r="F19">
            <v>31.734400000000001</v>
          </cell>
          <cell r="I19">
            <v>635.62</v>
          </cell>
          <cell r="J19">
            <v>29.238199999999999</v>
          </cell>
          <cell r="K19">
            <v>171.54499999999999</v>
          </cell>
          <cell r="L19">
            <v>16.609200000000001</v>
          </cell>
          <cell r="M19">
            <v>0.21252799999999999</v>
          </cell>
          <cell r="N19">
            <v>1.8804299999999999E-2</v>
          </cell>
        </row>
        <row r="20">
          <cell r="E20">
            <v>718.02200000000005</v>
          </cell>
          <cell r="F20">
            <v>29.569299999999998</v>
          </cell>
          <cell r="I20">
            <v>543.577</v>
          </cell>
          <cell r="J20">
            <v>27.043099999999999</v>
          </cell>
          <cell r="K20">
            <v>174.446</v>
          </cell>
          <cell r="L20">
            <v>16.7879</v>
          </cell>
          <cell r="M20">
            <v>0.242953</v>
          </cell>
          <cell r="N20">
            <v>2.1131799999999999E-2</v>
          </cell>
        </row>
        <row r="21">
          <cell r="E21">
            <v>539.23</v>
          </cell>
          <cell r="F21">
            <v>25.746500000000001</v>
          </cell>
          <cell r="I21">
            <v>440.86399999999998</v>
          </cell>
          <cell r="J21">
            <v>24.0549</v>
          </cell>
          <cell r="K21">
            <v>98.366299999999995</v>
          </cell>
          <cell r="L21">
            <v>12.553900000000001</v>
          </cell>
          <cell r="M21">
            <v>0.18242</v>
          </cell>
          <cell r="N21">
            <v>2.1590600000000001E-2</v>
          </cell>
        </row>
        <row r="22">
          <cell r="E22">
            <v>419.43599999999998</v>
          </cell>
          <cell r="F22">
            <v>22.2545</v>
          </cell>
          <cell r="I22">
            <v>326.22300000000001</v>
          </cell>
          <cell r="J22">
            <v>20.495699999999999</v>
          </cell>
          <cell r="K22">
            <v>93.213099999999997</v>
          </cell>
          <cell r="L22">
            <v>12.039</v>
          </cell>
          <cell r="M22">
            <v>0.22223399999999999</v>
          </cell>
          <cell r="N22">
            <v>2.6169000000000001E-2</v>
          </cell>
        </row>
        <row r="23">
          <cell r="E23">
            <v>371.28800000000001</v>
          </cell>
          <cell r="F23">
            <v>20.7456</v>
          </cell>
          <cell r="I23">
            <v>306.21199999999999</v>
          </cell>
          <cell r="J23">
            <v>19.491299999999999</v>
          </cell>
          <cell r="K23">
            <v>65.076099999999997</v>
          </cell>
          <cell r="L23">
            <v>10.0198</v>
          </cell>
          <cell r="M23">
            <v>0.17527100000000001</v>
          </cell>
          <cell r="N23">
            <v>2.51469E-2</v>
          </cell>
        </row>
        <row r="24">
          <cell r="E24">
            <v>296.47000000000003</v>
          </cell>
          <cell r="F24">
            <v>18.327999999999999</v>
          </cell>
          <cell r="I24">
            <v>219.94900000000001</v>
          </cell>
          <cell r="J24">
            <v>16.6356</v>
          </cell>
          <cell r="K24">
            <v>76.520799999999994</v>
          </cell>
          <cell r="L24">
            <v>10.687900000000001</v>
          </cell>
          <cell r="M24">
            <v>0.258106</v>
          </cell>
          <cell r="N24">
            <v>3.2327000000000002E-2</v>
          </cell>
        </row>
        <row r="25">
          <cell r="E25">
            <v>391.42200000000003</v>
          </cell>
          <cell r="F25">
            <v>20.952000000000002</v>
          </cell>
          <cell r="I25">
            <v>322.64299999999997</v>
          </cell>
          <cell r="J25">
            <v>19.919899999999998</v>
          </cell>
          <cell r="K25">
            <v>68.779200000000003</v>
          </cell>
          <cell r="L25">
            <v>10.5871</v>
          </cell>
          <cell r="M25">
            <v>0.17571600000000001</v>
          </cell>
          <cell r="N25">
            <v>2.5359799999999998E-2</v>
          </cell>
        </row>
        <row r="26">
          <cell r="E26">
            <v>191.511</v>
          </cell>
          <cell r="F26">
            <v>14.4727</v>
          </cell>
          <cell r="I26">
            <v>148.77000000000001</v>
          </cell>
          <cell r="J26">
            <v>13.4087</v>
          </cell>
          <cell r="K26">
            <v>42.741300000000003</v>
          </cell>
          <cell r="L26">
            <v>7.9892899999999996</v>
          </cell>
          <cell r="M26">
            <v>0.22317899999999999</v>
          </cell>
          <cell r="N26">
            <v>3.8155700000000001E-2</v>
          </cell>
        </row>
        <row r="27">
          <cell r="E27">
            <v>68.939700000000002</v>
          </cell>
          <cell r="F27">
            <v>8.7444299999999995</v>
          </cell>
          <cell r="I27">
            <v>52.476399999999998</v>
          </cell>
          <cell r="J27">
            <v>7.9914399999999999</v>
          </cell>
          <cell r="K27">
            <v>16.4633</v>
          </cell>
          <cell r="L27">
            <v>4.8906999999999998</v>
          </cell>
          <cell r="M27">
            <v>0.23880799999999999</v>
          </cell>
          <cell r="N27">
            <v>6.4149700000000004E-2</v>
          </cell>
        </row>
        <row r="28">
          <cell r="E28">
            <v>2452.09</v>
          </cell>
          <cell r="F28">
            <v>58.034799999999997</v>
          </cell>
          <cell r="I28">
            <v>1809.1</v>
          </cell>
          <cell r="J28">
            <v>52.051499999999997</v>
          </cell>
          <cell r="K28">
            <v>642.99699999999996</v>
          </cell>
          <cell r="L28">
            <v>33.281799999999997</v>
          </cell>
          <cell r="M28">
            <v>0.26222400000000001</v>
          </cell>
          <cell r="N28">
            <v>1.20708E-2</v>
          </cell>
        </row>
        <row r="29">
          <cell r="E29">
            <v>2027.55</v>
          </cell>
          <cell r="F29">
            <v>50.918500000000002</v>
          </cell>
          <cell r="I29">
            <v>1537.05</v>
          </cell>
          <cell r="J29">
            <v>46.355699999999999</v>
          </cell>
          <cell r="K29">
            <v>490.505</v>
          </cell>
          <cell r="L29">
            <v>28.4712</v>
          </cell>
          <cell r="M29">
            <v>0.24192</v>
          </cell>
          <cell r="N29">
            <v>1.2659800000000001E-2</v>
          </cell>
        </row>
        <row r="30">
          <cell r="E30">
            <v>1531.62</v>
          </cell>
          <cell r="F30">
            <v>43.5124</v>
          </cell>
          <cell r="I30">
            <v>1184.19</v>
          </cell>
          <cell r="J30">
            <v>39.964100000000002</v>
          </cell>
          <cell r="K30">
            <v>347.43400000000003</v>
          </cell>
          <cell r="L30">
            <v>23.722799999999999</v>
          </cell>
          <cell r="M30">
            <v>0.22684099999999999</v>
          </cell>
          <cell r="N30">
            <v>1.40844E-2</v>
          </cell>
        </row>
        <row r="31">
          <cell r="E31">
            <v>1035.25</v>
          </cell>
          <cell r="F31">
            <v>35.245899999999999</v>
          </cell>
          <cell r="I31">
            <v>818.89400000000001</v>
          </cell>
          <cell r="J31">
            <v>32.595500000000001</v>
          </cell>
          <cell r="K31">
            <v>216.358</v>
          </cell>
          <cell r="L31">
            <v>18.423999999999999</v>
          </cell>
          <cell r="M31">
            <v>0.20899100000000001</v>
          </cell>
          <cell r="N31">
            <v>1.6312400000000001E-2</v>
          </cell>
        </row>
        <row r="32">
          <cell r="E32">
            <v>691.77300000000002</v>
          </cell>
          <cell r="F32">
            <v>28.1769</v>
          </cell>
          <cell r="I32">
            <v>540.29999999999995</v>
          </cell>
          <cell r="J32">
            <v>25.989100000000001</v>
          </cell>
          <cell r="K32">
            <v>151.47300000000001</v>
          </cell>
          <cell r="L32">
            <v>15.1387</v>
          </cell>
          <cell r="M32">
            <v>0.21896299999999999</v>
          </cell>
          <cell r="N32">
            <v>1.9984100000000001E-2</v>
          </cell>
        </row>
        <row r="33">
          <cell r="E33">
            <v>694.93</v>
          </cell>
          <cell r="F33">
            <v>27.798999999999999</v>
          </cell>
          <cell r="I33">
            <v>564.21199999999999</v>
          </cell>
          <cell r="J33">
            <v>26.282900000000001</v>
          </cell>
          <cell r="K33">
            <v>130.71799999999999</v>
          </cell>
          <cell r="L33">
            <v>14.4475</v>
          </cell>
          <cell r="M33">
            <v>0.18810199999999999</v>
          </cell>
          <cell r="N33">
            <v>1.9380399999999999E-2</v>
          </cell>
        </row>
        <row r="34">
          <cell r="E34">
            <v>1601.99</v>
          </cell>
          <cell r="F34">
            <v>48.684199999999997</v>
          </cell>
          <cell r="I34">
            <v>1216.6500000000001</v>
          </cell>
          <cell r="J34">
            <v>44.1297</v>
          </cell>
          <cell r="K34">
            <v>385.34899999999999</v>
          </cell>
          <cell r="L34">
            <v>26.786799999999999</v>
          </cell>
          <cell r="M34">
            <v>0.24054300000000001</v>
          </cell>
          <cell r="N34">
            <v>1.5038299999999999E-2</v>
          </cell>
        </row>
        <row r="35">
          <cell r="E35">
            <v>1296.5999999999999</v>
          </cell>
          <cell r="F35">
            <v>42.091799999999999</v>
          </cell>
          <cell r="I35">
            <v>1015.98</v>
          </cell>
          <cell r="J35">
            <v>38.869799999999998</v>
          </cell>
          <cell r="K35">
            <v>280.62599999999998</v>
          </cell>
          <cell r="L35">
            <v>22.495699999999999</v>
          </cell>
          <cell r="M35">
            <v>0.21643200000000001</v>
          </cell>
          <cell r="N35">
            <v>1.58634E-2</v>
          </cell>
        </row>
        <row r="36">
          <cell r="E36">
            <v>998.65</v>
          </cell>
          <cell r="F36">
            <v>36.056800000000003</v>
          </cell>
          <cell r="I36">
            <v>810.35</v>
          </cell>
          <cell r="J36">
            <v>33.7896</v>
          </cell>
          <cell r="K36">
            <v>188.3</v>
          </cell>
          <cell r="L36">
            <v>18.218699999999998</v>
          </cell>
          <cell r="M36">
            <v>0.188555</v>
          </cell>
          <cell r="N36">
            <v>1.69255E-2</v>
          </cell>
        </row>
        <row r="37">
          <cell r="E37">
            <v>658.99</v>
          </cell>
          <cell r="F37">
            <v>28.705400000000001</v>
          </cell>
          <cell r="I37">
            <v>528.678</v>
          </cell>
          <cell r="J37">
            <v>26.689299999999999</v>
          </cell>
          <cell r="K37">
            <v>130.31200000000001</v>
          </cell>
          <cell r="L37">
            <v>14.6357</v>
          </cell>
          <cell r="M37">
            <v>0.197745</v>
          </cell>
          <cell r="N37">
            <v>2.04709E-2</v>
          </cell>
        </row>
        <row r="38">
          <cell r="E38">
            <v>411.94</v>
          </cell>
          <cell r="F38">
            <v>22.014700000000001</v>
          </cell>
          <cell r="I38">
            <v>327.37799999999999</v>
          </cell>
          <cell r="J38">
            <v>20.580200000000001</v>
          </cell>
          <cell r="K38">
            <v>84.5625</v>
          </cell>
          <cell r="L38">
            <v>11.741899999999999</v>
          </cell>
          <cell r="M38">
            <v>0.20527899999999999</v>
          </cell>
          <cell r="N38">
            <v>2.63082E-2</v>
          </cell>
        </row>
        <row r="39">
          <cell r="E39">
            <v>474.17099999999999</v>
          </cell>
          <cell r="F39">
            <v>22.9621</v>
          </cell>
          <cell r="I39">
            <v>394.22199999999998</v>
          </cell>
          <cell r="J39">
            <v>21.965900000000001</v>
          </cell>
          <cell r="K39">
            <v>79.948899999999995</v>
          </cell>
          <cell r="L39">
            <v>11.5343</v>
          </cell>
          <cell r="M39">
            <v>0.16860800000000001</v>
          </cell>
          <cell r="N39">
            <v>2.2913900000000001E-2</v>
          </cell>
        </row>
        <row r="40">
          <cell r="E40">
            <v>3002.37</v>
          </cell>
          <cell r="F40">
            <v>69.232200000000006</v>
          </cell>
          <cell r="I40">
            <v>2182.91</v>
          </cell>
          <cell r="J40">
            <v>58.757899999999999</v>
          </cell>
          <cell r="K40">
            <v>819.45899999999995</v>
          </cell>
          <cell r="L40">
            <v>35.718600000000002</v>
          </cell>
          <cell r="M40">
            <v>0.27293699999999999</v>
          </cell>
          <cell r="N40">
            <v>1.0095700000000001E-2</v>
          </cell>
        </row>
        <row r="41">
          <cell r="E41">
            <v>3002.37</v>
          </cell>
          <cell r="F41">
            <v>69.232200000000006</v>
          </cell>
          <cell r="I41">
            <v>2182.91</v>
          </cell>
          <cell r="J41">
            <v>58.757899999999999</v>
          </cell>
          <cell r="K41">
            <v>819.45899999999995</v>
          </cell>
          <cell r="L41">
            <v>35.718600000000002</v>
          </cell>
          <cell r="M41">
            <v>0.27293699999999999</v>
          </cell>
          <cell r="N41">
            <v>1.0095700000000001E-2</v>
          </cell>
        </row>
        <row r="42">
          <cell r="E42">
            <v>3002.37</v>
          </cell>
          <cell r="F42">
            <v>69.232200000000006</v>
          </cell>
          <cell r="I42">
            <v>2182.91</v>
          </cell>
          <cell r="J42">
            <v>58.757899999999999</v>
          </cell>
          <cell r="K42">
            <v>819.45899999999995</v>
          </cell>
          <cell r="L42">
            <v>35.718600000000002</v>
          </cell>
          <cell r="M42">
            <v>0.27293699999999999</v>
          </cell>
          <cell r="N42">
            <v>1.0095700000000001E-2</v>
          </cell>
        </row>
        <row r="43">
          <cell r="E43">
            <v>376.53800000000001</v>
          </cell>
          <cell r="F43">
            <v>20.5808</v>
          </cell>
          <cell r="I43">
            <v>289.14100000000002</v>
          </cell>
          <cell r="J43">
            <v>18.736799999999999</v>
          </cell>
          <cell r="K43">
            <v>87.397000000000006</v>
          </cell>
          <cell r="L43">
            <v>11.1412</v>
          </cell>
          <cell r="M43">
            <v>0.23210700000000001</v>
          </cell>
          <cell r="N43">
            <v>2.67307E-2</v>
          </cell>
        </row>
        <row r="44">
          <cell r="E44">
            <v>3002.37</v>
          </cell>
          <cell r="F44">
            <v>69.232200000000006</v>
          </cell>
          <cell r="I44">
            <v>2182.91</v>
          </cell>
          <cell r="J44">
            <v>58.757899999999999</v>
          </cell>
          <cell r="K44">
            <v>819.45899999999995</v>
          </cell>
          <cell r="L44">
            <v>35.718600000000002</v>
          </cell>
          <cell r="M44">
            <v>0.27293699999999999</v>
          </cell>
          <cell r="N44">
            <v>1.0095700000000001E-2</v>
          </cell>
        </row>
        <row r="45">
          <cell r="E45">
            <v>3002.37</v>
          </cell>
          <cell r="F45">
            <v>69.232200000000006</v>
          </cell>
          <cell r="I45">
            <v>2182.91</v>
          </cell>
          <cell r="J45">
            <v>58.757899999999999</v>
          </cell>
          <cell r="K45">
            <v>819.45899999999995</v>
          </cell>
          <cell r="L45">
            <v>35.718600000000002</v>
          </cell>
          <cell r="M45">
            <v>0.27293699999999999</v>
          </cell>
          <cell r="N45">
            <v>1.0095700000000001E-2</v>
          </cell>
        </row>
        <row r="46">
          <cell r="E46">
            <v>1209.69</v>
          </cell>
          <cell r="F46">
            <v>38.600499999999997</v>
          </cell>
          <cell r="I46">
            <v>845.87</v>
          </cell>
          <cell r="J46">
            <v>34.0212</v>
          </cell>
          <cell r="K46">
            <v>363.81700000000001</v>
          </cell>
          <cell r="L46">
            <v>23.742100000000001</v>
          </cell>
          <cell r="M46">
            <v>0.30075299999999999</v>
          </cell>
          <cell r="N46">
            <v>1.7120300000000001E-2</v>
          </cell>
        </row>
        <row r="47">
          <cell r="E47">
            <v>995.87300000000005</v>
          </cell>
          <cell r="F47">
            <v>34.176400000000001</v>
          </cell>
          <cell r="I47">
            <v>723.601</v>
          </cell>
          <cell r="J47">
            <v>30.528199999999998</v>
          </cell>
          <cell r="K47">
            <v>272.27199999999999</v>
          </cell>
          <cell r="L47">
            <v>20.0654</v>
          </cell>
          <cell r="M47">
            <v>0.27339999999999998</v>
          </cell>
          <cell r="N47">
            <v>1.7830599999999999E-2</v>
          </cell>
        </row>
        <row r="48">
          <cell r="E48">
            <v>757.81299999999999</v>
          </cell>
          <cell r="F48">
            <v>29.731300000000001</v>
          </cell>
          <cell r="I48">
            <v>566.53599999999994</v>
          </cell>
          <cell r="J48">
            <v>26.845099999999999</v>
          </cell>
          <cell r="K48">
            <v>191.27799999999999</v>
          </cell>
          <cell r="L48">
            <v>16.820900000000002</v>
          </cell>
          <cell r="M48">
            <v>0.25240699999999999</v>
          </cell>
          <cell r="N48">
            <v>1.98651E-2</v>
          </cell>
        </row>
        <row r="49">
          <cell r="E49">
            <v>536.755</v>
          </cell>
          <cell r="F49">
            <v>24.648700000000002</v>
          </cell>
          <cell r="I49">
            <v>410.83100000000002</v>
          </cell>
          <cell r="J49">
            <v>22.377600000000001</v>
          </cell>
          <cell r="K49">
            <v>125.92400000000001</v>
          </cell>
          <cell r="L49">
            <v>13.351699999999999</v>
          </cell>
          <cell r="M49">
            <v>0.234602</v>
          </cell>
          <cell r="N49">
            <v>2.2420800000000001E-2</v>
          </cell>
        </row>
        <row r="50">
          <cell r="E50">
            <v>350.05700000000002</v>
          </cell>
          <cell r="F50">
            <v>19.651399999999999</v>
          </cell>
          <cell r="I50">
            <v>260.01400000000001</v>
          </cell>
          <cell r="J50">
            <v>17.6968</v>
          </cell>
          <cell r="K50">
            <v>90.042500000000004</v>
          </cell>
          <cell r="L50">
            <v>11.2102</v>
          </cell>
          <cell r="M50">
            <v>0.25722299999999998</v>
          </cell>
          <cell r="N50">
            <v>2.8583500000000001E-2</v>
          </cell>
        </row>
        <row r="51">
          <cell r="E51">
            <v>332.79</v>
          </cell>
          <cell r="F51">
            <v>18.9754</v>
          </cell>
          <cell r="I51">
            <v>262.084</v>
          </cell>
          <cell r="J51">
            <v>17.6721</v>
          </cell>
          <cell r="K51">
            <v>70.706199999999995</v>
          </cell>
          <cell r="L51">
            <v>10.258599999999999</v>
          </cell>
          <cell r="M51">
            <v>0.21246499999999999</v>
          </cell>
          <cell r="N51">
            <v>2.8345800000000001E-2</v>
          </cell>
        </row>
        <row r="52">
          <cell r="E52">
            <v>545.37400000000002</v>
          </cell>
          <cell r="F52">
            <v>29.907699999999998</v>
          </cell>
          <cell r="I52">
            <v>412.00799999999998</v>
          </cell>
          <cell r="J52">
            <v>26.68</v>
          </cell>
          <cell r="K52">
            <v>133.36600000000001</v>
          </cell>
          <cell r="L52">
            <v>15.963200000000001</v>
          </cell>
          <cell r="M52">
            <v>0.24454000000000001</v>
          </cell>
          <cell r="N52">
            <v>2.60174E-2</v>
          </cell>
        </row>
        <row r="53">
          <cell r="E53">
            <v>475.39299999999997</v>
          </cell>
          <cell r="F53">
            <v>25.1159</v>
          </cell>
          <cell r="I53">
            <v>370.99700000000001</v>
          </cell>
          <cell r="J53">
            <v>23.285900000000002</v>
          </cell>
          <cell r="K53">
            <v>104.396</v>
          </cell>
          <cell r="L53">
            <v>13.7285</v>
          </cell>
          <cell r="M53">
            <v>0.21959999999999999</v>
          </cell>
          <cell r="N53">
            <v>2.6445300000000001E-2</v>
          </cell>
        </row>
        <row r="54">
          <cell r="E54">
            <v>376.65699999999998</v>
          </cell>
          <cell r="F54">
            <v>22.131900000000002</v>
          </cell>
          <cell r="I54">
            <v>293.81599999999997</v>
          </cell>
          <cell r="J54">
            <v>20.304200000000002</v>
          </cell>
          <cell r="K54">
            <v>82.841700000000003</v>
          </cell>
          <cell r="L54">
            <v>11.7431</v>
          </cell>
          <cell r="M54">
            <v>0.219939</v>
          </cell>
          <cell r="N54">
            <v>2.8372700000000001E-2</v>
          </cell>
        </row>
        <row r="55">
          <cell r="E55">
            <v>210.232</v>
          </cell>
          <cell r="F55">
            <v>16.625</v>
          </cell>
          <cell r="I55">
            <v>182.32599999999999</v>
          </cell>
          <cell r="J55">
            <v>15.9068</v>
          </cell>
          <cell r="K55">
            <v>27.905999999999999</v>
          </cell>
          <cell r="L55">
            <v>7.0718399999999999</v>
          </cell>
          <cell r="M55">
            <v>0.132739</v>
          </cell>
          <cell r="N55">
            <v>3.1958500000000001E-2</v>
          </cell>
        </row>
        <row r="56">
          <cell r="E56">
            <v>157.726</v>
          </cell>
          <cell r="F56">
            <v>13.77</v>
          </cell>
          <cell r="I56">
            <v>130.45400000000001</v>
          </cell>
          <cell r="J56">
            <v>12.9299</v>
          </cell>
          <cell r="K56">
            <v>27.271599999999999</v>
          </cell>
          <cell r="L56">
            <v>6.5679299999999996</v>
          </cell>
          <cell r="M56">
            <v>0.172906</v>
          </cell>
          <cell r="N56">
            <v>3.8809099999999999E-2</v>
          </cell>
        </row>
        <row r="57">
          <cell r="E57">
            <v>121.965</v>
          </cell>
          <cell r="F57">
            <v>11.737</v>
          </cell>
          <cell r="I57">
            <v>100.461</v>
          </cell>
          <cell r="J57">
            <v>11.1425</v>
          </cell>
          <cell r="K57">
            <v>21.504000000000001</v>
          </cell>
          <cell r="L57">
            <v>5.9139499999999998</v>
          </cell>
          <cell r="M57">
            <v>0.176313</v>
          </cell>
          <cell r="N57">
            <v>4.5423499999999999E-2</v>
          </cell>
        </row>
        <row r="58">
          <cell r="E58">
            <v>744.82899999999995</v>
          </cell>
          <cell r="F58">
            <v>38.1798</v>
          </cell>
          <cell r="I58">
            <v>561.57500000000005</v>
          </cell>
          <cell r="J58">
            <v>33.7363</v>
          </cell>
          <cell r="K58">
            <v>183.25299999999999</v>
          </cell>
          <cell r="L58">
            <v>19.943000000000001</v>
          </cell>
          <cell r="M58">
            <v>0.246034</v>
          </cell>
          <cell r="N58">
            <v>2.3619100000000001E-2</v>
          </cell>
        </row>
        <row r="59">
          <cell r="E59">
            <v>666.00300000000004</v>
          </cell>
          <cell r="F59">
            <v>31.956800000000001</v>
          </cell>
          <cell r="I59">
            <v>535.78499999999997</v>
          </cell>
          <cell r="J59">
            <v>29.8278</v>
          </cell>
          <cell r="K59">
            <v>130.21899999999999</v>
          </cell>
          <cell r="L59">
            <v>16.364999999999998</v>
          </cell>
          <cell r="M59">
            <v>0.195522</v>
          </cell>
          <cell r="N59">
            <v>2.2710399999999999E-2</v>
          </cell>
        </row>
        <row r="60">
          <cell r="E60">
            <v>520.06299999999999</v>
          </cell>
          <cell r="F60">
            <v>28.272500000000001</v>
          </cell>
          <cell r="I60">
            <v>422.64600000000002</v>
          </cell>
          <cell r="J60">
            <v>26.2483</v>
          </cell>
          <cell r="K60">
            <v>97.416399999999996</v>
          </cell>
          <cell r="L60">
            <v>13.751300000000001</v>
          </cell>
          <cell r="M60">
            <v>0.18731700000000001</v>
          </cell>
          <cell r="N60">
            <v>2.4402099999999999E-2</v>
          </cell>
        </row>
        <row r="61">
          <cell r="E61">
            <v>260.267</v>
          </cell>
          <cell r="F61">
            <v>19.854600000000001</v>
          </cell>
          <cell r="I61">
            <v>227.761</v>
          </cell>
          <cell r="J61">
            <v>19.0261</v>
          </cell>
          <cell r="K61">
            <v>32.506</v>
          </cell>
          <cell r="L61">
            <v>8.1399500000000007</v>
          </cell>
          <cell r="M61">
            <v>0.12489500000000001</v>
          </cell>
          <cell r="N61">
            <v>2.9788800000000001E-2</v>
          </cell>
        </row>
        <row r="62">
          <cell r="E62">
            <v>212.62799999999999</v>
          </cell>
          <cell r="F62">
            <v>16.774899999999999</v>
          </cell>
          <cell r="I62">
            <v>180.33600000000001</v>
          </cell>
          <cell r="J62">
            <v>15.881600000000001</v>
          </cell>
          <cell r="K62">
            <v>32.292299999999997</v>
          </cell>
          <cell r="L62">
            <v>7.5034000000000001</v>
          </cell>
          <cell r="M62">
            <v>0.15187200000000001</v>
          </cell>
          <cell r="N62">
            <v>3.31925E-2</v>
          </cell>
        </row>
        <row r="63">
          <cell r="E63">
            <v>187.97200000000001</v>
          </cell>
          <cell r="F63">
            <v>14.976599999999999</v>
          </cell>
          <cell r="I63">
            <v>157.542</v>
          </cell>
          <cell r="J63">
            <v>14.2493</v>
          </cell>
          <cell r="K63">
            <v>30.430099999999999</v>
          </cell>
          <cell r="L63">
            <v>7.1670600000000002</v>
          </cell>
          <cell r="M63">
            <v>0.161886</v>
          </cell>
          <cell r="N63">
            <v>3.58804E-2</v>
          </cell>
        </row>
        <row r="64">
          <cell r="E64">
            <v>694.16</v>
          </cell>
          <cell r="F64">
            <v>32.491300000000003</v>
          </cell>
          <cell r="I64">
            <v>549.45299999999997</v>
          </cell>
          <cell r="J64">
            <v>29.868300000000001</v>
          </cell>
          <cell r="K64">
            <v>144.70699999999999</v>
          </cell>
          <cell r="L64">
            <v>16.630600000000001</v>
          </cell>
          <cell r="M64">
            <v>0.20846300000000001</v>
          </cell>
          <cell r="N64">
            <v>2.1880799999999999E-2</v>
          </cell>
        </row>
        <row r="65">
          <cell r="E65">
            <v>555.88900000000001</v>
          </cell>
          <cell r="F65">
            <v>27.877600000000001</v>
          </cell>
          <cell r="I65">
            <v>446.71</v>
          </cell>
          <cell r="J65">
            <v>26.107099999999999</v>
          </cell>
          <cell r="K65">
            <v>109.179</v>
          </cell>
          <cell r="L65">
            <v>14.4808</v>
          </cell>
          <cell r="M65">
            <v>0.196404</v>
          </cell>
          <cell r="N65">
            <v>2.4115999999999999E-2</v>
          </cell>
        </row>
        <row r="66">
          <cell r="E66">
            <v>391.52600000000001</v>
          </cell>
          <cell r="F66">
            <v>22.748799999999999</v>
          </cell>
          <cell r="I66">
            <v>318.22800000000001</v>
          </cell>
          <cell r="J66">
            <v>21.441800000000001</v>
          </cell>
          <cell r="K66">
            <v>73.298100000000005</v>
          </cell>
          <cell r="L66">
            <v>11.6623</v>
          </cell>
          <cell r="M66">
            <v>0.18721099999999999</v>
          </cell>
          <cell r="N66">
            <v>2.7729699999999999E-2</v>
          </cell>
        </row>
        <row r="67">
          <cell r="E67">
            <v>271.13400000000001</v>
          </cell>
          <cell r="F67">
            <v>18.699300000000001</v>
          </cell>
          <cell r="I67">
            <v>209.83099999999999</v>
          </cell>
          <cell r="J67">
            <v>17.207799999999999</v>
          </cell>
          <cell r="K67">
            <v>61.303199999999997</v>
          </cell>
          <cell r="L67">
            <v>10.2255</v>
          </cell>
          <cell r="M67">
            <v>0.22609899999999999</v>
          </cell>
          <cell r="N67">
            <v>3.4339399999999999E-2</v>
          </cell>
        </row>
        <row r="68">
          <cell r="E68">
            <v>158.96199999999999</v>
          </cell>
          <cell r="F68">
            <v>14.1213</v>
          </cell>
          <cell r="I68">
            <v>127.17700000000001</v>
          </cell>
          <cell r="J68">
            <v>13.279</v>
          </cell>
          <cell r="K68">
            <v>31.784600000000001</v>
          </cell>
          <cell r="L68">
            <v>7.52773</v>
          </cell>
          <cell r="M68">
            <v>0.19995099999999999</v>
          </cell>
          <cell r="N68">
            <v>4.3898100000000002E-2</v>
          </cell>
        </row>
        <row r="69">
          <cell r="E69">
            <v>151.012</v>
          </cell>
          <cell r="F69">
            <v>13.498100000000001</v>
          </cell>
          <cell r="I69">
            <v>126.705</v>
          </cell>
          <cell r="J69">
            <v>12.9177</v>
          </cell>
          <cell r="K69">
            <v>24.306999999999999</v>
          </cell>
          <cell r="L69">
            <v>6.5820100000000004</v>
          </cell>
          <cell r="M69">
            <v>0.16096099999999999</v>
          </cell>
          <cell r="N69">
            <v>4.1142999999999999E-2</v>
          </cell>
        </row>
        <row r="70">
          <cell r="E70">
            <v>2009.35</v>
          </cell>
          <cell r="F70">
            <v>84.131500000000003</v>
          </cell>
          <cell r="I70">
            <v>1661.59</v>
          </cell>
          <cell r="J70">
            <v>76.996600000000001</v>
          </cell>
          <cell r="K70">
            <v>347.76400000000001</v>
          </cell>
          <cell r="L70">
            <v>36.061399999999999</v>
          </cell>
          <cell r="M70">
            <v>0.173073</v>
          </cell>
          <cell r="N70">
            <v>1.6418700000000001E-2</v>
          </cell>
        </row>
        <row r="71">
          <cell r="E71">
            <v>1690.26</v>
          </cell>
          <cell r="F71">
            <v>69.767700000000005</v>
          </cell>
          <cell r="I71">
            <v>1469.99</v>
          </cell>
          <cell r="J71">
            <v>65.935199999999995</v>
          </cell>
          <cell r="K71">
            <v>220.26499999999999</v>
          </cell>
          <cell r="L71">
            <v>27.359400000000001</v>
          </cell>
          <cell r="M71">
            <v>0.13031400000000001</v>
          </cell>
          <cell r="N71">
            <v>1.5266699999999999E-2</v>
          </cell>
        </row>
        <row r="72">
          <cell r="E72">
            <v>1242.1400000000001</v>
          </cell>
          <cell r="F72">
            <v>53.807899999999997</v>
          </cell>
          <cell r="I72">
            <v>1060.8</v>
          </cell>
          <cell r="J72">
            <v>50.798499999999997</v>
          </cell>
          <cell r="K72">
            <v>181.33600000000001</v>
          </cell>
          <cell r="L72">
            <v>23.0337</v>
          </cell>
          <cell r="M72">
            <v>0.14598700000000001</v>
          </cell>
          <cell r="N72">
            <v>1.74319E-2</v>
          </cell>
        </row>
        <row r="73">
          <cell r="E73">
            <v>787.31100000000004</v>
          </cell>
          <cell r="F73">
            <v>38.566800000000001</v>
          </cell>
          <cell r="I73">
            <v>650.33600000000001</v>
          </cell>
          <cell r="J73">
            <v>35.994799999999998</v>
          </cell>
          <cell r="K73">
            <v>136.97499999999999</v>
          </cell>
          <cell r="L73">
            <v>18.049299999999999</v>
          </cell>
          <cell r="M73">
            <v>0.17397799999999999</v>
          </cell>
          <cell r="N73">
            <v>2.1282300000000001E-2</v>
          </cell>
        </row>
        <row r="74">
          <cell r="E74">
            <v>541.69500000000005</v>
          </cell>
          <cell r="F74">
            <v>30.2743</v>
          </cell>
          <cell r="I74">
            <v>465.2</v>
          </cell>
          <cell r="J74">
            <v>29.138400000000001</v>
          </cell>
          <cell r="K74">
            <v>76.495699999999999</v>
          </cell>
          <cell r="L74">
            <v>13.833600000000001</v>
          </cell>
          <cell r="M74">
            <v>0.14121500000000001</v>
          </cell>
          <cell r="N74">
            <v>2.42875E-2</v>
          </cell>
        </row>
        <row r="75">
          <cell r="E75">
            <v>497.548</v>
          </cell>
          <cell r="F75">
            <v>26.496099999999998</v>
          </cell>
          <cell r="I75">
            <v>418.83800000000002</v>
          </cell>
          <cell r="J75">
            <v>25.553899999999999</v>
          </cell>
          <cell r="K75">
            <v>78.709500000000006</v>
          </cell>
          <cell r="L75">
            <v>13.156000000000001</v>
          </cell>
          <cell r="M75">
            <v>0.158195</v>
          </cell>
          <cell r="N75">
            <v>2.5063800000000001E-2</v>
          </cell>
        </row>
        <row r="76">
          <cell r="E76">
            <v>1281.5999999999999</v>
          </cell>
          <cell r="F76">
            <v>77.717799999999997</v>
          </cell>
          <cell r="I76">
            <v>1088.29</v>
          </cell>
          <cell r="J76">
            <v>71.820899999999995</v>
          </cell>
          <cell r="K76">
            <v>193.304</v>
          </cell>
          <cell r="L76">
            <v>30.6631</v>
          </cell>
          <cell r="M76">
            <v>0.15082999999999999</v>
          </cell>
          <cell r="N76">
            <v>2.2108300000000001E-2</v>
          </cell>
        </row>
        <row r="77">
          <cell r="E77">
            <v>1109.8399999999999</v>
          </cell>
          <cell r="F77">
            <v>67.673199999999994</v>
          </cell>
          <cell r="I77">
            <v>998.85199999999998</v>
          </cell>
          <cell r="J77">
            <v>62.8078</v>
          </cell>
          <cell r="K77">
            <v>110.98399999999999</v>
          </cell>
          <cell r="L77">
            <v>16.765899999999998</v>
          </cell>
          <cell r="M77">
            <v>0.10000100000000001</v>
          </cell>
          <cell r="N77">
            <v>1.38213E-2</v>
          </cell>
        </row>
        <row r="78">
          <cell r="E78">
            <v>826.43299999999999</v>
          </cell>
          <cell r="F78">
            <v>50.2485</v>
          </cell>
          <cell r="I78">
            <v>722.76499999999999</v>
          </cell>
          <cell r="J78">
            <v>47.459800000000001</v>
          </cell>
          <cell r="K78">
            <v>103.66800000000001</v>
          </cell>
          <cell r="L78">
            <v>18.999300000000002</v>
          </cell>
          <cell r="M78">
            <v>0.12544</v>
          </cell>
          <cell r="N78">
            <v>2.1687399999999999E-2</v>
          </cell>
        </row>
        <row r="79">
          <cell r="E79">
            <v>491.29399999999998</v>
          </cell>
          <cell r="F79">
            <v>32.518900000000002</v>
          </cell>
          <cell r="I79">
            <v>429.55799999999999</v>
          </cell>
          <cell r="J79">
            <v>31.113700000000001</v>
          </cell>
          <cell r="K79">
            <v>61.736600000000003</v>
          </cell>
          <cell r="L79">
            <v>13.2796</v>
          </cell>
          <cell r="M79">
            <v>0.12566099999999999</v>
          </cell>
          <cell r="N79">
            <v>2.57182E-2</v>
          </cell>
        </row>
        <row r="80">
          <cell r="E80">
            <v>344.06099999999998</v>
          </cell>
          <cell r="F80">
            <v>25.699300000000001</v>
          </cell>
          <cell r="I80">
            <v>302.20100000000002</v>
          </cell>
          <cell r="J80">
            <v>24.921399999999998</v>
          </cell>
          <cell r="K80">
            <v>41.860399999999998</v>
          </cell>
          <cell r="L80">
            <v>11.015000000000001</v>
          </cell>
          <cell r="M80">
            <v>0.121666</v>
          </cell>
          <cell r="N80">
            <v>3.0697700000000001E-2</v>
          </cell>
        </row>
        <row r="81">
          <cell r="E81">
            <v>320.52499999999998</v>
          </cell>
          <cell r="F81">
            <v>22.394100000000002</v>
          </cell>
          <cell r="I81">
            <v>266.04199999999997</v>
          </cell>
          <cell r="J81">
            <v>21.4133</v>
          </cell>
          <cell r="K81">
            <v>54.482799999999997</v>
          </cell>
          <cell r="L81">
            <v>11.2925</v>
          </cell>
          <cell r="M81">
            <v>0.16997999999999999</v>
          </cell>
          <cell r="N81">
            <v>3.3169299999999999E-2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YieldUncertainty"/>
      <sheetName val="nominal_nonAna"/>
      <sheetName val="nonAna_constrained"/>
      <sheetName val="nonAna_signalCB3WN"/>
      <sheetName val="nonAna_polFunc"/>
      <sheetName val="nonAna_1GausResol"/>
      <sheetName val="nonAna_2GausResolFix2Data"/>
    </sheetNames>
    <sheetDataSet>
      <sheetData sheetId="0"/>
      <sheetData sheetId="1">
        <row r="2">
          <cell r="E2">
            <v>1012.82</v>
          </cell>
          <cell r="F2">
            <v>34.360999999999997</v>
          </cell>
          <cell r="I2">
            <v>812.30700000000002</v>
          </cell>
          <cell r="J2">
            <v>32.148299999999999</v>
          </cell>
          <cell r="K2">
            <v>200.51400000000001</v>
          </cell>
          <cell r="L2">
            <v>17.8978</v>
          </cell>
          <cell r="M2">
            <v>0.19797600000000001</v>
          </cell>
          <cell r="N2">
            <v>1.6344999999999998E-2</v>
          </cell>
        </row>
        <row r="3">
          <cell r="E3">
            <v>675.798</v>
          </cell>
          <cell r="F3">
            <v>29.473700000000001</v>
          </cell>
          <cell r="I3">
            <v>563.96799999999996</v>
          </cell>
          <cell r="J3">
            <v>27.937200000000001</v>
          </cell>
          <cell r="K3">
            <v>111.83</v>
          </cell>
          <cell r="L3">
            <v>14.116899999999999</v>
          </cell>
          <cell r="M3">
            <v>0.16547799999999999</v>
          </cell>
          <cell r="N3">
            <v>1.9602999999999999E-2</v>
          </cell>
        </row>
        <row r="4">
          <cell r="E4">
            <v>345.54300000000001</v>
          </cell>
          <cell r="F4">
            <v>24.847000000000001</v>
          </cell>
          <cell r="I4">
            <v>300.07100000000003</v>
          </cell>
          <cell r="J4">
            <v>23.474299999999999</v>
          </cell>
          <cell r="K4">
            <v>45.472499999999997</v>
          </cell>
          <cell r="L4">
            <v>9.8061000000000007</v>
          </cell>
          <cell r="M4">
            <v>0.13159699999999999</v>
          </cell>
          <cell r="N4">
            <v>2.6754699999999999E-2</v>
          </cell>
        </row>
        <row r="5">
          <cell r="E5">
            <v>282.98</v>
          </cell>
          <cell r="F5">
            <v>17.315000000000001</v>
          </cell>
          <cell r="I5">
            <v>223.965</v>
          </cell>
          <cell r="J5">
            <v>16.2502</v>
          </cell>
          <cell r="K5">
            <v>59.0152</v>
          </cell>
          <cell r="L5">
            <v>9.4503199999999996</v>
          </cell>
          <cell r="M5">
            <v>0.20854900000000001</v>
          </cell>
          <cell r="N5">
            <v>3.08615E-2</v>
          </cell>
        </row>
        <row r="6">
          <cell r="E6">
            <v>164.31299999999999</v>
          </cell>
          <cell r="F6">
            <v>15.458</v>
          </cell>
          <cell r="I6">
            <v>123.142</v>
          </cell>
          <cell r="J6">
            <v>13.352399999999999</v>
          </cell>
          <cell r="K6">
            <v>41.170400000000001</v>
          </cell>
          <cell r="L6">
            <v>7.6863900000000003</v>
          </cell>
          <cell r="M6">
            <v>0.25056200000000001</v>
          </cell>
          <cell r="N6">
            <v>4.0405999999999997E-2</v>
          </cell>
        </row>
        <row r="7">
          <cell r="E7">
            <v>80.017799999999994</v>
          </cell>
          <cell r="F7">
            <v>9.1629199999999997</v>
          </cell>
          <cell r="I7">
            <v>61.065600000000003</v>
          </cell>
          <cell r="J7">
            <v>8.2546199999999992</v>
          </cell>
          <cell r="K7">
            <v>18.952200000000001</v>
          </cell>
          <cell r="L7">
            <v>4.89398</v>
          </cell>
          <cell r="M7">
            <v>0.23685</v>
          </cell>
          <cell r="N7">
            <v>5.4818600000000002E-2</v>
          </cell>
        </row>
        <row r="8">
          <cell r="E8">
            <v>272.27</v>
          </cell>
          <cell r="F8">
            <v>17.9377</v>
          </cell>
          <cell r="I8">
            <v>198.279</v>
          </cell>
          <cell r="J8">
            <v>15.735799999999999</v>
          </cell>
          <cell r="K8">
            <v>73.991100000000003</v>
          </cell>
          <cell r="L8">
            <v>10.0367</v>
          </cell>
          <cell r="M8">
            <v>0.27175700000000003</v>
          </cell>
          <cell r="N8">
            <v>3.2223000000000002E-2</v>
          </cell>
        </row>
        <row r="9">
          <cell r="E9">
            <v>418.31900000000002</v>
          </cell>
          <cell r="F9">
            <v>22.478200000000001</v>
          </cell>
          <cell r="I9">
            <v>333.49599999999998</v>
          </cell>
          <cell r="J9">
            <v>20.677499999999998</v>
          </cell>
          <cell r="K9">
            <v>84.8232</v>
          </cell>
          <cell r="L9">
            <v>11.2783</v>
          </cell>
          <cell r="M9">
            <v>0.20277100000000001</v>
          </cell>
          <cell r="N9">
            <v>2.4661300000000001E-2</v>
          </cell>
        </row>
        <row r="10">
          <cell r="E10">
            <v>231.035</v>
          </cell>
          <cell r="F10">
            <v>17.313099999999999</v>
          </cell>
          <cell r="I10">
            <v>172.297</v>
          </cell>
          <cell r="J10">
            <v>15.5589</v>
          </cell>
          <cell r="K10">
            <v>58.738100000000003</v>
          </cell>
          <cell r="L10">
            <v>9.7339800000000007</v>
          </cell>
          <cell r="M10">
            <v>0.25423899999999999</v>
          </cell>
          <cell r="N10">
            <v>3.7578399999999998E-2</v>
          </cell>
        </row>
        <row r="11">
          <cell r="E11">
            <v>293.34699999999998</v>
          </cell>
          <cell r="F11">
            <v>20.216699999999999</v>
          </cell>
          <cell r="I11">
            <v>224.839</v>
          </cell>
          <cell r="J11">
            <v>18.245799999999999</v>
          </cell>
          <cell r="K11">
            <v>68.507800000000003</v>
          </cell>
          <cell r="L11">
            <v>10.728400000000001</v>
          </cell>
          <cell r="M11">
            <v>0.233538</v>
          </cell>
          <cell r="N11">
            <v>3.2840300000000003E-2</v>
          </cell>
        </row>
        <row r="12">
          <cell r="E12">
            <v>328.26900000000001</v>
          </cell>
          <cell r="F12">
            <v>19.329999999999998</v>
          </cell>
          <cell r="I12">
            <v>268.45699999999999</v>
          </cell>
          <cell r="J12">
            <v>18.5337</v>
          </cell>
          <cell r="K12">
            <v>59.8123</v>
          </cell>
          <cell r="L12">
            <v>10.296200000000001</v>
          </cell>
          <cell r="M12">
            <v>0.18220500000000001</v>
          </cell>
          <cell r="N12">
            <v>2.9472999999999999E-2</v>
          </cell>
        </row>
        <row r="13">
          <cell r="E13">
            <v>1018.69</v>
          </cell>
          <cell r="F13">
            <v>34.143700000000003</v>
          </cell>
          <cell r="I13">
            <v>885.13900000000001</v>
          </cell>
          <cell r="J13">
            <v>33.816200000000002</v>
          </cell>
          <cell r="K13">
            <v>133.547</v>
          </cell>
          <cell r="L13">
            <v>16.834700000000002</v>
          </cell>
          <cell r="M13">
            <v>0.13109699999999999</v>
          </cell>
          <cell r="N13">
            <v>1.5931000000000001E-2</v>
          </cell>
        </row>
        <row r="14">
          <cell r="E14">
            <v>626.12099999999998</v>
          </cell>
          <cell r="F14">
            <v>26.705400000000001</v>
          </cell>
          <cell r="I14">
            <v>559.755</v>
          </cell>
          <cell r="J14">
            <v>26.87</v>
          </cell>
          <cell r="K14">
            <v>66.366399999999999</v>
          </cell>
          <cell r="L14">
            <v>12.6494</v>
          </cell>
          <cell r="M14">
            <v>0.10599600000000001</v>
          </cell>
          <cell r="N14">
            <v>1.96904E-2</v>
          </cell>
        </row>
        <row r="15">
          <cell r="E15">
            <v>1012.82</v>
          </cell>
          <cell r="F15">
            <v>34.360999999999997</v>
          </cell>
          <cell r="I15">
            <v>812.30700000000002</v>
          </cell>
          <cell r="J15">
            <v>32.148299999999999</v>
          </cell>
          <cell r="K15">
            <v>200.51400000000001</v>
          </cell>
          <cell r="L15">
            <v>17.8978</v>
          </cell>
          <cell r="M15">
            <v>0.19797600000000001</v>
          </cell>
          <cell r="N15">
            <v>1.6344999999999998E-2</v>
          </cell>
        </row>
        <row r="16">
          <cell r="E16">
            <v>1012.82</v>
          </cell>
          <cell r="F16">
            <v>34.360999999999997</v>
          </cell>
          <cell r="I16">
            <v>812.30700000000002</v>
          </cell>
          <cell r="J16">
            <v>32.148299999999999</v>
          </cell>
          <cell r="K16">
            <v>200.51400000000001</v>
          </cell>
          <cell r="L16">
            <v>17.8978</v>
          </cell>
          <cell r="M16">
            <v>0.19797600000000001</v>
          </cell>
          <cell r="N16">
            <v>1.6344999999999998E-2</v>
          </cell>
        </row>
        <row r="17">
          <cell r="E17">
            <v>1012.82</v>
          </cell>
          <cell r="F17">
            <v>34.360999999999997</v>
          </cell>
          <cell r="I17">
            <v>812.30700000000002</v>
          </cell>
          <cell r="J17">
            <v>32.148299999999999</v>
          </cell>
          <cell r="K17">
            <v>200.51400000000001</v>
          </cell>
          <cell r="L17">
            <v>17.8978</v>
          </cell>
          <cell r="M17">
            <v>0.19797600000000001</v>
          </cell>
          <cell r="N17">
            <v>1.6344999999999998E-2</v>
          </cell>
        </row>
        <row r="18">
          <cell r="E18">
            <v>1012.82</v>
          </cell>
          <cell r="F18">
            <v>34.360999999999997</v>
          </cell>
          <cell r="I18">
            <v>812.30700000000002</v>
          </cell>
          <cell r="J18">
            <v>32.148299999999999</v>
          </cell>
          <cell r="K18">
            <v>200.51400000000001</v>
          </cell>
          <cell r="L18">
            <v>17.8978</v>
          </cell>
          <cell r="M18">
            <v>0.19797600000000001</v>
          </cell>
          <cell r="N18">
            <v>1.6344999999999998E-2</v>
          </cell>
        </row>
        <row r="19">
          <cell r="E19">
            <v>1012.82</v>
          </cell>
          <cell r="F19">
            <v>34.360999999999997</v>
          </cell>
          <cell r="I19">
            <v>812.30700000000002</v>
          </cell>
          <cell r="J19">
            <v>32.148299999999999</v>
          </cell>
          <cell r="K19">
            <v>200.51400000000001</v>
          </cell>
          <cell r="L19">
            <v>17.8978</v>
          </cell>
          <cell r="M19">
            <v>0.19797600000000001</v>
          </cell>
          <cell r="N19">
            <v>1.6344999999999998E-2</v>
          </cell>
        </row>
        <row r="20">
          <cell r="E20">
            <v>1012.82</v>
          </cell>
          <cell r="F20">
            <v>34.360999999999997</v>
          </cell>
          <cell r="I20">
            <v>812.30700000000002</v>
          </cell>
          <cell r="J20">
            <v>32.148299999999999</v>
          </cell>
          <cell r="K20">
            <v>200.51400000000001</v>
          </cell>
          <cell r="L20">
            <v>17.8978</v>
          </cell>
          <cell r="M20">
            <v>0.19797600000000001</v>
          </cell>
          <cell r="N20">
            <v>1.6344999999999998E-2</v>
          </cell>
        </row>
        <row r="21">
          <cell r="E21">
            <v>1012.82</v>
          </cell>
          <cell r="F21">
            <v>34.360999999999997</v>
          </cell>
          <cell r="I21">
            <v>812.30700000000002</v>
          </cell>
          <cell r="J21">
            <v>32.148299999999999</v>
          </cell>
          <cell r="K21">
            <v>200.51400000000001</v>
          </cell>
          <cell r="L21">
            <v>17.8978</v>
          </cell>
          <cell r="M21">
            <v>0.19797600000000001</v>
          </cell>
          <cell r="N21">
            <v>1.6344999999999998E-2</v>
          </cell>
        </row>
        <row r="22">
          <cell r="E22">
            <v>1012.82</v>
          </cell>
          <cell r="F22">
            <v>34.360999999999997</v>
          </cell>
          <cell r="I22">
            <v>812.30700000000002</v>
          </cell>
          <cell r="J22">
            <v>32.148299999999999</v>
          </cell>
          <cell r="K22">
            <v>200.51400000000001</v>
          </cell>
          <cell r="L22">
            <v>17.8978</v>
          </cell>
          <cell r="M22">
            <v>0.19797600000000001</v>
          </cell>
          <cell r="N22">
            <v>1.6344999999999998E-2</v>
          </cell>
        </row>
        <row r="23">
          <cell r="E23">
            <v>1012.82</v>
          </cell>
          <cell r="F23">
            <v>34.360999999999997</v>
          </cell>
          <cell r="I23">
            <v>812.30700000000002</v>
          </cell>
          <cell r="J23">
            <v>32.148299999999999</v>
          </cell>
          <cell r="K23">
            <v>200.51400000000001</v>
          </cell>
          <cell r="L23">
            <v>17.8978</v>
          </cell>
          <cell r="M23">
            <v>0.19797600000000001</v>
          </cell>
          <cell r="N23">
            <v>1.6344999999999998E-2</v>
          </cell>
        </row>
        <row r="24">
          <cell r="E24">
            <v>1012.82</v>
          </cell>
          <cell r="F24">
            <v>34.360999999999997</v>
          </cell>
          <cell r="I24">
            <v>812.30700000000002</v>
          </cell>
          <cell r="J24">
            <v>32.148299999999999</v>
          </cell>
          <cell r="K24">
            <v>200.51400000000001</v>
          </cell>
          <cell r="L24">
            <v>17.8978</v>
          </cell>
          <cell r="M24">
            <v>0.19797600000000001</v>
          </cell>
          <cell r="N24">
            <v>1.6344999999999998E-2</v>
          </cell>
        </row>
        <row r="25">
          <cell r="E25">
            <v>1012.82</v>
          </cell>
          <cell r="F25">
            <v>34.360999999999997</v>
          </cell>
          <cell r="I25">
            <v>812.30700000000002</v>
          </cell>
          <cell r="J25">
            <v>32.148299999999999</v>
          </cell>
          <cell r="K25">
            <v>200.51400000000001</v>
          </cell>
          <cell r="L25">
            <v>17.8978</v>
          </cell>
          <cell r="M25">
            <v>0.19797600000000001</v>
          </cell>
          <cell r="N25">
            <v>1.6344999999999998E-2</v>
          </cell>
        </row>
        <row r="26">
          <cell r="E26">
            <v>1012.82</v>
          </cell>
          <cell r="F26">
            <v>34.360999999999997</v>
          </cell>
          <cell r="I26">
            <v>812.30700000000002</v>
          </cell>
          <cell r="J26">
            <v>32.148299999999999</v>
          </cell>
          <cell r="K26">
            <v>200.51400000000001</v>
          </cell>
          <cell r="L26">
            <v>17.8978</v>
          </cell>
          <cell r="M26">
            <v>0.19797600000000001</v>
          </cell>
          <cell r="N26">
            <v>1.6344999999999998E-2</v>
          </cell>
        </row>
        <row r="27">
          <cell r="E27">
            <v>1012.82</v>
          </cell>
          <cell r="F27">
            <v>34.360999999999997</v>
          </cell>
          <cell r="I27">
            <v>812.30700000000002</v>
          </cell>
          <cell r="J27">
            <v>32.148299999999999</v>
          </cell>
          <cell r="K27">
            <v>200.51400000000001</v>
          </cell>
          <cell r="L27">
            <v>17.8978</v>
          </cell>
          <cell r="M27">
            <v>0.19797600000000001</v>
          </cell>
          <cell r="N27">
            <v>1.6344999999999998E-2</v>
          </cell>
        </row>
        <row r="28">
          <cell r="E28">
            <v>1012.82</v>
          </cell>
          <cell r="F28">
            <v>34.360999999999997</v>
          </cell>
          <cell r="I28">
            <v>812.30700000000002</v>
          </cell>
          <cell r="J28">
            <v>32.148299999999999</v>
          </cell>
          <cell r="K28">
            <v>200.51400000000001</v>
          </cell>
          <cell r="L28">
            <v>17.8978</v>
          </cell>
          <cell r="M28">
            <v>0.19797600000000001</v>
          </cell>
          <cell r="N28">
            <v>1.6344999999999998E-2</v>
          </cell>
        </row>
        <row r="29">
          <cell r="E29">
            <v>1012.82</v>
          </cell>
          <cell r="F29">
            <v>34.360999999999997</v>
          </cell>
          <cell r="I29">
            <v>812.30700000000002</v>
          </cell>
          <cell r="J29">
            <v>32.148299999999999</v>
          </cell>
          <cell r="K29">
            <v>200.51400000000001</v>
          </cell>
          <cell r="L29">
            <v>17.8978</v>
          </cell>
          <cell r="M29">
            <v>0.19797600000000001</v>
          </cell>
          <cell r="N29">
            <v>1.6344999999999998E-2</v>
          </cell>
        </row>
        <row r="30">
          <cell r="E30">
            <v>1012.82</v>
          </cell>
          <cell r="F30">
            <v>34.360999999999997</v>
          </cell>
          <cell r="I30">
            <v>812.30700000000002</v>
          </cell>
          <cell r="J30">
            <v>32.148299999999999</v>
          </cell>
          <cell r="K30">
            <v>200.51400000000001</v>
          </cell>
          <cell r="L30">
            <v>17.8978</v>
          </cell>
          <cell r="M30">
            <v>0.19797600000000001</v>
          </cell>
          <cell r="N30">
            <v>1.6344999999999998E-2</v>
          </cell>
        </row>
        <row r="31">
          <cell r="E31">
            <v>1012.82</v>
          </cell>
          <cell r="F31">
            <v>34.360999999999997</v>
          </cell>
          <cell r="I31">
            <v>812.30700000000002</v>
          </cell>
          <cell r="J31">
            <v>32.148299999999999</v>
          </cell>
          <cell r="K31">
            <v>200.51400000000001</v>
          </cell>
          <cell r="L31">
            <v>17.8978</v>
          </cell>
          <cell r="M31">
            <v>0.19797600000000001</v>
          </cell>
          <cell r="N31">
            <v>1.6344999999999998E-2</v>
          </cell>
        </row>
        <row r="32">
          <cell r="E32">
            <v>1012.82</v>
          </cell>
          <cell r="F32">
            <v>34.360999999999997</v>
          </cell>
          <cell r="I32">
            <v>812.30700000000002</v>
          </cell>
          <cell r="J32">
            <v>32.148299999999999</v>
          </cell>
          <cell r="K32">
            <v>200.51400000000001</v>
          </cell>
          <cell r="L32">
            <v>17.8978</v>
          </cell>
          <cell r="M32">
            <v>0.19797600000000001</v>
          </cell>
          <cell r="N32">
            <v>1.6344999999999998E-2</v>
          </cell>
        </row>
        <row r="33">
          <cell r="E33">
            <v>1012.82</v>
          </cell>
          <cell r="F33">
            <v>34.360999999999997</v>
          </cell>
          <cell r="I33">
            <v>812.30700000000002</v>
          </cell>
          <cell r="J33">
            <v>32.148299999999999</v>
          </cell>
          <cell r="K33">
            <v>200.51400000000001</v>
          </cell>
          <cell r="L33">
            <v>17.8978</v>
          </cell>
          <cell r="M33">
            <v>0.19797600000000001</v>
          </cell>
          <cell r="N33">
            <v>1.6344999999999998E-2</v>
          </cell>
        </row>
        <row r="34">
          <cell r="E34">
            <v>675.798</v>
          </cell>
          <cell r="F34">
            <v>29.473700000000001</v>
          </cell>
          <cell r="I34">
            <v>563.96799999999996</v>
          </cell>
          <cell r="J34">
            <v>27.937200000000001</v>
          </cell>
          <cell r="K34">
            <v>111.83</v>
          </cell>
          <cell r="L34">
            <v>14.116899999999999</v>
          </cell>
          <cell r="M34">
            <v>0.16547799999999999</v>
          </cell>
          <cell r="N34">
            <v>1.9602999999999999E-2</v>
          </cell>
        </row>
        <row r="35">
          <cell r="E35">
            <v>675.798</v>
          </cell>
          <cell r="F35">
            <v>29.473700000000001</v>
          </cell>
          <cell r="I35">
            <v>563.96799999999996</v>
          </cell>
          <cell r="J35">
            <v>27.937200000000001</v>
          </cell>
          <cell r="K35">
            <v>111.83</v>
          </cell>
          <cell r="L35">
            <v>14.116899999999999</v>
          </cell>
          <cell r="M35">
            <v>0.16547799999999999</v>
          </cell>
          <cell r="N35">
            <v>1.9602999999999999E-2</v>
          </cell>
        </row>
        <row r="36">
          <cell r="E36">
            <v>675.798</v>
          </cell>
          <cell r="F36">
            <v>29.473700000000001</v>
          </cell>
          <cell r="I36">
            <v>563.96799999999996</v>
          </cell>
          <cell r="J36">
            <v>27.937200000000001</v>
          </cell>
          <cell r="K36">
            <v>111.83</v>
          </cell>
          <cell r="L36">
            <v>14.116899999999999</v>
          </cell>
          <cell r="M36">
            <v>0.16547799999999999</v>
          </cell>
          <cell r="N36">
            <v>1.9602999999999999E-2</v>
          </cell>
        </row>
        <row r="37">
          <cell r="E37">
            <v>675.798</v>
          </cell>
          <cell r="F37">
            <v>29.473700000000001</v>
          </cell>
          <cell r="I37">
            <v>563.96799999999996</v>
          </cell>
          <cell r="J37">
            <v>27.937200000000001</v>
          </cell>
          <cell r="K37">
            <v>111.83</v>
          </cell>
          <cell r="L37">
            <v>14.116899999999999</v>
          </cell>
          <cell r="M37">
            <v>0.16547799999999999</v>
          </cell>
          <cell r="N37">
            <v>1.9602999999999999E-2</v>
          </cell>
        </row>
        <row r="38">
          <cell r="E38">
            <v>675.798</v>
          </cell>
          <cell r="F38">
            <v>29.473700000000001</v>
          </cell>
          <cell r="I38">
            <v>563.96799999999996</v>
          </cell>
          <cell r="J38">
            <v>27.937200000000001</v>
          </cell>
          <cell r="K38">
            <v>111.83</v>
          </cell>
          <cell r="L38">
            <v>14.116899999999999</v>
          </cell>
          <cell r="M38">
            <v>0.16547799999999999</v>
          </cell>
          <cell r="N38">
            <v>1.9602999999999999E-2</v>
          </cell>
        </row>
        <row r="39">
          <cell r="E39">
            <v>675.798</v>
          </cell>
          <cell r="F39">
            <v>29.473700000000001</v>
          </cell>
          <cell r="I39">
            <v>563.96799999999996</v>
          </cell>
          <cell r="J39">
            <v>27.937200000000001</v>
          </cell>
          <cell r="K39">
            <v>111.83</v>
          </cell>
          <cell r="L39">
            <v>14.116899999999999</v>
          </cell>
          <cell r="M39">
            <v>0.16547799999999999</v>
          </cell>
          <cell r="N39">
            <v>1.9602999999999999E-2</v>
          </cell>
        </row>
        <row r="40">
          <cell r="E40">
            <v>272.27</v>
          </cell>
          <cell r="F40">
            <v>17.9377</v>
          </cell>
          <cell r="I40">
            <v>198.279</v>
          </cell>
          <cell r="J40">
            <v>15.735799999999999</v>
          </cell>
          <cell r="K40">
            <v>73.991100000000003</v>
          </cell>
          <cell r="L40">
            <v>10.0367</v>
          </cell>
          <cell r="M40">
            <v>0.27175700000000003</v>
          </cell>
          <cell r="N40">
            <v>3.2223000000000002E-2</v>
          </cell>
        </row>
        <row r="41">
          <cell r="E41">
            <v>272.27</v>
          </cell>
          <cell r="F41">
            <v>17.9377</v>
          </cell>
          <cell r="I41">
            <v>198.279</v>
          </cell>
          <cell r="J41">
            <v>15.735799999999999</v>
          </cell>
          <cell r="K41">
            <v>73.991100000000003</v>
          </cell>
          <cell r="L41">
            <v>10.0367</v>
          </cell>
          <cell r="M41">
            <v>0.27175700000000003</v>
          </cell>
          <cell r="N41">
            <v>3.2223000000000002E-2</v>
          </cell>
        </row>
        <row r="42">
          <cell r="E42">
            <v>272.27</v>
          </cell>
          <cell r="F42">
            <v>17.9377</v>
          </cell>
          <cell r="I42">
            <v>198.279</v>
          </cell>
          <cell r="J42">
            <v>15.735799999999999</v>
          </cell>
          <cell r="K42">
            <v>73.991100000000003</v>
          </cell>
          <cell r="L42">
            <v>10.0367</v>
          </cell>
          <cell r="M42">
            <v>0.27175700000000003</v>
          </cell>
          <cell r="N42">
            <v>3.2223000000000002E-2</v>
          </cell>
        </row>
        <row r="43">
          <cell r="E43">
            <v>272.27</v>
          </cell>
          <cell r="F43">
            <v>17.9377</v>
          </cell>
          <cell r="I43">
            <v>198.279</v>
          </cell>
          <cell r="J43">
            <v>15.735799999999999</v>
          </cell>
          <cell r="K43">
            <v>73.991100000000003</v>
          </cell>
          <cell r="L43">
            <v>10.0367</v>
          </cell>
          <cell r="M43">
            <v>0.27175700000000003</v>
          </cell>
          <cell r="N43">
            <v>3.2223000000000002E-2</v>
          </cell>
        </row>
        <row r="44">
          <cell r="E44">
            <v>272.27</v>
          </cell>
          <cell r="F44">
            <v>17.9377</v>
          </cell>
          <cell r="I44">
            <v>198.279</v>
          </cell>
          <cell r="J44">
            <v>15.735799999999999</v>
          </cell>
          <cell r="K44">
            <v>73.991100000000003</v>
          </cell>
          <cell r="L44">
            <v>10.0367</v>
          </cell>
          <cell r="M44">
            <v>0.27175700000000003</v>
          </cell>
          <cell r="N44">
            <v>3.2223000000000002E-2</v>
          </cell>
        </row>
        <row r="45">
          <cell r="E45">
            <v>272.27</v>
          </cell>
          <cell r="F45">
            <v>17.9377</v>
          </cell>
          <cell r="I45">
            <v>198.279</v>
          </cell>
          <cell r="J45">
            <v>15.735799999999999</v>
          </cell>
          <cell r="K45">
            <v>73.991100000000003</v>
          </cell>
          <cell r="L45">
            <v>10.0367</v>
          </cell>
          <cell r="M45">
            <v>0.27175700000000003</v>
          </cell>
          <cell r="N45">
            <v>3.2223000000000002E-2</v>
          </cell>
        </row>
        <row r="46">
          <cell r="E46">
            <v>418.31900000000002</v>
          </cell>
          <cell r="F46">
            <v>22.478200000000001</v>
          </cell>
          <cell r="I46">
            <v>333.49599999999998</v>
          </cell>
          <cell r="J46">
            <v>20.677499999999998</v>
          </cell>
          <cell r="K46">
            <v>84.8232</v>
          </cell>
          <cell r="L46">
            <v>11.2783</v>
          </cell>
          <cell r="M46">
            <v>0.20277100000000001</v>
          </cell>
          <cell r="N46">
            <v>2.4661300000000001E-2</v>
          </cell>
        </row>
        <row r="47">
          <cell r="E47">
            <v>418.31900000000002</v>
          </cell>
          <cell r="F47">
            <v>22.478200000000001</v>
          </cell>
          <cell r="I47">
            <v>333.49599999999998</v>
          </cell>
          <cell r="J47">
            <v>20.677499999999998</v>
          </cell>
          <cell r="K47">
            <v>84.8232</v>
          </cell>
          <cell r="L47">
            <v>11.2783</v>
          </cell>
          <cell r="M47">
            <v>0.20277100000000001</v>
          </cell>
          <cell r="N47">
            <v>2.4661300000000001E-2</v>
          </cell>
        </row>
        <row r="48">
          <cell r="E48">
            <v>418.31900000000002</v>
          </cell>
          <cell r="F48">
            <v>22.478200000000001</v>
          </cell>
          <cell r="I48">
            <v>333.49599999999998</v>
          </cell>
          <cell r="J48">
            <v>20.677499999999998</v>
          </cell>
          <cell r="K48">
            <v>84.8232</v>
          </cell>
          <cell r="L48">
            <v>11.2783</v>
          </cell>
          <cell r="M48">
            <v>0.20277100000000001</v>
          </cell>
          <cell r="N48">
            <v>2.4661300000000001E-2</v>
          </cell>
        </row>
        <row r="49">
          <cell r="E49">
            <v>418.31900000000002</v>
          </cell>
          <cell r="F49">
            <v>22.478200000000001</v>
          </cell>
          <cell r="I49">
            <v>333.49599999999998</v>
          </cell>
          <cell r="J49">
            <v>20.677499999999998</v>
          </cell>
          <cell r="K49">
            <v>84.8232</v>
          </cell>
          <cell r="L49">
            <v>11.2783</v>
          </cell>
          <cell r="M49">
            <v>0.20277100000000001</v>
          </cell>
          <cell r="N49">
            <v>2.4661300000000001E-2</v>
          </cell>
        </row>
        <row r="50">
          <cell r="E50">
            <v>418.31900000000002</v>
          </cell>
          <cell r="F50">
            <v>22.478200000000001</v>
          </cell>
          <cell r="I50">
            <v>333.49599999999998</v>
          </cell>
          <cell r="J50">
            <v>20.677499999999998</v>
          </cell>
          <cell r="K50">
            <v>84.8232</v>
          </cell>
          <cell r="L50">
            <v>11.2783</v>
          </cell>
          <cell r="M50">
            <v>0.20277100000000001</v>
          </cell>
          <cell r="N50">
            <v>2.4661300000000001E-2</v>
          </cell>
        </row>
        <row r="51">
          <cell r="E51">
            <v>418.31900000000002</v>
          </cell>
          <cell r="F51">
            <v>22.478200000000001</v>
          </cell>
          <cell r="I51">
            <v>333.49599999999998</v>
          </cell>
          <cell r="J51">
            <v>20.677499999999998</v>
          </cell>
          <cell r="K51">
            <v>84.8232</v>
          </cell>
          <cell r="L51">
            <v>11.2783</v>
          </cell>
          <cell r="M51">
            <v>0.20277100000000001</v>
          </cell>
          <cell r="N51">
            <v>2.4661300000000001E-2</v>
          </cell>
        </row>
        <row r="52">
          <cell r="E52">
            <v>231.035</v>
          </cell>
          <cell r="F52">
            <v>17.313099999999999</v>
          </cell>
          <cell r="I52">
            <v>172.297</v>
          </cell>
          <cell r="J52">
            <v>15.5589</v>
          </cell>
          <cell r="K52">
            <v>58.738100000000003</v>
          </cell>
          <cell r="L52">
            <v>9.7339800000000007</v>
          </cell>
          <cell r="M52">
            <v>0.25423899999999999</v>
          </cell>
          <cell r="N52">
            <v>3.7578399999999998E-2</v>
          </cell>
        </row>
        <row r="53">
          <cell r="E53">
            <v>231.035</v>
          </cell>
          <cell r="F53">
            <v>17.313099999999999</v>
          </cell>
          <cell r="I53">
            <v>172.297</v>
          </cell>
          <cell r="J53">
            <v>15.5589</v>
          </cell>
          <cell r="K53">
            <v>58.738100000000003</v>
          </cell>
          <cell r="L53">
            <v>9.7339800000000007</v>
          </cell>
          <cell r="M53">
            <v>0.25423899999999999</v>
          </cell>
          <cell r="N53">
            <v>3.7578399999999998E-2</v>
          </cell>
        </row>
        <row r="54">
          <cell r="E54">
            <v>231.035</v>
          </cell>
          <cell r="F54">
            <v>17.313099999999999</v>
          </cell>
          <cell r="I54">
            <v>172.297</v>
          </cell>
          <cell r="J54">
            <v>15.5589</v>
          </cell>
          <cell r="K54">
            <v>58.738100000000003</v>
          </cell>
          <cell r="L54">
            <v>9.7339800000000007</v>
          </cell>
          <cell r="M54">
            <v>0.25423899999999999</v>
          </cell>
          <cell r="N54">
            <v>3.7578399999999998E-2</v>
          </cell>
        </row>
        <row r="55">
          <cell r="E55">
            <v>231.035</v>
          </cell>
          <cell r="F55">
            <v>17.313099999999999</v>
          </cell>
          <cell r="I55">
            <v>172.297</v>
          </cell>
          <cell r="J55">
            <v>15.5589</v>
          </cell>
          <cell r="K55">
            <v>58.738100000000003</v>
          </cell>
          <cell r="L55">
            <v>9.7339800000000007</v>
          </cell>
          <cell r="M55">
            <v>0.25423899999999999</v>
          </cell>
          <cell r="N55">
            <v>3.7578399999999998E-2</v>
          </cell>
        </row>
        <row r="56">
          <cell r="E56">
            <v>231.035</v>
          </cell>
          <cell r="F56">
            <v>17.313099999999999</v>
          </cell>
          <cell r="I56">
            <v>172.297</v>
          </cell>
          <cell r="J56">
            <v>15.5589</v>
          </cell>
          <cell r="K56">
            <v>58.738100000000003</v>
          </cell>
          <cell r="L56">
            <v>9.7339800000000007</v>
          </cell>
          <cell r="M56">
            <v>0.25423899999999999</v>
          </cell>
          <cell r="N56">
            <v>3.7578399999999998E-2</v>
          </cell>
        </row>
        <row r="57">
          <cell r="E57">
            <v>231.035</v>
          </cell>
          <cell r="F57">
            <v>17.313099999999999</v>
          </cell>
          <cell r="I57">
            <v>172.297</v>
          </cell>
          <cell r="J57">
            <v>15.5589</v>
          </cell>
          <cell r="K57">
            <v>58.738100000000003</v>
          </cell>
          <cell r="L57">
            <v>9.7339800000000007</v>
          </cell>
          <cell r="M57">
            <v>0.25423899999999999</v>
          </cell>
          <cell r="N57">
            <v>3.7578399999999998E-2</v>
          </cell>
        </row>
        <row r="58">
          <cell r="E58">
            <v>293.34699999999998</v>
          </cell>
          <cell r="F58">
            <v>20.216699999999999</v>
          </cell>
          <cell r="I58">
            <v>224.839</v>
          </cell>
          <cell r="J58">
            <v>18.245799999999999</v>
          </cell>
          <cell r="K58">
            <v>68.507800000000003</v>
          </cell>
          <cell r="L58">
            <v>10.728400000000001</v>
          </cell>
          <cell r="M58">
            <v>0.233538</v>
          </cell>
          <cell r="N58">
            <v>3.2840300000000003E-2</v>
          </cell>
        </row>
        <row r="59">
          <cell r="E59">
            <v>293.34699999999998</v>
          </cell>
          <cell r="F59">
            <v>20.216699999999999</v>
          </cell>
          <cell r="I59">
            <v>224.839</v>
          </cell>
          <cell r="J59">
            <v>18.245799999999999</v>
          </cell>
          <cell r="K59">
            <v>68.507800000000003</v>
          </cell>
          <cell r="L59">
            <v>10.728400000000001</v>
          </cell>
          <cell r="M59">
            <v>0.233538</v>
          </cell>
          <cell r="N59">
            <v>3.2840300000000003E-2</v>
          </cell>
        </row>
        <row r="60">
          <cell r="E60">
            <v>293.34699999999998</v>
          </cell>
          <cell r="F60">
            <v>20.216699999999999</v>
          </cell>
          <cell r="I60">
            <v>224.839</v>
          </cell>
          <cell r="J60">
            <v>18.245799999999999</v>
          </cell>
          <cell r="K60">
            <v>68.507800000000003</v>
          </cell>
          <cell r="L60">
            <v>10.728400000000001</v>
          </cell>
          <cell r="M60">
            <v>0.233538</v>
          </cell>
          <cell r="N60">
            <v>3.2840300000000003E-2</v>
          </cell>
        </row>
        <row r="61">
          <cell r="E61">
            <v>293.34699999999998</v>
          </cell>
          <cell r="F61">
            <v>20.216699999999999</v>
          </cell>
          <cell r="I61">
            <v>224.839</v>
          </cell>
          <cell r="J61">
            <v>18.245799999999999</v>
          </cell>
          <cell r="K61">
            <v>68.507800000000003</v>
          </cell>
          <cell r="L61">
            <v>10.728400000000001</v>
          </cell>
          <cell r="M61">
            <v>0.233538</v>
          </cell>
          <cell r="N61">
            <v>3.2840300000000003E-2</v>
          </cell>
        </row>
        <row r="62">
          <cell r="E62">
            <v>293.34699999999998</v>
          </cell>
          <cell r="F62">
            <v>20.216699999999999</v>
          </cell>
          <cell r="I62">
            <v>224.839</v>
          </cell>
          <cell r="J62">
            <v>18.245799999999999</v>
          </cell>
          <cell r="K62">
            <v>68.507800000000003</v>
          </cell>
          <cell r="L62">
            <v>10.728400000000001</v>
          </cell>
          <cell r="M62">
            <v>0.233538</v>
          </cell>
          <cell r="N62">
            <v>3.2840300000000003E-2</v>
          </cell>
        </row>
        <row r="63">
          <cell r="E63">
            <v>293.34699999999998</v>
          </cell>
          <cell r="F63">
            <v>20.216699999999999</v>
          </cell>
          <cell r="I63">
            <v>224.839</v>
          </cell>
          <cell r="J63">
            <v>18.245799999999999</v>
          </cell>
          <cell r="K63">
            <v>68.507800000000003</v>
          </cell>
          <cell r="L63">
            <v>10.728400000000001</v>
          </cell>
          <cell r="M63">
            <v>0.233538</v>
          </cell>
          <cell r="N63">
            <v>3.2840300000000003E-2</v>
          </cell>
        </row>
        <row r="64">
          <cell r="E64">
            <v>328.26900000000001</v>
          </cell>
          <cell r="F64">
            <v>19.329999999999998</v>
          </cell>
          <cell r="I64">
            <v>268.45699999999999</v>
          </cell>
          <cell r="J64">
            <v>18.5337</v>
          </cell>
          <cell r="K64">
            <v>59.8123</v>
          </cell>
          <cell r="L64">
            <v>10.296200000000001</v>
          </cell>
          <cell r="M64">
            <v>0.18220500000000001</v>
          </cell>
          <cell r="N64">
            <v>2.9472999999999999E-2</v>
          </cell>
        </row>
        <row r="65">
          <cell r="E65">
            <v>328.26900000000001</v>
          </cell>
          <cell r="F65">
            <v>19.329999999999998</v>
          </cell>
          <cell r="I65">
            <v>268.45699999999999</v>
          </cell>
          <cell r="J65">
            <v>18.5337</v>
          </cell>
          <cell r="K65">
            <v>59.8123</v>
          </cell>
          <cell r="L65">
            <v>10.296200000000001</v>
          </cell>
          <cell r="M65">
            <v>0.18220500000000001</v>
          </cell>
          <cell r="N65">
            <v>2.9472999999999999E-2</v>
          </cell>
        </row>
        <row r="66">
          <cell r="E66">
            <v>328.26900000000001</v>
          </cell>
          <cell r="F66">
            <v>19.329999999999998</v>
          </cell>
          <cell r="I66">
            <v>268.45699999999999</v>
          </cell>
          <cell r="J66">
            <v>18.5337</v>
          </cell>
          <cell r="K66">
            <v>59.8123</v>
          </cell>
          <cell r="L66">
            <v>10.296200000000001</v>
          </cell>
          <cell r="M66">
            <v>0.18220500000000001</v>
          </cell>
          <cell r="N66">
            <v>2.9472999999999999E-2</v>
          </cell>
        </row>
        <row r="67">
          <cell r="E67">
            <v>328.26900000000001</v>
          </cell>
          <cell r="F67">
            <v>19.329999999999998</v>
          </cell>
          <cell r="I67">
            <v>268.45699999999999</v>
          </cell>
          <cell r="J67">
            <v>18.5337</v>
          </cell>
          <cell r="K67">
            <v>59.8123</v>
          </cell>
          <cell r="L67">
            <v>10.296200000000001</v>
          </cell>
          <cell r="M67">
            <v>0.18220500000000001</v>
          </cell>
          <cell r="N67">
            <v>2.9472999999999999E-2</v>
          </cell>
        </row>
        <row r="68">
          <cell r="E68">
            <v>328.26900000000001</v>
          </cell>
          <cell r="F68">
            <v>19.329999999999998</v>
          </cell>
          <cell r="I68">
            <v>268.45699999999999</v>
          </cell>
          <cell r="J68">
            <v>18.5337</v>
          </cell>
          <cell r="K68">
            <v>59.8123</v>
          </cell>
          <cell r="L68">
            <v>10.296200000000001</v>
          </cell>
          <cell r="M68">
            <v>0.18220500000000001</v>
          </cell>
          <cell r="N68">
            <v>2.9472999999999999E-2</v>
          </cell>
        </row>
        <row r="69">
          <cell r="E69">
            <v>328.26900000000001</v>
          </cell>
          <cell r="F69">
            <v>19.329999999999998</v>
          </cell>
          <cell r="I69">
            <v>268.45699999999999</v>
          </cell>
          <cell r="J69">
            <v>18.5337</v>
          </cell>
          <cell r="K69">
            <v>59.8123</v>
          </cell>
          <cell r="L69">
            <v>10.296200000000001</v>
          </cell>
          <cell r="M69">
            <v>0.18220500000000001</v>
          </cell>
          <cell r="N69">
            <v>2.9472999999999999E-2</v>
          </cell>
        </row>
        <row r="70">
          <cell r="E70">
            <v>1018.69</v>
          </cell>
          <cell r="F70">
            <v>34.143700000000003</v>
          </cell>
          <cell r="I70">
            <v>885.13900000000001</v>
          </cell>
          <cell r="J70">
            <v>33.816200000000002</v>
          </cell>
          <cell r="K70">
            <v>133.547</v>
          </cell>
          <cell r="L70">
            <v>16.834700000000002</v>
          </cell>
          <cell r="M70">
            <v>0.13109699999999999</v>
          </cell>
          <cell r="N70">
            <v>1.5931000000000001E-2</v>
          </cell>
        </row>
        <row r="71">
          <cell r="E71">
            <v>1018.69</v>
          </cell>
          <cell r="F71">
            <v>34.143700000000003</v>
          </cell>
          <cell r="I71">
            <v>885.13900000000001</v>
          </cell>
          <cell r="J71">
            <v>33.816200000000002</v>
          </cell>
          <cell r="K71">
            <v>133.547</v>
          </cell>
          <cell r="L71">
            <v>16.834700000000002</v>
          </cell>
          <cell r="M71">
            <v>0.13109699999999999</v>
          </cell>
          <cell r="N71">
            <v>1.5931000000000001E-2</v>
          </cell>
        </row>
        <row r="72">
          <cell r="E72">
            <v>1018.69</v>
          </cell>
          <cell r="F72">
            <v>34.143700000000003</v>
          </cell>
          <cell r="I72">
            <v>885.13900000000001</v>
          </cell>
          <cell r="J72">
            <v>33.816200000000002</v>
          </cell>
          <cell r="K72">
            <v>133.547</v>
          </cell>
          <cell r="L72">
            <v>16.834700000000002</v>
          </cell>
          <cell r="M72">
            <v>0.13109699999999999</v>
          </cell>
          <cell r="N72">
            <v>1.5931000000000001E-2</v>
          </cell>
        </row>
        <row r="73">
          <cell r="E73">
            <v>1018.69</v>
          </cell>
          <cell r="F73">
            <v>34.143700000000003</v>
          </cell>
          <cell r="I73">
            <v>885.13900000000001</v>
          </cell>
          <cell r="J73">
            <v>33.816200000000002</v>
          </cell>
          <cell r="K73">
            <v>133.547</v>
          </cell>
          <cell r="L73">
            <v>16.834700000000002</v>
          </cell>
          <cell r="M73">
            <v>0.13109699999999999</v>
          </cell>
          <cell r="N73">
            <v>1.5931000000000001E-2</v>
          </cell>
        </row>
        <row r="74">
          <cell r="E74">
            <v>1018.69</v>
          </cell>
          <cell r="F74">
            <v>34.143700000000003</v>
          </cell>
          <cell r="I74">
            <v>885.13900000000001</v>
          </cell>
          <cell r="J74">
            <v>33.816200000000002</v>
          </cell>
          <cell r="K74">
            <v>133.547</v>
          </cell>
          <cell r="L74">
            <v>16.834700000000002</v>
          </cell>
          <cell r="M74">
            <v>0.13109699999999999</v>
          </cell>
          <cell r="N74">
            <v>1.5931000000000001E-2</v>
          </cell>
        </row>
        <row r="75">
          <cell r="E75">
            <v>1018.69</v>
          </cell>
          <cell r="F75">
            <v>34.143700000000003</v>
          </cell>
          <cell r="I75">
            <v>885.13900000000001</v>
          </cell>
          <cell r="J75">
            <v>33.816200000000002</v>
          </cell>
          <cell r="K75">
            <v>133.547</v>
          </cell>
          <cell r="L75">
            <v>16.834700000000002</v>
          </cell>
          <cell r="M75">
            <v>0.13109699999999999</v>
          </cell>
          <cell r="N75">
            <v>1.5931000000000001E-2</v>
          </cell>
        </row>
        <row r="76">
          <cell r="E76">
            <v>626.12099999999998</v>
          </cell>
          <cell r="F76">
            <v>26.705400000000001</v>
          </cell>
          <cell r="I76">
            <v>559.755</v>
          </cell>
          <cell r="J76">
            <v>26.87</v>
          </cell>
          <cell r="K76">
            <v>66.366399999999999</v>
          </cell>
          <cell r="L76">
            <v>12.6494</v>
          </cell>
          <cell r="M76">
            <v>0.10599600000000001</v>
          </cell>
          <cell r="N76">
            <v>1.96904E-2</v>
          </cell>
        </row>
        <row r="77">
          <cell r="E77">
            <v>626.12099999999998</v>
          </cell>
          <cell r="F77">
            <v>26.705400000000001</v>
          </cell>
          <cell r="I77">
            <v>559.755</v>
          </cell>
          <cell r="J77">
            <v>26.87</v>
          </cell>
          <cell r="K77">
            <v>66.366399999999999</v>
          </cell>
          <cell r="L77">
            <v>12.6494</v>
          </cell>
          <cell r="M77">
            <v>0.10599600000000001</v>
          </cell>
          <cell r="N77">
            <v>1.96904E-2</v>
          </cell>
        </row>
        <row r="78">
          <cell r="E78">
            <v>626.12099999999998</v>
          </cell>
          <cell r="F78">
            <v>26.705400000000001</v>
          </cell>
          <cell r="I78">
            <v>559.755</v>
          </cell>
          <cell r="J78">
            <v>26.87</v>
          </cell>
          <cell r="K78">
            <v>66.366399999999999</v>
          </cell>
          <cell r="L78">
            <v>12.6494</v>
          </cell>
          <cell r="M78">
            <v>0.10599600000000001</v>
          </cell>
          <cell r="N78">
            <v>1.96904E-2</v>
          </cell>
        </row>
        <row r="79">
          <cell r="E79">
            <v>626.12099999999998</v>
          </cell>
          <cell r="F79">
            <v>26.705400000000001</v>
          </cell>
          <cell r="I79">
            <v>559.755</v>
          </cell>
          <cell r="J79">
            <v>26.87</v>
          </cell>
          <cell r="K79">
            <v>66.366399999999999</v>
          </cell>
          <cell r="L79">
            <v>12.6494</v>
          </cell>
          <cell r="M79">
            <v>0.10599600000000001</v>
          </cell>
          <cell r="N79">
            <v>1.96904E-2</v>
          </cell>
        </row>
        <row r="80">
          <cell r="E80">
            <v>626.12099999999998</v>
          </cell>
          <cell r="F80">
            <v>26.705400000000001</v>
          </cell>
          <cell r="I80">
            <v>559.755</v>
          </cell>
          <cell r="J80">
            <v>26.87</v>
          </cell>
          <cell r="K80">
            <v>66.366399999999999</v>
          </cell>
          <cell r="L80">
            <v>12.6494</v>
          </cell>
          <cell r="M80">
            <v>0.10599600000000001</v>
          </cell>
          <cell r="N80">
            <v>1.96904E-2</v>
          </cell>
        </row>
        <row r="81">
          <cell r="E81">
            <v>626.12099999999998</v>
          </cell>
          <cell r="F81">
            <v>26.705400000000001</v>
          </cell>
          <cell r="I81">
            <v>559.755</v>
          </cell>
          <cell r="J81">
            <v>26.87</v>
          </cell>
          <cell r="K81">
            <v>66.366399999999999</v>
          </cell>
          <cell r="L81">
            <v>12.6494</v>
          </cell>
          <cell r="M81">
            <v>0.10599600000000001</v>
          </cell>
          <cell r="N81">
            <v>1.96904E-2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otal_pbpb"/>
      <sheetName val="syst_eff_pbpb"/>
      <sheetName val="syst_yield_pbpb"/>
      <sheetName val="Total_pp"/>
      <sheetName val="syst_yield_pp"/>
      <sheetName val="syst_eff_pp"/>
    </sheetNames>
    <sheetDataSet>
      <sheetData sheetId="0">
        <row r="2">
          <cell r="D2">
            <v>0.25</v>
          </cell>
          <cell r="E2">
            <v>0.02</v>
          </cell>
          <cell r="J2">
            <v>8.3000000000000001E-3</v>
          </cell>
          <cell r="O2">
            <v>1.3557212661435954E-2</v>
          </cell>
        </row>
      </sheetData>
      <sheetData sheetId="1"/>
      <sheetData sheetId="2"/>
      <sheetData sheetId="3">
        <row r="2">
          <cell r="J2">
            <v>3.5724475601352549E-3</v>
          </cell>
          <cell r="O2">
            <v>1.213070647913278E-2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showRuler="0" workbookViewId="0">
      <selection activeCell="D2" sqref="D2"/>
    </sheetView>
  </sheetViews>
  <sheetFormatPr baseColWidth="10" defaultRowHeight="15" x14ac:dyDescent="0"/>
  <cols>
    <col min="2" max="2" width="12.83203125" bestFit="1" customWidth="1"/>
    <col min="10" max="10" width="17" customWidth="1"/>
    <col min="11" max="11" width="19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35</v>
      </c>
      <c r="E1" s="1" t="s">
        <v>38</v>
      </c>
      <c r="F1" s="1" t="s">
        <v>36</v>
      </c>
      <c r="G1" s="1" t="s">
        <v>39</v>
      </c>
      <c r="H1" s="1" t="s">
        <v>37</v>
      </c>
      <c r="I1" s="1" t="s">
        <v>40</v>
      </c>
      <c r="J1" s="1" t="s">
        <v>41</v>
      </c>
      <c r="K1" s="1" t="s">
        <v>42</v>
      </c>
    </row>
    <row r="2" spans="1:11">
      <c r="A2" s="49" t="s">
        <v>3</v>
      </c>
      <c r="B2" s="2" t="s">
        <v>4</v>
      </c>
      <c r="C2" s="50" t="s">
        <v>5</v>
      </c>
      <c r="D2">
        <f xml:space="preserve"> [1]nominal_nonAna!$E2</f>
        <v>8503.7099999999991</v>
      </c>
      <c r="E2">
        <f xml:space="preserve"> [1]nominal_nonAna!$F2</f>
        <v>169.45599999999999</v>
      </c>
      <c r="F2">
        <f xml:space="preserve"> [1]nominal_nonAna!$I2</f>
        <v>6516.15</v>
      </c>
      <c r="G2">
        <f xml:space="preserve"> [1]nominal_nonAna!$J2</f>
        <v>139.80199999999999</v>
      </c>
      <c r="H2">
        <f xml:space="preserve"> [1]nominal_nonAna!$K2</f>
        <v>1987.56</v>
      </c>
      <c r="I2">
        <f>[1]nominal_nonAna!$L2</f>
        <v>65.212199999999996</v>
      </c>
      <c r="J2">
        <f>[1]nominal_nonAna!$M2</f>
        <v>0.23372899999999999</v>
      </c>
      <c r="K2">
        <f xml:space="preserve"> [1]nominal_nonAna!$N2</f>
        <v>6.0922499999999996E-3</v>
      </c>
    </row>
    <row r="3" spans="1:11">
      <c r="A3" s="49"/>
      <c r="B3" s="2" t="s">
        <v>6</v>
      </c>
      <c r="C3" s="50"/>
      <c r="D3">
        <f xml:space="preserve"> [1]nominal_nonAna!$E3</f>
        <v>5520.57</v>
      </c>
      <c r="E3">
        <f xml:space="preserve"> [1]nominal_nonAna!$F3</f>
        <v>135.34399999999999</v>
      </c>
      <c r="F3">
        <f xml:space="preserve"> [1]nominal_nonAna!$I3</f>
        <v>4368.88</v>
      </c>
      <c r="G3">
        <f xml:space="preserve"> [1]nominal_nonAna!$J3</f>
        <v>114.893</v>
      </c>
      <c r="H3">
        <f xml:space="preserve"> [1]nominal_nonAna!$K3</f>
        <v>1151.69</v>
      </c>
      <c r="I3">
        <f>[1]nominal_nonAna!$L3</f>
        <v>50.252600000000001</v>
      </c>
      <c r="J3">
        <f>[1]nominal_nonAna!$M3</f>
        <v>0.208618</v>
      </c>
      <c r="K3">
        <f xml:space="preserve"> [1]nominal_nonAna!$N3</f>
        <v>7.5300999999999996E-3</v>
      </c>
    </row>
    <row r="4" spans="1:11">
      <c r="A4" s="49"/>
      <c r="B4" s="2" t="s">
        <v>14</v>
      </c>
      <c r="C4" s="50"/>
      <c r="D4">
        <f xml:space="preserve"> [1]nominal_nonAna!$E4</f>
        <v>2739.72</v>
      </c>
      <c r="E4">
        <f xml:space="preserve"> [1]nominal_nonAna!$F4</f>
        <v>672.9</v>
      </c>
      <c r="F4">
        <f xml:space="preserve"> [1]nominal_nonAna!$I4</f>
        <v>2257.98</v>
      </c>
      <c r="G4">
        <f xml:space="preserve"> [1]nominal_nonAna!$J4</f>
        <v>555.33299999999997</v>
      </c>
      <c r="H4">
        <f xml:space="preserve"> [1]nominal_nonAna!$K4</f>
        <v>481.73700000000002</v>
      </c>
      <c r="I4">
        <f>[1]nominal_nonAna!$L4</f>
        <v>121.79600000000001</v>
      </c>
      <c r="J4">
        <f>[1]nominal_nonAna!$M4</f>
        <v>0.17583399999999999</v>
      </c>
      <c r="K4">
        <f xml:space="preserve"> [1]nominal_nonAna!$N4</f>
        <v>1.0546099999999999E-2</v>
      </c>
    </row>
    <row r="5" spans="1:11">
      <c r="A5" s="49"/>
      <c r="B5" s="2" t="s">
        <v>13</v>
      </c>
      <c r="C5" s="50"/>
      <c r="D5">
        <f xml:space="preserve"> [1]nominal_nonAna!$E5</f>
        <v>2780.62</v>
      </c>
      <c r="E5">
        <f xml:space="preserve"> [1]nominal_nonAna!$F5</f>
        <v>358.48399999999998</v>
      </c>
      <c r="F5">
        <f xml:space="preserve"> [1]nominal_nonAna!$I5</f>
        <v>2120.0300000000002</v>
      </c>
      <c r="G5">
        <f xml:space="preserve"> [1]nominal_nonAna!$J5</f>
        <v>274.90499999999997</v>
      </c>
      <c r="H5">
        <f xml:space="preserve"> [1]nominal_nonAna!$K5</f>
        <v>660.58699999999999</v>
      </c>
      <c r="I5">
        <f>[1]nominal_nonAna!$L5</f>
        <v>90.124499999999998</v>
      </c>
      <c r="J5">
        <f>[1]nominal_nonAna!$M5</f>
        <v>0.237568</v>
      </c>
      <c r="K5">
        <f xml:space="preserve"> [1]nominal_nonAna!$N5</f>
        <v>1.06044E-2</v>
      </c>
    </row>
    <row r="6" spans="1:11">
      <c r="A6" s="49"/>
      <c r="B6" s="2" t="s">
        <v>50</v>
      </c>
      <c r="C6" s="50"/>
      <c r="D6">
        <f xml:space="preserve"> [1]nominal_nonAna!$E6</f>
        <v>1798.74</v>
      </c>
      <c r="E6">
        <f xml:space="preserve"> [1]nominal_nonAna!$F6</f>
        <v>49.328200000000002</v>
      </c>
      <c r="F6">
        <f xml:space="preserve"> [1]nominal_nonAna!$I6</f>
        <v>1352.03</v>
      </c>
      <c r="G6">
        <f xml:space="preserve"> [1]nominal_nonAna!$J6</f>
        <v>43.577300000000001</v>
      </c>
      <c r="H6">
        <f xml:space="preserve"> [1]nominal_nonAna!$K6</f>
        <v>446.70600000000002</v>
      </c>
      <c r="I6">
        <f>[1]nominal_nonAna!$L6</f>
        <v>25.966999999999999</v>
      </c>
      <c r="J6">
        <f>[1]nominal_nonAna!$M6</f>
        <v>0.24834500000000001</v>
      </c>
      <c r="K6">
        <f xml:space="preserve"> [1]nominal_nonAna!$N6</f>
        <v>1.27288E-2</v>
      </c>
    </row>
    <row r="7" spans="1:11">
      <c r="A7" s="49"/>
      <c r="B7" s="2" t="s">
        <v>51</v>
      </c>
      <c r="C7" s="50"/>
      <c r="D7">
        <f xml:space="preserve"> [1]nominal_nonAna!$E7</f>
        <v>1126.33</v>
      </c>
      <c r="E7">
        <f xml:space="preserve"> [1]nominal_nonAna!$F7</f>
        <v>40.341999999999999</v>
      </c>
      <c r="F7">
        <f xml:space="preserve"> [1]nominal_nonAna!$I7</f>
        <v>785.75900000000001</v>
      </c>
      <c r="G7">
        <f xml:space="preserve"> [1]nominal_nonAna!$J7</f>
        <v>33.896799999999999</v>
      </c>
      <c r="H7">
        <f xml:space="preserve"> [1]nominal_nonAna!$K7</f>
        <v>340.57</v>
      </c>
      <c r="I7">
        <f>[1]nominal_nonAna!$L7</f>
        <v>22.488199999999999</v>
      </c>
      <c r="J7">
        <f>[1]nominal_nonAna!$M7</f>
        <v>0.30237199999999997</v>
      </c>
      <c r="K7">
        <f xml:space="preserve"> [1]nominal_nonAna!$N7</f>
        <v>1.6773400000000001E-2</v>
      </c>
    </row>
    <row r="8" spans="1:11">
      <c r="A8" s="49"/>
      <c r="B8" s="2" t="s">
        <v>7</v>
      </c>
      <c r="C8" s="50"/>
      <c r="D8">
        <f xml:space="preserve"> [1]nominal_nonAna!$E8</f>
        <v>3002.37</v>
      </c>
      <c r="E8">
        <f xml:space="preserve"> [1]nominal_nonAna!$F8</f>
        <v>69.232200000000006</v>
      </c>
      <c r="F8">
        <f xml:space="preserve"> [1]nominal_nonAna!$I8</f>
        <v>2182.91</v>
      </c>
      <c r="G8">
        <f xml:space="preserve"> [1]nominal_nonAna!$J8</f>
        <v>58.757899999999999</v>
      </c>
      <c r="H8">
        <f xml:space="preserve"> [1]nominal_nonAna!$K8</f>
        <v>819.45899999999995</v>
      </c>
      <c r="I8">
        <f>[1]nominal_nonAna!$L8</f>
        <v>35.718600000000002</v>
      </c>
      <c r="J8">
        <f>[1]nominal_nonAna!$M8</f>
        <v>0.27293699999999999</v>
      </c>
      <c r="K8">
        <f xml:space="preserve"> [1]nominal_nonAna!$N8</f>
        <v>1.0095700000000001E-2</v>
      </c>
    </row>
    <row r="9" spans="1:11">
      <c r="A9" s="3" t="s">
        <v>8</v>
      </c>
      <c r="B9" s="2" t="s">
        <v>4</v>
      </c>
      <c r="C9" s="50"/>
      <c r="D9">
        <f xml:space="preserve"> [1]nominal_nonAna!$E9</f>
        <v>4234.53</v>
      </c>
      <c r="E9">
        <f xml:space="preserve"> [1]nominal_nonAna!$F9</f>
        <v>76.934399999999997</v>
      </c>
      <c r="F9">
        <f xml:space="preserve"> [1]nominal_nonAna!$I9</f>
        <v>3120.96</v>
      </c>
      <c r="G9">
        <f xml:space="preserve"> [1]nominal_nonAna!$J9</f>
        <v>67.317999999999998</v>
      </c>
      <c r="H9">
        <f xml:space="preserve"> [1]nominal_nonAna!$K9</f>
        <v>1113.57</v>
      </c>
      <c r="I9">
        <f>[1]nominal_nonAna!$L9</f>
        <v>41.543300000000002</v>
      </c>
      <c r="J9">
        <f>[1]nominal_nonAna!$M9</f>
        <v>0.26297399999999999</v>
      </c>
      <c r="K9">
        <f xml:space="preserve"> [1]nominal_nonAna!$N9</f>
        <v>8.5685999999999991E-3</v>
      </c>
    </row>
    <row r="10" spans="1:11">
      <c r="A10" s="49" t="s">
        <v>9</v>
      </c>
      <c r="B10" s="2" t="s">
        <v>4</v>
      </c>
      <c r="C10" s="50"/>
      <c r="D10">
        <f xml:space="preserve"> [1]nominal_nonAna!$E10</f>
        <v>2009.79</v>
      </c>
      <c r="E10">
        <f xml:space="preserve"> [1]nominal_nonAna!$F10</f>
        <v>95.107699999999994</v>
      </c>
      <c r="F10">
        <f xml:space="preserve"> [1]nominal_nonAna!$I10</f>
        <v>1584.29</v>
      </c>
      <c r="G10">
        <f xml:space="preserve"> [1]nominal_nonAna!$J10</f>
        <v>79.102999999999994</v>
      </c>
      <c r="H10">
        <f xml:space="preserve"> [1]nominal_nonAna!$K10</f>
        <v>425.50200000000001</v>
      </c>
      <c r="I10">
        <f>[1]nominal_nonAna!$L10</f>
        <v>32.278799999999997</v>
      </c>
      <c r="J10">
        <f>[1]nominal_nonAna!$M10</f>
        <v>0.21171499999999999</v>
      </c>
      <c r="K10">
        <f xml:space="preserve"> [1]nominal_nonAna!$N10</f>
        <v>1.2552799999999999E-2</v>
      </c>
    </row>
    <row r="11" spans="1:11">
      <c r="A11" s="49"/>
      <c r="B11" s="2" t="s">
        <v>10</v>
      </c>
      <c r="C11" s="50"/>
      <c r="D11">
        <f xml:space="preserve"> [1]nominal_nonAna!$E11</f>
        <v>2735.37</v>
      </c>
      <c r="E11">
        <f xml:space="preserve"> [1]nominal_nonAna!$F11</f>
        <v>260.07299999999998</v>
      </c>
      <c r="F11">
        <f xml:space="preserve"> [1]nominal_nonAna!$I11</f>
        <v>2196.5100000000002</v>
      </c>
      <c r="G11">
        <f xml:space="preserve"> [1]nominal_nonAna!$J11</f>
        <v>211.02600000000001</v>
      </c>
      <c r="H11">
        <f xml:space="preserve"> [1]nominal_nonAna!$K11</f>
        <v>538.85599999999999</v>
      </c>
      <c r="I11">
        <f>[1]nominal_nonAna!$L11</f>
        <v>59.520099999999999</v>
      </c>
      <c r="J11">
        <f>[1]nominal_nonAna!$M11</f>
        <v>0.196996</v>
      </c>
      <c r="K11">
        <f xml:space="preserve"> [1]nominal_nonAna!$N11</f>
        <v>1.10753E-2</v>
      </c>
    </row>
    <row r="12" spans="1:11">
      <c r="A12" s="49" t="s">
        <v>11</v>
      </c>
      <c r="B12" s="2" t="s">
        <v>4</v>
      </c>
      <c r="C12" s="50"/>
      <c r="D12">
        <f xml:space="preserve"> [1]nominal_nonAna!$E12</f>
        <v>2305.62</v>
      </c>
      <c r="E12">
        <f xml:space="preserve"> [1]nominal_nonAna!$F12</f>
        <v>169.203</v>
      </c>
      <c r="F12">
        <f xml:space="preserve"> [1]nominal_nonAna!$I12</f>
        <v>1848.74</v>
      </c>
      <c r="G12">
        <f xml:space="preserve"> [1]nominal_nonAna!$J12</f>
        <v>138.34399999999999</v>
      </c>
      <c r="H12">
        <f xml:space="preserve"> [1]nominal_nonAna!$K12</f>
        <v>456.88200000000001</v>
      </c>
      <c r="I12">
        <f>[1]nominal_nonAna!$L12</f>
        <v>43.079300000000003</v>
      </c>
      <c r="J12">
        <f>[1]nominal_nonAna!$M12</f>
        <v>0.19816</v>
      </c>
      <c r="K12">
        <f xml:space="preserve"> [1]nominal_nonAna!$N12</f>
        <v>1.1731500000000001E-2</v>
      </c>
    </row>
    <row r="13" spans="1:11">
      <c r="A13" s="49"/>
      <c r="B13" s="2" t="s">
        <v>12</v>
      </c>
      <c r="C13" s="50"/>
      <c r="D13">
        <f xml:space="preserve"> [1]nominal_nonAna!$E13</f>
        <v>6865.84</v>
      </c>
      <c r="E13">
        <f xml:space="preserve"> [1]nominal_nonAna!$F13</f>
        <v>533.077</v>
      </c>
      <c r="F13">
        <f xml:space="preserve"> [1]nominal_nonAna!$I13</f>
        <v>5807.62</v>
      </c>
      <c r="G13">
        <f xml:space="preserve"> [1]nominal_nonAna!$J13</f>
        <v>454.09699999999998</v>
      </c>
      <c r="H13">
        <f xml:space="preserve"> [1]nominal_nonAna!$K13</f>
        <v>1058.21</v>
      </c>
      <c r="I13">
        <f>[1]nominal_nonAna!$L13</f>
        <v>98.1297</v>
      </c>
      <c r="J13">
        <f>[1]nominal_nonAna!$M13</f>
        <v>0.15412699999999999</v>
      </c>
      <c r="K13">
        <f xml:space="preserve"> [1]nominal_nonAna!$N13</f>
        <v>7.8148000000000002E-3</v>
      </c>
    </row>
    <row r="14" spans="1:11">
      <c r="A14" s="49"/>
      <c r="B14" s="2" t="s">
        <v>43</v>
      </c>
      <c r="C14" s="50"/>
      <c r="D14">
        <f xml:space="preserve"> [1]nominal_nonAna!$E14</f>
        <v>4405.55</v>
      </c>
      <c r="E14">
        <f xml:space="preserve"> [1]nominal_nonAna!$F14</f>
        <v>1111.2</v>
      </c>
      <c r="F14">
        <f xml:space="preserve"> [1]nominal_nonAna!$I14</f>
        <v>3851.88</v>
      </c>
      <c r="G14">
        <f xml:space="preserve"> [1]nominal_nonAna!$J14</f>
        <v>972.56399999999996</v>
      </c>
      <c r="H14">
        <f xml:space="preserve"> [1]nominal_nonAna!$K14</f>
        <v>553.673</v>
      </c>
      <c r="I14">
        <f>[1]nominal_nonAna!$L14</f>
        <v>146.52199999999999</v>
      </c>
      <c r="J14">
        <f>[1]nominal_nonAna!$M14</f>
        <v>0.12567600000000001</v>
      </c>
      <c r="K14">
        <f xml:space="preserve"> [1]nominal_nonAna!$N14</f>
        <v>1.00646E-2</v>
      </c>
    </row>
    <row r="15" spans="1:11">
      <c r="A15" s="49" t="s">
        <v>3</v>
      </c>
      <c r="B15" s="49" t="s">
        <v>4</v>
      </c>
      <c r="C15" s="4" t="s">
        <v>15</v>
      </c>
      <c r="D15">
        <f xml:space="preserve"> [1]nominal_nonAna!$E15</f>
        <v>1323.27</v>
      </c>
      <c r="E15">
        <f xml:space="preserve"> [1]nominal_nonAna!$F15</f>
        <v>42.852800000000002</v>
      </c>
      <c r="F15">
        <f xml:space="preserve"> [1]nominal_nonAna!$I15</f>
        <v>970.83399999999995</v>
      </c>
      <c r="G15">
        <f xml:space="preserve"> [1]nominal_nonAna!$J15</f>
        <v>38.526000000000003</v>
      </c>
      <c r="H15">
        <f xml:space="preserve"> [1]nominal_nonAna!$K15</f>
        <v>352.43700000000001</v>
      </c>
      <c r="I15">
        <f>[1]nominal_nonAna!$L15</f>
        <v>25.0215</v>
      </c>
      <c r="J15">
        <f>[1]nominal_nonAna!$M15</f>
        <v>0.26633800000000002</v>
      </c>
      <c r="K15">
        <f xml:space="preserve"> [1]nominal_nonAna!$N15</f>
        <v>1.6827100000000001E-2</v>
      </c>
    </row>
    <row r="16" spans="1:11">
      <c r="A16" s="49"/>
      <c r="B16" s="49"/>
      <c r="C16" s="4" t="s">
        <v>16</v>
      </c>
      <c r="D16">
        <f xml:space="preserve"> [1]nominal_nonAna!$E16</f>
        <v>1121.1300000000001</v>
      </c>
      <c r="E16">
        <f xml:space="preserve"> [1]nominal_nonAna!$F16</f>
        <v>39.085099999999997</v>
      </c>
      <c r="F16">
        <f xml:space="preserve"> [1]nominal_nonAna!$I16</f>
        <v>829.82</v>
      </c>
      <c r="G16">
        <f xml:space="preserve"> [1]nominal_nonAna!$J16</f>
        <v>34.863100000000003</v>
      </c>
      <c r="H16">
        <f xml:space="preserve"> [1]nominal_nonAna!$K16</f>
        <v>291.31400000000002</v>
      </c>
      <c r="I16">
        <f>[1]nominal_nonAna!$L16</f>
        <v>21.947199999999999</v>
      </c>
      <c r="J16">
        <f>[1]nominal_nonAna!$M16</f>
        <v>0.25983899999999999</v>
      </c>
      <c r="K16">
        <f xml:space="preserve"> [1]nominal_nonAna!$N16</f>
        <v>1.7353899999999998E-2</v>
      </c>
    </row>
    <row r="17" spans="1:11">
      <c r="A17" s="49"/>
      <c r="B17" s="49"/>
      <c r="C17" s="4" t="s">
        <v>17</v>
      </c>
      <c r="D17">
        <f xml:space="preserve"> [1]nominal_nonAna!$E17</f>
        <v>1066.18</v>
      </c>
      <c r="E17">
        <f xml:space="preserve"> [1]nominal_nonAna!$F17</f>
        <v>37.297699999999999</v>
      </c>
      <c r="F17">
        <f xml:space="preserve"> [1]nominal_nonAna!$I17</f>
        <v>805.60799999999995</v>
      </c>
      <c r="G17">
        <f xml:space="preserve"> [1]nominal_nonAna!$J17</f>
        <v>33.908900000000003</v>
      </c>
      <c r="H17">
        <f xml:space="preserve"> [1]nominal_nonAna!$K17</f>
        <v>260.57</v>
      </c>
      <c r="I17">
        <f>[1]nominal_nonAna!$L17</f>
        <v>20.944299999999998</v>
      </c>
      <c r="J17">
        <f>[1]nominal_nonAna!$M17</f>
        <v>0.244397</v>
      </c>
      <c r="K17">
        <f xml:space="preserve"> [1]nominal_nonAna!$N17</f>
        <v>1.7686199999999999E-2</v>
      </c>
    </row>
    <row r="18" spans="1:11">
      <c r="A18" s="49"/>
      <c r="B18" s="49"/>
      <c r="C18" s="4" t="s">
        <v>18</v>
      </c>
      <c r="D18">
        <f xml:space="preserve"> [1]nominal_nonAna!$E18</f>
        <v>955.28700000000003</v>
      </c>
      <c r="E18">
        <f xml:space="preserve"> [1]nominal_nonAna!$F18</f>
        <v>34.471400000000003</v>
      </c>
      <c r="F18">
        <f xml:space="preserve"> [1]nominal_nonAna!$I18</f>
        <v>724.78200000000004</v>
      </c>
      <c r="G18">
        <f xml:space="preserve"> [1]nominal_nonAna!$J18</f>
        <v>31.360399999999998</v>
      </c>
      <c r="H18">
        <f xml:space="preserve"> [1]nominal_nonAna!$K18</f>
        <v>230.506</v>
      </c>
      <c r="I18">
        <f>[1]nominal_nonAna!$L18</f>
        <v>19.200099999999999</v>
      </c>
      <c r="J18">
        <f>[1]nominal_nonAna!$M18</f>
        <v>0.24129500000000001</v>
      </c>
      <c r="K18">
        <f xml:space="preserve"> [1]nominal_nonAna!$N18</f>
        <v>1.81149E-2</v>
      </c>
    </row>
    <row r="19" spans="1:11">
      <c r="A19" s="49"/>
      <c r="B19" s="49"/>
      <c r="C19" s="4" t="s">
        <v>19</v>
      </c>
      <c r="D19">
        <f xml:space="preserve"> [1]nominal_nonAna!$E19</f>
        <v>807.16499999999996</v>
      </c>
      <c r="E19">
        <f xml:space="preserve"> [1]nominal_nonAna!$F19</f>
        <v>31.734400000000001</v>
      </c>
      <c r="F19">
        <f xml:space="preserve"> [1]nominal_nonAna!$I19</f>
        <v>635.62</v>
      </c>
      <c r="G19">
        <f xml:space="preserve"> [1]nominal_nonAna!$J19</f>
        <v>29.238199999999999</v>
      </c>
      <c r="H19">
        <f xml:space="preserve"> [1]nominal_nonAna!$K19</f>
        <v>171.54499999999999</v>
      </c>
      <c r="I19">
        <f>[1]nominal_nonAna!$L19</f>
        <v>16.609200000000001</v>
      </c>
      <c r="J19">
        <f>[1]nominal_nonAna!$M19</f>
        <v>0.21252799999999999</v>
      </c>
      <c r="K19">
        <f xml:space="preserve"> [1]nominal_nonAna!$N19</f>
        <v>1.8804299999999999E-2</v>
      </c>
    </row>
    <row r="20" spans="1:11">
      <c r="A20" s="49"/>
      <c r="B20" s="49"/>
      <c r="C20" s="4" t="s">
        <v>20</v>
      </c>
      <c r="D20">
        <f xml:space="preserve"> [1]nominal_nonAna!$E20</f>
        <v>718.02200000000005</v>
      </c>
      <c r="E20">
        <f xml:space="preserve"> [1]nominal_nonAna!$F20</f>
        <v>29.569299999999998</v>
      </c>
      <c r="F20">
        <f xml:space="preserve"> [1]nominal_nonAna!$I20</f>
        <v>543.577</v>
      </c>
      <c r="G20">
        <f xml:space="preserve"> [1]nominal_nonAna!$J20</f>
        <v>27.043099999999999</v>
      </c>
      <c r="H20">
        <f xml:space="preserve"> [1]nominal_nonAna!$K20</f>
        <v>174.446</v>
      </c>
      <c r="I20">
        <f>[1]nominal_nonAna!$L20</f>
        <v>16.7879</v>
      </c>
      <c r="J20">
        <f>[1]nominal_nonAna!$M20</f>
        <v>0.242953</v>
      </c>
      <c r="K20">
        <f xml:space="preserve"> [1]nominal_nonAna!$N20</f>
        <v>2.1131799999999999E-2</v>
      </c>
    </row>
    <row r="21" spans="1:11">
      <c r="A21" s="49"/>
      <c r="B21" s="49"/>
      <c r="C21" s="4" t="s">
        <v>21</v>
      </c>
      <c r="D21">
        <f xml:space="preserve"> [1]nominal_nonAna!$E21</f>
        <v>539.23</v>
      </c>
      <c r="E21">
        <f xml:space="preserve"> [1]nominal_nonAna!$F21</f>
        <v>25.746500000000001</v>
      </c>
      <c r="F21">
        <f xml:space="preserve"> [1]nominal_nonAna!$I21</f>
        <v>440.86399999999998</v>
      </c>
      <c r="G21">
        <f xml:space="preserve"> [1]nominal_nonAna!$J21</f>
        <v>24.0549</v>
      </c>
      <c r="H21">
        <f xml:space="preserve"> [1]nominal_nonAna!$K21</f>
        <v>98.366299999999995</v>
      </c>
      <c r="I21">
        <f>[1]nominal_nonAna!$L21</f>
        <v>12.553900000000001</v>
      </c>
      <c r="J21">
        <f>[1]nominal_nonAna!$M21</f>
        <v>0.18242</v>
      </c>
      <c r="K21">
        <f xml:space="preserve"> [1]nominal_nonAna!$N21</f>
        <v>2.1590600000000001E-2</v>
      </c>
    </row>
    <row r="22" spans="1:11">
      <c r="A22" s="49"/>
      <c r="B22" s="49"/>
      <c r="C22" s="4" t="s">
        <v>22</v>
      </c>
      <c r="D22">
        <f xml:space="preserve"> [1]nominal_nonAna!$E22</f>
        <v>419.43599999999998</v>
      </c>
      <c r="E22">
        <f xml:space="preserve"> [1]nominal_nonAna!$F22</f>
        <v>22.2545</v>
      </c>
      <c r="F22">
        <f xml:space="preserve"> [1]nominal_nonAna!$I22</f>
        <v>326.22300000000001</v>
      </c>
      <c r="G22">
        <f xml:space="preserve"> [1]nominal_nonAna!$J22</f>
        <v>20.495699999999999</v>
      </c>
      <c r="H22">
        <f xml:space="preserve"> [1]nominal_nonAna!$K22</f>
        <v>93.213099999999997</v>
      </c>
      <c r="I22">
        <f>[1]nominal_nonAna!$L22</f>
        <v>12.039</v>
      </c>
      <c r="J22">
        <f>[1]nominal_nonAna!$M22</f>
        <v>0.22223399999999999</v>
      </c>
      <c r="K22">
        <f xml:space="preserve"> [1]nominal_nonAna!$N22</f>
        <v>2.6169000000000001E-2</v>
      </c>
    </row>
    <row r="23" spans="1:11">
      <c r="A23" s="49"/>
      <c r="B23" s="49"/>
      <c r="C23" s="4" t="s">
        <v>23</v>
      </c>
      <c r="D23">
        <f xml:space="preserve"> [1]nominal_nonAna!$E23</f>
        <v>371.28800000000001</v>
      </c>
      <c r="E23">
        <f xml:space="preserve"> [1]nominal_nonAna!$F23</f>
        <v>20.7456</v>
      </c>
      <c r="F23">
        <f xml:space="preserve"> [1]nominal_nonAna!$I23</f>
        <v>306.21199999999999</v>
      </c>
      <c r="G23">
        <f xml:space="preserve"> [1]nominal_nonAna!$J23</f>
        <v>19.491299999999999</v>
      </c>
      <c r="H23">
        <f xml:space="preserve"> [1]nominal_nonAna!$K23</f>
        <v>65.076099999999997</v>
      </c>
      <c r="I23">
        <f>[1]nominal_nonAna!$L23</f>
        <v>10.0198</v>
      </c>
      <c r="J23">
        <f>[1]nominal_nonAna!$M23</f>
        <v>0.17527100000000001</v>
      </c>
      <c r="K23">
        <f xml:space="preserve"> [1]nominal_nonAna!$N23</f>
        <v>2.51469E-2</v>
      </c>
    </row>
    <row r="24" spans="1:11">
      <c r="A24" s="49"/>
      <c r="B24" s="49"/>
      <c r="C24" s="4" t="s">
        <v>24</v>
      </c>
      <c r="D24">
        <f xml:space="preserve"> [1]nominal_nonAna!$E24</f>
        <v>296.47000000000003</v>
      </c>
      <c r="E24">
        <f xml:space="preserve"> [1]nominal_nonAna!$F24</f>
        <v>18.327999999999999</v>
      </c>
      <c r="F24">
        <f xml:space="preserve"> [1]nominal_nonAna!$I24</f>
        <v>219.94900000000001</v>
      </c>
      <c r="G24">
        <f xml:space="preserve"> [1]nominal_nonAna!$J24</f>
        <v>16.6356</v>
      </c>
      <c r="H24">
        <f xml:space="preserve"> [1]nominal_nonAna!$K24</f>
        <v>76.520799999999994</v>
      </c>
      <c r="I24">
        <f>[1]nominal_nonAna!$L24</f>
        <v>10.687900000000001</v>
      </c>
      <c r="J24">
        <f>[1]nominal_nonAna!$M24</f>
        <v>0.258106</v>
      </c>
      <c r="K24">
        <f xml:space="preserve"> [1]nominal_nonAna!$N24</f>
        <v>3.2327000000000002E-2</v>
      </c>
    </row>
    <row r="25" spans="1:11">
      <c r="A25" s="49"/>
      <c r="B25" s="49"/>
      <c r="C25" s="4" t="s">
        <v>25</v>
      </c>
      <c r="D25">
        <f xml:space="preserve"> [1]nominal_nonAna!$E25</f>
        <v>391.42200000000003</v>
      </c>
      <c r="E25">
        <f xml:space="preserve"> [1]nominal_nonAna!$F25</f>
        <v>20.952000000000002</v>
      </c>
      <c r="F25">
        <f xml:space="preserve"> [1]nominal_nonAna!$I25</f>
        <v>322.64299999999997</v>
      </c>
      <c r="G25">
        <f xml:space="preserve"> [1]nominal_nonAna!$J25</f>
        <v>19.919899999999998</v>
      </c>
      <c r="H25">
        <f xml:space="preserve"> [1]nominal_nonAna!$K25</f>
        <v>68.779200000000003</v>
      </c>
      <c r="I25">
        <f>[1]nominal_nonAna!$L25</f>
        <v>10.5871</v>
      </c>
      <c r="J25">
        <f>[1]nominal_nonAna!$M25</f>
        <v>0.17571600000000001</v>
      </c>
      <c r="K25">
        <f xml:space="preserve"> [1]nominal_nonAna!$N25</f>
        <v>2.5359799999999998E-2</v>
      </c>
    </row>
    <row r="26" spans="1:11">
      <c r="A26" s="49"/>
      <c r="B26" s="49"/>
      <c r="C26" s="4" t="s">
        <v>26</v>
      </c>
      <c r="D26">
        <f xml:space="preserve"> [1]nominal_nonAna!$E26</f>
        <v>191.511</v>
      </c>
      <c r="E26">
        <f xml:space="preserve"> [1]nominal_nonAna!$F26</f>
        <v>14.4727</v>
      </c>
      <c r="F26">
        <f xml:space="preserve"> [1]nominal_nonAna!$I26</f>
        <v>148.77000000000001</v>
      </c>
      <c r="G26">
        <f xml:space="preserve"> [1]nominal_nonAna!$J26</f>
        <v>13.4087</v>
      </c>
      <c r="H26">
        <f xml:space="preserve"> [1]nominal_nonAna!$K26</f>
        <v>42.741300000000003</v>
      </c>
      <c r="I26">
        <f>[1]nominal_nonAna!$L26</f>
        <v>7.9892899999999996</v>
      </c>
      <c r="J26">
        <f>[1]nominal_nonAna!$M26</f>
        <v>0.22317899999999999</v>
      </c>
      <c r="K26">
        <f xml:space="preserve"> [1]nominal_nonAna!$N26</f>
        <v>3.8155700000000001E-2</v>
      </c>
    </row>
    <row r="27" spans="1:11">
      <c r="A27" s="49"/>
      <c r="B27" s="49"/>
      <c r="C27" s="4" t="s">
        <v>27</v>
      </c>
      <c r="D27">
        <f xml:space="preserve"> [1]nominal_nonAna!$E27</f>
        <v>68.939700000000002</v>
      </c>
      <c r="E27">
        <f xml:space="preserve"> [1]nominal_nonAna!$F27</f>
        <v>8.7444299999999995</v>
      </c>
      <c r="F27">
        <f xml:space="preserve"> [1]nominal_nonAna!$I27</f>
        <v>52.476399999999998</v>
      </c>
      <c r="G27">
        <f xml:space="preserve"> [1]nominal_nonAna!$J27</f>
        <v>7.9914399999999999</v>
      </c>
      <c r="H27">
        <f xml:space="preserve"> [1]nominal_nonAna!$K27</f>
        <v>16.4633</v>
      </c>
      <c r="I27">
        <f>[1]nominal_nonAna!$L27</f>
        <v>4.8906999999999998</v>
      </c>
      <c r="J27">
        <f>[1]nominal_nonAna!$M27</f>
        <v>0.23880799999999999</v>
      </c>
      <c r="K27">
        <f xml:space="preserve"> [1]nominal_nonAna!$N27</f>
        <v>6.4149700000000004E-2</v>
      </c>
    </row>
    <row r="28" spans="1:11">
      <c r="A28" s="49"/>
      <c r="B28" s="49"/>
      <c r="C28" s="4" t="s">
        <v>28</v>
      </c>
      <c r="D28">
        <f xml:space="preserve"> [1]nominal_nonAna!$E28</f>
        <v>2452.09</v>
      </c>
      <c r="E28">
        <f xml:space="preserve"> [1]nominal_nonAna!$F28</f>
        <v>58.034799999999997</v>
      </c>
      <c r="F28">
        <f xml:space="preserve"> [1]nominal_nonAna!$I28</f>
        <v>1809.1</v>
      </c>
      <c r="G28">
        <f xml:space="preserve"> [1]nominal_nonAna!$J28</f>
        <v>52.051499999999997</v>
      </c>
      <c r="H28">
        <f xml:space="preserve"> [1]nominal_nonAna!$K28</f>
        <v>642.99699999999996</v>
      </c>
      <c r="I28">
        <f>[1]nominal_nonAna!$L28</f>
        <v>33.281799999999997</v>
      </c>
      <c r="J28">
        <f>[1]nominal_nonAna!$M28</f>
        <v>0.26222400000000001</v>
      </c>
      <c r="K28">
        <f xml:space="preserve"> [1]nominal_nonAna!$N28</f>
        <v>1.20708E-2</v>
      </c>
    </row>
    <row r="29" spans="1:11">
      <c r="A29" s="49"/>
      <c r="B29" s="49"/>
      <c r="C29" s="4" t="s">
        <v>29</v>
      </c>
      <c r="D29">
        <f xml:space="preserve"> [1]nominal_nonAna!$E29</f>
        <v>2027.55</v>
      </c>
      <c r="E29">
        <f xml:space="preserve"> [1]nominal_nonAna!$F29</f>
        <v>50.918500000000002</v>
      </c>
      <c r="F29">
        <f xml:space="preserve"> [1]nominal_nonAna!$I29</f>
        <v>1537.05</v>
      </c>
      <c r="G29">
        <f xml:space="preserve"> [1]nominal_nonAna!$J29</f>
        <v>46.355699999999999</v>
      </c>
      <c r="H29">
        <f xml:space="preserve"> [1]nominal_nonAna!$K29</f>
        <v>490.505</v>
      </c>
      <c r="I29">
        <f>[1]nominal_nonAna!$L29</f>
        <v>28.4712</v>
      </c>
      <c r="J29">
        <f>[1]nominal_nonAna!$M29</f>
        <v>0.24192</v>
      </c>
      <c r="K29">
        <f xml:space="preserve"> [1]nominal_nonAna!$N29</f>
        <v>1.2659800000000001E-2</v>
      </c>
    </row>
    <row r="30" spans="1:11">
      <c r="A30" s="49"/>
      <c r="B30" s="49"/>
      <c r="C30" s="4" t="s">
        <v>30</v>
      </c>
      <c r="D30">
        <f xml:space="preserve"> [1]nominal_nonAna!$E30</f>
        <v>1531.62</v>
      </c>
      <c r="E30">
        <f xml:space="preserve"> [1]nominal_nonAna!$F30</f>
        <v>43.5124</v>
      </c>
      <c r="F30">
        <f xml:space="preserve"> [1]nominal_nonAna!$I30</f>
        <v>1184.19</v>
      </c>
      <c r="G30">
        <f xml:space="preserve"> [1]nominal_nonAna!$J30</f>
        <v>39.964100000000002</v>
      </c>
      <c r="H30">
        <f xml:space="preserve"> [1]nominal_nonAna!$K30</f>
        <v>347.43400000000003</v>
      </c>
      <c r="I30">
        <f>[1]nominal_nonAna!$L30</f>
        <v>23.722799999999999</v>
      </c>
      <c r="J30">
        <f>[1]nominal_nonAna!$M30</f>
        <v>0.22684099999999999</v>
      </c>
      <c r="K30">
        <f xml:space="preserve"> [1]nominal_nonAna!$N30</f>
        <v>1.40844E-2</v>
      </c>
    </row>
    <row r="31" spans="1:11">
      <c r="A31" s="49"/>
      <c r="B31" s="49"/>
      <c r="C31" s="4" t="s">
        <v>31</v>
      </c>
      <c r="D31">
        <f xml:space="preserve"> [1]nominal_nonAna!$E31</f>
        <v>1035.25</v>
      </c>
      <c r="E31">
        <f xml:space="preserve"> [1]nominal_nonAna!$F31</f>
        <v>35.245899999999999</v>
      </c>
      <c r="F31">
        <f xml:space="preserve"> [1]nominal_nonAna!$I31</f>
        <v>818.89400000000001</v>
      </c>
      <c r="G31">
        <f xml:space="preserve"> [1]nominal_nonAna!$J31</f>
        <v>32.595500000000001</v>
      </c>
      <c r="H31">
        <f xml:space="preserve"> [1]nominal_nonAna!$K31</f>
        <v>216.358</v>
      </c>
      <c r="I31">
        <f>[1]nominal_nonAna!$L31</f>
        <v>18.423999999999999</v>
      </c>
      <c r="J31">
        <f>[1]nominal_nonAna!$M31</f>
        <v>0.20899100000000001</v>
      </c>
      <c r="K31">
        <f xml:space="preserve"> [1]nominal_nonAna!$N31</f>
        <v>1.6312400000000001E-2</v>
      </c>
    </row>
    <row r="32" spans="1:11">
      <c r="A32" s="49"/>
      <c r="B32" s="49"/>
      <c r="C32" s="4" t="s">
        <v>32</v>
      </c>
      <c r="D32">
        <f xml:space="preserve"> [1]nominal_nonAna!$E32</f>
        <v>691.77300000000002</v>
      </c>
      <c r="E32">
        <f xml:space="preserve"> [1]nominal_nonAna!$F32</f>
        <v>28.1769</v>
      </c>
      <c r="F32">
        <f xml:space="preserve"> [1]nominal_nonAna!$I32</f>
        <v>540.29999999999995</v>
      </c>
      <c r="G32">
        <f xml:space="preserve"> [1]nominal_nonAna!$J32</f>
        <v>25.989100000000001</v>
      </c>
      <c r="H32">
        <f xml:space="preserve"> [1]nominal_nonAna!$K32</f>
        <v>151.47300000000001</v>
      </c>
      <c r="I32">
        <f>[1]nominal_nonAna!$L32</f>
        <v>15.1387</v>
      </c>
      <c r="J32">
        <f>[1]nominal_nonAna!$M32</f>
        <v>0.21896299999999999</v>
      </c>
      <c r="K32">
        <f xml:space="preserve"> [1]nominal_nonAna!$N32</f>
        <v>1.9984100000000001E-2</v>
      </c>
    </row>
    <row r="33" spans="1:11">
      <c r="A33" s="49"/>
      <c r="B33" s="49"/>
      <c r="C33" s="4" t="s">
        <v>33</v>
      </c>
      <c r="D33">
        <f xml:space="preserve"> [1]nominal_nonAna!$E33</f>
        <v>694.93</v>
      </c>
      <c r="E33">
        <f xml:space="preserve"> [1]nominal_nonAna!$F33</f>
        <v>27.798999999999999</v>
      </c>
      <c r="F33">
        <f xml:space="preserve"> [1]nominal_nonAna!$I33</f>
        <v>564.21199999999999</v>
      </c>
      <c r="G33">
        <f xml:space="preserve"> [1]nominal_nonAna!$J33</f>
        <v>26.282900000000001</v>
      </c>
      <c r="H33">
        <f xml:space="preserve"> [1]nominal_nonAna!$K33</f>
        <v>130.71799999999999</v>
      </c>
      <c r="I33">
        <f>[1]nominal_nonAna!$L33</f>
        <v>14.4475</v>
      </c>
      <c r="J33">
        <f>[1]nominal_nonAna!$M33</f>
        <v>0.18810199999999999</v>
      </c>
      <c r="K33">
        <f xml:space="preserve"> [1]nominal_nonAna!$N33</f>
        <v>1.9380399999999999E-2</v>
      </c>
    </row>
    <row r="34" spans="1:11">
      <c r="A34" s="49" t="s">
        <v>3</v>
      </c>
      <c r="B34" s="49" t="s">
        <v>6</v>
      </c>
      <c r="C34" s="4" t="s">
        <v>28</v>
      </c>
      <c r="D34">
        <f xml:space="preserve"> [1]nominal_nonAna!$E34</f>
        <v>1601.99</v>
      </c>
      <c r="E34">
        <f xml:space="preserve"> [1]nominal_nonAna!$F34</f>
        <v>48.684199999999997</v>
      </c>
      <c r="F34">
        <f xml:space="preserve"> [1]nominal_nonAna!$I34</f>
        <v>1216.6500000000001</v>
      </c>
      <c r="G34">
        <f xml:space="preserve"> [1]nominal_nonAna!$J34</f>
        <v>44.1297</v>
      </c>
      <c r="H34">
        <f xml:space="preserve"> [1]nominal_nonAna!$K34</f>
        <v>385.34899999999999</v>
      </c>
      <c r="I34">
        <f>[1]nominal_nonAna!$L34</f>
        <v>26.786799999999999</v>
      </c>
      <c r="J34">
        <f>[1]nominal_nonAna!$M34</f>
        <v>0.24054300000000001</v>
      </c>
      <c r="K34">
        <f xml:space="preserve"> [1]nominal_nonAna!$N34</f>
        <v>1.5038299999999999E-2</v>
      </c>
    </row>
    <row r="35" spans="1:11">
      <c r="A35" s="49"/>
      <c r="B35" s="49"/>
      <c r="C35" s="4" t="s">
        <v>29</v>
      </c>
      <c r="D35">
        <f xml:space="preserve"> [1]nominal_nonAna!$E35</f>
        <v>1296.5999999999999</v>
      </c>
      <c r="E35">
        <f xml:space="preserve"> [1]nominal_nonAna!$F35</f>
        <v>42.091799999999999</v>
      </c>
      <c r="F35">
        <f xml:space="preserve"> [1]nominal_nonAna!$I35</f>
        <v>1015.98</v>
      </c>
      <c r="G35">
        <f xml:space="preserve"> [1]nominal_nonAna!$J35</f>
        <v>38.869799999999998</v>
      </c>
      <c r="H35">
        <f xml:space="preserve"> [1]nominal_nonAna!$K35</f>
        <v>280.62599999999998</v>
      </c>
      <c r="I35">
        <f>[1]nominal_nonAna!$L35</f>
        <v>22.495699999999999</v>
      </c>
      <c r="J35">
        <f>[1]nominal_nonAna!$M35</f>
        <v>0.21643200000000001</v>
      </c>
      <c r="K35">
        <f xml:space="preserve"> [1]nominal_nonAna!$N35</f>
        <v>1.58634E-2</v>
      </c>
    </row>
    <row r="36" spans="1:11">
      <c r="A36" s="49"/>
      <c r="B36" s="49"/>
      <c r="C36" s="4" t="s">
        <v>30</v>
      </c>
      <c r="D36">
        <f xml:space="preserve"> [1]nominal_nonAna!$E36</f>
        <v>998.65</v>
      </c>
      <c r="E36">
        <f xml:space="preserve"> [1]nominal_nonAna!$F36</f>
        <v>36.056800000000003</v>
      </c>
      <c r="F36">
        <f xml:space="preserve"> [1]nominal_nonAna!$I36</f>
        <v>810.35</v>
      </c>
      <c r="G36">
        <f xml:space="preserve"> [1]nominal_nonAna!$J36</f>
        <v>33.7896</v>
      </c>
      <c r="H36">
        <f xml:space="preserve"> [1]nominal_nonAna!$K36</f>
        <v>188.3</v>
      </c>
      <c r="I36">
        <f>[1]nominal_nonAna!$L36</f>
        <v>18.218699999999998</v>
      </c>
      <c r="J36">
        <f>[1]nominal_nonAna!$M36</f>
        <v>0.188555</v>
      </c>
      <c r="K36">
        <f xml:space="preserve"> [1]nominal_nonAna!$N36</f>
        <v>1.69255E-2</v>
      </c>
    </row>
    <row r="37" spans="1:11">
      <c r="A37" s="49"/>
      <c r="B37" s="49"/>
      <c r="C37" s="4" t="s">
        <v>31</v>
      </c>
      <c r="D37">
        <f xml:space="preserve"> [1]nominal_nonAna!$E37</f>
        <v>658.99</v>
      </c>
      <c r="E37">
        <f xml:space="preserve"> [1]nominal_nonAna!$F37</f>
        <v>28.705400000000001</v>
      </c>
      <c r="F37">
        <f xml:space="preserve"> [1]nominal_nonAna!$I37</f>
        <v>528.678</v>
      </c>
      <c r="G37">
        <f xml:space="preserve"> [1]nominal_nonAna!$J37</f>
        <v>26.689299999999999</v>
      </c>
      <c r="H37">
        <f xml:space="preserve"> [1]nominal_nonAna!$K37</f>
        <v>130.31200000000001</v>
      </c>
      <c r="I37">
        <f>[1]nominal_nonAna!$L37</f>
        <v>14.6357</v>
      </c>
      <c r="J37">
        <f>[1]nominal_nonAna!$M37</f>
        <v>0.197745</v>
      </c>
      <c r="K37">
        <f xml:space="preserve"> [1]nominal_nonAna!$N37</f>
        <v>2.04709E-2</v>
      </c>
    </row>
    <row r="38" spans="1:11">
      <c r="A38" s="49"/>
      <c r="B38" s="49"/>
      <c r="C38" s="4" t="s">
        <v>32</v>
      </c>
      <c r="D38">
        <f xml:space="preserve"> [1]nominal_nonAna!$E38</f>
        <v>411.94</v>
      </c>
      <c r="E38">
        <f xml:space="preserve"> [1]nominal_nonAna!$F38</f>
        <v>22.014700000000001</v>
      </c>
      <c r="F38">
        <f xml:space="preserve"> [1]nominal_nonAna!$I38</f>
        <v>327.37799999999999</v>
      </c>
      <c r="G38">
        <f xml:space="preserve"> [1]nominal_nonAna!$J38</f>
        <v>20.580200000000001</v>
      </c>
      <c r="H38">
        <f xml:space="preserve"> [1]nominal_nonAna!$K38</f>
        <v>84.5625</v>
      </c>
      <c r="I38">
        <f>[1]nominal_nonAna!$L38</f>
        <v>11.741899999999999</v>
      </c>
      <c r="J38">
        <f>[1]nominal_nonAna!$M38</f>
        <v>0.20527899999999999</v>
      </c>
      <c r="K38">
        <f xml:space="preserve"> [1]nominal_nonAna!$N38</f>
        <v>2.63082E-2</v>
      </c>
    </row>
    <row r="39" spans="1:11">
      <c r="A39" s="49"/>
      <c r="B39" s="49"/>
      <c r="C39" s="4" t="s">
        <v>33</v>
      </c>
      <c r="D39">
        <f xml:space="preserve"> [1]nominal_nonAna!$E39</f>
        <v>474.17099999999999</v>
      </c>
      <c r="E39">
        <f xml:space="preserve"> [1]nominal_nonAna!$F39</f>
        <v>22.9621</v>
      </c>
      <c r="F39">
        <f xml:space="preserve"> [1]nominal_nonAna!$I39</f>
        <v>394.22199999999998</v>
      </c>
      <c r="G39">
        <f xml:space="preserve"> [1]nominal_nonAna!$J39</f>
        <v>21.965900000000001</v>
      </c>
      <c r="H39">
        <f xml:space="preserve"> [1]nominal_nonAna!$K39</f>
        <v>79.948899999999995</v>
      </c>
      <c r="I39">
        <f>[1]nominal_nonAna!$L39</f>
        <v>11.5343</v>
      </c>
      <c r="J39">
        <f>[1]nominal_nonAna!$M39</f>
        <v>0.16860800000000001</v>
      </c>
      <c r="K39">
        <f xml:space="preserve"> [1]nominal_nonAna!$N39</f>
        <v>2.2913900000000001E-2</v>
      </c>
    </row>
    <row r="40" spans="1:11">
      <c r="A40" s="49"/>
      <c r="B40" s="49" t="s">
        <v>7</v>
      </c>
      <c r="C40" s="4" t="s">
        <v>28</v>
      </c>
      <c r="D40">
        <f xml:space="preserve"> [1]nominal_nonAna!$E40</f>
        <v>3002.37</v>
      </c>
      <c r="E40">
        <f xml:space="preserve"> [1]nominal_nonAna!$F40</f>
        <v>69.232200000000006</v>
      </c>
      <c r="F40">
        <f xml:space="preserve"> [1]nominal_nonAna!$I40</f>
        <v>2182.91</v>
      </c>
      <c r="G40">
        <f xml:space="preserve"> [1]nominal_nonAna!$J40</f>
        <v>58.757899999999999</v>
      </c>
      <c r="H40">
        <f xml:space="preserve"> [1]nominal_nonAna!$K40</f>
        <v>819.45899999999995</v>
      </c>
      <c r="I40">
        <f>[1]nominal_nonAna!$L40</f>
        <v>35.718600000000002</v>
      </c>
      <c r="J40">
        <f>[1]nominal_nonAna!$M40</f>
        <v>0.27293699999999999</v>
      </c>
      <c r="K40">
        <f xml:space="preserve"> [1]nominal_nonAna!$N40</f>
        <v>1.0095700000000001E-2</v>
      </c>
    </row>
    <row r="41" spans="1:11">
      <c r="A41" s="49"/>
      <c r="B41" s="49"/>
      <c r="C41" s="4" t="s">
        <v>29</v>
      </c>
      <c r="D41">
        <f xml:space="preserve"> [1]nominal_nonAna!$E41</f>
        <v>3002.37</v>
      </c>
      <c r="E41">
        <f xml:space="preserve"> [1]nominal_nonAna!$F41</f>
        <v>69.232200000000006</v>
      </c>
      <c r="F41">
        <f xml:space="preserve"> [1]nominal_nonAna!$I41</f>
        <v>2182.91</v>
      </c>
      <c r="G41">
        <f xml:space="preserve"> [1]nominal_nonAna!$J41</f>
        <v>58.757899999999999</v>
      </c>
      <c r="H41">
        <f xml:space="preserve"> [1]nominal_nonAna!$K41</f>
        <v>819.45899999999995</v>
      </c>
      <c r="I41">
        <f>[1]nominal_nonAna!$L41</f>
        <v>35.718600000000002</v>
      </c>
      <c r="J41">
        <f>[1]nominal_nonAna!$M41</f>
        <v>0.27293699999999999</v>
      </c>
      <c r="K41">
        <f xml:space="preserve"> [1]nominal_nonAna!$N41</f>
        <v>1.0095700000000001E-2</v>
      </c>
    </row>
    <row r="42" spans="1:11">
      <c r="A42" s="49"/>
      <c r="B42" s="49"/>
      <c r="C42" s="4" t="s">
        <v>30</v>
      </c>
      <c r="D42">
        <f xml:space="preserve"> [1]nominal_nonAna!$E42</f>
        <v>3002.37</v>
      </c>
      <c r="E42">
        <f xml:space="preserve"> [1]nominal_nonAna!$F42</f>
        <v>69.232200000000006</v>
      </c>
      <c r="F42">
        <f xml:space="preserve"> [1]nominal_nonAna!$I42</f>
        <v>2182.91</v>
      </c>
      <c r="G42">
        <f xml:space="preserve"> [1]nominal_nonAna!$J42</f>
        <v>58.757899999999999</v>
      </c>
      <c r="H42">
        <f xml:space="preserve"> [1]nominal_nonAna!$K42</f>
        <v>819.45899999999995</v>
      </c>
      <c r="I42">
        <f>[1]nominal_nonAna!$L42</f>
        <v>35.718600000000002</v>
      </c>
      <c r="J42">
        <f>[1]nominal_nonAna!$M42</f>
        <v>0.27293699999999999</v>
      </c>
      <c r="K42">
        <f xml:space="preserve"> [1]nominal_nonAna!$N42</f>
        <v>1.0095700000000001E-2</v>
      </c>
    </row>
    <row r="43" spans="1:11">
      <c r="A43" s="49"/>
      <c r="B43" s="49"/>
      <c r="C43" s="4" t="s">
        <v>31</v>
      </c>
      <c r="D43">
        <f xml:space="preserve"> [1]nominal_nonAna!$E43</f>
        <v>376.53800000000001</v>
      </c>
      <c r="E43">
        <f xml:space="preserve"> [1]nominal_nonAna!$F43</f>
        <v>20.5808</v>
      </c>
      <c r="F43">
        <f xml:space="preserve"> [1]nominal_nonAna!$I43</f>
        <v>289.14100000000002</v>
      </c>
      <c r="G43">
        <f xml:space="preserve"> [1]nominal_nonAna!$J43</f>
        <v>18.736799999999999</v>
      </c>
      <c r="H43">
        <f xml:space="preserve"> [1]nominal_nonAna!$K43</f>
        <v>87.397000000000006</v>
      </c>
      <c r="I43">
        <f>[1]nominal_nonAna!$L43</f>
        <v>11.1412</v>
      </c>
      <c r="J43">
        <f>[1]nominal_nonAna!$M43</f>
        <v>0.23210700000000001</v>
      </c>
      <c r="K43">
        <f xml:space="preserve"> [1]nominal_nonAna!$N43</f>
        <v>2.67307E-2</v>
      </c>
    </row>
    <row r="44" spans="1:11">
      <c r="A44" s="49"/>
      <c r="B44" s="49"/>
      <c r="C44" s="4" t="s">
        <v>32</v>
      </c>
      <c r="D44">
        <f xml:space="preserve"> [1]nominal_nonAna!$E44</f>
        <v>3002.37</v>
      </c>
      <c r="E44">
        <f xml:space="preserve"> [1]nominal_nonAna!$F44</f>
        <v>69.232200000000006</v>
      </c>
      <c r="F44">
        <f xml:space="preserve"> [1]nominal_nonAna!$I44</f>
        <v>2182.91</v>
      </c>
      <c r="G44">
        <f xml:space="preserve"> [1]nominal_nonAna!$J44</f>
        <v>58.757899999999999</v>
      </c>
      <c r="H44">
        <f xml:space="preserve"> [1]nominal_nonAna!$K44</f>
        <v>819.45899999999995</v>
      </c>
      <c r="I44">
        <f>[1]nominal_nonAna!$L44</f>
        <v>35.718600000000002</v>
      </c>
      <c r="J44">
        <f>[1]nominal_nonAna!$M44</f>
        <v>0.27293699999999999</v>
      </c>
      <c r="K44">
        <f xml:space="preserve"> [1]nominal_nonAna!$N44</f>
        <v>1.0095700000000001E-2</v>
      </c>
    </row>
    <row r="45" spans="1:11">
      <c r="A45" s="49"/>
      <c r="B45" s="49"/>
      <c r="C45" s="4" t="s">
        <v>33</v>
      </c>
      <c r="D45">
        <f xml:space="preserve"> [1]nominal_nonAna!$E45</f>
        <v>3002.37</v>
      </c>
      <c r="E45">
        <f xml:space="preserve"> [1]nominal_nonAna!$F45</f>
        <v>69.232200000000006</v>
      </c>
      <c r="F45">
        <f xml:space="preserve"> [1]nominal_nonAna!$I45</f>
        <v>2182.91</v>
      </c>
      <c r="G45">
        <f xml:space="preserve"> [1]nominal_nonAna!$J45</f>
        <v>58.757899999999999</v>
      </c>
      <c r="H45">
        <f xml:space="preserve"> [1]nominal_nonAna!$K45</f>
        <v>819.45899999999995</v>
      </c>
      <c r="I45">
        <f>[1]nominal_nonAna!$L45</f>
        <v>35.718600000000002</v>
      </c>
      <c r="J45">
        <f>[1]nominal_nonAna!$M45</f>
        <v>0.27293699999999999</v>
      </c>
      <c r="K45">
        <f xml:space="preserve"> [1]nominal_nonAna!$N45</f>
        <v>1.0095700000000001E-2</v>
      </c>
    </row>
    <row r="46" spans="1:11">
      <c r="A46" s="49" t="s">
        <v>8</v>
      </c>
      <c r="B46" s="49" t="s">
        <v>4</v>
      </c>
      <c r="C46" s="4" t="s">
        <v>28</v>
      </c>
      <c r="D46">
        <f xml:space="preserve"> [1]nominal_nonAna!$E46</f>
        <v>1209.69</v>
      </c>
      <c r="E46">
        <f xml:space="preserve"> [1]nominal_nonAna!$F46</f>
        <v>38.600499999999997</v>
      </c>
      <c r="F46">
        <f xml:space="preserve"> [1]nominal_nonAna!$I46</f>
        <v>845.87</v>
      </c>
      <c r="G46">
        <f xml:space="preserve"> [1]nominal_nonAna!$J46</f>
        <v>34.0212</v>
      </c>
      <c r="H46">
        <f xml:space="preserve"> [1]nominal_nonAna!$K46</f>
        <v>363.81700000000001</v>
      </c>
      <c r="I46">
        <f>[1]nominal_nonAna!$L46</f>
        <v>23.742100000000001</v>
      </c>
      <c r="J46">
        <f>[1]nominal_nonAna!$M46</f>
        <v>0.30075299999999999</v>
      </c>
      <c r="K46">
        <f xml:space="preserve"> [1]nominal_nonAna!$N46</f>
        <v>1.7120300000000001E-2</v>
      </c>
    </row>
    <row r="47" spans="1:11">
      <c r="A47" s="49"/>
      <c r="B47" s="49"/>
      <c r="C47" s="4" t="s">
        <v>29</v>
      </c>
      <c r="D47">
        <f xml:space="preserve"> [1]nominal_nonAna!$E47</f>
        <v>995.87300000000005</v>
      </c>
      <c r="E47">
        <f xml:space="preserve"> [1]nominal_nonAna!$F47</f>
        <v>34.176400000000001</v>
      </c>
      <c r="F47">
        <f xml:space="preserve"> [1]nominal_nonAna!$I47</f>
        <v>723.601</v>
      </c>
      <c r="G47">
        <f xml:space="preserve"> [1]nominal_nonAna!$J47</f>
        <v>30.528199999999998</v>
      </c>
      <c r="H47">
        <f xml:space="preserve"> [1]nominal_nonAna!$K47</f>
        <v>272.27199999999999</v>
      </c>
      <c r="I47">
        <f>[1]nominal_nonAna!$L47</f>
        <v>20.0654</v>
      </c>
      <c r="J47">
        <f>[1]nominal_nonAna!$M47</f>
        <v>0.27339999999999998</v>
      </c>
      <c r="K47">
        <f xml:space="preserve"> [1]nominal_nonAna!$N47</f>
        <v>1.7830599999999999E-2</v>
      </c>
    </row>
    <row r="48" spans="1:11">
      <c r="A48" s="49"/>
      <c r="B48" s="49"/>
      <c r="C48" s="4" t="s">
        <v>30</v>
      </c>
      <c r="D48">
        <f xml:space="preserve"> [1]nominal_nonAna!$E48</f>
        <v>757.81299999999999</v>
      </c>
      <c r="E48">
        <f xml:space="preserve"> [1]nominal_nonAna!$F48</f>
        <v>29.731300000000001</v>
      </c>
      <c r="F48">
        <f xml:space="preserve"> [1]nominal_nonAna!$I48</f>
        <v>566.53599999999994</v>
      </c>
      <c r="G48">
        <f xml:space="preserve"> [1]nominal_nonAna!$J48</f>
        <v>26.845099999999999</v>
      </c>
      <c r="H48">
        <f xml:space="preserve"> [1]nominal_nonAna!$K48</f>
        <v>191.27799999999999</v>
      </c>
      <c r="I48">
        <f>[1]nominal_nonAna!$L48</f>
        <v>16.820900000000002</v>
      </c>
      <c r="J48">
        <f>[1]nominal_nonAna!$M48</f>
        <v>0.25240699999999999</v>
      </c>
      <c r="K48">
        <f xml:space="preserve"> [1]nominal_nonAna!$N48</f>
        <v>1.98651E-2</v>
      </c>
    </row>
    <row r="49" spans="1:11">
      <c r="A49" s="49"/>
      <c r="B49" s="49"/>
      <c r="C49" s="4" t="s">
        <v>31</v>
      </c>
      <c r="D49">
        <f xml:space="preserve"> [1]nominal_nonAna!$E49</f>
        <v>536.755</v>
      </c>
      <c r="E49">
        <f xml:space="preserve"> [1]nominal_nonAna!$F49</f>
        <v>24.648700000000002</v>
      </c>
      <c r="F49">
        <f xml:space="preserve"> [1]nominal_nonAna!$I49</f>
        <v>410.83100000000002</v>
      </c>
      <c r="G49">
        <f xml:space="preserve"> [1]nominal_nonAna!$J49</f>
        <v>22.377600000000001</v>
      </c>
      <c r="H49">
        <f xml:space="preserve"> [1]nominal_nonAna!$K49</f>
        <v>125.92400000000001</v>
      </c>
      <c r="I49">
        <f>[1]nominal_nonAna!$L49</f>
        <v>13.351699999999999</v>
      </c>
      <c r="J49">
        <f>[1]nominal_nonAna!$M49</f>
        <v>0.234602</v>
      </c>
      <c r="K49">
        <f xml:space="preserve"> [1]nominal_nonAna!$N49</f>
        <v>2.2420800000000001E-2</v>
      </c>
    </row>
    <row r="50" spans="1:11">
      <c r="A50" s="49"/>
      <c r="B50" s="49"/>
      <c r="C50" s="4" t="s">
        <v>32</v>
      </c>
      <c r="D50">
        <f xml:space="preserve"> [1]nominal_nonAna!$E50</f>
        <v>350.05700000000002</v>
      </c>
      <c r="E50">
        <f xml:space="preserve"> [1]nominal_nonAna!$F50</f>
        <v>19.651399999999999</v>
      </c>
      <c r="F50">
        <f xml:space="preserve"> [1]nominal_nonAna!$I50</f>
        <v>260.01400000000001</v>
      </c>
      <c r="G50">
        <f xml:space="preserve"> [1]nominal_nonAna!$J50</f>
        <v>17.6968</v>
      </c>
      <c r="H50">
        <f xml:space="preserve"> [1]nominal_nonAna!$K50</f>
        <v>90.042500000000004</v>
      </c>
      <c r="I50">
        <f>[1]nominal_nonAna!$L50</f>
        <v>11.2102</v>
      </c>
      <c r="J50">
        <f>[1]nominal_nonAna!$M50</f>
        <v>0.25722299999999998</v>
      </c>
      <c r="K50">
        <f xml:space="preserve"> [1]nominal_nonAna!$N50</f>
        <v>2.8583500000000001E-2</v>
      </c>
    </row>
    <row r="51" spans="1:11">
      <c r="A51" s="49"/>
      <c r="B51" s="49"/>
      <c r="C51" s="4" t="s">
        <v>33</v>
      </c>
      <c r="D51">
        <f xml:space="preserve"> [1]nominal_nonAna!$E51</f>
        <v>332.79</v>
      </c>
      <c r="E51">
        <f xml:space="preserve"> [1]nominal_nonAna!$F51</f>
        <v>18.9754</v>
      </c>
      <c r="F51">
        <f xml:space="preserve"> [1]nominal_nonAna!$I51</f>
        <v>262.084</v>
      </c>
      <c r="G51">
        <f xml:space="preserve"> [1]nominal_nonAna!$J51</f>
        <v>17.6721</v>
      </c>
      <c r="H51">
        <f xml:space="preserve"> [1]nominal_nonAna!$K51</f>
        <v>70.706199999999995</v>
      </c>
      <c r="I51">
        <f>[1]nominal_nonAna!$L51</f>
        <v>10.258599999999999</v>
      </c>
      <c r="J51">
        <f>[1]nominal_nonAna!$M51</f>
        <v>0.21246499999999999</v>
      </c>
      <c r="K51">
        <f xml:space="preserve"> [1]nominal_nonAna!$N51</f>
        <v>2.8345800000000001E-2</v>
      </c>
    </row>
    <row r="52" spans="1:11">
      <c r="A52" s="49" t="s">
        <v>9</v>
      </c>
      <c r="B52" s="49" t="s">
        <v>4</v>
      </c>
      <c r="C52" s="4" t="s">
        <v>28</v>
      </c>
      <c r="D52">
        <f xml:space="preserve"> [1]nominal_nonAna!$E52</f>
        <v>545.37400000000002</v>
      </c>
      <c r="E52">
        <f xml:space="preserve"> [1]nominal_nonAna!$F52</f>
        <v>29.907699999999998</v>
      </c>
      <c r="F52">
        <f xml:space="preserve"> [1]nominal_nonAna!$I52</f>
        <v>412.00799999999998</v>
      </c>
      <c r="G52">
        <f xml:space="preserve"> [1]nominal_nonAna!$J52</f>
        <v>26.68</v>
      </c>
      <c r="H52">
        <f xml:space="preserve"> [1]nominal_nonAna!$K52</f>
        <v>133.36600000000001</v>
      </c>
      <c r="I52">
        <f>[1]nominal_nonAna!$L52</f>
        <v>15.963200000000001</v>
      </c>
      <c r="J52">
        <f>[1]nominal_nonAna!$M52</f>
        <v>0.24454000000000001</v>
      </c>
      <c r="K52">
        <f xml:space="preserve"> [1]nominal_nonAna!$N52</f>
        <v>2.60174E-2</v>
      </c>
    </row>
    <row r="53" spans="1:11">
      <c r="A53" s="49"/>
      <c r="B53" s="49"/>
      <c r="C53" s="4" t="s">
        <v>29</v>
      </c>
      <c r="D53">
        <f xml:space="preserve"> [1]nominal_nonAna!$E53</f>
        <v>475.39299999999997</v>
      </c>
      <c r="E53">
        <f xml:space="preserve"> [1]nominal_nonAna!$F53</f>
        <v>25.1159</v>
      </c>
      <c r="F53">
        <f xml:space="preserve"> [1]nominal_nonAna!$I53</f>
        <v>370.99700000000001</v>
      </c>
      <c r="G53">
        <f xml:space="preserve"> [1]nominal_nonAna!$J53</f>
        <v>23.285900000000002</v>
      </c>
      <c r="H53">
        <f xml:space="preserve"> [1]nominal_nonAna!$K53</f>
        <v>104.396</v>
      </c>
      <c r="I53">
        <f>[1]nominal_nonAna!$L53</f>
        <v>13.7285</v>
      </c>
      <c r="J53">
        <f>[1]nominal_nonAna!$M53</f>
        <v>0.21959999999999999</v>
      </c>
      <c r="K53">
        <f xml:space="preserve"> [1]nominal_nonAna!$N53</f>
        <v>2.6445300000000001E-2</v>
      </c>
    </row>
    <row r="54" spans="1:11">
      <c r="A54" s="49"/>
      <c r="B54" s="49"/>
      <c r="C54" s="4" t="s">
        <v>30</v>
      </c>
      <c r="D54">
        <f xml:space="preserve"> [1]nominal_nonAna!$E54</f>
        <v>376.65699999999998</v>
      </c>
      <c r="E54">
        <f xml:space="preserve"> [1]nominal_nonAna!$F54</f>
        <v>22.131900000000002</v>
      </c>
      <c r="F54">
        <f xml:space="preserve"> [1]nominal_nonAna!$I54</f>
        <v>293.81599999999997</v>
      </c>
      <c r="G54">
        <f xml:space="preserve"> [1]nominal_nonAna!$J54</f>
        <v>20.304200000000002</v>
      </c>
      <c r="H54">
        <f xml:space="preserve"> [1]nominal_nonAna!$K54</f>
        <v>82.841700000000003</v>
      </c>
      <c r="I54">
        <f>[1]nominal_nonAna!$L54</f>
        <v>11.7431</v>
      </c>
      <c r="J54">
        <f>[1]nominal_nonAna!$M54</f>
        <v>0.219939</v>
      </c>
      <c r="K54">
        <f xml:space="preserve"> [1]nominal_nonAna!$N54</f>
        <v>2.8372700000000001E-2</v>
      </c>
    </row>
    <row r="55" spans="1:11">
      <c r="A55" s="49"/>
      <c r="B55" s="49"/>
      <c r="C55" s="4" t="s">
        <v>31</v>
      </c>
      <c r="D55">
        <f xml:space="preserve"> [1]nominal_nonAna!$E55</f>
        <v>210.232</v>
      </c>
      <c r="E55">
        <f xml:space="preserve"> [1]nominal_nonAna!$F55</f>
        <v>16.625</v>
      </c>
      <c r="F55">
        <f xml:space="preserve"> [1]nominal_nonAna!$I55</f>
        <v>182.32599999999999</v>
      </c>
      <c r="G55">
        <f xml:space="preserve"> [1]nominal_nonAna!$J55</f>
        <v>15.9068</v>
      </c>
      <c r="H55">
        <f xml:space="preserve"> [1]nominal_nonAna!$K55</f>
        <v>27.905999999999999</v>
      </c>
      <c r="I55">
        <f>[1]nominal_nonAna!$L55</f>
        <v>7.0718399999999999</v>
      </c>
      <c r="J55">
        <f>[1]nominal_nonAna!$M55</f>
        <v>0.132739</v>
      </c>
      <c r="K55">
        <f xml:space="preserve"> [1]nominal_nonAna!$N55</f>
        <v>3.1958500000000001E-2</v>
      </c>
    </row>
    <row r="56" spans="1:11">
      <c r="A56" s="49"/>
      <c r="B56" s="49"/>
      <c r="C56" s="4" t="s">
        <v>32</v>
      </c>
      <c r="D56">
        <f xml:space="preserve"> [1]nominal_nonAna!$E56</f>
        <v>157.726</v>
      </c>
      <c r="E56">
        <f xml:space="preserve"> [1]nominal_nonAna!$F56</f>
        <v>13.77</v>
      </c>
      <c r="F56">
        <f xml:space="preserve"> [1]nominal_nonAna!$I56</f>
        <v>130.45400000000001</v>
      </c>
      <c r="G56">
        <f xml:space="preserve"> [1]nominal_nonAna!$J56</f>
        <v>12.9299</v>
      </c>
      <c r="H56">
        <f xml:space="preserve"> [1]nominal_nonAna!$K56</f>
        <v>27.271599999999999</v>
      </c>
      <c r="I56">
        <f>[1]nominal_nonAna!$L56</f>
        <v>6.5679299999999996</v>
      </c>
      <c r="J56">
        <f>[1]nominal_nonAna!$M56</f>
        <v>0.172906</v>
      </c>
      <c r="K56">
        <f xml:space="preserve"> [1]nominal_nonAna!$N56</f>
        <v>3.8809099999999999E-2</v>
      </c>
    </row>
    <row r="57" spans="1:11">
      <c r="A57" s="49"/>
      <c r="B57" s="49"/>
      <c r="C57" s="4" t="s">
        <v>33</v>
      </c>
      <c r="D57">
        <f xml:space="preserve"> [1]nominal_nonAna!$E57</f>
        <v>121.965</v>
      </c>
      <c r="E57">
        <f xml:space="preserve"> [1]nominal_nonAna!$F57</f>
        <v>11.737</v>
      </c>
      <c r="F57">
        <f xml:space="preserve"> [1]nominal_nonAna!$I57</f>
        <v>100.461</v>
      </c>
      <c r="G57">
        <f xml:space="preserve"> [1]nominal_nonAna!$J57</f>
        <v>11.1425</v>
      </c>
      <c r="H57">
        <f xml:space="preserve"> [1]nominal_nonAna!$K57</f>
        <v>21.504000000000001</v>
      </c>
      <c r="I57">
        <f>[1]nominal_nonAna!$L57</f>
        <v>5.9139499999999998</v>
      </c>
      <c r="J57">
        <f>[1]nominal_nonAna!$M57</f>
        <v>0.176313</v>
      </c>
      <c r="K57">
        <f xml:space="preserve"> [1]nominal_nonAna!$N57</f>
        <v>4.5423499999999999E-2</v>
      </c>
    </row>
    <row r="58" spans="1:11">
      <c r="A58" s="49"/>
      <c r="B58" s="49" t="s">
        <v>10</v>
      </c>
      <c r="C58" s="4" t="s">
        <v>28</v>
      </c>
      <c r="D58">
        <f xml:space="preserve"> [1]nominal_nonAna!$E58</f>
        <v>744.82899999999995</v>
      </c>
      <c r="E58">
        <f xml:space="preserve"> [1]nominal_nonAna!$F58</f>
        <v>38.1798</v>
      </c>
      <c r="F58">
        <f xml:space="preserve"> [1]nominal_nonAna!$I58</f>
        <v>561.57500000000005</v>
      </c>
      <c r="G58">
        <f xml:space="preserve"> [1]nominal_nonAna!$J58</f>
        <v>33.7363</v>
      </c>
      <c r="H58">
        <f xml:space="preserve"> [1]nominal_nonAna!$K58</f>
        <v>183.25299999999999</v>
      </c>
      <c r="I58">
        <f>[1]nominal_nonAna!$L58</f>
        <v>19.943000000000001</v>
      </c>
      <c r="J58">
        <f>[1]nominal_nonAna!$M58</f>
        <v>0.246034</v>
      </c>
      <c r="K58">
        <f xml:space="preserve"> [1]nominal_nonAna!$N58</f>
        <v>2.3619100000000001E-2</v>
      </c>
    </row>
    <row r="59" spans="1:11">
      <c r="A59" s="49"/>
      <c r="B59" s="49"/>
      <c r="C59" s="4" t="s">
        <v>29</v>
      </c>
      <c r="D59">
        <f xml:space="preserve"> [1]nominal_nonAna!$E59</f>
        <v>666.00300000000004</v>
      </c>
      <c r="E59">
        <f xml:space="preserve"> [1]nominal_nonAna!$F59</f>
        <v>31.956800000000001</v>
      </c>
      <c r="F59">
        <f xml:space="preserve"> [1]nominal_nonAna!$I59</f>
        <v>535.78499999999997</v>
      </c>
      <c r="G59">
        <f xml:space="preserve"> [1]nominal_nonAna!$J59</f>
        <v>29.8278</v>
      </c>
      <c r="H59">
        <f xml:space="preserve"> [1]nominal_nonAna!$K59</f>
        <v>130.21899999999999</v>
      </c>
      <c r="I59">
        <f>[1]nominal_nonAna!$L59</f>
        <v>16.364999999999998</v>
      </c>
      <c r="J59">
        <f>[1]nominal_nonAna!$M59</f>
        <v>0.195522</v>
      </c>
      <c r="K59">
        <f xml:space="preserve"> [1]nominal_nonAna!$N59</f>
        <v>2.2710399999999999E-2</v>
      </c>
    </row>
    <row r="60" spans="1:11">
      <c r="A60" s="49"/>
      <c r="B60" s="49"/>
      <c r="C60" s="4" t="s">
        <v>30</v>
      </c>
      <c r="D60">
        <f xml:space="preserve"> [1]nominal_nonAna!$E60</f>
        <v>520.06299999999999</v>
      </c>
      <c r="E60">
        <f xml:space="preserve"> [1]nominal_nonAna!$F60</f>
        <v>28.272500000000001</v>
      </c>
      <c r="F60">
        <f xml:space="preserve"> [1]nominal_nonAna!$I60</f>
        <v>422.64600000000002</v>
      </c>
      <c r="G60">
        <f xml:space="preserve"> [1]nominal_nonAna!$J60</f>
        <v>26.2483</v>
      </c>
      <c r="H60">
        <f xml:space="preserve"> [1]nominal_nonAna!$K60</f>
        <v>97.416399999999996</v>
      </c>
      <c r="I60">
        <f>[1]nominal_nonAna!$L60</f>
        <v>13.751300000000001</v>
      </c>
      <c r="J60">
        <f>[1]nominal_nonAna!$M60</f>
        <v>0.18731700000000001</v>
      </c>
      <c r="K60">
        <f xml:space="preserve"> [1]nominal_nonAna!$N60</f>
        <v>2.4402099999999999E-2</v>
      </c>
    </row>
    <row r="61" spans="1:11">
      <c r="A61" s="49"/>
      <c r="B61" s="49"/>
      <c r="C61" s="4" t="s">
        <v>31</v>
      </c>
      <c r="D61">
        <f xml:space="preserve"> [1]nominal_nonAna!$E61</f>
        <v>260.267</v>
      </c>
      <c r="E61">
        <f xml:space="preserve"> [1]nominal_nonAna!$F61</f>
        <v>19.854600000000001</v>
      </c>
      <c r="F61">
        <f xml:space="preserve"> [1]nominal_nonAna!$I61</f>
        <v>227.761</v>
      </c>
      <c r="G61">
        <f xml:space="preserve"> [1]nominal_nonAna!$J61</f>
        <v>19.0261</v>
      </c>
      <c r="H61">
        <f xml:space="preserve"> [1]nominal_nonAna!$K61</f>
        <v>32.506</v>
      </c>
      <c r="I61">
        <f>[1]nominal_nonAna!$L61</f>
        <v>8.1399500000000007</v>
      </c>
      <c r="J61">
        <f>[1]nominal_nonAna!$M61</f>
        <v>0.12489500000000001</v>
      </c>
      <c r="K61">
        <f xml:space="preserve"> [1]nominal_nonAna!$N61</f>
        <v>2.9788800000000001E-2</v>
      </c>
    </row>
    <row r="62" spans="1:11">
      <c r="A62" s="49"/>
      <c r="B62" s="49"/>
      <c r="C62" s="4" t="s">
        <v>32</v>
      </c>
      <c r="D62">
        <f xml:space="preserve"> [1]nominal_nonAna!$E62</f>
        <v>212.62799999999999</v>
      </c>
      <c r="E62">
        <f xml:space="preserve"> [1]nominal_nonAna!$F62</f>
        <v>16.774899999999999</v>
      </c>
      <c r="F62">
        <f xml:space="preserve"> [1]nominal_nonAna!$I62</f>
        <v>180.33600000000001</v>
      </c>
      <c r="G62">
        <f xml:space="preserve"> [1]nominal_nonAna!$J62</f>
        <v>15.881600000000001</v>
      </c>
      <c r="H62">
        <f xml:space="preserve"> [1]nominal_nonAna!$K62</f>
        <v>32.292299999999997</v>
      </c>
      <c r="I62">
        <f>[1]nominal_nonAna!$L62</f>
        <v>7.5034000000000001</v>
      </c>
      <c r="J62">
        <f>[1]nominal_nonAna!$M62</f>
        <v>0.15187200000000001</v>
      </c>
      <c r="K62">
        <f xml:space="preserve"> [1]nominal_nonAna!$N62</f>
        <v>3.31925E-2</v>
      </c>
    </row>
    <row r="63" spans="1:11">
      <c r="A63" s="49"/>
      <c r="B63" s="49"/>
      <c r="C63" s="4" t="s">
        <v>33</v>
      </c>
      <c r="D63">
        <f xml:space="preserve"> [1]nominal_nonAna!$E63</f>
        <v>187.97200000000001</v>
      </c>
      <c r="E63">
        <f xml:space="preserve"> [1]nominal_nonAna!$F63</f>
        <v>14.976599999999999</v>
      </c>
      <c r="F63">
        <f xml:space="preserve"> [1]nominal_nonAna!$I63</f>
        <v>157.542</v>
      </c>
      <c r="G63">
        <f xml:space="preserve"> [1]nominal_nonAna!$J63</f>
        <v>14.2493</v>
      </c>
      <c r="H63">
        <f xml:space="preserve"> [1]nominal_nonAna!$K63</f>
        <v>30.430099999999999</v>
      </c>
      <c r="I63">
        <f>[1]nominal_nonAna!$L63</f>
        <v>7.1670600000000002</v>
      </c>
      <c r="J63">
        <f>[1]nominal_nonAna!$M63</f>
        <v>0.161886</v>
      </c>
      <c r="K63">
        <f xml:space="preserve"> [1]nominal_nonAna!$N63</f>
        <v>3.58804E-2</v>
      </c>
    </row>
    <row r="64" spans="1:11">
      <c r="A64" s="49" t="s">
        <v>11</v>
      </c>
      <c r="B64" s="49" t="s">
        <v>4</v>
      </c>
      <c r="C64" s="6" t="s">
        <v>28</v>
      </c>
      <c r="D64">
        <f xml:space="preserve"> [1]nominal_nonAna!$E64</f>
        <v>694.16</v>
      </c>
      <c r="E64">
        <f xml:space="preserve"> [1]nominal_nonAna!$F64</f>
        <v>32.491300000000003</v>
      </c>
      <c r="F64">
        <f xml:space="preserve"> [1]nominal_nonAna!$I64</f>
        <v>549.45299999999997</v>
      </c>
      <c r="G64">
        <f xml:space="preserve"> [1]nominal_nonAna!$J64</f>
        <v>29.868300000000001</v>
      </c>
      <c r="H64">
        <f xml:space="preserve"> [1]nominal_nonAna!$K64</f>
        <v>144.70699999999999</v>
      </c>
      <c r="I64">
        <f>[1]nominal_nonAna!$L64</f>
        <v>16.630600000000001</v>
      </c>
      <c r="J64">
        <f>[1]nominal_nonAna!$M64</f>
        <v>0.20846300000000001</v>
      </c>
      <c r="K64">
        <f xml:space="preserve"> [1]nominal_nonAna!$N64</f>
        <v>2.1880799999999999E-2</v>
      </c>
    </row>
    <row r="65" spans="1:11">
      <c r="A65" s="49"/>
      <c r="B65" s="49"/>
      <c r="C65" s="6" t="s">
        <v>29</v>
      </c>
      <c r="D65">
        <f xml:space="preserve"> [1]nominal_nonAna!$E65</f>
        <v>555.88900000000001</v>
      </c>
      <c r="E65">
        <f xml:space="preserve"> [1]nominal_nonAna!$F65</f>
        <v>27.877600000000001</v>
      </c>
      <c r="F65">
        <f xml:space="preserve"> [1]nominal_nonAna!$I65</f>
        <v>446.71</v>
      </c>
      <c r="G65">
        <f xml:space="preserve"> [1]nominal_nonAna!$J65</f>
        <v>26.107099999999999</v>
      </c>
      <c r="H65">
        <f xml:space="preserve"> [1]nominal_nonAna!$K65</f>
        <v>109.179</v>
      </c>
      <c r="I65">
        <f>[1]nominal_nonAna!$L65</f>
        <v>14.4808</v>
      </c>
      <c r="J65">
        <f>[1]nominal_nonAna!$M65</f>
        <v>0.196404</v>
      </c>
      <c r="K65">
        <f xml:space="preserve"> [1]nominal_nonAna!$N65</f>
        <v>2.4115999999999999E-2</v>
      </c>
    </row>
    <row r="66" spans="1:11">
      <c r="A66" s="49"/>
      <c r="B66" s="49"/>
      <c r="C66" s="6" t="s">
        <v>30</v>
      </c>
      <c r="D66">
        <f xml:space="preserve"> [1]nominal_nonAna!$E66</f>
        <v>391.52600000000001</v>
      </c>
      <c r="E66">
        <f xml:space="preserve"> [1]nominal_nonAna!$F66</f>
        <v>22.748799999999999</v>
      </c>
      <c r="F66">
        <f xml:space="preserve"> [1]nominal_nonAna!$I66</f>
        <v>318.22800000000001</v>
      </c>
      <c r="G66">
        <f xml:space="preserve"> [1]nominal_nonAna!$J66</f>
        <v>21.441800000000001</v>
      </c>
      <c r="H66">
        <f xml:space="preserve"> [1]nominal_nonAna!$K66</f>
        <v>73.298100000000005</v>
      </c>
      <c r="I66">
        <f>[1]nominal_nonAna!$L66</f>
        <v>11.6623</v>
      </c>
      <c r="J66">
        <f>[1]nominal_nonAna!$M66</f>
        <v>0.18721099999999999</v>
      </c>
      <c r="K66">
        <f xml:space="preserve"> [1]nominal_nonAna!$N66</f>
        <v>2.7729699999999999E-2</v>
      </c>
    </row>
    <row r="67" spans="1:11">
      <c r="A67" s="49"/>
      <c r="B67" s="49"/>
      <c r="C67" s="6" t="s">
        <v>31</v>
      </c>
      <c r="D67">
        <f xml:space="preserve"> [1]nominal_nonAna!$E67</f>
        <v>271.13400000000001</v>
      </c>
      <c r="E67">
        <f xml:space="preserve"> [1]nominal_nonAna!$F67</f>
        <v>18.699300000000001</v>
      </c>
      <c r="F67">
        <f xml:space="preserve"> [1]nominal_nonAna!$I67</f>
        <v>209.83099999999999</v>
      </c>
      <c r="G67">
        <f xml:space="preserve"> [1]nominal_nonAna!$J67</f>
        <v>17.207799999999999</v>
      </c>
      <c r="H67">
        <f xml:space="preserve"> [1]nominal_nonAna!$K67</f>
        <v>61.303199999999997</v>
      </c>
      <c r="I67">
        <f>[1]nominal_nonAna!$L67</f>
        <v>10.2255</v>
      </c>
      <c r="J67">
        <f>[1]nominal_nonAna!$M67</f>
        <v>0.22609899999999999</v>
      </c>
      <c r="K67">
        <f xml:space="preserve"> [1]nominal_nonAna!$N67</f>
        <v>3.4339399999999999E-2</v>
      </c>
    </row>
    <row r="68" spans="1:11">
      <c r="A68" s="49"/>
      <c r="B68" s="49"/>
      <c r="C68" s="6" t="s">
        <v>32</v>
      </c>
      <c r="D68">
        <f xml:space="preserve"> [1]nominal_nonAna!$E68</f>
        <v>158.96199999999999</v>
      </c>
      <c r="E68">
        <f xml:space="preserve"> [1]nominal_nonAna!$F68</f>
        <v>14.1213</v>
      </c>
      <c r="F68">
        <f xml:space="preserve"> [1]nominal_nonAna!$I68</f>
        <v>127.17700000000001</v>
      </c>
      <c r="G68">
        <f xml:space="preserve"> [1]nominal_nonAna!$J68</f>
        <v>13.279</v>
      </c>
      <c r="H68">
        <f xml:space="preserve"> [1]nominal_nonAna!$K68</f>
        <v>31.784600000000001</v>
      </c>
      <c r="I68">
        <f>[1]nominal_nonAna!$L68</f>
        <v>7.52773</v>
      </c>
      <c r="J68">
        <f>[1]nominal_nonAna!$M68</f>
        <v>0.19995099999999999</v>
      </c>
      <c r="K68">
        <f xml:space="preserve"> [1]nominal_nonAna!$N68</f>
        <v>4.3898100000000002E-2</v>
      </c>
    </row>
    <row r="69" spans="1:11">
      <c r="A69" s="49"/>
      <c r="B69" s="49"/>
      <c r="C69" s="6" t="s">
        <v>33</v>
      </c>
      <c r="D69">
        <f xml:space="preserve"> [1]nominal_nonAna!$E69</f>
        <v>151.012</v>
      </c>
      <c r="E69">
        <f xml:space="preserve"> [1]nominal_nonAna!$F69</f>
        <v>13.498100000000001</v>
      </c>
      <c r="F69">
        <f xml:space="preserve"> [1]nominal_nonAna!$I69</f>
        <v>126.705</v>
      </c>
      <c r="G69">
        <f xml:space="preserve"> [1]nominal_nonAna!$J69</f>
        <v>12.9177</v>
      </c>
      <c r="H69">
        <f xml:space="preserve"> [1]nominal_nonAna!$K69</f>
        <v>24.306999999999999</v>
      </c>
      <c r="I69">
        <f>[1]nominal_nonAna!$L69</f>
        <v>6.5820100000000004</v>
      </c>
      <c r="J69">
        <f>[1]nominal_nonAna!$M69</f>
        <v>0.16096099999999999</v>
      </c>
      <c r="K69">
        <f xml:space="preserve"> [1]nominal_nonAna!$N69</f>
        <v>4.1142999999999999E-2</v>
      </c>
    </row>
    <row r="70" spans="1:11">
      <c r="A70" s="49"/>
      <c r="B70" s="49" t="s">
        <v>12</v>
      </c>
      <c r="C70" s="6" t="s">
        <v>28</v>
      </c>
      <c r="D70">
        <f xml:space="preserve"> [1]nominal_nonAna!$E70</f>
        <v>2009.35</v>
      </c>
      <c r="E70">
        <f xml:space="preserve"> [1]nominal_nonAna!$F70</f>
        <v>84.131500000000003</v>
      </c>
      <c r="F70">
        <f xml:space="preserve"> [1]nominal_nonAna!$I70</f>
        <v>1661.59</v>
      </c>
      <c r="G70">
        <f xml:space="preserve"> [1]nominal_nonAna!$J70</f>
        <v>76.996600000000001</v>
      </c>
      <c r="H70">
        <f xml:space="preserve"> [1]nominal_nonAna!$K70</f>
        <v>347.76400000000001</v>
      </c>
      <c r="I70">
        <f>[1]nominal_nonAna!$L70</f>
        <v>36.061399999999999</v>
      </c>
      <c r="J70">
        <f>[1]nominal_nonAna!$M70</f>
        <v>0.173073</v>
      </c>
      <c r="K70">
        <f xml:space="preserve"> [1]nominal_nonAna!$N70</f>
        <v>1.6418700000000001E-2</v>
      </c>
    </row>
    <row r="71" spans="1:11">
      <c r="A71" s="49"/>
      <c r="B71" s="49"/>
      <c r="C71" s="6" t="s">
        <v>29</v>
      </c>
      <c r="D71">
        <f xml:space="preserve"> [1]nominal_nonAna!$E71</f>
        <v>1690.26</v>
      </c>
      <c r="E71">
        <f xml:space="preserve"> [1]nominal_nonAna!$F71</f>
        <v>69.767700000000005</v>
      </c>
      <c r="F71">
        <f xml:space="preserve"> [1]nominal_nonAna!$I71</f>
        <v>1469.99</v>
      </c>
      <c r="G71">
        <f xml:space="preserve"> [1]nominal_nonAna!$J71</f>
        <v>65.935199999999995</v>
      </c>
      <c r="H71">
        <f xml:space="preserve"> [1]nominal_nonAna!$K71</f>
        <v>220.26499999999999</v>
      </c>
      <c r="I71">
        <f>[1]nominal_nonAna!$L71</f>
        <v>27.359400000000001</v>
      </c>
      <c r="J71">
        <f>[1]nominal_nonAna!$M71</f>
        <v>0.13031400000000001</v>
      </c>
      <c r="K71">
        <f xml:space="preserve"> [1]nominal_nonAna!$N71</f>
        <v>1.5266699999999999E-2</v>
      </c>
    </row>
    <row r="72" spans="1:11">
      <c r="A72" s="49"/>
      <c r="B72" s="49"/>
      <c r="C72" s="6" t="s">
        <v>30</v>
      </c>
      <c r="D72">
        <f xml:space="preserve"> [1]nominal_nonAna!$E72</f>
        <v>1242.1400000000001</v>
      </c>
      <c r="E72">
        <f xml:space="preserve"> [1]nominal_nonAna!$F72</f>
        <v>53.807899999999997</v>
      </c>
      <c r="F72">
        <f xml:space="preserve"> [1]nominal_nonAna!$I72</f>
        <v>1060.8</v>
      </c>
      <c r="G72">
        <f xml:space="preserve"> [1]nominal_nonAna!$J72</f>
        <v>50.798499999999997</v>
      </c>
      <c r="H72">
        <f xml:space="preserve"> [1]nominal_nonAna!$K72</f>
        <v>181.33600000000001</v>
      </c>
      <c r="I72">
        <f>[1]nominal_nonAna!$L72</f>
        <v>23.0337</v>
      </c>
      <c r="J72">
        <f>[1]nominal_nonAna!$M72</f>
        <v>0.14598700000000001</v>
      </c>
      <c r="K72">
        <f xml:space="preserve"> [1]nominal_nonAna!$N72</f>
        <v>1.74319E-2</v>
      </c>
    </row>
    <row r="73" spans="1:11">
      <c r="A73" s="49"/>
      <c r="B73" s="49"/>
      <c r="C73" s="6" t="s">
        <v>31</v>
      </c>
      <c r="D73">
        <f xml:space="preserve"> [1]nominal_nonAna!$E73</f>
        <v>787.31100000000004</v>
      </c>
      <c r="E73">
        <f xml:space="preserve"> [1]nominal_nonAna!$F73</f>
        <v>38.566800000000001</v>
      </c>
      <c r="F73">
        <f xml:space="preserve"> [1]nominal_nonAna!$I73</f>
        <v>650.33600000000001</v>
      </c>
      <c r="G73">
        <f xml:space="preserve"> [1]nominal_nonAna!$J73</f>
        <v>35.994799999999998</v>
      </c>
      <c r="H73">
        <f xml:space="preserve"> [1]nominal_nonAna!$K73</f>
        <v>136.97499999999999</v>
      </c>
      <c r="I73">
        <f>[1]nominal_nonAna!$L73</f>
        <v>18.049299999999999</v>
      </c>
      <c r="J73">
        <f>[1]nominal_nonAna!$M73</f>
        <v>0.17397799999999999</v>
      </c>
      <c r="K73">
        <f xml:space="preserve"> [1]nominal_nonAna!$N73</f>
        <v>2.1282300000000001E-2</v>
      </c>
    </row>
    <row r="74" spans="1:11">
      <c r="A74" s="49"/>
      <c r="B74" s="49"/>
      <c r="C74" s="6" t="s">
        <v>32</v>
      </c>
      <c r="D74">
        <f xml:space="preserve"> [1]nominal_nonAna!$E74</f>
        <v>541.69500000000005</v>
      </c>
      <c r="E74">
        <f xml:space="preserve"> [1]nominal_nonAna!$F74</f>
        <v>30.2743</v>
      </c>
      <c r="F74">
        <f xml:space="preserve"> [1]nominal_nonAna!$I74</f>
        <v>465.2</v>
      </c>
      <c r="G74">
        <f xml:space="preserve"> [1]nominal_nonAna!$J74</f>
        <v>29.138400000000001</v>
      </c>
      <c r="H74">
        <f xml:space="preserve"> [1]nominal_nonAna!$K74</f>
        <v>76.495699999999999</v>
      </c>
      <c r="I74">
        <f>[1]nominal_nonAna!$L74</f>
        <v>13.833600000000001</v>
      </c>
      <c r="J74">
        <f>[1]nominal_nonAna!$M74</f>
        <v>0.14121500000000001</v>
      </c>
      <c r="K74">
        <f xml:space="preserve"> [1]nominal_nonAna!$N74</f>
        <v>2.42875E-2</v>
      </c>
    </row>
    <row r="75" spans="1:11">
      <c r="A75" s="49"/>
      <c r="B75" s="49"/>
      <c r="C75" s="6" t="s">
        <v>33</v>
      </c>
      <c r="D75">
        <f xml:space="preserve"> [1]nominal_nonAna!$E75</f>
        <v>497.548</v>
      </c>
      <c r="E75">
        <f xml:space="preserve"> [1]nominal_nonAna!$F75</f>
        <v>26.496099999999998</v>
      </c>
      <c r="F75">
        <f xml:space="preserve"> [1]nominal_nonAna!$I75</f>
        <v>418.83800000000002</v>
      </c>
      <c r="G75">
        <f xml:space="preserve"> [1]nominal_nonAna!$J75</f>
        <v>25.553899999999999</v>
      </c>
      <c r="H75">
        <f xml:space="preserve"> [1]nominal_nonAna!$K75</f>
        <v>78.709500000000006</v>
      </c>
      <c r="I75">
        <f>[1]nominal_nonAna!$L75</f>
        <v>13.156000000000001</v>
      </c>
      <c r="J75">
        <f>[1]nominal_nonAna!$M75</f>
        <v>0.158195</v>
      </c>
      <c r="K75">
        <f xml:space="preserve"> [1]nominal_nonAna!$N75</f>
        <v>2.5063800000000001E-2</v>
      </c>
    </row>
    <row r="76" spans="1:11">
      <c r="A76" s="49"/>
      <c r="B76" s="49" t="s">
        <v>43</v>
      </c>
      <c r="C76" s="6" t="s">
        <v>28</v>
      </c>
      <c r="D76">
        <f xml:space="preserve"> [1]nominal_nonAna!$E76</f>
        <v>1281.5999999999999</v>
      </c>
      <c r="E76">
        <f xml:space="preserve"> [1]nominal_nonAna!$F76</f>
        <v>77.717799999999997</v>
      </c>
      <c r="F76">
        <f xml:space="preserve"> [1]nominal_nonAna!$I76</f>
        <v>1088.29</v>
      </c>
      <c r="G76">
        <f xml:space="preserve"> [1]nominal_nonAna!$J76</f>
        <v>71.820899999999995</v>
      </c>
      <c r="H76">
        <f xml:space="preserve"> [1]nominal_nonAna!$K76</f>
        <v>193.304</v>
      </c>
      <c r="I76">
        <f>[1]nominal_nonAna!$L76</f>
        <v>30.6631</v>
      </c>
      <c r="J76">
        <f>[1]nominal_nonAna!$M76</f>
        <v>0.15082999999999999</v>
      </c>
      <c r="K76">
        <f xml:space="preserve"> [1]nominal_nonAna!$N76</f>
        <v>2.2108300000000001E-2</v>
      </c>
    </row>
    <row r="77" spans="1:11">
      <c r="A77" s="49"/>
      <c r="B77" s="49"/>
      <c r="C77" s="6" t="s">
        <v>29</v>
      </c>
      <c r="D77">
        <f xml:space="preserve"> [1]nominal_nonAna!$E77</f>
        <v>1109.8399999999999</v>
      </c>
      <c r="E77">
        <f xml:space="preserve"> [1]nominal_nonAna!$F77</f>
        <v>67.673199999999994</v>
      </c>
      <c r="F77">
        <f xml:space="preserve"> [1]nominal_nonAna!$I77</f>
        <v>998.85199999999998</v>
      </c>
      <c r="G77">
        <f xml:space="preserve"> [1]nominal_nonAna!$J77</f>
        <v>62.8078</v>
      </c>
      <c r="H77">
        <f xml:space="preserve"> [1]nominal_nonAna!$K77</f>
        <v>110.98399999999999</v>
      </c>
      <c r="I77">
        <f>[1]nominal_nonAna!$L77</f>
        <v>16.765899999999998</v>
      </c>
      <c r="J77">
        <f>[1]nominal_nonAna!$M77</f>
        <v>0.10000100000000001</v>
      </c>
      <c r="K77">
        <f xml:space="preserve"> [1]nominal_nonAna!$N77</f>
        <v>1.38213E-2</v>
      </c>
    </row>
    <row r="78" spans="1:11">
      <c r="A78" s="49"/>
      <c r="B78" s="49"/>
      <c r="C78" s="6" t="s">
        <v>30</v>
      </c>
      <c r="D78">
        <f xml:space="preserve"> [1]nominal_nonAna!$E78</f>
        <v>826.43299999999999</v>
      </c>
      <c r="E78">
        <f xml:space="preserve"> [1]nominal_nonAna!$F78</f>
        <v>50.2485</v>
      </c>
      <c r="F78">
        <f xml:space="preserve"> [1]nominal_nonAna!$I78</f>
        <v>722.76499999999999</v>
      </c>
      <c r="G78">
        <f xml:space="preserve"> [1]nominal_nonAna!$J78</f>
        <v>47.459800000000001</v>
      </c>
      <c r="H78">
        <f xml:space="preserve"> [1]nominal_nonAna!$K78</f>
        <v>103.66800000000001</v>
      </c>
      <c r="I78">
        <f>[1]nominal_nonAna!$L78</f>
        <v>18.999300000000002</v>
      </c>
      <c r="J78">
        <f>[1]nominal_nonAna!$M78</f>
        <v>0.12544</v>
      </c>
      <c r="K78">
        <f xml:space="preserve"> [1]nominal_nonAna!$N78</f>
        <v>2.1687399999999999E-2</v>
      </c>
    </row>
    <row r="79" spans="1:11">
      <c r="A79" s="49"/>
      <c r="B79" s="49"/>
      <c r="C79" s="6" t="s">
        <v>31</v>
      </c>
      <c r="D79">
        <f xml:space="preserve"> [1]nominal_nonAna!$E79</f>
        <v>491.29399999999998</v>
      </c>
      <c r="E79">
        <f xml:space="preserve"> [1]nominal_nonAna!$F79</f>
        <v>32.518900000000002</v>
      </c>
      <c r="F79">
        <f xml:space="preserve"> [1]nominal_nonAna!$I79</f>
        <v>429.55799999999999</v>
      </c>
      <c r="G79">
        <f xml:space="preserve"> [1]nominal_nonAna!$J79</f>
        <v>31.113700000000001</v>
      </c>
      <c r="H79">
        <f xml:space="preserve"> [1]nominal_nonAna!$K79</f>
        <v>61.736600000000003</v>
      </c>
      <c r="I79">
        <f>[1]nominal_nonAna!$L79</f>
        <v>13.2796</v>
      </c>
      <c r="J79">
        <f>[1]nominal_nonAna!$M79</f>
        <v>0.12566099999999999</v>
      </c>
      <c r="K79">
        <f xml:space="preserve"> [1]nominal_nonAna!$N79</f>
        <v>2.57182E-2</v>
      </c>
    </row>
    <row r="80" spans="1:11">
      <c r="A80" s="49"/>
      <c r="B80" s="49"/>
      <c r="C80" s="6" t="s">
        <v>32</v>
      </c>
      <c r="D80">
        <f xml:space="preserve"> [1]nominal_nonAna!$E80</f>
        <v>344.06099999999998</v>
      </c>
      <c r="E80">
        <f xml:space="preserve"> [1]nominal_nonAna!$F80</f>
        <v>25.699300000000001</v>
      </c>
      <c r="F80">
        <f xml:space="preserve"> [1]nominal_nonAna!$I80</f>
        <v>302.20100000000002</v>
      </c>
      <c r="G80">
        <f xml:space="preserve"> [1]nominal_nonAna!$J80</f>
        <v>24.921399999999998</v>
      </c>
      <c r="H80">
        <f xml:space="preserve"> [1]nominal_nonAna!$K80</f>
        <v>41.860399999999998</v>
      </c>
      <c r="I80">
        <f>[1]nominal_nonAna!$L80</f>
        <v>11.015000000000001</v>
      </c>
      <c r="J80">
        <f>[1]nominal_nonAna!$M80</f>
        <v>0.121666</v>
      </c>
      <c r="K80">
        <f xml:space="preserve"> [1]nominal_nonAna!$N80</f>
        <v>3.0697700000000001E-2</v>
      </c>
    </row>
    <row r="81" spans="1:11">
      <c r="A81" s="49"/>
      <c r="B81" s="49"/>
      <c r="C81" s="6" t="s">
        <v>33</v>
      </c>
      <c r="D81">
        <f xml:space="preserve"> [1]nominal_nonAna!$E81</f>
        <v>320.52499999999998</v>
      </c>
      <c r="E81">
        <f xml:space="preserve"> [1]nominal_nonAna!$F81</f>
        <v>22.394100000000002</v>
      </c>
      <c r="F81">
        <f xml:space="preserve"> [1]nominal_nonAna!$I81</f>
        <v>266.04199999999997</v>
      </c>
      <c r="G81">
        <f xml:space="preserve"> [1]nominal_nonAna!$J81</f>
        <v>21.4133</v>
      </c>
      <c r="H81">
        <f xml:space="preserve"> [1]nominal_nonAna!$K81</f>
        <v>54.482799999999997</v>
      </c>
      <c r="I81">
        <f>[1]nominal_nonAna!$L81</f>
        <v>11.2925</v>
      </c>
      <c r="J81">
        <f>[1]nominal_nonAna!$M81</f>
        <v>0.16997999999999999</v>
      </c>
      <c r="K81">
        <f xml:space="preserve"> [1]nominal_nonAna!$N81</f>
        <v>3.3169299999999999E-2</v>
      </c>
    </row>
    <row r="82" spans="1:11">
      <c r="A82" s="5"/>
      <c r="B82" s="5"/>
    </row>
    <row r="83" spans="1:11">
      <c r="A83" s="5"/>
      <c r="B83" s="5"/>
    </row>
    <row r="84" spans="1:11">
      <c r="A84" s="5"/>
      <c r="B84" s="5"/>
    </row>
    <row r="85" spans="1:11">
      <c r="A85" s="5"/>
      <c r="B85" s="5"/>
    </row>
    <row r="86" spans="1:11">
      <c r="A86" s="5"/>
      <c r="B86" s="5"/>
    </row>
    <row r="87" spans="1:11">
      <c r="A87" s="5"/>
      <c r="B87" s="5"/>
    </row>
    <row r="88" spans="1:11">
      <c r="A88" s="5"/>
      <c r="B88" s="5"/>
    </row>
    <row r="90" spans="1:11">
      <c r="A90" t="s">
        <v>61</v>
      </c>
      <c r="B90" s="11">
        <v>1161.4982597999999</v>
      </c>
    </row>
  </sheetData>
  <mergeCells count="18">
    <mergeCell ref="B76:B81"/>
    <mergeCell ref="A64:A81"/>
    <mergeCell ref="B34:B39"/>
    <mergeCell ref="B40:B45"/>
    <mergeCell ref="A34:A45"/>
    <mergeCell ref="B46:B51"/>
    <mergeCell ref="A46:A51"/>
    <mergeCell ref="B52:B57"/>
    <mergeCell ref="B58:B63"/>
    <mergeCell ref="B70:B75"/>
    <mergeCell ref="B64:B69"/>
    <mergeCell ref="A52:A63"/>
    <mergeCell ref="A2:A8"/>
    <mergeCell ref="C2:C14"/>
    <mergeCell ref="A10:A11"/>
    <mergeCell ref="A12:A14"/>
    <mergeCell ref="B15:B33"/>
    <mergeCell ref="A15:A3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showRuler="0" workbookViewId="0">
      <selection activeCell="F7" sqref="F7"/>
    </sheetView>
  </sheetViews>
  <sheetFormatPr baseColWidth="10" defaultRowHeight="15" x14ac:dyDescent="0"/>
  <cols>
    <col min="10" max="10" width="17" customWidth="1"/>
    <col min="11" max="11" width="19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35</v>
      </c>
      <c r="E1" s="1" t="s">
        <v>38</v>
      </c>
      <c r="F1" s="1" t="s">
        <v>36</v>
      </c>
      <c r="G1" s="1" t="s">
        <v>39</v>
      </c>
      <c r="H1" s="1" t="s">
        <v>37</v>
      </c>
      <c r="I1" s="1" t="s">
        <v>40</v>
      </c>
      <c r="J1" s="1" t="s">
        <v>41</v>
      </c>
      <c r="K1" s="1" t="s">
        <v>42</v>
      </c>
    </row>
    <row r="2" spans="1:12">
      <c r="A2" s="49" t="s">
        <v>3</v>
      </c>
      <c r="B2" s="2" t="s">
        <v>4</v>
      </c>
      <c r="C2" s="50" t="s">
        <v>5</v>
      </c>
      <c r="D2">
        <f xml:space="preserve"> [2]nominal_nonAna!$E2</f>
        <v>1012.82</v>
      </c>
      <c r="E2">
        <f xml:space="preserve"> [2]nominal_nonAna!$F2</f>
        <v>34.360999999999997</v>
      </c>
      <c r="F2">
        <f xml:space="preserve"> [2]nominal_nonAna!$I2</f>
        <v>812.30700000000002</v>
      </c>
      <c r="G2">
        <f xml:space="preserve"> [2]nominal_nonAna!$J2</f>
        <v>32.148299999999999</v>
      </c>
      <c r="H2">
        <f xml:space="preserve"> [2]nominal_nonAna!$K2</f>
        <v>200.51400000000001</v>
      </c>
      <c r="I2">
        <f xml:space="preserve"> [2]nominal_nonAna!$L2</f>
        <v>17.8978</v>
      </c>
      <c r="J2">
        <f xml:space="preserve"> [2]nominal_nonAna!$M2</f>
        <v>0.19797600000000001</v>
      </c>
      <c r="K2">
        <f xml:space="preserve"> [2]nominal_nonAna!$N2</f>
        <v>1.6344999999999998E-2</v>
      </c>
      <c r="L2" s="8"/>
    </row>
    <row r="3" spans="1:12">
      <c r="A3" s="49"/>
      <c r="B3" s="2" t="s">
        <v>6</v>
      </c>
      <c r="C3" s="50"/>
      <c r="D3">
        <f xml:space="preserve"> [2]nominal_nonAna!$E3</f>
        <v>675.798</v>
      </c>
      <c r="E3">
        <f xml:space="preserve"> [2]nominal_nonAna!$F3</f>
        <v>29.473700000000001</v>
      </c>
      <c r="F3">
        <f xml:space="preserve"> [2]nominal_nonAna!$I3</f>
        <v>563.96799999999996</v>
      </c>
      <c r="G3">
        <f xml:space="preserve"> [2]nominal_nonAna!$J3</f>
        <v>27.937200000000001</v>
      </c>
      <c r="H3">
        <f xml:space="preserve"> [2]nominal_nonAna!$K3</f>
        <v>111.83</v>
      </c>
      <c r="I3">
        <f xml:space="preserve"> [2]nominal_nonAna!$L3</f>
        <v>14.116899999999999</v>
      </c>
      <c r="J3">
        <f xml:space="preserve"> [2]nominal_nonAna!$M3</f>
        <v>0.16547799999999999</v>
      </c>
      <c r="K3">
        <f xml:space="preserve"> [2]nominal_nonAna!$N3</f>
        <v>1.9602999999999999E-2</v>
      </c>
      <c r="L3" s="8"/>
    </row>
    <row r="4" spans="1:12">
      <c r="A4" s="49"/>
      <c r="B4" s="2" t="s">
        <v>14</v>
      </c>
      <c r="C4" s="50"/>
      <c r="D4">
        <f xml:space="preserve"> [2]nominal_nonAna!$E4</f>
        <v>345.54300000000001</v>
      </c>
      <c r="E4">
        <f xml:space="preserve"> [2]nominal_nonAna!$F4</f>
        <v>24.847000000000001</v>
      </c>
      <c r="F4">
        <f xml:space="preserve"> [2]nominal_nonAna!$I4</f>
        <v>300.07100000000003</v>
      </c>
      <c r="G4">
        <f xml:space="preserve"> [2]nominal_nonAna!$J4</f>
        <v>23.474299999999999</v>
      </c>
      <c r="H4">
        <f xml:space="preserve"> [2]nominal_nonAna!$K4</f>
        <v>45.472499999999997</v>
      </c>
      <c r="I4">
        <f xml:space="preserve"> [2]nominal_nonAna!$L4</f>
        <v>9.8061000000000007</v>
      </c>
      <c r="J4">
        <f xml:space="preserve"> [2]nominal_nonAna!$M4</f>
        <v>0.13159699999999999</v>
      </c>
      <c r="K4">
        <f xml:space="preserve"> [2]nominal_nonAna!$N4</f>
        <v>2.6754699999999999E-2</v>
      </c>
    </row>
    <row r="5" spans="1:12">
      <c r="A5" s="49"/>
      <c r="B5" s="2" t="s">
        <v>13</v>
      </c>
      <c r="C5" s="50"/>
      <c r="D5">
        <f xml:space="preserve"> [2]nominal_nonAna!$E5</f>
        <v>282.98</v>
      </c>
      <c r="E5">
        <f xml:space="preserve"> [2]nominal_nonAna!$F5</f>
        <v>17.315000000000001</v>
      </c>
      <c r="F5">
        <f xml:space="preserve"> [2]nominal_nonAna!$I5</f>
        <v>223.965</v>
      </c>
      <c r="G5">
        <f xml:space="preserve"> [2]nominal_nonAna!$J5</f>
        <v>16.2502</v>
      </c>
      <c r="H5">
        <f xml:space="preserve"> [2]nominal_nonAna!$K5</f>
        <v>59.0152</v>
      </c>
      <c r="I5">
        <f xml:space="preserve"> [2]nominal_nonAna!$L5</f>
        <v>9.4503199999999996</v>
      </c>
      <c r="J5">
        <f xml:space="preserve"> [2]nominal_nonAna!$M5</f>
        <v>0.20854900000000001</v>
      </c>
      <c r="K5">
        <f xml:space="preserve"> [2]nominal_nonAna!$N5</f>
        <v>3.08615E-2</v>
      </c>
    </row>
    <row r="6" spans="1:12">
      <c r="A6" s="49"/>
      <c r="B6" s="2" t="s">
        <v>50</v>
      </c>
      <c r="C6" s="50"/>
      <c r="D6">
        <f xml:space="preserve"> [2]nominal_nonAna!$E6</f>
        <v>164.31299999999999</v>
      </c>
      <c r="E6">
        <f xml:space="preserve"> [2]nominal_nonAna!$F6</f>
        <v>15.458</v>
      </c>
      <c r="F6">
        <f xml:space="preserve"> [2]nominal_nonAna!$I6</f>
        <v>123.142</v>
      </c>
      <c r="G6">
        <f xml:space="preserve"> [2]nominal_nonAna!$J6</f>
        <v>13.352399999999999</v>
      </c>
      <c r="H6">
        <f xml:space="preserve"> [2]nominal_nonAna!$K6</f>
        <v>41.170400000000001</v>
      </c>
      <c r="I6">
        <f xml:space="preserve"> [2]nominal_nonAna!$L6</f>
        <v>7.6863900000000003</v>
      </c>
      <c r="J6">
        <f xml:space="preserve"> [2]nominal_nonAna!$M6</f>
        <v>0.25056200000000001</v>
      </c>
      <c r="K6">
        <f xml:space="preserve"> [2]nominal_nonAna!$N6</f>
        <v>4.0405999999999997E-2</v>
      </c>
    </row>
    <row r="7" spans="1:12">
      <c r="A7" s="49"/>
      <c r="B7" s="2" t="s">
        <v>51</v>
      </c>
      <c r="C7" s="50"/>
      <c r="D7">
        <f xml:space="preserve"> [2]nominal_nonAna!$E7</f>
        <v>80.017799999999994</v>
      </c>
      <c r="E7">
        <f xml:space="preserve"> [2]nominal_nonAna!$F7</f>
        <v>9.1629199999999997</v>
      </c>
      <c r="F7">
        <f xml:space="preserve"> [2]nominal_nonAna!$I7</f>
        <v>61.065600000000003</v>
      </c>
      <c r="G7">
        <f xml:space="preserve"> [2]nominal_nonAna!$J7</f>
        <v>8.2546199999999992</v>
      </c>
      <c r="H7">
        <f xml:space="preserve"> [2]nominal_nonAna!$K7</f>
        <v>18.952200000000001</v>
      </c>
      <c r="I7">
        <f xml:space="preserve"> [2]nominal_nonAna!$L7</f>
        <v>4.89398</v>
      </c>
      <c r="J7">
        <f xml:space="preserve"> [2]nominal_nonAna!$M7</f>
        <v>0.23685</v>
      </c>
      <c r="K7">
        <f xml:space="preserve"> [2]nominal_nonAna!$N7</f>
        <v>5.4818600000000002E-2</v>
      </c>
    </row>
    <row r="8" spans="1:12">
      <c r="A8" s="49"/>
      <c r="B8" s="2" t="s">
        <v>7</v>
      </c>
      <c r="C8" s="50"/>
      <c r="D8">
        <f xml:space="preserve"> [2]nominal_nonAna!$E8</f>
        <v>272.27</v>
      </c>
      <c r="E8">
        <f xml:space="preserve"> [2]nominal_nonAna!$F8</f>
        <v>17.9377</v>
      </c>
      <c r="F8">
        <f xml:space="preserve"> [2]nominal_nonAna!$I8</f>
        <v>198.279</v>
      </c>
      <c r="G8">
        <f xml:space="preserve"> [2]nominal_nonAna!$J8</f>
        <v>15.735799999999999</v>
      </c>
      <c r="H8">
        <f xml:space="preserve"> [2]nominal_nonAna!$K8</f>
        <v>73.991100000000003</v>
      </c>
      <c r="I8">
        <f xml:space="preserve"> [2]nominal_nonAna!$L8</f>
        <v>10.0367</v>
      </c>
      <c r="J8">
        <f xml:space="preserve"> [2]nominal_nonAna!$M8</f>
        <v>0.27175700000000003</v>
      </c>
      <c r="K8">
        <f xml:space="preserve"> [2]nominal_nonAna!$N8</f>
        <v>3.2223000000000002E-2</v>
      </c>
      <c r="L8" s="8"/>
    </row>
    <row r="9" spans="1:12">
      <c r="A9" s="3" t="s">
        <v>8</v>
      </c>
      <c r="B9" s="2" t="s">
        <v>4</v>
      </c>
      <c r="C9" s="50"/>
      <c r="D9">
        <f xml:space="preserve"> [2]nominal_nonAna!$E9</f>
        <v>418.31900000000002</v>
      </c>
      <c r="E9">
        <f xml:space="preserve"> [2]nominal_nonAna!$F9</f>
        <v>22.478200000000001</v>
      </c>
      <c r="F9">
        <f xml:space="preserve"> [2]nominal_nonAna!$I9</f>
        <v>333.49599999999998</v>
      </c>
      <c r="G9">
        <f xml:space="preserve"> [2]nominal_nonAna!$J9</f>
        <v>20.677499999999998</v>
      </c>
      <c r="H9">
        <f xml:space="preserve"> [2]nominal_nonAna!$K9</f>
        <v>84.8232</v>
      </c>
      <c r="I9">
        <f xml:space="preserve"> [2]nominal_nonAna!$L9</f>
        <v>11.2783</v>
      </c>
      <c r="J9">
        <f xml:space="preserve"> [2]nominal_nonAna!$M9</f>
        <v>0.20277100000000001</v>
      </c>
      <c r="K9">
        <f xml:space="preserve"> [2]nominal_nonAna!$N9</f>
        <v>2.4661300000000001E-2</v>
      </c>
      <c r="L9" s="8"/>
    </row>
    <row r="10" spans="1:12">
      <c r="A10" s="49" t="s">
        <v>9</v>
      </c>
      <c r="B10" s="2" t="s">
        <v>4</v>
      </c>
      <c r="C10" s="50"/>
      <c r="D10">
        <f xml:space="preserve"> [2]nominal_nonAna!$E10</f>
        <v>231.035</v>
      </c>
      <c r="E10">
        <f xml:space="preserve"> [2]nominal_nonAna!$F10</f>
        <v>17.313099999999999</v>
      </c>
      <c r="F10">
        <f xml:space="preserve"> [2]nominal_nonAna!$I10</f>
        <v>172.297</v>
      </c>
      <c r="G10">
        <f xml:space="preserve"> [2]nominal_nonAna!$J10</f>
        <v>15.5589</v>
      </c>
      <c r="H10">
        <f xml:space="preserve"> [2]nominal_nonAna!$K10</f>
        <v>58.738100000000003</v>
      </c>
      <c r="I10">
        <f xml:space="preserve"> [2]nominal_nonAna!$L10</f>
        <v>9.7339800000000007</v>
      </c>
      <c r="J10">
        <f xml:space="preserve"> [2]nominal_nonAna!$M10</f>
        <v>0.25423899999999999</v>
      </c>
      <c r="K10">
        <f xml:space="preserve"> [2]nominal_nonAna!$N10</f>
        <v>3.7578399999999998E-2</v>
      </c>
      <c r="L10" s="8"/>
    </row>
    <row r="11" spans="1:12">
      <c r="A11" s="49"/>
      <c r="B11" s="2" t="s">
        <v>10</v>
      </c>
      <c r="C11" s="50"/>
      <c r="D11">
        <f xml:space="preserve"> [2]nominal_nonAna!$E11</f>
        <v>293.34699999999998</v>
      </c>
      <c r="E11">
        <f xml:space="preserve"> [2]nominal_nonAna!$F11</f>
        <v>20.216699999999999</v>
      </c>
      <c r="F11">
        <f xml:space="preserve"> [2]nominal_nonAna!$I11</f>
        <v>224.839</v>
      </c>
      <c r="G11">
        <f xml:space="preserve"> [2]nominal_nonAna!$J11</f>
        <v>18.245799999999999</v>
      </c>
      <c r="H11">
        <f xml:space="preserve"> [2]nominal_nonAna!$K11</f>
        <v>68.507800000000003</v>
      </c>
      <c r="I11">
        <f xml:space="preserve"> [2]nominal_nonAna!$L11</f>
        <v>10.728400000000001</v>
      </c>
      <c r="J11">
        <f xml:space="preserve"> [2]nominal_nonAna!$M11</f>
        <v>0.233538</v>
      </c>
      <c r="K11">
        <f xml:space="preserve"> [2]nominal_nonAna!$N11</f>
        <v>3.2840300000000003E-2</v>
      </c>
    </row>
    <row r="12" spans="1:12">
      <c r="A12" s="49" t="s">
        <v>11</v>
      </c>
      <c r="B12" s="2" t="s">
        <v>4</v>
      </c>
      <c r="C12" s="50"/>
      <c r="D12">
        <f xml:space="preserve"> [2]nominal_nonAna!$E12</f>
        <v>328.26900000000001</v>
      </c>
      <c r="E12">
        <f xml:space="preserve"> [2]nominal_nonAna!$F12</f>
        <v>19.329999999999998</v>
      </c>
      <c r="F12">
        <f xml:space="preserve"> [2]nominal_nonAna!$I12</f>
        <v>268.45699999999999</v>
      </c>
      <c r="G12">
        <f xml:space="preserve"> [2]nominal_nonAna!$J12</f>
        <v>18.5337</v>
      </c>
      <c r="H12">
        <f xml:space="preserve"> [2]nominal_nonAna!$K12</f>
        <v>59.8123</v>
      </c>
      <c r="I12">
        <f xml:space="preserve"> [2]nominal_nonAna!$L12</f>
        <v>10.296200000000001</v>
      </c>
      <c r="J12">
        <f xml:space="preserve"> [2]nominal_nonAna!$M12</f>
        <v>0.18220500000000001</v>
      </c>
      <c r="K12">
        <f xml:space="preserve"> [2]nominal_nonAna!$N12</f>
        <v>2.9472999999999999E-2</v>
      </c>
    </row>
    <row r="13" spans="1:12">
      <c r="A13" s="49"/>
      <c r="B13" s="2" t="s">
        <v>12</v>
      </c>
      <c r="C13" s="50"/>
      <c r="D13">
        <f xml:space="preserve"> [2]nominal_nonAna!$E13</f>
        <v>1018.69</v>
      </c>
      <c r="E13">
        <f xml:space="preserve"> [2]nominal_nonAna!$F13</f>
        <v>34.143700000000003</v>
      </c>
      <c r="F13">
        <f xml:space="preserve"> [2]nominal_nonAna!$I13</f>
        <v>885.13900000000001</v>
      </c>
      <c r="G13">
        <f xml:space="preserve"> [2]nominal_nonAna!$J13</f>
        <v>33.816200000000002</v>
      </c>
      <c r="H13">
        <f xml:space="preserve"> [2]nominal_nonAna!$K13</f>
        <v>133.547</v>
      </c>
      <c r="I13">
        <f xml:space="preserve"> [2]nominal_nonAna!$L13</f>
        <v>16.834700000000002</v>
      </c>
      <c r="J13">
        <f xml:space="preserve"> [2]nominal_nonAna!$M13</f>
        <v>0.13109699999999999</v>
      </c>
      <c r="K13">
        <f xml:space="preserve"> [2]nominal_nonAna!$N13</f>
        <v>1.5931000000000001E-2</v>
      </c>
    </row>
    <row r="14" spans="1:12">
      <c r="A14" s="49"/>
      <c r="B14" s="2" t="s">
        <v>43</v>
      </c>
      <c r="C14" s="50"/>
      <c r="D14">
        <f xml:space="preserve"> [2]nominal_nonAna!$E14</f>
        <v>626.12099999999998</v>
      </c>
      <c r="E14">
        <f xml:space="preserve"> [2]nominal_nonAna!$F14</f>
        <v>26.705400000000001</v>
      </c>
      <c r="F14">
        <f xml:space="preserve"> [2]nominal_nonAna!$I14</f>
        <v>559.755</v>
      </c>
      <c r="G14">
        <f xml:space="preserve"> [2]nominal_nonAna!$J14</f>
        <v>26.87</v>
      </c>
      <c r="H14">
        <f xml:space="preserve"> [2]nominal_nonAna!$K14</f>
        <v>66.366399999999999</v>
      </c>
      <c r="I14">
        <f xml:space="preserve"> [2]nominal_nonAna!$L14</f>
        <v>12.6494</v>
      </c>
      <c r="J14">
        <f xml:space="preserve"> [2]nominal_nonAna!$M14</f>
        <v>0.10599600000000001</v>
      </c>
      <c r="K14">
        <f xml:space="preserve"> [2]nominal_nonAna!$N14</f>
        <v>1.96904E-2</v>
      </c>
    </row>
    <row r="15" spans="1:12">
      <c r="A15" s="49" t="s">
        <v>3</v>
      </c>
      <c r="B15" s="49" t="s">
        <v>4</v>
      </c>
      <c r="C15" s="16" t="s">
        <v>15</v>
      </c>
      <c r="D15">
        <f xml:space="preserve"> [2]nominal_nonAna!$E15</f>
        <v>1012.82</v>
      </c>
      <c r="E15">
        <f xml:space="preserve"> [2]nominal_nonAna!$F15</f>
        <v>34.360999999999997</v>
      </c>
      <c r="F15">
        <f xml:space="preserve"> [2]nominal_nonAna!$I15</f>
        <v>812.30700000000002</v>
      </c>
      <c r="G15">
        <f xml:space="preserve"> [2]nominal_nonAna!$J15</f>
        <v>32.148299999999999</v>
      </c>
      <c r="H15">
        <f xml:space="preserve"> [2]nominal_nonAna!$K15</f>
        <v>200.51400000000001</v>
      </c>
      <c r="I15">
        <f xml:space="preserve"> [2]nominal_nonAna!$L15</f>
        <v>17.8978</v>
      </c>
      <c r="J15">
        <f xml:space="preserve"> [2]nominal_nonAna!$M15</f>
        <v>0.19797600000000001</v>
      </c>
      <c r="K15">
        <f xml:space="preserve"> [2]nominal_nonAna!$N15</f>
        <v>1.6344999999999998E-2</v>
      </c>
      <c r="L15" s="17"/>
    </row>
    <row r="16" spans="1:12">
      <c r="A16" s="49"/>
      <c r="B16" s="49"/>
      <c r="C16" s="16" t="s">
        <v>16</v>
      </c>
      <c r="D16">
        <f xml:space="preserve"> [2]nominal_nonAna!$E16</f>
        <v>1012.82</v>
      </c>
      <c r="E16">
        <f xml:space="preserve"> [2]nominal_nonAna!$F16</f>
        <v>34.360999999999997</v>
      </c>
      <c r="F16">
        <f xml:space="preserve"> [2]nominal_nonAna!$I16</f>
        <v>812.30700000000002</v>
      </c>
      <c r="G16">
        <f xml:space="preserve"> [2]nominal_nonAna!$J16</f>
        <v>32.148299999999999</v>
      </c>
      <c r="H16">
        <f xml:space="preserve"> [2]nominal_nonAna!$K16</f>
        <v>200.51400000000001</v>
      </c>
      <c r="I16">
        <f xml:space="preserve"> [2]nominal_nonAna!$L16</f>
        <v>17.8978</v>
      </c>
      <c r="J16">
        <f xml:space="preserve"> [2]nominal_nonAna!$M16</f>
        <v>0.19797600000000001</v>
      </c>
      <c r="K16">
        <f xml:space="preserve"> [2]nominal_nonAna!$N16</f>
        <v>1.6344999999999998E-2</v>
      </c>
      <c r="L16" s="17"/>
    </row>
    <row r="17" spans="1:12">
      <c r="A17" s="49"/>
      <c r="B17" s="49"/>
      <c r="C17" s="16" t="s">
        <v>17</v>
      </c>
      <c r="D17">
        <f xml:space="preserve"> [2]nominal_nonAna!$E17</f>
        <v>1012.82</v>
      </c>
      <c r="E17">
        <f xml:space="preserve"> [2]nominal_nonAna!$F17</f>
        <v>34.360999999999997</v>
      </c>
      <c r="F17">
        <f xml:space="preserve"> [2]nominal_nonAna!$I17</f>
        <v>812.30700000000002</v>
      </c>
      <c r="G17">
        <f xml:space="preserve"> [2]nominal_nonAna!$J17</f>
        <v>32.148299999999999</v>
      </c>
      <c r="H17">
        <f xml:space="preserve"> [2]nominal_nonAna!$K17</f>
        <v>200.51400000000001</v>
      </c>
      <c r="I17">
        <f xml:space="preserve"> [2]nominal_nonAna!$L17</f>
        <v>17.8978</v>
      </c>
      <c r="J17">
        <f xml:space="preserve"> [2]nominal_nonAna!$M17</f>
        <v>0.19797600000000001</v>
      </c>
      <c r="K17">
        <f xml:space="preserve"> [2]nominal_nonAna!$N17</f>
        <v>1.6344999999999998E-2</v>
      </c>
      <c r="L17" s="17"/>
    </row>
    <row r="18" spans="1:12">
      <c r="A18" s="49"/>
      <c r="B18" s="49"/>
      <c r="C18" s="16" t="s">
        <v>18</v>
      </c>
      <c r="D18">
        <f xml:space="preserve"> [2]nominal_nonAna!$E18</f>
        <v>1012.82</v>
      </c>
      <c r="E18">
        <f xml:space="preserve"> [2]nominal_nonAna!$F18</f>
        <v>34.360999999999997</v>
      </c>
      <c r="F18">
        <f xml:space="preserve"> [2]nominal_nonAna!$I18</f>
        <v>812.30700000000002</v>
      </c>
      <c r="G18">
        <f xml:space="preserve"> [2]nominal_nonAna!$J18</f>
        <v>32.148299999999999</v>
      </c>
      <c r="H18">
        <f xml:space="preserve"> [2]nominal_nonAna!$K18</f>
        <v>200.51400000000001</v>
      </c>
      <c r="I18">
        <f xml:space="preserve"> [2]nominal_nonAna!$L18</f>
        <v>17.8978</v>
      </c>
      <c r="J18">
        <f xml:space="preserve"> [2]nominal_nonAna!$M18</f>
        <v>0.19797600000000001</v>
      </c>
      <c r="K18">
        <f xml:space="preserve"> [2]nominal_nonAna!$N18</f>
        <v>1.6344999999999998E-2</v>
      </c>
      <c r="L18" s="17"/>
    </row>
    <row r="19" spans="1:12">
      <c r="A19" s="49"/>
      <c r="B19" s="49"/>
      <c r="C19" s="16" t="s">
        <v>19</v>
      </c>
      <c r="D19">
        <f xml:space="preserve"> [2]nominal_nonAna!$E19</f>
        <v>1012.82</v>
      </c>
      <c r="E19">
        <f xml:space="preserve"> [2]nominal_nonAna!$F19</f>
        <v>34.360999999999997</v>
      </c>
      <c r="F19">
        <f xml:space="preserve"> [2]nominal_nonAna!$I19</f>
        <v>812.30700000000002</v>
      </c>
      <c r="G19">
        <f xml:space="preserve"> [2]nominal_nonAna!$J19</f>
        <v>32.148299999999999</v>
      </c>
      <c r="H19">
        <f xml:space="preserve"> [2]nominal_nonAna!$K19</f>
        <v>200.51400000000001</v>
      </c>
      <c r="I19">
        <f xml:space="preserve"> [2]nominal_nonAna!$L19</f>
        <v>17.8978</v>
      </c>
      <c r="J19">
        <f xml:space="preserve"> [2]nominal_nonAna!$M19</f>
        <v>0.19797600000000001</v>
      </c>
      <c r="K19">
        <f xml:space="preserve"> [2]nominal_nonAna!$N19</f>
        <v>1.6344999999999998E-2</v>
      </c>
      <c r="L19" s="17"/>
    </row>
    <row r="20" spans="1:12">
      <c r="A20" s="49"/>
      <c r="B20" s="49"/>
      <c r="C20" s="16" t="s">
        <v>20</v>
      </c>
      <c r="D20">
        <f xml:space="preserve"> [2]nominal_nonAna!$E20</f>
        <v>1012.82</v>
      </c>
      <c r="E20">
        <f xml:space="preserve"> [2]nominal_nonAna!$F20</f>
        <v>34.360999999999997</v>
      </c>
      <c r="F20">
        <f xml:space="preserve"> [2]nominal_nonAna!$I20</f>
        <v>812.30700000000002</v>
      </c>
      <c r="G20">
        <f xml:space="preserve"> [2]nominal_nonAna!$J20</f>
        <v>32.148299999999999</v>
      </c>
      <c r="H20">
        <f xml:space="preserve"> [2]nominal_nonAna!$K20</f>
        <v>200.51400000000001</v>
      </c>
      <c r="I20">
        <f xml:space="preserve"> [2]nominal_nonAna!$L20</f>
        <v>17.8978</v>
      </c>
      <c r="J20">
        <f xml:space="preserve"> [2]nominal_nonAna!$M20</f>
        <v>0.19797600000000001</v>
      </c>
      <c r="K20">
        <f xml:space="preserve"> [2]nominal_nonAna!$N20</f>
        <v>1.6344999999999998E-2</v>
      </c>
      <c r="L20" s="17"/>
    </row>
    <row r="21" spans="1:12">
      <c r="A21" s="49"/>
      <c r="B21" s="49"/>
      <c r="C21" s="16" t="s">
        <v>21</v>
      </c>
      <c r="D21">
        <f xml:space="preserve"> [2]nominal_nonAna!$E21</f>
        <v>1012.82</v>
      </c>
      <c r="E21">
        <f xml:space="preserve"> [2]nominal_nonAna!$F21</f>
        <v>34.360999999999997</v>
      </c>
      <c r="F21">
        <f xml:space="preserve"> [2]nominal_nonAna!$I21</f>
        <v>812.30700000000002</v>
      </c>
      <c r="G21">
        <f xml:space="preserve"> [2]nominal_nonAna!$J21</f>
        <v>32.148299999999999</v>
      </c>
      <c r="H21">
        <f xml:space="preserve"> [2]nominal_nonAna!$K21</f>
        <v>200.51400000000001</v>
      </c>
      <c r="I21">
        <f xml:space="preserve"> [2]nominal_nonAna!$L21</f>
        <v>17.8978</v>
      </c>
      <c r="J21">
        <f xml:space="preserve"> [2]nominal_nonAna!$M21</f>
        <v>0.19797600000000001</v>
      </c>
      <c r="K21">
        <f xml:space="preserve"> [2]nominal_nonAna!$N21</f>
        <v>1.6344999999999998E-2</v>
      </c>
      <c r="L21" s="17"/>
    </row>
    <row r="22" spans="1:12">
      <c r="A22" s="49"/>
      <c r="B22" s="49"/>
      <c r="C22" s="16" t="s">
        <v>22</v>
      </c>
      <c r="D22">
        <f xml:space="preserve"> [2]nominal_nonAna!$E22</f>
        <v>1012.82</v>
      </c>
      <c r="E22">
        <f xml:space="preserve"> [2]nominal_nonAna!$F22</f>
        <v>34.360999999999997</v>
      </c>
      <c r="F22">
        <f xml:space="preserve"> [2]nominal_nonAna!$I22</f>
        <v>812.30700000000002</v>
      </c>
      <c r="G22">
        <f xml:space="preserve"> [2]nominal_nonAna!$J22</f>
        <v>32.148299999999999</v>
      </c>
      <c r="H22">
        <f xml:space="preserve"> [2]nominal_nonAna!$K22</f>
        <v>200.51400000000001</v>
      </c>
      <c r="I22">
        <f xml:space="preserve"> [2]nominal_nonAna!$L22</f>
        <v>17.8978</v>
      </c>
      <c r="J22">
        <f xml:space="preserve"> [2]nominal_nonAna!$M22</f>
        <v>0.19797600000000001</v>
      </c>
      <c r="K22">
        <f xml:space="preserve"> [2]nominal_nonAna!$N22</f>
        <v>1.6344999999999998E-2</v>
      </c>
      <c r="L22" s="17"/>
    </row>
    <row r="23" spans="1:12">
      <c r="A23" s="49"/>
      <c r="B23" s="49"/>
      <c r="C23" s="16" t="s">
        <v>23</v>
      </c>
      <c r="D23">
        <f xml:space="preserve"> [2]nominal_nonAna!$E23</f>
        <v>1012.82</v>
      </c>
      <c r="E23">
        <f xml:space="preserve"> [2]nominal_nonAna!$F23</f>
        <v>34.360999999999997</v>
      </c>
      <c r="F23">
        <f xml:space="preserve"> [2]nominal_nonAna!$I23</f>
        <v>812.30700000000002</v>
      </c>
      <c r="G23">
        <f xml:space="preserve"> [2]nominal_nonAna!$J23</f>
        <v>32.148299999999999</v>
      </c>
      <c r="H23">
        <f xml:space="preserve"> [2]nominal_nonAna!$K23</f>
        <v>200.51400000000001</v>
      </c>
      <c r="I23">
        <f xml:space="preserve"> [2]nominal_nonAna!$L23</f>
        <v>17.8978</v>
      </c>
      <c r="J23">
        <f xml:space="preserve"> [2]nominal_nonAna!$M23</f>
        <v>0.19797600000000001</v>
      </c>
      <c r="K23">
        <f xml:space="preserve"> [2]nominal_nonAna!$N23</f>
        <v>1.6344999999999998E-2</v>
      </c>
      <c r="L23" s="17"/>
    </row>
    <row r="24" spans="1:12">
      <c r="A24" s="49"/>
      <c r="B24" s="49"/>
      <c r="C24" s="16" t="s">
        <v>24</v>
      </c>
      <c r="D24">
        <f xml:space="preserve"> [2]nominal_nonAna!$E24</f>
        <v>1012.82</v>
      </c>
      <c r="E24">
        <f xml:space="preserve"> [2]nominal_nonAna!$F24</f>
        <v>34.360999999999997</v>
      </c>
      <c r="F24">
        <f xml:space="preserve"> [2]nominal_nonAna!$I24</f>
        <v>812.30700000000002</v>
      </c>
      <c r="G24">
        <f xml:space="preserve"> [2]nominal_nonAna!$J24</f>
        <v>32.148299999999999</v>
      </c>
      <c r="H24">
        <f xml:space="preserve"> [2]nominal_nonAna!$K24</f>
        <v>200.51400000000001</v>
      </c>
      <c r="I24">
        <f xml:space="preserve"> [2]nominal_nonAna!$L24</f>
        <v>17.8978</v>
      </c>
      <c r="J24">
        <f xml:space="preserve"> [2]nominal_nonAna!$M24</f>
        <v>0.19797600000000001</v>
      </c>
      <c r="K24">
        <f xml:space="preserve"> [2]nominal_nonAna!$N24</f>
        <v>1.6344999999999998E-2</v>
      </c>
      <c r="L24" s="17"/>
    </row>
    <row r="25" spans="1:12">
      <c r="A25" s="49"/>
      <c r="B25" s="49"/>
      <c r="C25" s="16" t="s">
        <v>25</v>
      </c>
      <c r="D25">
        <f xml:space="preserve"> [2]nominal_nonAna!$E25</f>
        <v>1012.82</v>
      </c>
      <c r="E25">
        <f xml:space="preserve"> [2]nominal_nonAna!$F25</f>
        <v>34.360999999999997</v>
      </c>
      <c r="F25">
        <f xml:space="preserve"> [2]nominal_nonAna!$I25</f>
        <v>812.30700000000002</v>
      </c>
      <c r="G25">
        <f xml:space="preserve"> [2]nominal_nonAna!$J25</f>
        <v>32.148299999999999</v>
      </c>
      <c r="H25">
        <f xml:space="preserve"> [2]nominal_nonAna!$K25</f>
        <v>200.51400000000001</v>
      </c>
      <c r="I25">
        <f xml:space="preserve"> [2]nominal_nonAna!$L25</f>
        <v>17.8978</v>
      </c>
      <c r="J25">
        <f xml:space="preserve"> [2]nominal_nonAna!$M25</f>
        <v>0.19797600000000001</v>
      </c>
      <c r="K25">
        <f xml:space="preserve"> [2]nominal_nonAna!$N25</f>
        <v>1.6344999999999998E-2</v>
      </c>
      <c r="L25" s="17"/>
    </row>
    <row r="26" spans="1:12">
      <c r="A26" s="49"/>
      <c r="B26" s="49"/>
      <c r="C26" s="16" t="s">
        <v>26</v>
      </c>
      <c r="D26">
        <f xml:space="preserve"> [2]nominal_nonAna!$E26</f>
        <v>1012.82</v>
      </c>
      <c r="E26">
        <f xml:space="preserve"> [2]nominal_nonAna!$F26</f>
        <v>34.360999999999997</v>
      </c>
      <c r="F26">
        <f xml:space="preserve"> [2]nominal_nonAna!$I26</f>
        <v>812.30700000000002</v>
      </c>
      <c r="G26">
        <f xml:space="preserve"> [2]nominal_nonAna!$J26</f>
        <v>32.148299999999999</v>
      </c>
      <c r="H26">
        <f xml:space="preserve"> [2]nominal_nonAna!$K26</f>
        <v>200.51400000000001</v>
      </c>
      <c r="I26">
        <f xml:space="preserve"> [2]nominal_nonAna!$L26</f>
        <v>17.8978</v>
      </c>
      <c r="J26">
        <f xml:space="preserve"> [2]nominal_nonAna!$M26</f>
        <v>0.19797600000000001</v>
      </c>
      <c r="K26">
        <f xml:space="preserve"> [2]nominal_nonAna!$N26</f>
        <v>1.6344999999999998E-2</v>
      </c>
      <c r="L26" s="17"/>
    </row>
    <row r="27" spans="1:12">
      <c r="A27" s="49"/>
      <c r="B27" s="49"/>
      <c r="C27" s="16" t="s">
        <v>27</v>
      </c>
      <c r="D27">
        <f xml:space="preserve"> [2]nominal_nonAna!$E27</f>
        <v>1012.82</v>
      </c>
      <c r="E27">
        <f xml:space="preserve"> [2]nominal_nonAna!$F27</f>
        <v>34.360999999999997</v>
      </c>
      <c r="F27">
        <f xml:space="preserve"> [2]nominal_nonAna!$I27</f>
        <v>812.30700000000002</v>
      </c>
      <c r="G27">
        <f xml:space="preserve"> [2]nominal_nonAna!$J27</f>
        <v>32.148299999999999</v>
      </c>
      <c r="H27">
        <f xml:space="preserve"> [2]nominal_nonAna!$K27</f>
        <v>200.51400000000001</v>
      </c>
      <c r="I27">
        <f xml:space="preserve"> [2]nominal_nonAna!$L27</f>
        <v>17.8978</v>
      </c>
      <c r="J27">
        <f xml:space="preserve"> [2]nominal_nonAna!$M27</f>
        <v>0.19797600000000001</v>
      </c>
      <c r="K27">
        <f xml:space="preserve"> [2]nominal_nonAna!$N27</f>
        <v>1.6344999999999998E-2</v>
      </c>
      <c r="L27" s="17"/>
    </row>
    <row r="28" spans="1:12">
      <c r="A28" s="49"/>
      <c r="B28" s="49"/>
      <c r="C28" s="4" t="s">
        <v>28</v>
      </c>
      <c r="D28">
        <f xml:space="preserve"> [2]nominal_nonAna!$E28</f>
        <v>1012.82</v>
      </c>
      <c r="E28">
        <f xml:space="preserve"> [2]nominal_nonAna!$F28</f>
        <v>34.360999999999997</v>
      </c>
      <c r="F28">
        <f xml:space="preserve"> [2]nominal_nonAna!$I28</f>
        <v>812.30700000000002</v>
      </c>
      <c r="G28">
        <f xml:space="preserve"> [2]nominal_nonAna!$J28</f>
        <v>32.148299999999999</v>
      </c>
      <c r="H28">
        <f xml:space="preserve"> [2]nominal_nonAna!$K28</f>
        <v>200.51400000000001</v>
      </c>
      <c r="I28">
        <f xml:space="preserve"> [2]nominal_nonAna!$L28</f>
        <v>17.8978</v>
      </c>
      <c r="J28">
        <f xml:space="preserve"> [2]nominal_nonAna!$M28</f>
        <v>0.19797600000000001</v>
      </c>
      <c r="K28">
        <f xml:space="preserve"> [2]nominal_nonAna!$N28</f>
        <v>1.6344999999999998E-2</v>
      </c>
      <c r="L28" s="8"/>
    </row>
    <row r="29" spans="1:12">
      <c r="A29" s="49"/>
      <c r="B29" s="49"/>
      <c r="C29" s="4" t="s">
        <v>29</v>
      </c>
      <c r="D29">
        <f xml:space="preserve"> [2]nominal_nonAna!$E29</f>
        <v>1012.82</v>
      </c>
      <c r="E29">
        <f xml:space="preserve"> [2]nominal_nonAna!$F29</f>
        <v>34.360999999999997</v>
      </c>
      <c r="F29">
        <f xml:space="preserve"> [2]nominal_nonAna!$I29</f>
        <v>812.30700000000002</v>
      </c>
      <c r="G29">
        <f xml:space="preserve"> [2]nominal_nonAna!$J29</f>
        <v>32.148299999999999</v>
      </c>
      <c r="H29">
        <f xml:space="preserve"> [2]nominal_nonAna!$K29</f>
        <v>200.51400000000001</v>
      </c>
      <c r="I29">
        <f xml:space="preserve"> [2]nominal_nonAna!$L29</f>
        <v>17.8978</v>
      </c>
      <c r="J29">
        <f xml:space="preserve"> [2]nominal_nonAna!$M29</f>
        <v>0.19797600000000001</v>
      </c>
      <c r="K29">
        <f xml:space="preserve"> [2]nominal_nonAna!$N29</f>
        <v>1.6344999999999998E-2</v>
      </c>
      <c r="L29" s="8"/>
    </row>
    <row r="30" spans="1:12">
      <c r="A30" s="49"/>
      <c r="B30" s="49"/>
      <c r="C30" s="4" t="s">
        <v>30</v>
      </c>
      <c r="D30">
        <f xml:space="preserve"> [2]nominal_nonAna!$E30</f>
        <v>1012.82</v>
      </c>
      <c r="E30">
        <f xml:space="preserve"> [2]nominal_nonAna!$F30</f>
        <v>34.360999999999997</v>
      </c>
      <c r="F30">
        <f xml:space="preserve"> [2]nominal_nonAna!$I30</f>
        <v>812.30700000000002</v>
      </c>
      <c r="G30">
        <f xml:space="preserve"> [2]nominal_nonAna!$J30</f>
        <v>32.148299999999999</v>
      </c>
      <c r="H30">
        <f xml:space="preserve"> [2]nominal_nonAna!$K30</f>
        <v>200.51400000000001</v>
      </c>
      <c r="I30">
        <f xml:space="preserve"> [2]nominal_nonAna!$L30</f>
        <v>17.8978</v>
      </c>
      <c r="J30">
        <f xml:space="preserve"> [2]nominal_nonAna!$M30</f>
        <v>0.19797600000000001</v>
      </c>
      <c r="K30">
        <f xml:space="preserve"> [2]nominal_nonAna!$N30</f>
        <v>1.6344999999999998E-2</v>
      </c>
      <c r="L30" s="8"/>
    </row>
    <row r="31" spans="1:12">
      <c r="A31" s="49"/>
      <c r="B31" s="49"/>
      <c r="C31" s="4" t="s">
        <v>31</v>
      </c>
      <c r="D31">
        <f xml:space="preserve"> [2]nominal_nonAna!$E31</f>
        <v>1012.82</v>
      </c>
      <c r="E31">
        <f xml:space="preserve"> [2]nominal_nonAna!$F31</f>
        <v>34.360999999999997</v>
      </c>
      <c r="F31">
        <f xml:space="preserve"> [2]nominal_nonAna!$I31</f>
        <v>812.30700000000002</v>
      </c>
      <c r="G31">
        <f xml:space="preserve"> [2]nominal_nonAna!$J31</f>
        <v>32.148299999999999</v>
      </c>
      <c r="H31">
        <f xml:space="preserve"> [2]nominal_nonAna!$K31</f>
        <v>200.51400000000001</v>
      </c>
      <c r="I31">
        <f xml:space="preserve"> [2]nominal_nonAna!$L31</f>
        <v>17.8978</v>
      </c>
      <c r="J31">
        <f xml:space="preserve"> [2]nominal_nonAna!$M31</f>
        <v>0.19797600000000001</v>
      </c>
      <c r="K31">
        <f xml:space="preserve"> [2]nominal_nonAna!$N31</f>
        <v>1.6344999999999998E-2</v>
      </c>
      <c r="L31" s="8"/>
    </row>
    <row r="32" spans="1:12">
      <c r="A32" s="49"/>
      <c r="B32" s="49"/>
      <c r="C32" s="4" t="s">
        <v>32</v>
      </c>
      <c r="D32">
        <f xml:space="preserve"> [2]nominal_nonAna!$E32</f>
        <v>1012.82</v>
      </c>
      <c r="E32">
        <f xml:space="preserve"> [2]nominal_nonAna!$F32</f>
        <v>34.360999999999997</v>
      </c>
      <c r="F32">
        <f xml:space="preserve"> [2]nominal_nonAna!$I32</f>
        <v>812.30700000000002</v>
      </c>
      <c r="G32">
        <f xml:space="preserve"> [2]nominal_nonAna!$J32</f>
        <v>32.148299999999999</v>
      </c>
      <c r="H32">
        <f xml:space="preserve"> [2]nominal_nonAna!$K32</f>
        <v>200.51400000000001</v>
      </c>
      <c r="I32">
        <f xml:space="preserve"> [2]nominal_nonAna!$L32</f>
        <v>17.8978</v>
      </c>
      <c r="J32">
        <f xml:space="preserve"> [2]nominal_nonAna!$M32</f>
        <v>0.19797600000000001</v>
      </c>
      <c r="K32">
        <f xml:space="preserve"> [2]nominal_nonAna!$N32</f>
        <v>1.6344999999999998E-2</v>
      </c>
      <c r="L32" s="8"/>
    </row>
    <row r="33" spans="1:12">
      <c r="A33" s="49"/>
      <c r="B33" s="49"/>
      <c r="C33" s="4" t="s">
        <v>33</v>
      </c>
      <c r="D33">
        <f xml:space="preserve"> [2]nominal_nonAna!$E33</f>
        <v>1012.82</v>
      </c>
      <c r="E33">
        <f xml:space="preserve"> [2]nominal_nonAna!$F33</f>
        <v>34.360999999999997</v>
      </c>
      <c r="F33">
        <f xml:space="preserve"> [2]nominal_nonAna!$I33</f>
        <v>812.30700000000002</v>
      </c>
      <c r="G33">
        <f xml:space="preserve"> [2]nominal_nonAna!$J33</f>
        <v>32.148299999999999</v>
      </c>
      <c r="H33">
        <f xml:space="preserve"> [2]nominal_nonAna!$K33</f>
        <v>200.51400000000001</v>
      </c>
      <c r="I33">
        <f xml:space="preserve"> [2]nominal_nonAna!$L33</f>
        <v>17.8978</v>
      </c>
      <c r="J33">
        <f xml:space="preserve"> [2]nominal_nonAna!$M33</f>
        <v>0.19797600000000001</v>
      </c>
      <c r="K33">
        <f xml:space="preserve"> [2]nominal_nonAna!$N33</f>
        <v>1.6344999999999998E-2</v>
      </c>
      <c r="L33" s="8"/>
    </row>
    <row r="34" spans="1:12">
      <c r="A34" s="49" t="s">
        <v>3</v>
      </c>
      <c r="B34" s="49" t="s">
        <v>6</v>
      </c>
      <c r="C34" s="4" t="s">
        <v>28</v>
      </c>
      <c r="D34">
        <f xml:space="preserve"> [2]nominal_nonAna!$E34</f>
        <v>675.798</v>
      </c>
      <c r="E34">
        <f xml:space="preserve"> [2]nominal_nonAna!$F34</f>
        <v>29.473700000000001</v>
      </c>
      <c r="F34">
        <f xml:space="preserve"> [2]nominal_nonAna!$I34</f>
        <v>563.96799999999996</v>
      </c>
      <c r="G34">
        <f xml:space="preserve"> [2]nominal_nonAna!$J34</f>
        <v>27.937200000000001</v>
      </c>
      <c r="H34">
        <f xml:space="preserve"> [2]nominal_nonAna!$K34</f>
        <v>111.83</v>
      </c>
      <c r="I34">
        <f xml:space="preserve"> [2]nominal_nonAna!$L34</f>
        <v>14.116899999999999</v>
      </c>
      <c r="J34">
        <f xml:space="preserve"> [2]nominal_nonAna!$M34</f>
        <v>0.16547799999999999</v>
      </c>
      <c r="K34">
        <f xml:space="preserve"> [2]nominal_nonAna!$N34</f>
        <v>1.9602999999999999E-2</v>
      </c>
      <c r="L34" s="8"/>
    </row>
    <row r="35" spans="1:12">
      <c r="A35" s="49"/>
      <c r="B35" s="49"/>
      <c r="C35" s="4" t="s">
        <v>29</v>
      </c>
      <c r="D35">
        <f xml:space="preserve"> [2]nominal_nonAna!$E35</f>
        <v>675.798</v>
      </c>
      <c r="E35">
        <f xml:space="preserve"> [2]nominal_nonAna!$F35</f>
        <v>29.473700000000001</v>
      </c>
      <c r="F35">
        <f xml:space="preserve"> [2]nominal_nonAna!$I35</f>
        <v>563.96799999999996</v>
      </c>
      <c r="G35">
        <f xml:space="preserve"> [2]nominal_nonAna!$J35</f>
        <v>27.937200000000001</v>
      </c>
      <c r="H35">
        <f xml:space="preserve"> [2]nominal_nonAna!$K35</f>
        <v>111.83</v>
      </c>
      <c r="I35">
        <f xml:space="preserve"> [2]nominal_nonAna!$L35</f>
        <v>14.116899999999999</v>
      </c>
      <c r="J35">
        <f xml:space="preserve"> [2]nominal_nonAna!$M35</f>
        <v>0.16547799999999999</v>
      </c>
      <c r="K35">
        <f xml:space="preserve"> [2]nominal_nonAna!$N35</f>
        <v>1.9602999999999999E-2</v>
      </c>
      <c r="L35" s="8"/>
    </row>
    <row r="36" spans="1:12">
      <c r="A36" s="49"/>
      <c r="B36" s="49"/>
      <c r="C36" s="4" t="s">
        <v>30</v>
      </c>
      <c r="D36">
        <f xml:space="preserve"> [2]nominal_nonAna!$E36</f>
        <v>675.798</v>
      </c>
      <c r="E36">
        <f xml:space="preserve"> [2]nominal_nonAna!$F36</f>
        <v>29.473700000000001</v>
      </c>
      <c r="F36">
        <f xml:space="preserve"> [2]nominal_nonAna!$I36</f>
        <v>563.96799999999996</v>
      </c>
      <c r="G36">
        <f xml:space="preserve"> [2]nominal_nonAna!$J36</f>
        <v>27.937200000000001</v>
      </c>
      <c r="H36">
        <f xml:space="preserve"> [2]nominal_nonAna!$K36</f>
        <v>111.83</v>
      </c>
      <c r="I36">
        <f xml:space="preserve"> [2]nominal_nonAna!$L36</f>
        <v>14.116899999999999</v>
      </c>
      <c r="J36">
        <f xml:space="preserve"> [2]nominal_nonAna!$M36</f>
        <v>0.16547799999999999</v>
      </c>
      <c r="K36">
        <f xml:space="preserve"> [2]nominal_nonAna!$N36</f>
        <v>1.9602999999999999E-2</v>
      </c>
      <c r="L36" s="8"/>
    </row>
    <row r="37" spans="1:12">
      <c r="A37" s="49"/>
      <c r="B37" s="49"/>
      <c r="C37" s="4" t="s">
        <v>31</v>
      </c>
      <c r="D37">
        <f xml:space="preserve"> [2]nominal_nonAna!$E37</f>
        <v>675.798</v>
      </c>
      <c r="E37">
        <f xml:space="preserve"> [2]nominal_nonAna!$F37</f>
        <v>29.473700000000001</v>
      </c>
      <c r="F37">
        <f xml:space="preserve"> [2]nominal_nonAna!$I37</f>
        <v>563.96799999999996</v>
      </c>
      <c r="G37">
        <f xml:space="preserve"> [2]nominal_nonAna!$J37</f>
        <v>27.937200000000001</v>
      </c>
      <c r="H37">
        <f xml:space="preserve"> [2]nominal_nonAna!$K37</f>
        <v>111.83</v>
      </c>
      <c r="I37">
        <f xml:space="preserve"> [2]nominal_nonAna!$L37</f>
        <v>14.116899999999999</v>
      </c>
      <c r="J37">
        <f xml:space="preserve"> [2]nominal_nonAna!$M37</f>
        <v>0.16547799999999999</v>
      </c>
      <c r="K37">
        <f xml:space="preserve"> [2]nominal_nonAna!$N37</f>
        <v>1.9602999999999999E-2</v>
      </c>
      <c r="L37" s="8"/>
    </row>
    <row r="38" spans="1:12">
      <c r="A38" s="49"/>
      <c r="B38" s="49"/>
      <c r="C38" s="4" t="s">
        <v>32</v>
      </c>
      <c r="D38">
        <f xml:space="preserve"> [2]nominal_nonAna!$E38</f>
        <v>675.798</v>
      </c>
      <c r="E38">
        <f xml:space="preserve"> [2]nominal_nonAna!$F38</f>
        <v>29.473700000000001</v>
      </c>
      <c r="F38">
        <f xml:space="preserve"> [2]nominal_nonAna!$I38</f>
        <v>563.96799999999996</v>
      </c>
      <c r="G38">
        <f xml:space="preserve"> [2]nominal_nonAna!$J38</f>
        <v>27.937200000000001</v>
      </c>
      <c r="H38">
        <f xml:space="preserve"> [2]nominal_nonAna!$K38</f>
        <v>111.83</v>
      </c>
      <c r="I38">
        <f xml:space="preserve"> [2]nominal_nonAna!$L38</f>
        <v>14.116899999999999</v>
      </c>
      <c r="J38">
        <f xml:space="preserve"> [2]nominal_nonAna!$M38</f>
        <v>0.16547799999999999</v>
      </c>
      <c r="K38">
        <f xml:space="preserve"> [2]nominal_nonAna!$N38</f>
        <v>1.9602999999999999E-2</v>
      </c>
      <c r="L38" s="8"/>
    </row>
    <row r="39" spans="1:12">
      <c r="A39" s="49"/>
      <c r="B39" s="49"/>
      <c r="C39" s="4" t="s">
        <v>33</v>
      </c>
      <c r="D39">
        <f xml:space="preserve"> [2]nominal_nonAna!$E39</f>
        <v>675.798</v>
      </c>
      <c r="E39">
        <f xml:space="preserve"> [2]nominal_nonAna!$F39</f>
        <v>29.473700000000001</v>
      </c>
      <c r="F39">
        <f xml:space="preserve"> [2]nominal_nonAna!$I39</f>
        <v>563.96799999999996</v>
      </c>
      <c r="G39">
        <f xml:space="preserve"> [2]nominal_nonAna!$J39</f>
        <v>27.937200000000001</v>
      </c>
      <c r="H39">
        <f xml:space="preserve"> [2]nominal_nonAna!$K39</f>
        <v>111.83</v>
      </c>
      <c r="I39">
        <f xml:space="preserve"> [2]nominal_nonAna!$L39</f>
        <v>14.116899999999999</v>
      </c>
      <c r="J39">
        <f xml:space="preserve"> [2]nominal_nonAna!$M39</f>
        <v>0.16547799999999999</v>
      </c>
      <c r="K39">
        <f xml:space="preserve"> [2]nominal_nonAna!$N39</f>
        <v>1.9602999999999999E-2</v>
      </c>
      <c r="L39" s="8"/>
    </row>
    <row r="40" spans="1:12">
      <c r="A40" s="49"/>
      <c r="B40" s="49" t="s">
        <v>7</v>
      </c>
      <c r="C40" s="4" t="s">
        <v>28</v>
      </c>
      <c r="D40">
        <f xml:space="preserve"> [2]nominal_nonAna!$E40</f>
        <v>272.27</v>
      </c>
      <c r="E40">
        <f xml:space="preserve"> [2]nominal_nonAna!$F40</f>
        <v>17.9377</v>
      </c>
      <c r="F40">
        <f xml:space="preserve"> [2]nominal_nonAna!$I40</f>
        <v>198.279</v>
      </c>
      <c r="G40">
        <f xml:space="preserve"> [2]nominal_nonAna!$J40</f>
        <v>15.735799999999999</v>
      </c>
      <c r="H40">
        <f xml:space="preserve"> [2]nominal_nonAna!$K40</f>
        <v>73.991100000000003</v>
      </c>
      <c r="I40">
        <f xml:space="preserve"> [2]nominal_nonAna!$L40</f>
        <v>10.0367</v>
      </c>
      <c r="J40">
        <f xml:space="preserve"> [2]nominal_nonAna!$M40</f>
        <v>0.27175700000000003</v>
      </c>
      <c r="K40">
        <f xml:space="preserve"> [2]nominal_nonAna!$N40</f>
        <v>3.2223000000000002E-2</v>
      </c>
      <c r="L40" s="8"/>
    </row>
    <row r="41" spans="1:12">
      <c r="A41" s="49"/>
      <c r="B41" s="49"/>
      <c r="C41" s="4" t="s">
        <v>29</v>
      </c>
      <c r="D41">
        <f xml:space="preserve"> [2]nominal_nonAna!$E41</f>
        <v>272.27</v>
      </c>
      <c r="E41">
        <f xml:space="preserve"> [2]nominal_nonAna!$F41</f>
        <v>17.9377</v>
      </c>
      <c r="F41">
        <f xml:space="preserve"> [2]nominal_nonAna!$I41</f>
        <v>198.279</v>
      </c>
      <c r="G41">
        <f xml:space="preserve"> [2]nominal_nonAna!$J41</f>
        <v>15.735799999999999</v>
      </c>
      <c r="H41">
        <f xml:space="preserve"> [2]nominal_nonAna!$K41</f>
        <v>73.991100000000003</v>
      </c>
      <c r="I41">
        <f xml:space="preserve"> [2]nominal_nonAna!$L41</f>
        <v>10.0367</v>
      </c>
      <c r="J41">
        <f xml:space="preserve"> [2]nominal_nonAna!$M41</f>
        <v>0.27175700000000003</v>
      </c>
      <c r="K41">
        <f xml:space="preserve"> [2]nominal_nonAna!$N41</f>
        <v>3.2223000000000002E-2</v>
      </c>
      <c r="L41" s="8"/>
    </row>
    <row r="42" spans="1:12">
      <c r="A42" s="49"/>
      <c r="B42" s="49"/>
      <c r="C42" s="4" t="s">
        <v>30</v>
      </c>
      <c r="D42">
        <f xml:space="preserve"> [2]nominal_nonAna!$E42</f>
        <v>272.27</v>
      </c>
      <c r="E42">
        <f xml:space="preserve"> [2]nominal_nonAna!$F42</f>
        <v>17.9377</v>
      </c>
      <c r="F42">
        <f xml:space="preserve"> [2]nominal_nonAna!$I42</f>
        <v>198.279</v>
      </c>
      <c r="G42">
        <f xml:space="preserve"> [2]nominal_nonAna!$J42</f>
        <v>15.735799999999999</v>
      </c>
      <c r="H42">
        <f xml:space="preserve"> [2]nominal_nonAna!$K42</f>
        <v>73.991100000000003</v>
      </c>
      <c r="I42">
        <f xml:space="preserve"> [2]nominal_nonAna!$L42</f>
        <v>10.0367</v>
      </c>
      <c r="J42">
        <f xml:space="preserve"> [2]nominal_nonAna!$M42</f>
        <v>0.27175700000000003</v>
      </c>
      <c r="K42">
        <f xml:space="preserve"> [2]nominal_nonAna!$N42</f>
        <v>3.2223000000000002E-2</v>
      </c>
      <c r="L42" s="8"/>
    </row>
    <row r="43" spans="1:12">
      <c r="A43" s="49"/>
      <c r="B43" s="49"/>
      <c r="C43" s="4" t="s">
        <v>31</v>
      </c>
      <c r="D43">
        <f xml:space="preserve"> [2]nominal_nonAna!$E43</f>
        <v>272.27</v>
      </c>
      <c r="E43">
        <f xml:space="preserve"> [2]nominal_nonAna!$F43</f>
        <v>17.9377</v>
      </c>
      <c r="F43">
        <f xml:space="preserve"> [2]nominal_nonAna!$I43</f>
        <v>198.279</v>
      </c>
      <c r="G43">
        <f xml:space="preserve"> [2]nominal_nonAna!$J43</f>
        <v>15.735799999999999</v>
      </c>
      <c r="H43">
        <f xml:space="preserve"> [2]nominal_nonAna!$K43</f>
        <v>73.991100000000003</v>
      </c>
      <c r="I43">
        <f xml:space="preserve"> [2]nominal_nonAna!$L43</f>
        <v>10.0367</v>
      </c>
      <c r="J43">
        <f xml:space="preserve"> [2]nominal_nonAna!$M43</f>
        <v>0.27175700000000003</v>
      </c>
      <c r="K43">
        <f xml:space="preserve"> [2]nominal_nonAna!$N43</f>
        <v>3.2223000000000002E-2</v>
      </c>
      <c r="L43" s="8"/>
    </row>
    <row r="44" spans="1:12">
      <c r="A44" s="49"/>
      <c r="B44" s="49"/>
      <c r="C44" s="4" t="s">
        <v>32</v>
      </c>
      <c r="D44">
        <f xml:space="preserve"> [2]nominal_nonAna!$E44</f>
        <v>272.27</v>
      </c>
      <c r="E44">
        <f xml:space="preserve"> [2]nominal_nonAna!$F44</f>
        <v>17.9377</v>
      </c>
      <c r="F44">
        <f xml:space="preserve"> [2]nominal_nonAna!$I44</f>
        <v>198.279</v>
      </c>
      <c r="G44">
        <f xml:space="preserve"> [2]nominal_nonAna!$J44</f>
        <v>15.735799999999999</v>
      </c>
      <c r="H44">
        <f xml:space="preserve"> [2]nominal_nonAna!$K44</f>
        <v>73.991100000000003</v>
      </c>
      <c r="I44">
        <f xml:space="preserve"> [2]nominal_nonAna!$L44</f>
        <v>10.0367</v>
      </c>
      <c r="J44">
        <f xml:space="preserve"> [2]nominal_nonAna!$M44</f>
        <v>0.27175700000000003</v>
      </c>
      <c r="K44">
        <f xml:space="preserve"> [2]nominal_nonAna!$N44</f>
        <v>3.2223000000000002E-2</v>
      </c>
      <c r="L44" s="8"/>
    </row>
    <row r="45" spans="1:12">
      <c r="A45" s="49"/>
      <c r="B45" s="49"/>
      <c r="C45" s="4" t="s">
        <v>33</v>
      </c>
      <c r="D45">
        <f xml:space="preserve"> [2]nominal_nonAna!$E45</f>
        <v>272.27</v>
      </c>
      <c r="E45">
        <f xml:space="preserve"> [2]nominal_nonAna!$F45</f>
        <v>17.9377</v>
      </c>
      <c r="F45">
        <f xml:space="preserve"> [2]nominal_nonAna!$I45</f>
        <v>198.279</v>
      </c>
      <c r="G45">
        <f xml:space="preserve"> [2]nominal_nonAna!$J45</f>
        <v>15.735799999999999</v>
      </c>
      <c r="H45">
        <f xml:space="preserve"> [2]nominal_nonAna!$K45</f>
        <v>73.991100000000003</v>
      </c>
      <c r="I45">
        <f xml:space="preserve"> [2]nominal_nonAna!$L45</f>
        <v>10.0367</v>
      </c>
      <c r="J45">
        <f xml:space="preserve"> [2]nominal_nonAna!$M45</f>
        <v>0.27175700000000003</v>
      </c>
      <c r="K45">
        <f xml:space="preserve"> [2]nominal_nonAna!$N45</f>
        <v>3.2223000000000002E-2</v>
      </c>
      <c r="L45" s="8"/>
    </row>
    <row r="46" spans="1:12">
      <c r="A46" s="49" t="s">
        <v>8</v>
      </c>
      <c r="B46" s="49" t="s">
        <v>4</v>
      </c>
      <c r="C46" s="4" t="s">
        <v>28</v>
      </c>
      <c r="D46">
        <f xml:space="preserve"> [2]nominal_nonAna!$E46</f>
        <v>418.31900000000002</v>
      </c>
      <c r="E46">
        <f xml:space="preserve"> [2]nominal_nonAna!$F46</f>
        <v>22.478200000000001</v>
      </c>
      <c r="F46">
        <f xml:space="preserve"> [2]nominal_nonAna!$I46</f>
        <v>333.49599999999998</v>
      </c>
      <c r="G46">
        <f xml:space="preserve"> [2]nominal_nonAna!$J46</f>
        <v>20.677499999999998</v>
      </c>
      <c r="H46">
        <f xml:space="preserve"> [2]nominal_nonAna!$K46</f>
        <v>84.8232</v>
      </c>
      <c r="I46">
        <f xml:space="preserve"> [2]nominal_nonAna!$L46</f>
        <v>11.2783</v>
      </c>
      <c r="J46">
        <f xml:space="preserve"> [2]nominal_nonAna!$M46</f>
        <v>0.20277100000000001</v>
      </c>
      <c r="K46">
        <f xml:space="preserve"> [2]nominal_nonAna!$N46</f>
        <v>2.4661300000000001E-2</v>
      </c>
      <c r="L46" s="8"/>
    </row>
    <row r="47" spans="1:12">
      <c r="A47" s="49"/>
      <c r="B47" s="49"/>
      <c r="C47" s="4" t="s">
        <v>29</v>
      </c>
      <c r="D47">
        <f xml:space="preserve"> [2]nominal_nonAna!$E47</f>
        <v>418.31900000000002</v>
      </c>
      <c r="E47">
        <f xml:space="preserve"> [2]nominal_nonAna!$F47</f>
        <v>22.478200000000001</v>
      </c>
      <c r="F47">
        <f xml:space="preserve"> [2]nominal_nonAna!$I47</f>
        <v>333.49599999999998</v>
      </c>
      <c r="G47">
        <f xml:space="preserve"> [2]nominal_nonAna!$J47</f>
        <v>20.677499999999998</v>
      </c>
      <c r="H47">
        <f xml:space="preserve"> [2]nominal_nonAna!$K47</f>
        <v>84.8232</v>
      </c>
      <c r="I47">
        <f xml:space="preserve"> [2]nominal_nonAna!$L47</f>
        <v>11.2783</v>
      </c>
      <c r="J47">
        <f xml:space="preserve"> [2]nominal_nonAna!$M47</f>
        <v>0.20277100000000001</v>
      </c>
      <c r="K47">
        <f xml:space="preserve"> [2]nominal_nonAna!$N47</f>
        <v>2.4661300000000001E-2</v>
      </c>
      <c r="L47" s="8"/>
    </row>
    <row r="48" spans="1:12">
      <c r="A48" s="49"/>
      <c r="B48" s="49"/>
      <c r="C48" s="4" t="s">
        <v>30</v>
      </c>
      <c r="D48">
        <f xml:space="preserve"> [2]nominal_nonAna!$E48</f>
        <v>418.31900000000002</v>
      </c>
      <c r="E48">
        <f xml:space="preserve"> [2]nominal_nonAna!$F48</f>
        <v>22.478200000000001</v>
      </c>
      <c r="F48">
        <f xml:space="preserve"> [2]nominal_nonAna!$I48</f>
        <v>333.49599999999998</v>
      </c>
      <c r="G48">
        <f xml:space="preserve"> [2]nominal_nonAna!$J48</f>
        <v>20.677499999999998</v>
      </c>
      <c r="H48">
        <f xml:space="preserve"> [2]nominal_nonAna!$K48</f>
        <v>84.8232</v>
      </c>
      <c r="I48">
        <f xml:space="preserve"> [2]nominal_nonAna!$L48</f>
        <v>11.2783</v>
      </c>
      <c r="J48">
        <f xml:space="preserve"> [2]nominal_nonAna!$M48</f>
        <v>0.20277100000000001</v>
      </c>
      <c r="K48">
        <f xml:space="preserve"> [2]nominal_nonAna!$N48</f>
        <v>2.4661300000000001E-2</v>
      </c>
      <c r="L48" s="8"/>
    </row>
    <row r="49" spans="1:12">
      <c r="A49" s="49"/>
      <c r="B49" s="49"/>
      <c r="C49" s="4" t="s">
        <v>31</v>
      </c>
      <c r="D49">
        <f xml:space="preserve"> [2]nominal_nonAna!$E49</f>
        <v>418.31900000000002</v>
      </c>
      <c r="E49">
        <f xml:space="preserve"> [2]nominal_nonAna!$F49</f>
        <v>22.478200000000001</v>
      </c>
      <c r="F49">
        <f xml:space="preserve"> [2]nominal_nonAna!$I49</f>
        <v>333.49599999999998</v>
      </c>
      <c r="G49">
        <f xml:space="preserve"> [2]nominal_nonAna!$J49</f>
        <v>20.677499999999998</v>
      </c>
      <c r="H49">
        <f xml:space="preserve"> [2]nominal_nonAna!$K49</f>
        <v>84.8232</v>
      </c>
      <c r="I49">
        <f xml:space="preserve"> [2]nominal_nonAna!$L49</f>
        <v>11.2783</v>
      </c>
      <c r="J49">
        <f xml:space="preserve"> [2]nominal_nonAna!$M49</f>
        <v>0.20277100000000001</v>
      </c>
      <c r="K49">
        <f xml:space="preserve"> [2]nominal_nonAna!$N49</f>
        <v>2.4661300000000001E-2</v>
      </c>
      <c r="L49" s="8"/>
    </row>
    <row r="50" spans="1:12">
      <c r="A50" s="49"/>
      <c r="B50" s="49"/>
      <c r="C50" s="4" t="s">
        <v>32</v>
      </c>
      <c r="D50">
        <f xml:space="preserve"> [2]nominal_nonAna!$E50</f>
        <v>418.31900000000002</v>
      </c>
      <c r="E50">
        <f xml:space="preserve"> [2]nominal_nonAna!$F50</f>
        <v>22.478200000000001</v>
      </c>
      <c r="F50">
        <f xml:space="preserve"> [2]nominal_nonAna!$I50</f>
        <v>333.49599999999998</v>
      </c>
      <c r="G50">
        <f xml:space="preserve"> [2]nominal_nonAna!$J50</f>
        <v>20.677499999999998</v>
      </c>
      <c r="H50">
        <f xml:space="preserve"> [2]nominal_nonAna!$K50</f>
        <v>84.8232</v>
      </c>
      <c r="I50">
        <f xml:space="preserve"> [2]nominal_nonAna!$L50</f>
        <v>11.2783</v>
      </c>
      <c r="J50">
        <f xml:space="preserve"> [2]nominal_nonAna!$M50</f>
        <v>0.20277100000000001</v>
      </c>
      <c r="K50">
        <f xml:space="preserve"> [2]nominal_nonAna!$N50</f>
        <v>2.4661300000000001E-2</v>
      </c>
      <c r="L50" s="8"/>
    </row>
    <row r="51" spans="1:12">
      <c r="A51" s="49"/>
      <c r="B51" s="49"/>
      <c r="C51" s="4" t="s">
        <v>33</v>
      </c>
      <c r="D51">
        <f xml:space="preserve"> [2]nominal_nonAna!$E51</f>
        <v>418.31900000000002</v>
      </c>
      <c r="E51">
        <f xml:space="preserve"> [2]nominal_nonAna!$F51</f>
        <v>22.478200000000001</v>
      </c>
      <c r="F51">
        <f xml:space="preserve"> [2]nominal_nonAna!$I51</f>
        <v>333.49599999999998</v>
      </c>
      <c r="G51">
        <f xml:space="preserve"> [2]nominal_nonAna!$J51</f>
        <v>20.677499999999998</v>
      </c>
      <c r="H51">
        <f xml:space="preserve"> [2]nominal_nonAna!$K51</f>
        <v>84.8232</v>
      </c>
      <c r="I51">
        <f xml:space="preserve"> [2]nominal_nonAna!$L51</f>
        <v>11.2783</v>
      </c>
      <c r="J51">
        <f xml:space="preserve"> [2]nominal_nonAna!$M51</f>
        <v>0.20277100000000001</v>
      </c>
      <c r="K51">
        <f xml:space="preserve"> [2]nominal_nonAna!$N51</f>
        <v>2.4661300000000001E-2</v>
      </c>
      <c r="L51" s="8"/>
    </row>
    <row r="52" spans="1:12">
      <c r="A52" s="49" t="s">
        <v>9</v>
      </c>
      <c r="B52" s="49" t="s">
        <v>4</v>
      </c>
      <c r="C52" s="4" t="s">
        <v>28</v>
      </c>
      <c r="D52">
        <f xml:space="preserve"> [2]nominal_nonAna!$E52</f>
        <v>231.035</v>
      </c>
      <c r="E52">
        <f xml:space="preserve"> [2]nominal_nonAna!$F52</f>
        <v>17.313099999999999</v>
      </c>
      <c r="F52">
        <f xml:space="preserve"> [2]nominal_nonAna!$I52</f>
        <v>172.297</v>
      </c>
      <c r="G52">
        <f xml:space="preserve"> [2]nominal_nonAna!$J52</f>
        <v>15.5589</v>
      </c>
      <c r="H52">
        <f xml:space="preserve"> [2]nominal_nonAna!$K52</f>
        <v>58.738100000000003</v>
      </c>
      <c r="I52">
        <f xml:space="preserve"> [2]nominal_nonAna!$L52</f>
        <v>9.7339800000000007</v>
      </c>
      <c r="J52">
        <f xml:space="preserve"> [2]nominal_nonAna!$M52</f>
        <v>0.25423899999999999</v>
      </c>
      <c r="K52">
        <f xml:space="preserve"> [2]nominal_nonAna!$N52</f>
        <v>3.7578399999999998E-2</v>
      </c>
      <c r="L52" s="8"/>
    </row>
    <row r="53" spans="1:12">
      <c r="A53" s="49"/>
      <c r="B53" s="49"/>
      <c r="C53" s="4" t="s">
        <v>29</v>
      </c>
      <c r="D53">
        <f xml:space="preserve"> [2]nominal_nonAna!$E53</f>
        <v>231.035</v>
      </c>
      <c r="E53">
        <f xml:space="preserve"> [2]nominal_nonAna!$F53</f>
        <v>17.313099999999999</v>
      </c>
      <c r="F53">
        <f xml:space="preserve"> [2]nominal_nonAna!$I53</f>
        <v>172.297</v>
      </c>
      <c r="G53">
        <f xml:space="preserve"> [2]nominal_nonAna!$J53</f>
        <v>15.5589</v>
      </c>
      <c r="H53">
        <f xml:space="preserve"> [2]nominal_nonAna!$K53</f>
        <v>58.738100000000003</v>
      </c>
      <c r="I53">
        <f xml:space="preserve"> [2]nominal_nonAna!$L53</f>
        <v>9.7339800000000007</v>
      </c>
      <c r="J53">
        <f xml:space="preserve"> [2]nominal_nonAna!$M53</f>
        <v>0.25423899999999999</v>
      </c>
      <c r="K53">
        <f xml:space="preserve"> [2]nominal_nonAna!$N53</f>
        <v>3.7578399999999998E-2</v>
      </c>
      <c r="L53" s="8"/>
    </row>
    <row r="54" spans="1:12">
      <c r="A54" s="49"/>
      <c r="B54" s="49"/>
      <c r="C54" s="4" t="s">
        <v>30</v>
      </c>
      <c r="D54">
        <f xml:space="preserve"> [2]nominal_nonAna!$E54</f>
        <v>231.035</v>
      </c>
      <c r="E54">
        <f xml:space="preserve"> [2]nominal_nonAna!$F54</f>
        <v>17.313099999999999</v>
      </c>
      <c r="F54">
        <f xml:space="preserve"> [2]nominal_nonAna!$I54</f>
        <v>172.297</v>
      </c>
      <c r="G54">
        <f xml:space="preserve"> [2]nominal_nonAna!$J54</f>
        <v>15.5589</v>
      </c>
      <c r="H54">
        <f xml:space="preserve"> [2]nominal_nonAna!$K54</f>
        <v>58.738100000000003</v>
      </c>
      <c r="I54">
        <f xml:space="preserve"> [2]nominal_nonAna!$L54</f>
        <v>9.7339800000000007</v>
      </c>
      <c r="J54">
        <f xml:space="preserve"> [2]nominal_nonAna!$M54</f>
        <v>0.25423899999999999</v>
      </c>
      <c r="K54">
        <f xml:space="preserve"> [2]nominal_nonAna!$N54</f>
        <v>3.7578399999999998E-2</v>
      </c>
      <c r="L54" s="8"/>
    </row>
    <row r="55" spans="1:12">
      <c r="A55" s="49"/>
      <c r="B55" s="49"/>
      <c r="C55" s="4" t="s">
        <v>31</v>
      </c>
      <c r="D55">
        <f xml:space="preserve"> [2]nominal_nonAna!$E55</f>
        <v>231.035</v>
      </c>
      <c r="E55">
        <f xml:space="preserve"> [2]nominal_nonAna!$F55</f>
        <v>17.313099999999999</v>
      </c>
      <c r="F55">
        <f xml:space="preserve"> [2]nominal_nonAna!$I55</f>
        <v>172.297</v>
      </c>
      <c r="G55">
        <f xml:space="preserve"> [2]nominal_nonAna!$J55</f>
        <v>15.5589</v>
      </c>
      <c r="H55">
        <f xml:space="preserve"> [2]nominal_nonAna!$K55</f>
        <v>58.738100000000003</v>
      </c>
      <c r="I55">
        <f xml:space="preserve"> [2]nominal_nonAna!$L55</f>
        <v>9.7339800000000007</v>
      </c>
      <c r="J55">
        <f xml:space="preserve"> [2]nominal_nonAna!$M55</f>
        <v>0.25423899999999999</v>
      </c>
      <c r="K55">
        <f xml:space="preserve"> [2]nominal_nonAna!$N55</f>
        <v>3.7578399999999998E-2</v>
      </c>
      <c r="L55" s="8"/>
    </row>
    <row r="56" spans="1:12">
      <c r="A56" s="49"/>
      <c r="B56" s="49"/>
      <c r="C56" s="4" t="s">
        <v>32</v>
      </c>
      <c r="D56">
        <f xml:space="preserve"> [2]nominal_nonAna!$E56</f>
        <v>231.035</v>
      </c>
      <c r="E56">
        <f xml:space="preserve"> [2]nominal_nonAna!$F56</f>
        <v>17.313099999999999</v>
      </c>
      <c r="F56">
        <f xml:space="preserve"> [2]nominal_nonAna!$I56</f>
        <v>172.297</v>
      </c>
      <c r="G56">
        <f xml:space="preserve"> [2]nominal_nonAna!$J56</f>
        <v>15.5589</v>
      </c>
      <c r="H56">
        <f xml:space="preserve"> [2]nominal_nonAna!$K56</f>
        <v>58.738100000000003</v>
      </c>
      <c r="I56">
        <f xml:space="preserve"> [2]nominal_nonAna!$L56</f>
        <v>9.7339800000000007</v>
      </c>
      <c r="J56">
        <f xml:space="preserve"> [2]nominal_nonAna!$M56</f>
        <v>0.25423899999999999</v>
      </c>
      <c r="K56">
        <f xml:space="preserve"> [2]nominal_nonAna!$N56</f>
        <v>3.7578399999999998E-2</v>
      </c>
      <c r="L56" s="8"/>
    </row>
    <row r="57" spans="1:12">
      <c r="A57" s="49"/>
      <c r="B57" s="49"/>
      <c r="C57" s="4" t="s">
        <v>33</v>
      </c>
      <c r="D57">
        <f xml:space="preserve"> [2]nominal_nonAna!$E57</f>
        <v>231.035</v>
      </c>
      <c r="E57">
        <f xml:space="preserve"> [2]nominal_nonAna!$F57</f>
        <v>17.313099999999999</v>
      </c>
      <c r="F57">
        <f xml:space="preserve"> [2]nominal_nonAna!$I57</f>
        <v>172.297</v>
      </c>
      <c r="G57">
        <f xml:space="preserve"> [2]nominal_nonAna!$J57</f>
        <v>15.5589</v>
      </c>
      <c r="H57">
        <f xml:space="preserve"> [2]nominal_nonAna!$K57</f>
        <v>58.738100000000003</v>
      </c>
      <c r="I57">
        <f xml:space="preserve"> [2]nominal_nonAna!$L57</f>
        <v>9.7339800000000007</v>
      </c>
      <c r="J57">
        <f xml:space="preserve"> [2]nominal_nonAna!$M57</f>
        <v>0.25423899999999999</v>
      </c>
      <c r="K57">
        <f xml:space="preserve"> [2]nominal_nonAna!$N57</f>
        <v>3.7578399999999998E-2</v>
      </c>
      <c r="L57" s="8"/>
    </row>
    <row r="58" spans="1:12">
      <c r="A58" s="49"/>
      <c r="B58" s="49" t="s">
        <v>10</v>
      </c>
      <c r="C58" s="4" t="s">
        <v>28</v>
      </c>
      <c r="D58">
        <f xml:space="preserve"> [2]nominal_nonAna!$E58</f>
        <v>293.34699999999998</v>
      </c>
      <c r="E58">
        <f xml:space="preserve"> [2]nominal_nonAna!$F58</f>
        <v>20.216699999999999</v>
      </c>
      <c r="F58">
        <f xml:space="preserve"> [2]nominal_nonAna!$I58</f>
        <v>224.839</v>
      </c>
      <c r="G58">
        <f xml:space="preserve"> [2]nominal_nonAna!$J58</f>
        <v>18.245799999999999</v>
      </c>
      <c r="H58">
        <f xml:space="preserve"> [2]nominal_nonAna!$K58</f>
        <v>68.507800000000003</v>
      </c>
      <c r="I58">
        <f xml:space="preserve"> [2]nominal_nonAna!$L58</f>
        <v>10.728400000000001</v>
      </c>
      <c r="J58">
        <f xml:space="preserve"> [2]nominal_nonAna!$M58</f>
        <v>0.233538</v>
      </c>
      <c r="K58">
        <f xml:space="preserve"> [2]nominal_nonAna!$N58</f>
        <v>3.2840300000000003E-2</v>
      </c>
    </row>
    <row r="59" spans="1:12">
      <c r="A59" s="49"/>
      <c r="B59" s="49"/>
      <c r="C59" s="4" t="s">
        <v>29</v>
      </c>
      <c r="D59">
        <f xml:space="preserve"> [2]nominal_nonAna!$E59</f>
        <v>293.34699999999998</v>
      </c>
      <c r="E59">
        <f xml:space="preserve"> [2]nominal_nonAna!$F59</f>
        <v>20.216699999999999</v>
      </c>
      <c r="F59">
        <f xml:space="preserve"> [2]nominal_nonAna!$I59</f>
        <v>224.839</v>
      </c>
      <c r="G59">
        <f xml:space="preserve"> [2]nominal_nonAna!$J59</f>
        <v>18.245799999999999</v>
      </c>
      <c r="H59">
        <f xml:space="preserve"> [2]nominal_nonAna!$K59</f>
        <v>68.507800000000003</v>
      </c>
      <c r="I59">
        <f xml:space="preserve"> [2]nominal_nonAna!$L59</f>
        <v>10.728400000000001</v>
      </c>
      <c r="J59">
        <f xml:space="preserve"> [2]nominal_nonAna!$M59</f>
        <v>0.233538</v>
      </c>
      <c r="K59">
        <f xml:space="preserve"> [2]nominal_nonAna!$N59</f>
        <v>3.2840300000000003E-2</v>
      </c>
    </row>
    <row r="60" spans="1:12">
      <c r="A60" s="49"/>
      <c r="B60" s="49"/>
      <c r="C60" s="4" t="s">
        <v>30</v>
      </c>
      <c r="D60">
        <f xml:space="preserve"> [2]nominal_nonAna!$E60</f>
        <v>293.34699999999998</v>
      </c>
      <c r="E60">
        <f xml:space="preserve"> [2]nominal_nonAna!$F60</f>
        <v>20.216699999999999</v>
      </c>
      <c r="F60">
        <f xml:space="preserve"> [2]nominal_nonAna!$I60</f>
        <v>224.839</v>
      </c>
      <c r="G60">
        <f xml:space="preserve"> [2]nominal_nonAna!$J60</f>
        <v>18.245799999999999</v>
      </c>
      <c r="H60">
        <f xml:space="preserve"> [2]nominal_nonAna!$K60</f>
        <v>68.507800000000003</v>
      </c>
      <c r="I60">
        <f xml:space="preserve"> [2]nominal_nonAna!$L60</f>
        <v>10.728400000000001</v>
      </c>
      <c r="J60">
        <f xml:space="preserve"> [2]nominal_nonAna!$M60</f>
        <v>0.233538</v>
      </c>
      <c r="K60">
        <f xml:space="preserve"> [2]nominal_nonAna!$N60</f>
        <v>3.2840300000000003E-2</v>
      </c>
    </row>
    <row r="61" spans="1:12">
      <c r="A61" s="49"/>
      <c r="B61" s="49"/>
      <c r="C61" s="4" t="s">
        <v>31</v>
      </c>
      <c r="D61">
        <f xml:space="preserve"> [2]nominal_nonAna!$E61</f>
        <v>293.34699999999998</v>
      </c>
      <c r="E61">
        <f xml:space="preserve"> [2]nominal_nonAna!$F61</f>
        <v>20.216699999999999</v>
      </c>
      <c r="F61">
        <f xml:space="preserve"> [2]nominal_nonAna!$I61</f>
        <v>224.839</v>
      </c>
      <c r="G61">
        <f xml:space="preserve"> [2]nominal_nonAna!$J61</f>
        <v>18.245799999999999</v>
      </c>
      <c r="H61">
        <f xml:space="preserve"> [2]nominal_nonAna!$K61</f>
        <v>68.507800000000003</v>
      </c>
      <c r="I61">
        <f xml:space="preserve"> [2]nominal_nonAna!$L61</f>
        <v>10.728400000000001</v>
      </c>
      <c r="J61">
        <f xml:space="preserve"> [2]nominal_nonAna!$M61</f>
        <v>0.233538</v>
      </c>
      <c r="K61">
        <f xml:space="preserve"> [2]nominal_nonAna!$N61</f>
        <v>3.2840300000000003E-2</v>
      </c>
    </row>
    <row r="62" spans="1:12">
      <c r="A62" s="49"/>
      <c r="B62" s="49"/>
      <c r="C62" s="4" t="s">
        <v>32</v>
      </c>
      <c r="D62">
        <f xml:space="preserve"> [2]nominal_nonAna!$E62</f>
        <v>293.34699999999998</v>
      </c>
      <c r="E62">
        <f xml:space="preserve"> [2]nominal_nonAna!$F62</f>
        <v>20.216699999999999</v>
      </c>
      <c r="F62">
        <f xml:space="preserve"> [2]nominal_nonAna!$I62</f>
        <v>224.839</v>
      </c>
      <c r="G62">
        <f xml:space="preserve"> [2]nominal_nonAna!$J62</f>
        <v>18.245799999999999</v>
      </c>
      <c r="H62">
        <f xml:space="preserve"> [2]nominal_nonAna!$K62</f>
        <v>68.507800000000003</v>
      </c>
      <c r="I62">
        <f xml:space="preserve"> [2]nominal_nonAna!$L62</f>
        <v>10.728400000000001</v>
      </c>
      <c r="J62">
        <f xml:space="preserve"> [2]nominal_nonAna!$M62</f>
        <v>0.233538</v>
      </c>
      <c r="K62">
        <f xml:space="preserve"> [2]nominal_nonAna!$N62</f>
        <v>3.2840300000000003E-2</v>
      </c>
    </row>
    <row r="63" spans="1:12">
      <c r="A63" s="49"/>
      <c r="B63" s="49"/>
      <c r="C63" s="4" t="s">
        <v>33</v>
      </c>
      <c r="D63">
        <f xml:space="preserve"> [2]nominal_nonAna!$E63</f>
        <v>293.34699999999998</v>
      </c>
      <c r="E63">
        <f xml:space="preserve"> [2]nominal_nonAna!$F63</f>
        <v>20.216699999999999</v>
      </c>
      <c r="F63">
        <f xml:space="preserve"> [2]nominal_nonAna!$I63</f>
        <v>224.839</v>
      </c>
      <c r="G63">
        <f xml:space="preserve"> [2]nominal_nonAna!$J63</f>
        <v>18.245799999999999</v>
      </c>
      <c r="H63">
        <f xml:space="preserve"> [2]nominal_nonAna!$K63</f>
        <v>68.507800000000003</v>
      </c>
      <c r="I63">
        <f xml:space="preserve"> [2]nominal_nonAna!$L63</f>
        <v>10.728400000000001</v>
      </c>
      <c r="J63">
        <f xml:space="preserve"> [2]nominal_nonAna!$M63</f>
        <v>0.233538</v>
      </c>
      <c r="K63">
        <f xml:space="preserve"> [2]nominal_nonAna!$N63</f>
        <v>3.2840300000000003E-2</v>
      </c>
    </row>
    <row r="64" spans="1:12">
      <c r="A64" s="49" t="s">
        <v>11</v>
      </c>
      <c r="B64" s="49" t="s">
        <v>4</v>
      </c>
      <c r="C64" s="6" t="s">
        <v>28</v>
      </c>
      <c r="D64">
        <f xml:space="preserve"> [2]nominal_nonAna!$E64</f>
        <v>328.26900000000001</v>
      </c>
      <c r="E64">
        <f xml:space="preserve"> [2]nominal_nonAna!$F64</f>
        <v>19.329999999999998</v>
      </c>
      <c r="F64">
        <f xml:space="preserve"> [2]nominal_nonAna!$I64</f>
        <v>268.45699999999999</v>
      </c>
      <c r="G64">
        <f xml:space="preserve"> [2]nominal_nonAna!$J64</f>
        <v>18.5337</v>
      </c>
      <c r="H64">
        <f xml:space="preserve"> [2]nominal_nonAna!$K64</f>
        <v>59.8123</v>
      </c>
      <c r="I64">
        <f xml:space="preserve"> [2]nominal_nonAna!$L64</f>
        <v>10.296200000000001</v>
      </c>
      <c r="J64">
        <f xml:space="preserve"> [2]nominal_nonAna!$M64</f>
        <v>0.18220500000000001</v>
      </c>
      <c r="K64">
        <f xml:space="preserve"> [2]nominal_nonAna!$N64</f>
        <v>2.9472999999999999E-2</v>
      </c>
    </row>
    <row r="65" spans="1:11">
      <c r="A65" s="49"/>
      <c r="B65" s="49"/>
      <c r="C65" s="6" t="s">
        <v>29</v>
      </c>
      <c r="D65">
        <f xml:space="preserve"> [2]nominal_nonAna!$E65</f>
        <v>328.26900000000001</v>
      </c>
      <c r="E65">
        <f xml:space="preserve"> [2]nominal_nonAna!$F65</f>
        <v>19.329999999999998</v>
      </c>
      <c r="F65">
        <f xml:space="preserve"> [2]nominal_nonAna!$I65</f>
        <v>268.45699999999999</v>
      </c>
      <c r="G65">
        <f xml:space="preserve"> [2]nominal_nonAna!$J65</f>
        <v>18.5337</v>
      </c>
      <c r="H65">
        <f xml:space="preserve"> [2]nominal_nonAna!$K65</f>
        <v>59.8123</v>
      </c>
      <c r="I65">
        <f xml:space="preserve"> [2]nominal_nonAna!$L65</f>
        <v>10.296200000000001</v>
      </c>
      <c r="J65">
        <f xml:space="preserve"> [2]nominal_nonAna!$M65</f>
        <v>0.18220500000000001</v>
      </c>
      <c r="K65">
        <f xml:space="preserve"> [2]nominal_nonAna!$N65</f>
        <v>2.9472999999999999E-2</v>
      </c>
    </row>
    <row r="66" spans="1:11">
      <c r="A66" s="49"/>
      <c r="B66" s="49"/>
      <c r="C66" s="6" t="s">
        <v>30</v>
      </c>
      <c r="D66">
        <f xml:space="preserve"> [2]nominal_nonAna!$E66</f>
        <v>328.26900000000001</v>
      </c>
      <c r="E66">
        <f xml:space="preserve"> [2]nominal_nonAna!$F66</f>
        <v>19.329999999999998</v>
      </c>
      <c r="F66">
        <f xml:space="preserve"> [2]nominal_nonAna!$I66</f>
        <v>268.45699999999999</v>
      </c>
      <c r="G66">
        <f xml:space="preserve"> [2]nominal_nonAna!$J66</f>
        <v>18.5337</v>
      </c>
      <c r="H66">
        <f xml:space="preserve"> [2]nominal_nonAna!$K66</f>
        <v>59.8123</v>
      </c>
      <c r="I66">
        <f xml:space="preserve"> [2]nominal_nonAna!$L66</f>
        <v>10.296200000000001</v>
      </c>
      <c r="J66">
        <f xml:space="preserve"> [2]nominal_nonAna!$M66</f>
        <v>0.18220500000000001</v>
      </c>
      <c r="K66">
        <f xml:space="preserve"> [2]nominal_nonAna!$N66</f>
        <v>2.9472999999999999E-2</v>
      </c>
    </row>
    <row r="67" spans="1:11">
      <c r="A67" s="49"/>
      <c r="B67" s="49"/>
      <c r="C67" s="6" t="s">
        <v>31</v>
      </c>
      <c r="D67">
        <f xml:space="preserve"> [2]nominal_nonAna!$E67</f>
        <v>328.26900000000001</v>
      </c>
      <c r="E67">
        <f xml:space="preserve"> [2]nominal_nonAna!$F67</f>
        <v>19.329999999999998</v>
      </c>
      <c r="F67">
        <f xml:space="preserve"> [2]nominal_nonAna!$I67</f>
        <v>268.45699999999999</v>
      </c>
      <c r="G67">
        <f xml:space="preserve"> [2]nominal_nonAna!$J67</f>
        <v>18.5337</v>
      </c>
      <c r="H67">
        <f xml:space="preserve"> [2]nominal_nonAna!$K67</f>
        <v>59.8123</v>
      </c>
      <c r="I67">
        <f xml:space="preserve"> [2]nominal_nonAna!$L67</f>
        <v>10.296200000000001</v>
      </c>
      <c r="J67">
        <f xml:space="preserve"> [2]nominal_nonAna!$M67</f>
        <v>0.18220500000000001</v>
      </c>
      <c r="K67">
        <f xml:space="preserve"> [2]nominal_nonAna!$N67</f>
        <v>2.9472999999999999E-2</v>
      </c>
    </row>
    <row r="68" spans="1:11">
      <c r="A68" s="49"/>
      <c r="B68" s="49"/>
      <c r="C68" s="6" t="s">
        <v>32</v>
      </c>
      <c r="D68">
        <f xml:space="preserve"> [2]nominal_nonAna!$E68</f>
        <v>328.26900000000001</v>
      </c>
      <c r="E68">
        <f xml:space="preserve"> [2]nominal_nonAna!$F68</f>
        <v>19.329999999999998</v>
      </c>
      <c r="F68">
        <f xml:space="preserve"> [2]nominal_nonAna!$I68</f>
        <v>268.45699999999999</v>
      </c>
      <c r="G68">
        <f xml:space="preserve"> [2]nominal_nonAna!$J68</f>
        <v>18.5337</v>
      </c>
      <c r="H68">
        <f xml:space="preserve"> [2]nominal_nonAna!$K68</f>
        <v>59.8123</v>
      </c>
      <c r="I68">
        <f xml:space="preserve"> [2]nominal_nonAna!$L68</f>
        <v>10.296200000000001</v>
      </c>
      <c r="J68">
        <f xml:space="preserve"> [2]nominal_nonAna!$M68</f>
        <v>0.18220500000000001</v>
      </c>
      <c r="K68">
        <f xml:space="preserve"> [2]nominal_nonAna!$N68</f>
        <v>2.9472999999999999E-2</v>
      </c>
    </row>
    <row r="69" spans="1:11">
      <c r="A69" s="49"/>
      <c r="B69" s="49"/>
      <c r="C69" s="6" t="s">
        <v>33</v>
      </c>
      <c r="D69">
        <f xml:space="preserve"> [2]nominal_nonAna!$E69</f>
        <v>328.26900000000001</v>
      </c>
      <c r="E69">
        <f xml:space="preserve"> [2]nominal_nonAna!$F69</f>
        <v>19.329999999999998</v>
      </c>
      <c r="F69">
        <f xml:space="preserve"> [2]nominal_nonAna!$I69</f>
        <v>268.45699999999999</v>
      </c>
      <c r="G69">
        <f xml:space="preserve"> [2]nominal_nonAna!$J69</f>
        <v>18.5337</v>
      </c>
      <c r="H69">
        <f xml:space="preserve"> [2]nominal_nonAna!$K69</f>
        <v>59.8123</v>
      </c>
      <c r="I69">
        <f xml:space="preserve"> [2]nominal_nonAna!$L69</f>
        <v>10.296200000000001</v>
      </c>
      <c r="J69">
        <f xml:space="preserve"> [2]nominal_nonAna!$M69</f>
        <v>0.18220500000000001</v>
      </c>
      <c r="K69">
        <f xml:space="preserve"> [2]nominal_nonAna!$N69</f>
        <v>2.9472999999999999E-2</v>
      </c>
    </row>
    <row r="70" spans="1:11">
      <c r="A70" s="49"/>
      <c r="B70" s="49" t="s">
        <v>12</v>
      </c>
      <c r="C70" s="6" t="s">
        <v>28</v>
      </c>
      <c r="D70">
        <f xml:space="preserve"> [2]nominal_nonAna!$E70</f>
        <v>1018.69</v>
      </c>
      <c r="E70">
        <f xml:space="preserve"> [2]nominal_nonAna!$F70</f>
        <v>34.143700000000003</v>
      </c>
      <c r="F70">
        <f xml:space="preserve"> [2]nominal_nonAna!$I70</f>
        <v>885.13900000000001</v>
      </c>
      <c r="G70">
        <f xml:space="preserve"> [2]nominal_nonAna!$J70</f>
        <v>33.816200000000002</v>
      </c>
      <c r="H70">
        <f xml:space="preserve"> [2]nominal_nonAna!$K70</f>
        <v>133.547</v>
      </c>
      <c r="I70">
        <f xml:space="preserve"> [2]nominal_nonAna!$L70</f>
        <v>16.834700000000002</v>
      </c>
      <c r="J70">
        <f xml:space="preserve"> [2]nominal_nonAna!$M70</f>
        <v>0.13109699999999999</v>
      </c>
      <c r="K70">
        <f xml:space="preserve"> [2]nominal_nonAna!$N70</f>
        <v>1.5931000000000001E-2</v>
      </c>
    </row>
    <row r="71" spans="1:11">
      <c r="A71" s="49"/>
      <c r="B71" s="49"/>
      <c r="C71" s="6" t="s">
        <v>29</v>
      </c>
      <c r="D71">
        <f xml:space="preserve"> [2]nominal_nonAna!$E71</f>
        <v>1018.69</v>
      </c>
      <c r="E71">
        <f xml:space="preserve"> [2]nominal_nonAna!$F71</f>
        <v>34.143700000000003</v>
      </c>
      <c r="F71">
        <f xml:space="preserve"> [2]nominal_nonAna!$I71</f>
        <v>885.13900000000001</v>
      </c>
      <c r="G71">
        <f xml:space="preserve"> [2]nominal_nonAna!$J71</f>
        <v>33.816200000000002</v>
      </c>
      <c r="H71">
        <f xml:space="preserve"> [2]nominal_nonAna!$K71</f>
        <v>133.547</v>
      </c>
      <c r="I71">
        <f xml:space="preserve"> [2]nominal_nonAna!$L71</f>
        <v>16.834700000000002</v>
      </c>
      <c r="J71">
        <f xml:space="preserve"> [2]nominal_nonAna!$M71</f>
        <v>0.13109699999999999</v>
      </c>
      <c r="K71">
        <f xml:space="preserve"> [2]nominal_nonAna!$N71</f>
        <v>1.5931000000000001E-2</v>
      </c>
    </row>
    <row r="72" spans="1:11">
      <c r="A72" s="49"/>
      <c r="B72" s="49"/>
      <c r="C72" s="6" t="s">
        <v>30</v>
      </c>
      <c r="D72">
        <f xml:space="preserve"> [2]nominal_nonAna!$E72</f>
        <v>1018.69</v>
      </c>
      <c r="E72">
        <f xml:space="preserve"> [2]nominal_nonAna!$F72</f>
        <v>34.143700000000003</v>
      </c>
      <c r="F72">
        <f xml:space="preserve"> [2]nominal_nonAna!$I72</f>
        <v>885.13900000000001</v>
      </c>
      <c r="G72">
        <f xml:space="preserve"> [2]nominal_nonAna!$J72</f>
        <v>33.816200000000002</v>
      </c>
      <c r="H72">
        <f xml:space="preserve"> [2]nominal_nonAna!$K72</f>
        <v>133.547</v>
      </c>
      <c r="I72">
        <f xml:space="preserve"> [2]nominal_nonAna!$L72</f>
        <v>16.834700000000002</v>
      </c>
      <c r="J72">
        <f xml:space="preserve"> [2]nominal_nonAna!$M72</f>
        <v>0.13109699999999999</v>
      </c>
      <c r="K72">
        <f xml:space="preserve"> [2]nominal_nonAna!$N72</f>
        <v>1.5931000000000001E-2</v>
      </c>
    </row>
    <row r="73" spans="1:11">
      <c r="A73" s="49"/>
      <c r="B73" s="49"/>
      <c r="C73" s="6" t="s">
        <v>31</v>
      </c>
      <c r="D73">
        <f xml:space="preserve"> [2]nominal_nonAna!$E73</f>
        <v>1018.69</v>
      </c>
      <c r="E73">
        <f xml:space="preserve"> [2]nominal_nonAna!$F73</f>
        <v>34.143700000000003</v>
      </c>
      <c r="F73">
        <f xml:space="preserve"> [2]nominal_nonAna!$I73</f>
        <v>885.13900000000001</v>
      </c>
      <c r="G73">
        <f xml:space="preserve"> [2]nominal_nonAna!$J73</f>
        <v>33.816200000000002</v>
      </c>
      <c r="H73">
        <f xml:space="preserve"> [2]nominal_nonAna!$K73</f>
        <v>133.547</v>
      </c>
      <c r="I73">
        <f xml:space="preserve"> [2]nominal_nonAna!$L73</f>
        <v>16.834700000000002</v>
      </c>
      <c r="J73">
        <f xml:space="preserve"> [2]nominal_nonAna!$M73</f>
        <v>0.13109699999999999</v>
      </c>
      <c r="K73">
        <f xml:space="preserve"> [2]nominal_nonAna!$N73</f>
        <v>1.5931000000000001E-2</v>
      </c>
    </row>
    <row r="74" spans="1:11">
      <c r="A74" s="49"/>
      <c r="B74" s="49"/>
      <c r="C74" s="6" t="s">
        <v>32</v>
      </c>
      <c r="D74">
        <f xml:space="preserve"> [2]nominal_nonAna!$E74</f>
        <v>1018.69</v>
      </c>
      <c r="E74">
        <f xml:space="preserve"> [2]nominal_nonAna!$F74</f>
        <v>34.143700000000003</v>
      </c>
      <c r="F74">
        <f xml:space="preserve"> [2]nominal_nonAna!$I74</f>
        <v>885.13900000000001</v>
      </c>
      <c r="G74">
        <f xml:space="preserve"> [2]nominal_nonAna!$J74</f>
        <v>33.816200000000002</v>
      </c>
      <c r="H74">
        <f xml:space="preserve"> [2]nominal_nonAna!$K74</f>
        <v>133.547</v>
      </c>
      <c r="I74">
        <f xml:space="preserve"> [2]nominal_nonAna!$L74</f>
        <v>16.834700000000002</v>
      </c>
      <c r="J74">
        <f xml:space="preserve"> [2]nominal_nonAna!$M74</f>
        <v>0.13109699999999999</v>
      </c>
      <c r="K74">
        <f xml:space="preserve"> [2]nominal_nonAna!$N74</f>
        <v>1.5931000000000001E-2</v>
      </c>
    </row>
    <row r="75" spans="1:11">
      <c r="A75" s="49"/>
      <c r="B75" s="49"/>
      <c r="C75" s="6" t="s">
        <v>33</v>
      </c>
      <c r="D75">
        <f xml:space="preserve"> [2]nominal_nonAna!$E75</f>
        <v>1018.69</v>
      </c>
      <c r="E75">
        <f xml:space="preserve"> [2]nominal_nonAna!$F75</f>
        <v>34.143700000000003</v>
      </c>
      <c r="F75">
        <f xml:space="preserve"> [2]nominal_nonAna!$I75</f>
        <v>885.13900000000001</v>
      </c>
      <c r="G75">
        <f xml:space="preserve"> [2]nominal_nonAna!$J75</f>
        <v>33.816200000000002</v>
      </c>
      <c r="H75">
        <f xml:space="preserve"> [2]nominal_nonAna!$K75</f>
        <v>133.547</v>
      </c>
      <c r="I75">
        <f xml:space="preserve"> [2]nominal_nonAna!$L75</f>
        <v>16.834700000000002</v>
      </c>
      <c r="J75">
        <f xml:space="preserve"> [2]nominal_nonAna!$M75</f>
        <v>0.13109699999999999</v>
      </c>
      <c r="K75">
        <f xml:space="preserve"> [2]nominal_nonAna!$N75</f>
        <v>1.5931000000000001E-2</v>
      </c>
    </row>
    <row r="76" spans="1:11">
      <c r="A76" s="49"/>
      <c r="B76" s="49" t="s">
        <v>43</v>
      </c>
      <c r="C76" s="6" t="s">
        <v>28</v>
      </c>
      <c r="D76">
        <f xml:space="preserve"> [2]nominal_nonAna!$E76</f>
        <v>626.12099999999998</v>
      </c>
      <c r="E76">
        <f xml:space="preserve"> [2]nominal_nonAna!$F76</f>
        <v>26.705400000000001</v>
      </c>
      <c r="F76">
        <f xml:space="preserve"> [2]nominal_nonAna!$I76</f>
        <v>559.755</v>
      </c>
      <c r="G76">
        <f xml:space="preserve"> [2]nominal_nonAna!$J76</f>
        <v>26.87</v>
      </c>
      <c r="H76">
        <f xml:space="preserve"> [2]nominal_nonAna!$K76</f>
        <v>66.366399999999999</v>
      </c>
      <c r="I76">
        <f xml:space="preserve"> [2]nominal_nonAna!$L76</f>
        <v>12.6494</v>
      </c>
      <c r="J76">
        <f xml:space="preserve"> [2]nominal_nonAna!$M76</f>
        <v>0.10599600000000001</v>
      </c>
      <c r="K76">
        <f xml:space="preserve"> [2]nominal_nonAna!$N76</f>
        <v>1.96904E-2</v>
      </c>
    </row>
    <row r="77" spans="1:11">
      <c r="A77" s="49"/>
      <c r="B77" s="49"/>
      <c r="C77" s="6" t="s">
        <v>29</v>
      </c>
      <c r="D77">
        <f xml:space="preserve"> [2]nominal_nonAna!$E77</f>
        <v>626.12099999999998</v>
      </c>
      <c r="E77">
        <f xml:space="preserve"> [2]nominal_nonAna!$F77</f>
        <v>26.705400000000001</v>
      </c>
      <c r="F77">
        <f xml:space="preserve"> [2]nominal_nonAna!$I77</f>
        <v>559.755</v>
      </c>
      <c r="G77">
        <f xml:space="preserve"> [2]nominal_nonAna!$J77</f>
        <v>26.87</v>
      </c>
      <c r="H77">
        <f xml:space="preserve"> [2]nominal_nonAna!$K77</f>
        <v>66.366399999999999</v>
      </c>
      <c r="I77">
        <f xml:space="preserve"> [2]nominal_nonAna!$L77</f>
        <v>12.6494</v>
      </c>
      <c r="J77">
        <f xml:space="preserve"> [2]nominal_nonAna!$M77</f>
        <v>0.10599600000000001</v>
      </c>
      <c r="K77">
        <f xml:space="preserve"> [2]nominal_nonAna!$N77</f>
        <v>1.96904E-2</v>
      </c>
    </row>
    <row r="78" spans="1:11">
      <c r="A78" s="49"/>
      <c r="B78" s="49"/>
      <c r="C78" s="6" t="s">
        <v>30</v>
      </c>
      <c r="D78">
        <f xml:space="preserve"> [2]nominal_nonAna!$E78</f>
        <v>626.12099999999998</v>
      </c>
      <c r="E78">
        <f xml:space="preserve"> [2]nominal_nonAna!$F78</f>
        <v>26.705400000000001</v>
      </c>
      <c r="F78">
        <f xml:space="preserve"> [2]nominal_nonAna!$I78</f>
        <v>559.755</v>
      </c>
      <c r="G78">
        <f xml:space="preserve"> [2]nominal_nonAna!$J78</f>
        <v>26.87</v>
      </c>
      <c r="H78">
        <f xml:space="preserve"> [2]nominal_nonAna!$K78</f>
        <v>66.366399999999999</v>
      </c>
      <c r="I78">
        <f xml:space="preserve"> [2]nominal_nonAna!$L78</f>
        <v>12.6494</v>
      </c>
      <c r="J78">
        <f xml:space="preserve"> [2]nominal_nonAna!$M78</f>
        <v>0.10599600000000001</v>
      </c>
      <c r="K78">
        <f xml:space="preserve"> [2]nominal_nonAna!$N78</f>
        <v>1.96904E-2</v>
      </c>
    </row>
    <row r="79" spans="1:11">
      <c r="A79" s="49"/>
      <c r="B79" s="49"/>
      <c r="C79" s="6" t="s">
        <v>31</v>
      </c>
      <c r="D79">
        <f xml:space="preserve"> [2]nominal_nonAna!$E79</f>
        <v>626.12099999999998</v>
      </c>
      <c r="E79">
        <f xml:space="preserve"> [2]nominal_nonAna!$F79</f>
        <v>26.705400000000001</v>
      </c>
      <c r="F79">
        <f xml:space="preserve"> [2]nominal_nonAna!$I79</f>
        <v>559.755</v>
      </c>
      <c r="G79">
        <f xml:space="preserve"> [2]nominal_nonAna!$J79</f>
        <v>26.87</v>
      </c>
      <c r="H79">
        <f xml:space="preserve"> [2]nominal_nonAna!$K79</f>
        <v>66.366399999999999</v>
      </c>
      <c r="I79">
        <f xml:space="preserve"> [2]nominal_nonAna!$L79</f>
        <v>12.6494</v>
      </c>
      <c r="J79">
        <f xml:space="preserve"> [2]nominal_nonAna!$M79</f>
        <v>0.10599600000000001</v>
      </c>
      <c r="K79">
        <f xml:space="preserve"> [2]nominal_nonAna!$N79</f>
        <v>1.96904E-2</v>
      </c>
    </row>
    <row r="80" spans="1:11">
      <c r="A80" s="49"/>
      <c r="B80" s="49"/>
      <c r="C80" s="6" t="s">
        <v>32</v>
      </c>
      <c r="D80">
        <f xml:space="preserve"> [2]nominal_nonAna!$E80</f>
        <v>626.12099999999998</v>
      </c>
      <c r="E80">
        <f xml:space="preserve"> [2]nominal_nonAna!$F80</f>
        <v>26.705400000000001</v>
      </c>
      <c r="F80">
        <f xml:space="preserve"> [2]nominal_nonAna!$I80</f>
        <v>559.755</v>
      </c>
      <c r="G80">
        <f xml:space="preserve"> [2]nominal_nonAna!$J80</f>
        <v>26.87</v>
      </c>
      <c r="H80">
        <f xml:space="preserve"> [2]nominal_nonAna!$K80</f>
        <v>66.366399999999999</v>
      </c>
      <c r="I80">
        <f xml:space="preserve"> [2]nominal_nonAna!$L80</f>
        <v>12.6494</v>
      </c>
      <c r="J80">
        <f xml:space="preserve"> [2]nominal_nonAna!$M80</f>
        <v>0.10599600000000001</v>
      </c>
      <c r="K80">
        <f xml:space="preserve"> [2]nominal_nonAna!$N80</f>
        <v>1.96904E-2</v>
      </c>
    </row>
    <row r="81" spans="1:11">
      <c r="A81" s="49"/>
      <c r="B81" s="49"/>
      <c r="C81" s="6" t="s">
        <v>33</v>
      </c>
      <c r="D81">
        <f xml:space="preserve"> [2]nominal_nonAna!$E81</f>
        <v>626.12099999999998</v>
      </c>
      <c r="E81">
        <f xml:space="preserve"> [2]nominal_nonAna!$F81</f>
        <v>26.705400000000001</v>
      </c>
      <c r="F81">
        <f xml:space="preserve"> [2]nominal_nonAna!$I81</f>
        <v>559.755</v>
      </c>
      <c r="G81">
        <f xml:space="preserve"> [2]nominal_nonAna!$J81</f>
        <v>26.87</v>
      </c>
      <c r="H81">
        <f xml:space="preserve"> [2]nominal_nonAna!$K81</f>
        <v>66.366399999999999</v>
      </c>
      <c r="I81">
        <f xml:space="preserve"> [2]nominal_nonAna!$L81</f>
        <v>12.6494</v>
      </c>
      <c r="J81">
        <f xml:space="preserve"> [2]nominal_nonAna!$M81</f>
        <v>0.10599600000000001</v>
      </c>
      <c r="K81">
        <f xml:space="preserve"> [2]nominal_nonAna!$N81</f>
        <v>1.96904E-2</v>
      </c>
    </row>
    <row r="82" spans="1:11">
      <c r="A82" s="5"/>
      <c r="B82" s="5"/>
      <c r="C82" s="4"/>
    </row>
    <row r="83" spans="1:11">
      <c r="A83" s="5"/>
      <c r="B83" s="5"/>
      <c r="C83" s="4"/>
    </row>
    <row r="84" spans="1:11">
      <c r="A84" s="5"/>
      <c r="B84" s="5"/>
      <c r="C84" s="4"/>
    </row>
    <row r="85" spans="1:11">
      <c r="A85" s="5"/>
      <c r="B85" s="5"/>
      <c r="C85" s="4"/>
    </row>
    <row r="86" spans="1:11">
      <c r="A86" s="5"/>
      <c r="B86" s="5"/>
      <c r="C86" s="4"/>
    </row>
    <row r="87" spans="1:11">
      <c r="A87" s="5"/>
      <c r="B87" s="5"/>
      <c r="C87" s="4"/>
    </row>
    <row r="88" spans="1:11">
      <c r="A88" s="5"/>
      <c r="B88" s="5"/>
      <c r="C88" s="4"/>
    </row>
    <row r="89" spans="1:11">
      <c r="A89" s="5"/>
      <c r="B89" s="5"/>
      <c r="C89" s="4"/>
    </row>
    <row r="90" spans="1:11">
      <c r="A90" t="s">
        <v>60</v>
      </c>
      <c r="B90" s="10">
        <v>231.4</v>
      </c>
      <c r="C90" s="4" t="s">
        <v>76</v>
      </c>
    </row>
    <row r="91" spans="1:11">
      <c r="A91" s="5"/>
      <c r="B91" s="5"/>
      <c r="C91" s="4"/>
    </row>
    <row r="92" spans="1:11">
      <c r="A92" s="5"/>
      <c r="B92" s="5"/>
      <c r="C92" s="4"/>
    </row>
    <row r="93" spans="1:11">
      <c r="A93" s="5"/>
      <c r="B93" s="5"/>
      <c r="C93" s="4"/>
    </row>
    <row r="94" spans="1:11">
      <c r="A94" s="5"/>
      <c r="B94" s="5"/>
      <c r="C94" s="4"/>
    </row>
    <row r="95" spans="1:11">
      <c r="A95" s="5"/>
      <c r="B95" s="5"/>
      <c r="C95" s="4"/>
    </row>
    <row r="96" spans="1:11">
      <c r="A96" s="5"/>
      <c r="B96" s="5"/>
      <c r="C96" s="4"/>
    </row>
    <row r="97" spans="1:3">
      <c r="A97" s="5"/>
      <c r="B97" s="5"/>
      <c r="C97" s="4"/>
    </row>
    <row r="98" spans="1:3">
      <c r="A98" s="5"/>
      <c r="B98" s="5"/>
      <c r="C98" s="4"/>
    </row>
    <row r="99" spans="1:3">
      <c r="A99" s="5"/>
      <c r="B99" s="5"/>
      <c r="C99" s="4"/>
    </row>
    <row r="100" spans="1:3">
      <c r="A100" s="5"/>
      <c r="B100" s="5"/>
      <c r="C100" s="4"/>
    </row>
    <row r="101" spans="1:3">
      <c r="A101" s="5"/>
      <c r="B101" s="5"/>
      <c r="C101" s="4"/>
    </row>
    <row r="102" spans="1:3">
      <c r="A102" s="5"/>
      <c r="B102" s="5"/>
      <c r="C102" s="4"/>
    </row>
    <row r="103" spans="1:3">
      <c r="A103" s="5"/>
      <c r="B103" s="5"/>
      <c r="C103" s="4"/>
    </row>
    <row r="104" spans="1:3">
      <c r="A104" s="5"/>
      <c r="B104" s="5"/>
      <c r="C104" s="4"/>
    </row>
    <row r="105" spans="1:3">
      <c r="A105" s="5"/>
      <c r="B105" s="5"/>
      <c r="C105" s="4"/>
    </row>
    <row r="106" spans="1:3">
      <c r="A106" s="5"/>
      <c r="B106" s="5"/>
      <c r="C106" s="4"/>
    </row>
    <row r="107" spans="1:3">
      <c r="A107" s="5"/>
      <c r="B107" s="5"/>
      <c r="C107" s="4"/>
    </row>
    <row r="108" spans="1:3">
      <c r="A108" s="5"/>
      <c r="B108" s="5"/>
      <c r="C108" s="4"/>
    </row>
    <row r="109" spans="1:3">
      <c r="A109" s="5"/>
      <c r="B109" s="5"/>
      <c r="C109" s="4"/>
    </row>
    <row r="110" spans="1:3">
      <c r="A110" s="5"/>
      <c r="B110" s="5"/>
      <c r="C110" s="4"/>
    </row>
    <row r="111" spans="1:3">
      <c r="A111" s="5"/>
      <c r="B111" s="5"/>
      <c r="C111" s="4"/>
    </row>
    <row r="112" spans="1:3">
      <c r="A112" s="5"/>
      <c r="B112" s="5"/>
      <c r="C112" s="4"/>
    </row>
    <row r="113" spans="1:3">
      <c r="A113" s="5"/>
      <c r="B113" s="5"/>
      <c r="C113" s="4"/>
    </row>
    <row r="114" spans="1:3">
      <c r="A114" s="5"/>
      <c r="B114" s="5"/>
      <c r="C114" s="4"/>
    </row>
    <row r="115" spans="1:3">
      <c r="A115" s="5"/>
      <c r="B115" s="5"/>
      <c r="C115" s="4"/>
    </row>
    <row r="116" spans="1:3">
      <c r="A116" s="5"/>
      <c r="B116" s="5"/>
      <c r="C116" s="4"/>
    </row>
    <row r="117" spans="1:3">
      <c r="A117" s="5"/>
      <c r="B117" s="5"/>
      <c r="C117" s="4"/>
    </row>
    <row r="118" spans="1:3">
      <c r="A118" s="5"/>
      <c r="B118" s="5"/>
      <c r="C118" s="4"/>
    </row>
    <row r="119" spans="1:3">
      <c r="A119" s="5"/>
      <c r="B119" s="5"/>
      <c r="C119" s="4"/>
    </row>
    <row r="120" spans="1:3">
      <c r="A120" s="5"/>
      <c r="B120" s="5"/>
      <c r="C120" s="4"/>
    </row>
    <row r="121" spans="1:3">
      <c r="A121" s="5"/>
      <c r="B121" s="5"/>
      <c r="C121" s="4"/>
    </row>
    <row r="122" spans="1:3">
      <c r="A122" s="5"/>
      <c r="B122" s="5"/>
      <c r="C122" s="4"/>
    </row>
    <row r="123" spans="1:3">
      <c r="A123" s="5"/>
      <c r="B123" s="5"/>
      <c r="C123" s="4"/>
    </row>
    <row r="124" spans="1:3">
      <c r="A124" s="5"/>
      <c r="B124" s="5"/>
      <c r="C124" s="4"/>
    </row>
    <row r="125" spans="1:3">
      <c r="A125" s="5"/>
      <c r="B125" s="5"/>
      <c r="C125" s="4"/>
    </row>
    <row r="126" spans="1:3">
      <c r="A126" s="5"/>
      <c r="B126" s="5"/>
      <c r="C126" s="4"/>
    </row>
    <row r="127" spans="1:3">
      <c r="A127" s="5"/>
      <c r="B127" s="5"/>
      <c r="C127" s="4"/>
    </row>
    <row r="128" spans="1:3">
      <c r="A128" s="5"/>
      <c r="B128" s="5"/>
      <c r="C128" s="4"/>
    </row>
    <row r="129" spans="1:3">
      <c r="A129" s="5"/>
      <c r="B129" s="5"/>
      <c r="C129" s="4"/>
    </row>
    <row r="130" spans="1:3">
      <c r="A130" s="5"/>
      <c r="B130" s="5"/>
      <c r="C130" s="4"/>
    </row>
    <row r="131" spans="1:3">
      <c r="A131" s="5"/>
      <c r="B131" s="5"/>
      <c r="C131" s="4"/>
    </row>
    <row r="132" spans="1:3">
      <c r="A132" s="5"/>
      <c r="B132" s="5"/>
      <c r="C132" s="4"/>
    </row>
    <row r="133" spans="1:3">
      <c r="A133" s="5"/>
      <c r="B133" s="5"/>
      <c r="C133" s="4"/>
    </row>
    <row r="134" spans="1:3">
      <c r="A134" s="5"/>
      <c r="B134" s="5"/>
      <c r="C134" s="4"/>
    </row>
    <row r="135" spans="1:3">
      <c r="A135" s="5"/>
      <c r="B135" s="5"/>
      <c r="C135" s="4"/>
    </row>
    <row r="136" spans="1:3">
      <c r="A136" s="5"/>
      <c r="B136" s="5"/>
      <c r="C136" s="4"/>
    </row>
    <row r="137" spans="1:3">
      <c r="A137" s="5"/>
      <c r="B137" s="5"/>
      <c r="C137" s="4"/>
    </row>
    <row r="138" spans="1:3">
      <c r="A138" s="5"/>
      <c r="B138" s="5"/>
      <c r="C138" s="4"/>
    </row>
    <row r="139" spans="1:3">
      <c r="A139" s="5"/>
      <c r="B139" s="5"/>
      <c r="C139" s="4"/>
    </row>
    <row r="140" spans="1:3">
      <c r="A140" s="5"/>
      <c r="B140" s="5"/>
      <c r="C140" s="4"/>
    </row>
    <row r="141" spans="1:3">
      <c r="A141" s="5"/>
      <c r="B141" s="5"/>
      <c r="C141" s="6"/>
    </row>
    <row r="142" spans="1:3">
      <c r="A142" s="5"/>
      <c r="B142" s="5"/>
      <c r="C142" s="6"/>
    </row>
    <row r="143" spans="1:3">
      <c r="A143" s="5"/>
      <c r="B143" s="5"/>
      <c r="C143" s="6"/>
    </row>
    <row r="144" spans="1:3">
      <c r="A144" s="5"/>
      <c r="B144" s="5"/>
      <c r="C144" s="6"/>
    </row>
    <row r="145" spans="1:3">
      <c r="A145" s="5"/>
      <c r="B145" s="5"/>
      <c r="C145" s="6"/>
    </row>
    <row r="146" spans="1:3">
      <c r="A146" s="5"/>
      <c r="B146" s="5"/>
      <c r="C146" s="6"/>
    </row>
    <row r="147" spans="1:3">
      <c r="A147" s="5"/>
      <c r="B147" s="5"/>
      <c r="C147" s="4"/>
    </row>
    <row r="148" spans="1:3">
      <c r="A148" s="5"/>
      <c r="B148" s="5"/>
      <c r="C148" s="4"/>
    </row>
    <row r="149" spans="1:3">
      <c r="A149" s="5"/>
      <c r="B149" s="5"/>
      <c r="C149" s="4"/>
    </row>
    <row r="150" spans="1:3">
      <c r="A150" s="5"/>
      <c r="B150" s="5"/>
      <c r="C150" s="4"/>
    </row>
    <row r="151" spans="1:3">
      <c r="A151" s="5"/>
      <c r="B151" s="5"/>
      <c r="C151" s="4"/>
    </row>
    <row r="152" spans="1:3">
      <c r="A152" s="5"/>
      <c r="B152" s="5"/>
      <c r="C152" s="4"/>
    </row>
    <row r="153" spans="1:3">
      <c r="A153" s="5"/>
      <c r="B153" s="5"/>
      <c r="C153" s="4"/>
    </row>
    <row r="154" spans="1:3">
      <c r="A154" s="5"/>
      <c r="B154" s="5"/>
      <c r="C154" s="4"/>
    </row>
    <row r="155" spans="1:3">
      <c r="A155" s="5"/>
      <c r="B155" s="5"/>
      <c r="C155" s="4"/>
    </row>
    <row r="156" spans="1:3">
      <c r="A156" s="5"/>
      <c r="B156" s="5"/>
      <c r="C156" s="4"/>
    </row>
    <row r="157" spans="1:3">
      <c r="A157" s="5"/>
      <c r="B157" s="5"/>
      <c r="C157" s="4"/>
    </row>
    <row r="158" spans="1:3">
      <c r="A158" s="5"/>
      <c r="B158" s="5"/>
      <c r="C158" s="4"/>
    </row>
    <row r="159" spans="1:3">
      <c r="A159" s="5"/>
      <c r="B159" s="5"/>
      <c r="C159" s="4"/>
    </row>
    <row r="160" spans="1:3">
      <c r="A160" s="5"/>
      <c r="B160" s="5"/>
      <c r="C160" s="6"/>
    </row>
    <row r="161" spans="1:3">
      <c r="A161" s="5"/>
      <c r="B161" s="5"/>
      <c r="C161" s="6"/>
    </row>
    <row r="162" spans="1:3">
      <c r="A162" s="5"/>
      <c r="B162" s="5"/>
      <c r="C162" s="6"/>
    </row>
    <row r="163" spans="1:3">
      <c r="A163" s="5"/>
      <c r="B163" s="5"/>
      <c r="C163" s="6"/>
    </row>
    <row r="164" spans="1:3">
      <c r="A164" s="5"/>
      <c r="B164" s="5"/>
      <c r="C164" s="6"/>
    </row>
    <row r="165" spans="1:3">
      <c r="A165" s="5"/>
      <c r="B165" s="5"/>
      <c r="C165" s="6"/>
    </row>
  </sheetData>
  <mergeCells count="18">
    <mergeCell ref="A52:A63"/>
    <mergeCell ref="B52:B57"/>
    <mergeCell ref="B58:B63"/>
    <mergeCell ref="A64:A81"/>
    <mergeCell ref="B64:B69"/>
    <mergeCell ref="B70:B75"/>
    <mergeCell ref="B76:B81"/>
    <mergeCell ref="A34:A45"/>
    <mergeCell ref="B34:B39"/>
    <mergeCell ref="B40:B45"/>
    <mergeCell ref="A46:A51"/>
    <mergeCell ref="B46:B51"/>
    <mergeCell ref="A2:A8"/>
    <mergeCell ref="A10:A11"/>
    <mergeCell ref="A12:A14"/>
    <mergeCell ref="C2:C14"/>
    <mergeCell ref="A15:A33"/>
    <mergeCell ref="B15:B3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showRuler="0" workbookViewId="0">
      <pane xSplit="3" topLeftCell="D1" activePane="topRight" state="frozen"/>
      <selection pane="topRight" activeCell="F7" sqref="F7"/>
    </sheetView>
  </sheetViews>
  <sheetFormatPr baseColWidth="10" defaultRowHeight="15" x14ac:dyDescent="0"/>
  <cols>
    <col min="6" max="9" width="10.83203125" style="39"/>
    <col min="10" max="10" width="17" customWidth="1"/>
    <col min="11" max="11" width="19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44</v>
      </c>
      <c r="E1" s="1" t="s">
        <v>45</v>
      </c>
      <c r="F1" s="38" t="s">
        <v>46</v>
      </c>
      <c r="G1" s="38" t="s">
        <v>47</v>
      </c>
      <c r="H1" s="38" t="s">
        <v>49</v>
      </c>
      <c r="I1" s="38" t="s">
        <v>48</v>
      </c>
      <c r="J1" s="1" t="s">
        <v>41</v>
      </c>
      <c r="K1" s="1" t="s">
        <v>42</v>
      </c>
    </row>
    <row r="2" spans="1:11">
      <c r="A2" s="49" t="s">
        <v>3</v>
      </c>
      <c r="B2" s="2" t="s">
        <v>4</v>
      </c>
      <c r="C2" s="50" t="s">
        <v>5</v>
      </c>
      <c r="D2" s="18">
        <f xml:space="preserve"> 1/((1-J2)/F2+J2/H2)</f>
        <v>0.32604769796246497</v>
      </c>
      <c r="E2" s="20">
        <f xml:space="preserve"> G2</f>
        <v>3.6000000000000003E-3</v>
      </c>
      <c r="F2" s="13">
        <v>0.35399999999999998</v>
      </c>
      <c r="G2" s="13">
        <v>3.6000000000000003E-3</v>
      </c>
      <c r="H2" s="13">
        <v>0.25900000000000001</v>
      </c>
      <c r="I2" s="13">
        <v>3.8100000000000005E-3</v>
      </c>
      <c r="J2">
        <f xml:space="preserve"> PbPb!J2</f>
        <v>0.23372899999999999</v>
      </c>
      <c r="K2">
        <f xml:space="preserve"> PbPb!K2</f>
        <v>6.0922499999999996E-3</v>
      </c>
    </row>
    <row r="3" spans="1:11">
      <c r="A3" s="49"/>
      <c r="B3" s="2" t="s">
        <v>6</v>
      </c>
      <c r="C3" s="50"/>
      <c r="D3" s="18">
        <f t="shared" ref="D3:D66" si="0" xml:space="preserve"> 1/((1-J3)/F3+J3/H3)</f>
        <v>0.28861875511142632</v>
      </c>
      <c r="E3" s="20">
        <f t="shared" ref="E3:E66" si="1" xml:space="preserve"> G3</f>
        <v>5.0000000000000001E-3</v>
      </c>
      <c r="F3" s="13">
        <v>0.308</v>
      </c>
      <c r="G3" s="13">
        <v>5.0000000000000001E-3</v>
      </c>
      <c r="H3" s="13">
        <v>0.23300000000000001</v>
      </c>
      <c r="I3" s="13">
        <v>5.1900000000000002E-3</v>
      </c>
      <c r="J3">
        <f xml:space="preserve"> PbPb!J3</f>
        <v>0.208618</v>
      </c>
      <c r="K3">
        <f xml:space="preserve"> PbPb!K3</f>
        <v>7.5300999999999996E-3</v>
      </c>
    </row>
    <row r="4" spans="1:11">
      <c r="A4" s="49"/>
      <c r="B4" s="2" t="s">
        <v>14</v>
      </c>
      <c r="C4" s="50"/>
      <c r="D4" s="18">
        <f t="shared" si="0"/>
        <v>0.25389666985466985</v>
      </c>
      <c r="E4" s="20">
        <f t="shared" si="1"/>
        <v>7.3900000000000007E-3</v>
      </c>
      <c r="F4" s="13">
        <v>0.26900000000000002</v>
      </c>
      <c r="G4" s="13">
        <v>7.3900000000000007E-3</v>
      </c>
      <c r="H4" s="13">
        <v>0.20100000000000001</v>
      </c>
      <c r="I4" s="13">
        <v>8.43E-3</v>
      </c>
      <c r="J4">
        <f xml:space="preserve"> PbPb!J4</f>
        <v>0.17583399999999999</v>
      </c>
      <c r="K4">
        <f xml:space="preserve"> PbPb!K4</f>
        <v>1.0546099999999999E-2</v>
      </c>
    </row>
    <row r="5" spans="1:11">
      <c r="A5" s="49"/>
      <c r="B5" s="2" t="s">
        <v>13</v>
      </c>
      <c r="C5" s="50"/>
      <c r="D5" s="18">
        <f t="shared" si="0"/>
        <v>0.33007907145577664</v>
      </c>
      <c r="E5" s="20">
        <f t="shared" si="1"/>
        <v>6.6E-3</v>
      </c>
      <c r="F5" s="13">
        <v>0.35799999999999998</v>
      </c>
      <c r="G5" s="13">
        <v>6.6E-3</v>
      </c>
      <c r="H5" s="13">
        <v>0.26400000000000001</v>
      </c>
      <c r="I5" s="13">
        <v>6.2900000000000005E-3</v>
      </c>
      <c r="J5">
        <f xml:space="preserve"> PbPb!J5</f>
        <v>0.237568</v>
      </c>
      <c r="K5">
        <f xml:space="preserve"> PbPb!K5</f>
        <v>1.06044E-2</v>
      </c>
    </row>
    <row r="6" spans="1:11">
      <c r="A6" s="49"/>
      <c r="B6" s="2" t="s">
        <v>50</v>
      </c>
      <c r="C6" s="50"/>
      <c r="D6" s="18">
        <f t="shared" si="0"/>
        <v>0.3988542430842768</v>
      </c>
      <c r="E6" s="20">
        <f t="shared" si="1"/>
        <v>3.8800000000000002E-3</v>
      </c>
      <c r="F6" s="13">
        <v>0.433</v>
      </c>
      <c r="G6" s="13">
        <v>3.8800000000000002E-3</v>
      </c>
      <c r="H6" s="13">
        <v>0.32200000000000001</v>
      </c>
      <c r="I6" s="13">
        <v>4.7400000000000003E-3</v>
      </c>
      <c r="J6">
        <f xml:space="preserve"> PbPb!J6</f>
        <v>0.24834500000000001</v>
      </c>
      <c r="K6">
        <f xml:space="preserve"> PbPb!K6</f>
        <v>1.27288E-2</v>
      </c>
    </row>
    <row r="7" spans="1:11">
      <c r="A7" s="49"/>
      <c r="B7" s="2" t="s">
        <v>51</v>
      </c>
      <c r="C7" s="50"/>
      <c r="D7" s="18">
        <f t="shared" si="0"/>
        <v>0.41880354963819133</v>
      </c>
      <c r="E7" s="20">
        <f t="shared" si="1"/>
        <v>6.7400000000000003E-3</v>
      </c>
      <c r="F7" s="13">
        <v>0.47500000000000003</v>
      </c>
      <c r="G7" s="13">
        <v>6.7400000000000003E-3</v>
      </c>
      <c r="H7" s="13">
        <v>0.32900000000000001</v>
      </c>
      <c r="I7" s="13">
        <v>9.4900000000000002E-3</v>
      </c>
      <c r="J7">
        <f xml:space="preserve"> PbPb!J7</f>
        <v>0.30237199999999997</v>
      </c>
      <c r="K7">
        <f xml:space="preserve"> PbPb!K7</f>
        <v>1.6773400000000001E-2</v>
      </c>
    </row>
    <row r="8" spans="1:11">
      <c r="A8" s="49"/>
      <c r="B8" s="2" t="s">
        <v>7</v>
      </c>
      <c r="C8" s="50"/>
      <c r="D8" s="18">
        <f t="shared" si="0"/>
        <v>0.40460516061424545</v>
      </c>
      <c r="E8" s="20">
        <f t="shared" si="1"/>
        <v>3.4600000000000004E-3</v>
      </c>
      <c r="F8" s="13">
        <v>0.44700000000000001</v>
      </c>
      <c r="G8" s="13">
        <v>3.4600000000000004E-3</v>
      </c>
      <c r="H8" s="13">
        <v>0.32300000000000001</v>
      </c>
      <c r="I8" s="13">
        <v>4.2600000000000008E-3</v>
      </c>
      <c r="J8">
        <f xml:space="preserve"> PbPb!J8</f>
        <v>0.27293699999999999</v>
      </c>
      <c r="K8">
        <f xml:space="preserve"> PbPb!K8</f>
        <v>1.0095700000000001E-2</v>
      </c>
    </row>
    <row r="9" spans="1:11">
      <c r="A9" s="3" t="s">
        <v>8</v>
      </c>
      <c r="B9" s="2" t="s">
        <v>4</v>
      </c>
      <c r="C9" s="50"/>
      <c r="D9" s="18">
        <f t="shared" si="0"/>
        <v>0.35616432471723464</v>
      </c>
      <c r="E9" s="20">
        <f t="shared" si="1"/>
        <v>5.3500000000000006E-3</v>
      </c>
      <c r="F9" s="13">
        <v>0.39100000000000001</v>
      </c>
      <c r="G9" s="13">
        <v>5.3500000000000006E-3</v>
      </c>
      <c r="H9" s="13">
        <v>0.28500000000000003</v>
      </c>
      <c r="I9" s="13">
        <v>5.2500000000000003E-3</v>
      </c>
      <c r="J9">
        <f xml:space="preserve"> PbPb!J9</f>
        <v>0.26297399999999999</v>
      </c>
      <c r="K9">
        <f xml:space="preserve"> PbPb!K9</f>
        <v>8.5685999999999991E-3</v>
      </c>
    </row>
    <row r="10" spans="1:11">
      <c r="A10" s="49" t="s">
        <v>9</v>
      </c>
      <c r="B10" s="2" t="s">
        <v>4</v>
      </c>
      <c r="C10" s="50"/>
      <c r="D10" s="18">
        <f t="shared" si="0"/>
        <v>0.31524113890880956</v>
      </c>
      <c r="E10" s="20">
        <f t="shared" si="1"/>
        <v>7.7300000000000008E-3</v>
      </c>
      <c r="F10" s="13">
        <v>0.34</v>
      </c>
      <c r="G10" s="13">
        <v>7.7300000000000008E-3</v>
      </c>
      <c r="H10" s="13">
        <v>0.248</v>
      </c>
      <c r="I10" s="13">
        <v>8.4700000000000001E-3</v>
      </c>
      <c r="J10">
        <f xml:space="preserve"> PbPb!J10</f>
        <v>0.21171499999999999</v>
      </c>
      <c r="K10">
        <f xml:space="preserve"> PbPb!K10</f>
        <v>1.2552799999999999E-2</v>
      </c>
    </row>
    <row r="11" spans="1:11">
      <c r="A11" s="49"/>
      <c r="B11" s="2" t="s">
        <v>10</v>
      </c>
      <c r="C11" s="50"/>
      <c r="D11" s="18">
        <f t="shared" si="0"/>
        <v>0.27461977893252482</v>
      </c>
      <c r="E11" s="20">
        <f t="shared" si="1"/>
        <v>9.5600000000000008E-3</v>
      </c>
      <c r="F11" s="13">
        <v>0.29199999999999998</v>
      </c>
      <c r="G11" s="13">
        <v>9.5600000000000008E-3</v>
      </c>
      <c r="H11" s="13">
        <v>0.221</v>
      </c>
      <c r="I11" s="13">
        <v>8.5900000000000004E-3</v>
      </c>
      <c r="J11">
        <f xml:space="preserve"> PbPb!J11</f>
        <v>0.196996</v>
      </c>
      <c r="K11">
        <f xml:space="preserve"> PbPb!K11</f>
        <v>1.10753E-2</v>
      </c>
    </row>
    <row r="12" spans="1:11">
      <c r="A12" s="49" t="s">
        <v>11</v>
      </c>
      <c r="B12" s="2" t="s">
        <v>4</v>
      </c>
      <c r="C12" s="50"/>
      <c r="D12" s="18">
        <f t="shared" si="0"/>
        <v>0.27791515220298174</v>
      </c>
      <c r="E12" s="20">
        <f t="shared" si="1"/>
        <v>6.5700000000000003E-3</v>
      </c>
      <c r="F12" s="13">
        <v>0.29299999999999998</v>
      </c>
      <c r="G12" s="13">
        <v>6.5700000000000003E-3</v>
      </c>
      <c r="H12" s="13">
        <v>0.23</v>
      </c>
      <c r="I12" s="13">
        <v>7.1700000000000002E-3</v>
      </c>
      <c r="J12">
        <f xml:space="preserve"> PbPb!J12</f>
        <v>0.19816</v>
      </c>
      <c r="K12">
        <f xml:space="preserve"> PbPb!K12</f>
        <v>1.1731500000000001E-2</v>
      </c>
    </row>
    <row r="13" spans="1:11">
      <c r="A13" s="49"/>
      <c r="B13" s="2" t="s">
        <v>12</v>
      </c>
      <c r="C13" s="50"/>
      <c r="D13" s="18">
        <f t="shared" si="0"/>
        <v>0.20764876634446353</v>
      </c>
      <c r="E13" s="20">
        <f t="shared" si="1"/>
        <v>8.1700000000000002E-3</v>
      </c>
      <c r="F13" s="13">
        <v>0.21099999999999999</v>
      </c>
      <c r="G13" s="13">
        <v>8.1700000000000002E-3</v>
      </c>
      <c r="H13" s="13">
        <v>0.191</v>
      </c>
      <c r="I13" s="13">
        <v>6.9600000000000009E-3</v>
      </c>
      <c r="J13">
        <f xml:space="preserve"> PbPb!J13</f>
        <v>0.15412699999999999</v>
      </c>
      <c r="K13">
        <f xml:space="preserve"> PbPb!K13</f>
        <v>7.8148000000000002E-3</v>
      </c>
    </row>
    <row r="14" spans="1:11">
      <c r="A14" s="49"/>
      <c r="B14" s="2" t="s">
        <v>43</v>
      </c>
      <c r="C14" s="50"/>
      <c r="D14" s="18">
        <f t="shared" si="0"/>
        <v>0.17542106847378067</v>
      </c>
      <c r="E14" s="20">
        <f t="shared" si="1"/>
        <v>1.15E-2</v>
      </c>
      <c r="F14" s="13">
        <v>0.17899999999999999</v>
      </c>
      <c r="G14" s="13">
        <v>1.15E-2</v>
      </c>
      <c r="H14" s="13">
        <v>0.154</v>
      </c>
      <c r="I14" s="13">
        <v>1.1900000000000001E-2</v>
      </c>
      <c r="J14">
        <f xml:space="preserve"> PbPb!J14</f>
        <v>0.12567600000000001</v>
      </c>
      <c r="K14">
        <f xml:space="preserve"> PbPb!K14</f>
        <v>1.00646E-2</v>
      </c>
    </row>
    <row r="15" spans="1:11">
      <c r="A15" s="49" t="s">
        <v>3</v>
      </c>
      <c r="B15" s="49" t="s">
        <v>4</v>
      </c>
      <c r="C15" s="16" t="s">
        <v>15</v>
      </c>
      <c r="D15" s="18">
        <f t="shared" si="0"/>
        <v>0.30310099523385398</v>
      </c>
      <c r="E15" s="20">
        <f t="shared" si="1"/>
        <v>9.9400000000000009E-3</v>
      </c>
      <c r="F15" s="13">
        <v>0.33300000000000002</v>
      </c>
      <c r="G15" s="13">
        <v>9.9400000000000009E-3</v>
      </c>
      <c r="H15" s="13">
        <v>0.24299999999999999</v>
      </c>
      <c r="I15" s="13">
        <v>9.92E-3</v>
      </c>
      <c r="J15">
        <f xml:space="preserve"> PbPb!J15</f>
        <v>0.26633800000000002</v>
      </c>
      <c r="K15">
        <f xml:space="preserve"> PbPb!K15</f>
        <v>1.6827100000000001E-2</v>
      </c>
    </row>
    <row r="16" spans="1:11">
      <c r="A16" s="49"/>
      <c r="B16" s="49"/>
      <c r="C16" s="16" t="s">
        <v>16</v>
      </c>
      <c r="D16" s="18">
        <f t="shared" si="0"/>
        <v>0.30908599653691388</v>
      </c>
      <c r="E16" s="20">
        <f t="shared" si="1"/>
        <v>9.8400000000000015E-3</v>
      </c>
      <c r="F16" s="13">
        <v>0.33900000000000002</v>
      </c>
      <c r="G16" s="13">
        <v>9.8400000000000015E-3</v>
      </c>
      <c r="H16" s="13">
        <v>0.247</v>
      </c>
      <c r="I16" s="13">
        <v>1.0400000000000001E-2</v>
      </c>
      <c r="J16">
        <f xml:space="preserve"> PbPb!J16</f>
        <v>0.25983899999999999</v>
      </c>
      <c r="K16">
        <f xml:space="preserve"> PbPb!K16</f>
        <v>1.7353899999999998E-2</v>
      </c>
    </row>
    <row r="17" spans="1:11">
      <c r="A17" s="49"/>
      <c r="B17" s="49"/>
      <c r="C17" s="16" t="s">
        <v>17</v>
      </c>
      <c r="D17" s="18">
        <f t="shared" si="0"/>
        <v>0.32194289621483713</v>
      </c>
      <c r="E17" s="20">
        <f t="shared" si="1"/>
        <v>9.7600000000000013E-3</v>
      </c>
      <c r="F17" s="13">
        <v>0.35</v>
      </c>
      <c r="G17" s="13">
        <v>9.7600000000000013E-3</v>
      </c>
      <c r="H17" s="13">
        <v>0.25800000000000001</v>
      </c>
      <c r="I17" s="13">
        <v>1.06E-2</v>
      </c>
      <c r="J17">
        <f xml:space="preserve"> PbPb!J17</f>
        <v>0.244397</v>
      </c>
      <c r="K17">
        <f xml:space="preserve"> PbPb!K17</f>
        <v>1.7686199999999999E-2</v>
      </c>
    </row>
    <row r="18" spans="1:11">
      <c r="A18" s="49"/>
      <c r="B18" s="49"/>
      <c r="C18" s="16" t="s">
        <v>18</v>
      </c>
      <c r="D18" s="18">
        <f t="shared" si="0"/>
        <v>0.32050067744283861</v>
      </c>
      <c r="E18" s="20">
        <f t="shared" si="1"/>
        <v>1.0100000000000001E-2</v>
      </c>
      <c r="F18" s="13">
        <v>0.34500000000000003</v>
      </c>
      <c r="G18" s="13">
        <v>1.0100000000000001E-2</v>
      </c>
      <c r="H18" s="13">
        <v>0.26200000000000001</v>
      </c>
      <c r="I18" s="13">
        <v>1.0400000000000001E-2</v>
      </c>
      <c r="J18">
        <f xml:space="preserve"> PbPb!J18</f>
        <v>0.24129500000000001</v>
      </c>
      <c r="K18">
        <f xml:space="preserve"> PbPb!K18</f>
        <v>1.81149E-2</v>
      </c>
    </row>
    <row r="19" spans="1:11">
      <c r="A19" s="49"/>
      <c r="B19" s="49"/>
      <c r="C19" s="16" t="s">
        <v>19</v>
      </c>
      <c r="D19" s="18">
        <f t="shared" si="0"/>
        <v>0.32304284308830428</v>
      </c>
      <c r="E19" s="20">
        <f t="shared" si="1"/>
        <v>9.7999999999999997E-3</v>
      </c>
      <c r="F19" s="13">
        <v>0.34200000000000003</v>
      </c>
      <c r="G19" s="13">
        <v>9.7999999999999997E-3</v>
      </c>
      <c r="H19" s="13">
        <v>0.26800000000000002</v>
      </c>
      <c r="I19" s="13">
        <v>1.0400000000000001E-2</v>
      </c>
      <c r="J19">
        <f xml:space="preserve"> PbPb!J19</f>
        <v>0.21252799999999999</v>
      </c>
      <c r="K19">
        <f xml:space="preserve"> PbPb!K19</f>
        <v>1.8804299999999999E-2</v>
      </c>
    </row>
    <row r="20" spans="1:11">
      <c r="A20" s="49"/>
      <c r="B20" s="49"/>
      <c r="C20" s="16" t="s">
        <v>20</v>
      </c>
      <c r="D20" s="18">
        <f t="shared" si="0"/>
        <v>0.33932071675887832</v>
      </c>
      <c r="E20" s="20">
        <f t="shared" si="1"/>
        <v>9.3700000000000016E-3</v>
      </c>
      <c r="F20" s="13">
        <v>0.36299999999999999</v>
      </c>
      <c r="G20" s="13">
        <v>9.3700000000000016E-3</v>
      </c>
      <c r="H20" s="13">
        <v>0.28200000000000003</v>
      </c>
      <c r="I20" s="13">
        <v>0.01</v>
      </c>
      <c r="J20">
        <f xml:space="preserve"> PbPb!J20</f>
        <v>0.242953</v>
      </c>
      <c r="K20">
        <f xml:space="preserve"> PbPb!K20</f>
        <v>2.1131799999999999E-2</v>
      </c>
    </row>
    <row r="21" spans="1:11">
      <c r="A21" s="49"/>
      <c r="B21" s="49"/>
      <c r="C21" s="16" t="s">
        <v>21</v>
      </c>
      <c r="D21" s="18">
        <f t="shared" si="0"/>
        <v>0.32341398168942587</v>
      </c>
      <c r="E21" s="20">
        <f t="shared" si="1"/>
        <v>9.6500000000000006E-3</v>
      </c>
      <c r="F21" s="13">
        <v>0.33800000000000002</v>
      </c>
      <c r="G21" s="13">
        <v>9.6500000000000006E-3</v>
      </c>
      <c r="H21" s="13">
        <v>0.27100000000000002</v>
      </c>
      <c r="I21" s="13">
        <v>1.0400000000000001E-2</v>
      </c>
      <c r="J21">
        <f xml:space="preserve"> PbPb!J21</f>
        <v>0.18242</v>
      </c>
      <c r="K21">
        <f xml:space="preserve"> PbPb!K21</f>
        <v>2.1590600000000001E-2</v>
      </c>
    </row>
    <row r="22" spans="1:11">
      <c r="A22" s="49"/>
      <c r="B22" s="49"/>
      <c r="C22" s="16" t="s">
        <v>22</v>
      </c>
      <c r="D22" s="18">
        <f t="shared" si="0"/>
        <v>0.34397507099426472</v>
      </c>
      <c r="E22" s="20">
        <f t="shared" si="1"/>
        <v>9.0300000000000016E-3</v>
      </c>
      <c r="F22" s="13">
        <v>0.36799999999999999</v>
      </c>
      <c r="G22" s="13">
        <v>9.0300000000000016E-3</v>
      </c>
      <c r="H22" s="13">
        <v>0.28000000000000003</v>
      </c>
      <c r="I22" s="13">
        <v>1.0100000000000001E-2</v>
      </c>
      <c r="J22">
        <f xml:space="preserve"> PbPb!J22</f>
        <v>0.22223399999999999</v>
      </c>
      <c r="K22">
        <f xml:space="preserve"> PbPb!K22</f>
        <v>2.6169000000000001E-2</v>
      </c>
    </row>
    <row r="23" spans="1:11">
      <c r="A23" s="49"/>
      <c r="B23" s="49"/>
      <c r="C23" s="16" t="s">
        <v>23</v>
      </c>
      <c r="D23" s="18">
        <f t="shared" si="0"/>
        <v>0.35471869130862665</v>
      </c>
      <c r="E23" s="20">
        <f t="shared" si="1"/>
        <v>9.0600000000000003E-3</v>
      </c>
      <c r="F23" s="13">
        <v>0.37</v>
      </c>
      <c r="G23" s="13">
        <v>9.0600000000000003E-3</v>
      </c>
      <c r="H23" s="13">
        <v>0.29699999999999999</v>
      </c>
      <c r="I23" s="13">
        <v>9.7100000000000016E-3</v>
      </c>
      <c r="J23">
        <f xml:space="preserve"> PbPb!J23</f>
        <v>0.17527100000000001</v>
      </c>
      <c r="K23">
        <f xml:space="preserve"> PbPb!K23</f>
        <v>2.51469E-2</v>
      </c>
    </row>
    <row r="24" spans="1:11">
      <c r="A24" s="49"/>
      <c r="B24" s="49"/>
      <c r="C24" s="16" t="s">
        <v>24</v>
      </c>
      <c r="D24" s="18">
        <f t="shared" si="0"/>
        <v>0.33976905120220241</v>
      </c>
      <c r="E24" s="20">
        <f t="shared" si="1"/>
        <v>8.9700000000000005E-3</v>
      </c>
      <c r="F24" s="13">
        <v>0.374</v>
      </c>
      <c r="G24" s="13">
        <v>8.9700000000000005E-3</v>
      </c>
      <c r="H24" s="13">
        <v>0.26900000000000002</v>
      </c>
      <c r="I24" s="13">
        <v>1.0100000000000001E-2</v>
      </c>
      <c r="J24">
        <f xml:space="preserve"> PbPb!J24</f>
        <v>0.258106</v>
      </c>
      <c r="K24">
        <f xml:space="preserve"> PbPb!K24</f>
        <v>3.2327000000000002E-2</v>
      </c>
    </row>
    <row r="25" spans="1:11">
      <c r="A25" s="49"/>
      <c r="B25" s="49"/>
      <c r="C25" s="16" t="s">
        <v>25</v>
      </c>
      <c r="D25" s="18">
        <f t="shared" si="0"/>
        <v>0.35270873904389666</v>
      </c>
      <c r="E25" s="20">
        <f t="shared" si="1"/>
        <v>6.4100000000000008E-3</v>
      </c>
      <c r="F25" s="13">
        <v>0.373</v>
      </c>
      <c r="G25" s="13">
        <v>6.4100000000000008E-3</v>
      </c>
      <c r="H25" s="13">
        <v>0.28100000000000003</v>
      </c>
      <c r="I25" s="13">
        <v>7.1400000000000005E-3</v>
      </c>
      <c r="J25">
        <f xml:space="preserve"> PbPb!J25</f>
        <v>0.17571600000000001</v>
      </c>
      <c r="K25">
        <f xml:space="preserve"> PbPb!K25</f>
        <v>2.5359799999999998E-2</v>
      </c>
    </row>
    <row r="26" spans="1:11">
      <c r="A26" s="49"/>
      <c r="B26" s="49"/>
      <c r="C26" s="16" t="s">
        <v>26</v>
      </c>
      <c r="D26" s="18">
        <f t="shared" si="0"/>
        <v>0.35189679583402095</v>
      </c>
      <c r="E26" s="20">
        <f t="shared" si="1"/>
        <v>6.1100000000000008E-3</v>
      </c>
      <c r="F26" s="13">
        <v>0.373</v>
      </c>
      <c r="G26" s="13">
        <v>6.1100000000000008E-3</v>
      </c>
      <c r="H26" s="13">
        <v>0.29399999999999998</v>
      </c>
      <c r="I26" s="13">
        <v>6.5800000000000008E-3</v>
      </c>
      <c r="J26">
        <f xml:space="preserve"> PbPb!J26</f>
        <v>0.22317899999999999</v>
      </c>
      <c r="K26">
        <f xml:space="preserve"> PbPb!K26</f>
        <v>3.8155700000000001E-2</v>
      </c>
    </row>
    <row r="27" spans="1:11">
      <c r="A27" s="49"/>
      <c r="B27" s="49"/>
      <c r="C27" s="16" t="s">
        <v>27</v>
      </c>
      <c r="D27" s="18">
        <f t="shared" si="0"/>
        <v>0.3538217529683621</v>
      </c>
      <c r="E27" s="20">
        <f t="shared" si="1"/>
        <v>4.3400000000000001E-3</v>
      </c>
      <c r="F27" s="13">
        <v>0.373</v>
      </c>
      <c r="G27" s="13">
        <v>4.3400000000000001E-3</v>
      </c>
      <c r="H27" s="13">
        <v>0.30399999999999999</v>
      </c>
      <c r="I27" s="13">
        <v>4.6500000000000005E-3</v>
      </c>
      <c r="J27">
        <f xml:space="preserve"> PbPb!J27</f>
        <v>0.23880799999999999</v>
      </c>
      <c r="K27">
        <f xml:space="preserve"> PbPb!K27</f>
        <v>6.4149700000000004E-2</v>
      </c>
    </row>
    <row r="28" spans="1:11">
      <c r="A28" s="49"/>
      <c r="B28" s="49"/>
      <c r="C28" s="4" t="s">
        <v>28</v>
      </c>
      <c r="D28" s="18">
        <f t="shared" si="0"/>
        <v>0.30556571522518822</v>
      </c>
      <c r="E28" s="20">
        <f t="shared" si="1"/>
        <v>7.0600000000000003E-3</v>
      </c>
      <c r="F28" s="13">
        <v>0.33500000000000002</v>
      </c>
      <c r="G28" s="13">
        <v>7.0600000000000003E-3</v>
      </c>
      <c r="H28" s="13">
        <v>0.245</v>
      </c>
      <c r="I28" s="13">
        <v>7.2100000000000003E-3</v>
      </c>
      <c r="J28">
        <f xml:space="preserve"> PbPb!J28</f>
        <v>0.26222400000000001</v>
      </c>
      <c r="K28">
        <f xml:space="preserve"> PbPb!K28</f>
        <v>1.20708E-2</v>
      </c>
    </row>
    <row r="29" spans="1:11">
      <c r="A29" s="49"/>
      <c r="B29" s="49"/>
      <c r="C29" s="4" t="s">
        <v>29</v>
      </c>
      <c r="D29" s="18">
        <f t="shared" si="0"/>
        <v>0.3216621086017738</v>
      </c>
      <c r="E29" s="20">
        <f t="shared" si="1"/>
        <v>7.0200000000000002E-3</v>
      </c>
      <c r="F29" s="13">
        <v>0.34800000000000003</v>
      </c>
      <c r="G29" s="13">
        <v>7.0200000000000002E-3</v>
      </c>
      <c r="H29" s="13">
        <v>0.26</v>
      </c>
      <c r="I29" s="13">
        <v>7.490000000000001E-3</v>
      </c>
      <c r="J29">
        <f xml:space="preserve"> PbPb!J29</f>
        <v>0.24192</v>
      </c>
      <c r="K29">
        <f xml:space="preserve"> PbPb!K29</f>
        <v>1.2659800000000001E-2</v>
      </c>
    </row>
    <row r="30" spans="1:11">
      <c r="A30" s="49"/>
      <c r="B30" s="49"/>
      <c r="C30" s="4" t="s">
        <v>30</v>
      </c>
      <c r="D30" s="18">
        <f t="shared" si="0"/>
        <v>0.32996558849419666</v>
      </c>
      <c r="E30" s="20">
        <f t="shared" si="1"/>
        <v>6.8800000000000007E-3</v>
      </c>
      <c r="F30" s="13">
        <v>0.35100000000000003</v>
      </c>
      <c r="G30" s="13">
        <v>6.8800000000000007E-3</v>
      </c>
      <c r="H30" s="13">
        <v>0.27400000000000002</v>
      </c>
      <c r="I30" s="13">
        <v>7.3000000000000001E-3</v>
      </c>
      <c r="J30">
        <f xml:space="preserve"> PbPb!J30</f>
        <v>0.22684099999999999</v>
      </c>
      <c r="K30">
        <f xml:space="preserve"> PbPb!K30</f>
        <v>1.40844E-2</v>
      </c>
    </row>
    <row r="31" spans="1:11">
      <c r="A31" s="49"/>
      <c r="B31" s="49"/>
      <c r="C31" s="4" t="s">
        <v>31</v>
      </c>
      <c r="D31" s="18">
        <f t="shared" si="0"/>
        <v>0.33183408841502621</v>
      </c>
      <c r="E31" s="20">
        <f t="shared" si="1"/>
        <v>6.6900000000000006E-3</v>
      </c>
      <c r="F31" s="13">
        <v>0.35100000000000003</v>
      </c>
      <c r="G31" s="13">
        <v>6.6900000000000006E-3</v>
      </c>
      <c r="H31" s="13">
        <v>0.27500000000000002</v>
      </c>
      <c r="I31" s="13">
        <v>7.3300000000000006E-3</v>
      </c>
      <c r="J31">
        <f xml:space="preserve"> PbPb!J31</f>
        <v>0.20899100000000001</v>
      </c>
      <c r="K31">
        <f xml:space="preserve"> PbPb!K31</f>
        <v>1.6312400000000001E-2</v>
      </c>
    </row>
    <row r="32" spans="1:11">
      <c r="A32" s="49"/>
      <c r="B32" s="49"/>
      <c r="C32" s="4" t="s">
        <v>32</v>
      </c>
      <c r="D32" s="18">
        <f t="shared" si="0"/>
        <v>0.34800617230342973</v>
      </c>
      <c r="E32" s="20">
        <f t="shared" si="1"/>
        <v>6.4600000000000005E-3</v>
      </c>
      <c r="F32" s="13">
        <v>0.371</v>
      </c>
      <c r="G32" s="13">
        <v>6.4600000000000005E-3</v>
      </c>
      <c r="H32" s="13">
        <v>0.28500000000000003</v>
      </c>
      <c r="I32" s="13">
        <v>7.0600000000000003E-3</v>
      </c>
      <c r="J32">
        <f xml:space="preserve"> PbPb!J32</f>
        <v>0.21896299999999999</v>
      </c>
      <c r="K32">
        <f xml:space="preserve"> PbPb!K32</f>
        <v>1.9984100000000001E-2</v>
      </c>
    </row>
    <row r="33" spans="1:11">
      <c r="A33" s="49"/>
      <c r="B33" s="49"/>
      <c r="C33" s="4" t="s">
        <v>33</v>
      </c>
      <c r="D33" s="18">
        <f t="shared" si="0"/>
        <v>0.3536640391037591</v>
      </c>
      <c r="E33" s="20">
        <f t="shared" si="1"/>
        <v>3.9100000000000003E-3</v>
      </c>
      <c r="F33" s="13">
        <v>0.373</v>
      </c>
      <c r="G33" s="13">
        <v>3.9100000000000003E-3</v>
      </c>
      <c r="H33" s="13">
        <v>0.28899999999999998</v>
      </c>
      <c r="I33" s="13">
        <v>4.28E-3</v>
      </c>
      <c r="J33">
        <f xml:space="preserve"> PbPb!J33</f>
        <v>0.18810199999999999</v>
      </c>
      <c r="K33">
        <f xml:space="preserve"> PbPb!K33</f>
        <v>1.9380399999999999E-2</v>
      </c>
    </row>
    <row r="34" spans="1:11">
      <c r="A34" s="49" t="s">
        <v>3</v>
      </c>
      <c r="B34" s="49" t="s">
        <v>6</v>
      </c>
      <c r="C34" s="4" t="s">
        <v>28</v>
      </c>
      <c r="D34" s="18">
        <f t="shared" si="0"/>
        <v>0.27521196672664011</v>
      </c>
      <c r="E34" s="20">
        <f t="shared" si="1"/>
        <v>9.4999999999999998E-3</v>
      </c>
      <c r="F34" s="13">
        <v>0.30199999999999999</v>
      </c>
      <c r="G34" s="13">
        <v>9.4999999999999998E-3</v>
      </c>
      <c r="H34" s="13">
        <v>0.215</v>
      </c>
      <c r="I34" s="13">
        <v>9.9700000000000014E-3</v>
      </c>
      <c r="J34">
        <f xml:space="preserve"> PbPb!J34</f>
        <v>0.24054300000000001</v>
      </c>
      <c r="K34">
        <f xml:space="preserve"> PbPb!K34</f>
        <v>1.5038299999999999E-2</v>
      </c>
    </row>
    <row r="35" spans="1:11">
      <c r="A35" s="49"/>
      <c r="B35" s="49"/>
      <c r="C35" s="4" t="s">
        <v>29</v>
      </c>
      <c r="D35" s="18">
        <f t="shared" si="0"/>
        <v>0.28826958764489796</v>
      </c>
      <c r="E35" s="20">
        <f t="shared" si="1"/>
        <v>9.75E-3</v>
      </c>
      <c r="F35" s="13">
        <v>0.308</v>
      </c>
      <c r="G35" s="13">
        <v>9.75E-3</v>
      </c>
      <c r="H35" s="13">
        <v>0.23400000000000001</v>
      </c>
      <c r="I35" s="13">
        <v>1.0200000000000001E-2</v>
      </c>
      <c r="J35">
        <f xml:space="preserve"> PbPb!J35</f>
        <v>0.21643200000000001</v>
      </c>
      <c r="K35">
        <f xml:space="preserve"> PbPb!K35</f>
        <v>1.58634E-2</v>
      </c>
    </row>
    <row r="36" spans="1:11">
      <c r="A36" s="49"/>
      <c r="B36" s="49"/>
      <c r="C36" s="4" t="s">
        <v>30</v>
      </c>
      <c r="D36" s="18">
        <f t="shared" si="0"/>
        <v>0.29739082074644596</v>
      </c>
      <c r="E36" s="20">
        <f t="shared" si="1"/>
        <v>9.4999999999999998E-3</v>
      </c>
      <c r="F36" s="13">
        <v>0.309</v>
      </c>
      <c r="G36" s="13">
        <v>9.4999999999999998E-3</v>
      </c>
      <c r="H36" s="13">
        <v>0.25600000000000001</v>
      </c>
      <c r="I36" s="13">
        <v>9.7200000000000012E-3</v>
      </c>
      <c r="J36">
        <f xml:space="preserve"> PbPb!J36</f>
        <v>0.188555</v>
      </c>
      <c r="K36">
        <f xml:space="preserve"> PbPb!K36</f>
        <v>1.69255E-2</v>
      </c>
    </row>
    <row r="37" spans="1:11">
      <c r="A37" s="49"/>
      <c r="B37" s="49"/>
      <c r="C37" s="4" t="s">
        <v>31</v>
      </c>
      <c r="D37" s="18">
        <f t="shared" si="0"/>
        <v>0.2956763850120227</v>
      </c>
      <c r="E37" s="20">
        <f t="shared" si="1"/>
        <v>9.3800000000000012E-3</v>
      </c>
      <c r="F37" s="13">
        <v>0.31</v>
      </c>
      <c r="G37" s="13">
        <v>9.3800000000000012E-3</v>
      </c>
      <c r="H37" s="13">
        <v>0.249</v>
      </c>
      <c r="I37" s="13">
        <v>9.8500000000000011E-3</v>
      </c>
      <c r="J37">
        <f xml:space="preserve"> PbPb!J37</f>
        <v>0.197745</v>
      </c>
      <c r="K37">
        <f xml:space="preserve"> PbPb!K37</f>
        <v>2.04709E-2</v>
      </c>
    </row>
    <row r="38" spans="1:11">
      <c r="A38" s="49"/>
      <c r="B38" s="49"/>
      <c r="C38" s="4" t="s">
        <v>32</v>
      </c>
      <c r="D38" s="18">
        <f t="shared" si="0"/>
        <v>0.31372752097880985</v>
      </c>
      <c r="E38" s="20">
        <f t="shared" si="1"/>
        <v>9.0000000000000011E-3</v>
      </c>
      <c r="F38" s="13">
        <v>0.33100000000000002</v>
      </c>
      <c r="G38" s="13">
        <v>9.0000000000000011E-3</v>
      </c>
      <c r="H38" s="13">
        <v>0.26100000000000001</v>
      </c>
      <c r="I38" s="13">
        <v>9.4900000000000002E-3</v>
      </c>
      <c r="J38">
        <f xml:space="preserve"> PbPb!J38</f>
        <v>0.20527899999999999</v>
      </c>
      <c r="K38">
        <f xml:space="preserve"> PbPb!K38</f>
        <v>2.63082E-2</v>
      </c>
    </row>
    <row r="39" spans="1:11">
      <c r="A39" s="49"/>
      <c r="B39" s="49"/>
      <c r="C39" s="4" t="s">
        <v>33</v>
      </c>
      <c r="D39" s="18">
        <f t="shared" si="0"/>
        <v>0.31717301256074065</v>
      </c>
      <c r="E39" s="20">
        <f t="shared" si="1"/>
        <v>5.4600000000000004E-3</v>
      </c>
      <c r="F39" s="13">
        <v>0.33100000000000002</v>
      </c>
      <c r="G39" s="13">
        <v>5.4600000000000004E-3</v>
      </c>
      <c r="H39" s="13">
        <v>0.26300000000000001</v>
      </c>
      <c r="I39" s="13">
        <v>5.7900000000000009E-3</v>
      </c>
      <c r="J39">
        <f xml:space="preserve"> PbPb!J39</f>
        <v>0.16860800000000001</v>
      </c>
      <c r="K39">
        <f xml:space="preserve"> PbPb!K39</f>
        <v>2.2913900000000001E-2</v>
      </c>
    </row>
    <row r="40" spans="1:11">
      <c r="A40" s="49"/>
      <c r="B40" s="49" t="s">
        <v>7</v>
      </c>
      <c r="C40" s="4" t="s">
        <v>28</v>
      </c>
      <c r="D40" s="18">
        <f t="shared" si="0"/>
        <v>0.38941243027124961</v>
      </c>
      <c r="E40" s="20">
        <f t="shared" si="1"/>
        <v>7.1800000000000006E-3</v>
      </c>
      <c r="F40" s="13">
        <v>0.42799999999999999</v>
      </c>
      <c r="G40" s="13">
        <v>7.1800000000000006E-3</v>
      </c>
      <c r="H40" s="13">
        <v>0.314</v>
      </c>
      <c r="I40" s="13">
        <v>7.8600000000000007E-3</v>
      </c>
      <c r="J40">
        <f xml:space="preserve"> PbPb!J40</f>
        <v>0.27293699999999999</v>
      </c>
      <c r="K40">
        <f xml:space="preserve"> PbPb!K40</f>
        <v>1.0095700000000001E-2</v>
      </c>
    </row>
    <row r="41" spans="1:11">
      <c r="A41" s="49"/>
      <c r="B41" s="49"/>
      <c r="C41" s="4" t="s">
        <v>29</v>
      </c>
      <c r="D41" s="18">
        <f t="shared" si="0"/>
        <v>0.41051683783711373</v>
      </c>
      <c r="E41" s="20">
        <f t="shared" si="1"/>
        <v>5.5400000000000007E-3</v>
      </c>
      <c r="F41" s="13">
        <v>0.45700000000000002</v>
      </c>
      <c r="G41" s="13">
        <v>5.5400000000000007E-3</v>
      </c>
      <c r="H41" s="13">
        <v>0.32300000000000001</v>
      </c>
      <c r="I41" s="13">
        <v>8.1800000000000015E-3</v>
      </c>
      <c r="J41">
        <f xml:space="preserve"> PbPb!J41</f>
        <v>0.27293699999999999</v>
      </c>
      <c r="K41">
        <f xml:space="preserve"> PbPb!K41</f>
        <v>1.0095700000000001E-2</v>
      </c>
    </row>
    <row r="42" spans="1:11">
      <c r="A42" s="49"/>
      <c r="B42" s="49"/>
      <c r="C42" s="4" t="s">
        <v>30</v>
      </c>
      <c r="D42" s="18">
        <f t="shared" si="0"/>
        <v>0.40846141089660781</v>
      </c>
      <c r="E42" s="20">
        <f t="shared" si="1"/>
        <v>6.8400000000000006E-3</v>
      </c>
      <c r="F42" s="13">
        <v>0.45500000000000002</v>
      </c>
      <c r="G42" s="13">
        <v>6.8400000000000006E-3</v>
      </c>
      <c r="H42" s="13">
        <v>0.32100000000000001</v>
      </c>
      <c r="I42" s="13">
        <v>8.4400000000000013E-3</v>
      </c>
      <c r="J42">
        <f xml:space="preserve"> PbPb!J42</f>
        <v>0.27293699999999999</v>
      </c>
      <c r="K42">
        <f xml:space="preserve"> PbPb!K42</f>
        <v>1.0095700000000001E-2</v>
      </c>
    </row>
    <row r="43" spans="1:11">
      <c r="A43" s="49"/>
      <c r="B43" s="49"/>
      <c r="C43" s="4" t="s">
        <v>31</v>
      </c>
      <c r="D43" s="18">
        <f t="shared" si="0"/>
        <v>0.42319826003143918</v>
      </c>
      <c r="E43" s="20">
        <f t="shared" si="1"/>
        <v>5.4400000000000004E-3</v>
      </c>
      <c r="F43" s="13">
        <v>0.45700000000000002</v>
      </c>
      <c r="G43" s="13">
        <v>5.4400000000000004E-3</v>
      </c>
      <c r="H43" s="13">
        <v>0.34</v>
      </c>
      <c r="I43" s="13">
        <v>8.3100000000000014E-3</v>
      </c>
      <c r="J43">
        <f xml:space="preserve"> PbPb!J43</f>
        <v>0.23210700000000001</v>
      </c>
      <c r="K43">
        <f xml:space="preserve"> PbPb!K43</f>
        <v>2.67307E-2</v>
      </c>
    </row>
    <row r="44" spans="1:11">
      <c r="A44" s="49"/>
      <c r="B44" s="49"/>
      <c r="C44" s="4" t="s">
        <v>32</v>
      </c>
      <c r="D44" s="18">
        <f t="shared" si="0"/>
        <v>0.43334798928045698</v>
      </c>
      <c r="E44" s="20">
        <f t="shared" si="1"/>
        <v>5.3400000000000001E-3</v>
      </c>
      <c r="F44" s="13">
        <v>0.47800000000000004</v>
      </c>
      <c r="G44" s="13">
        <v>5.3400000000000001E-3</v>
      </c>
      <c r="H44" s="13">
        <v>0.34700000000000003</v>
      </c>
      <c r="I44" s="13">
        <v>7.8200000000000006E-3</v>
      </c>
      <c r="J44">
        <f xml:space="preserve"> PbPb!J44</f>
        <v>0.27293699999999999</v>
      </c>
      <c r="K44">
        <f xml:space="preserve"> PbPb!K44</f>
        <v>1.0095700000000001E-2</v>
      </c>
    </row>
    <row r="45" spans="1:11">
      <c r="A45" s="49"/>
      <c r="B45" s="49"/>
      <c r="C45" s="4" t="s">
        <v>33</v>
      </c>
      <c r="D45" s="18">
        <f t="shared" si="0"/>
        <v>0.43953987742649042</v>
      </c>
      <c r="E45" s="20">
        <f t="shared" si="1"/>
        <v>3.2300000000000002E-3</v>
      </c>
      <c r="F45" s="13">
        <v>0.48199999999999998</v>
      </c>
      <c r="G45" s="13">
        <v>3.2300000000000002E-3</v>
      </c>
      <c r="H45" s="13">
        <v>0.35599999999999998</v>
      </c>
      <c r="I45" s="13">
        <v>4.7600000000000003E-3</v>
      </c>
      <c r="J45">
        <f xml:space="preserve"> PbPb!J45</f>
        <v>0.27293699999999999</v>
      </c>
      <c r="K45">
        <f xml:space="preserve"> PbPb!K45</f>
        <v>1.0095700000000001E-2</v>
      </c>
    </row>
    <row r="46" spans="1:11">
      <c r="A46" s="49" t="s">
        <v>8</v>
      </c>
      <c r="B46" s="49" t="s">
        <v>4</v>
      </c>
      <c r="C46" s="4" t="s">
        <v>28</v>
      </c>
      <c r="D46" s="18">
        <f t="shared" si="0"/>
        <v>0.34632565614732552</v>
      </c>
      <c r="E46" s="20">
        <f t="shared" si="1"/>
        <v>1.0400000000000001E-2</v>
      </c>
      <c r="F46" s="13">
        <v>0.38400000000000001</v>
      </c>
      <c r="G46" s="13">
        <v>1.0400000000000001E-2</v>
      </c>
      <c r="H46" s="13">
        <v>0.28200000000000003</v>
      </c>
      <c r="I46" s="13">
        <v>9.6700000000000015E-3</v>
      </c>
      <c r="J46">
        <f xml:space="preserve"> PbPb!J46</f>
        <v>0.30075299999999999</v>
      </c>
      <c r="K46">
        <f xml:space="preserve"> PbPb!K46</f>
        <v>1.7120300000000001E-2</v>
      </c>
    </row>
    <row r="47" spans="1:11">
      <c r="A47" s="49"/>
      <c r="B47" s="49"/>
      <c r="C47" s="4" t="s">
        <v>29</v>
      </c>
      <c r="D47" s="18">
        <f t="shared" si="0"/>
        <v>0.3508377805681997</v>
      </c>
      <c r="E47" s="20">
        <f t="shared" si="1"/>
        <v>9.9100000000000004E-3</v>
      </c>
      <c r="F47" s="13">
        <v>0.39300000000000002</v>
      </c>
      <c r="G47" s="13">
        <v>9.9100000000000004E-3</v>
      </c>
      <c r="H47" s="13">
        <v>0.27300000000000002</v>
      </c>
      <c r="I47" s="13">
        <v>1.0700000000000001E-2</v>
      </c>
      <c r="J47">
        <f xml:space="preserve"> PbPb!J47</f>
        <v>0.27339999999999998</v>
      </c>
      <c r="K47">
        <f xml:space="preserve"> PbPb!K47</f>
        <v>1.7830599999999999E-2</v>
      </c>
    </row>
    <row r="48" spans="1:11">
      <c r="A48" s="49"/>
      <c r="B48" s="49"/>
      <c r="C48" s="4" t="s">
        <v>30</v>
      </c>
      <c r="D48" s="18">
        <f t="shared" si="0"/>
        <v>0.35508383643100355</v>
      </c>
      <c r="E48" s="20">
        <f t="shared" si="1"/>
        <v>9.9100000000000004E-3</v>
      </c>
      <c r="F48" s="13">
        <v>0.38600000000000001</v>
      </c>
      <c r="G48" s="13">
        <v>9.9100000000000004E-3</v>
      </c>
      <c r="H48" s="13">
        <v>0.28700000000000003</v>
      </c>
      <c r="I48" s="13">
        <v>1.0400000000000001E-2</v>
      </c>
      <c r="J48">
        <f xml:space="preserve"> PbPb!J48</f>
        <v>0.25240699999999999</v>
      </c>
      <c r="K48">
        <f xml:space="preserve"> PbPb!K48</f>
        <v>1.98651E-2</v>
      </c>
    </row>
    <row r="49" spans="1:11">
      <c r="A49" s="49"/>
      <c r="B49" s="49"/>
      <c r="C49" s="4" t="s">
        <v>31</v>
      </c>
      <c r="D49" s="18">
        <f t="shared" si="0"/>
        <v>0.36905121091024889</v>
      </c>
      <c r="E49" s="20">
        <f t="shared" si="1"/>
        <v>9.2200000000000008E-3</v>
      </c>
      <c r="F49" s="13">
        <v>0.39600000000000002</v>
      </c>
      <c r="G49" s="13">
        <v>9.2200000000000008E-3</v>
      </c>
      <c r="H49" s="13">
        <v>0.30199999999999999</v>
      </c>
      <c r="I49" s="13">
        <v>1.0100000000000001E-2</v>
      </c>
      <c r="J49">
        <f xml:space="preserve"> PbPb!J49</f>
        <v>0.234602</v>
      </c>
      <c r="K49">
        <f xml:space="preserve"> PbPb!K49</f>
        <v>2.2420800000000001E-2</v>
      </c>
    </row>
    <row r="50" spans="1:11">
      <c r="A50" s="49"/>
      <c r="B50" s="49"/>
      <c r="C50" s="4" t="s">
        <v>32</v>
      </c>
      <c r="D50" s="18">
        <f t="shared" si="0"/>
        <v>0.38341438646954473</v>
      </c>
      <c r="E50" s="20">
        <f t="shared" si="1"/>
        <v>9.0100000000000006E-3</v>
      </c>
      <c r="F50" s="13">
        <v>0.41400000000000003</v>
      </c>
      <c r="G50" s="13">
        <v>9.0100000000000006E-3</v>
      </c>
      <c r="H50" s="13">
        <v>0.316</v>
      </c>
      <c r="I50" s="13">
        <v>9.6900000000000007E-3</v>
      </c>
      <c r="J50">
        <f xml:space="preserve"> PbPb!J50</f>
        <v>0.25722299999999998</v>
      </c>
      <c r="K50">
        <f xml:space="preserve"> PbPb!K50</f>
        <v>2.8583500000000001E-2</v>
      </c>
    </row>
    <row r="51" spans="1:11">
      <c r="A51" s="49"/>
      <c r="B51" s="49"/>
      <c r="C51" s="4" t="s">
        <v>33</v>
      </c>
      <c r="D51" s="18">
        <f t="shared" si="0"/>
        <v>0.3891730946677821</v>
      </c>
      <c r="E51" s="20">
        <f t="shared" si="1"/>
        <v>5.4200000000000003E-3</v>
      </c>
      <c r="F51" s="13">
        <v>0.41699999999999998</v>
      </c>
      <c r="G51" s="13">
        <v>5.4200000000000003E-3</v>
      </c>
      <c r="H51" s="13">
        <v>0.312</v>
      </c>
      <c r="I51" s="13">
        <v>5.9600000000000009E-3</v>
      </c>
      <c r="J51">
        <f xml:space="preserve"> PbPb!J51</f>
        <v>0.21246499999999999</v>
      </c>
      <c r="K51">
        <f xml:space="preserve"> PbPb!K51</f>
        <v>2.8345800000000001E-2</v>
      </c>
    </row>
    <row r="52" spans="1:11">
      <c r="A52" s="49" t="s">
        <v>9</v>
      </c>
      <c r="B52" s="49" t="s">
        <v>4</v>
      </c>
      <c r="C52" s="4" t="s">
        <v>28</v>
      </c>
      <c r="D52" s="18">
        <f t="shared" si="0"/>
        <v>0.29680628072776938</v>
      </c>
      <c r="E52" s="20">
        <f t="shared" si="1"/>
        <v>1.4500000000000001E-2</v>
      </c>
      <c r="F52" s="13">
        <v>0.33100000000000002</v>
      </c>
      <c r="G52" s="13">
        <v>1.4500000000000001E-2</v>
      </c>
      <c r="H52" s="13">
        <v>0.22500000000000001</v>
      </c>
      <c r="I52" s="13">
        <v>1.6300000000000002E-2</v>
      </c>
      <c r="J52">
        <f xml:space="preserve"> PbPb!J52</f>
        <v>0.24454000000000001</v>
      </c>
      <c r="K52">
        <f xml:space="preserve"> PbPb!K52</f>
        <v>2.60174E-2</v>
      </c>
    </row>
    <row r="53" spans="1:11">
      <c r="A53" s="49"/>
      <c r="B53" s="49"/>
      <c r="C53" s="4" t="s">
        <v>29</v>
      </c>
      <c r="D53" s="18">
        <f t="shared" si="0"/>
        <v>0.31849914635364857</v>
      </c>
      <c r="E53" s="20">
        <f t="shared" si="1"/>
        <v>1.5600000000000001E-2</v>
      </c>
      <c r="F53" s="13">
        <v>0.34100000000000003</v>
      </c>
      <c r="G53" s="13">
        <v>1.5600000000000001E-2</v>
      </c>
      <c r="H53" s="13">
        <v>0.25800000000000001</v>
      </c>
      <c r="I53" s="13">
        <v>1.6400000000000001E-2</v>
      </c>
      <c r="J53">
        <f xml:space="preserve"> PbPb!J53</f>
        <v>0.21959999999999999</v>
      </c>
      <c r="K53">
        <f xml:space="preserve"> PbPb!K53</f>
        <v>2.6445300000000001E-2</v>
      </c>
    </row>
    <row r="54" spans="1:11">
      <c r="A54" s="49"/>
      <c r="B54" s="49"/>
      <c r="C54" s="4" t="s">
        <v>30</v>
      </c>
      <c r="D54" s="18">
        <f t="shared" si="0"/>
        <v>0.32942870191958179</v>
      </c>
      <c r="E54" s="20">
        <f t="shared" si="1"/>
        <v>1.4700000000000001E-2</v>
      </c>
      <c r="F54" s="13">
        <v>0.34800000000000003</v>
      </c>
      <c r="G54" s="13">
        <v>1.4700000000000001E-2</v>
      </c>
      <c r="H54" s="13">
        <v>0.27700000000000002</v>
      </c>
      <c r="I54" s="13">
        <v>1.5900000000000001E-2</v>
      </c>
      <c r="J54">
        <f xml:space="preserve"> PbPb!J54</f>
        <v>0.219939</v>
      </c>
      <c r="K54">
        <f xml:space="preserve"> PbPb!K54</f>
        <v>2.8372700000000001E-2</v>
      </c>
    </row>
    <row r="55" spans="1:11">
      <c r="A55" s="49"/>
      <c r="B55" s="49"/>
      <c r="C55" s="4" t="s">
        <v>31</v>
      </c>
      <c r="D55" s="18">
        <f t="shared" si="0"/>
        <v>0.33107787583467641</v>
      </c>
      <c r="E55" s="20">
        <f t="shared" si="1"/>
        <v>1.4999999999999999E-2</v>
      </c>
      <c r="F55" s="13">
        <v>0.34500000000000003</v>
      </c>
      <c r="G55" s="13">
        <v>1.4999999999999999E-2</v>
      </c>
      <c r="H55" s="13">
        <v>0.26200000000000001</v>
      </c>
      <c r="I55" s="13">
        <v>1.5900000000000001E-2</v>
      </c>
      <c r="J55">
        <f xml:space="preserve"> PbPb!J55</f>
        <v>0.132739</v>
      </c>
      <c r="K55">
        <f xml:space="preserve"> PbPb!K55</f>
        <v>3.1958500000000001E-2</v>
      </c>
    </row>
    <row r="56" spans="1:11">
      <c r="A56" s="49"/>
      <c r="B56" s="49"/>
      <c r="C56" s="4" t="s">
        <v>32</v>
      </c>
      <c r="D56" s="18">
        <f t="shared" si="0"/>
        <v>0.33943333489877675</v>
      </c>
      <c r="E56" s="20">
        <f t="shared" si="1"/>
        <v>1.4E-2</v>
      </c>
      <c r="F56" s="13">
        <v>0.36299999999999999</v>
      </c>
      <c r="G56" s="13">
        <v>1.4E-2</v>
      </c>
      <c r="H56" s="13">
        <v>0.25900000000000001</v>
      </c>
      <c r="I56" s="13">
        <v>1.6E-2</v>
      </c>
      <c r="J56">
        <f xml:space="preserve"> PbPb!J56</f>
        <v>0.172906</v>
      </c>
      <c r="K56">
        <f xml:space="preserve"> PbPb!K56</f>
        <v>3.8809099999999999E-2</v>
      </c>
    </row>
    <row r="57" spans="1:11">
      <c r="A57" s="49"/>
      <c r="B57" s="49"/>
      <c r="C57" s="4" t="s">
        <v>33</v>
      </c>
      <c r="D57" s="18">
        <f t="shared" si="0"/>
        <v>0.34706977050270876</v>
      </c>
      <c r="E57" s="20">
        <f t="shared" si="1"/>
        <v>8.5800000000000008E-3</v>
      </c>
      <c r="F57" s="13">
        <v>0.36199999999999999</v>
      </c>
      <c r="G57" s="13">
        <v>8.5800000000000008E-3</v>
      </c>
      <c r="H57" s="13">
        <v>0.29099999999999998</v>
      </c>
      <c r="I57" s="13">
        <v>9.2500000000000013E-3</v>
      </c>
      <c r="J57">
        <f xml:space="preserve"> PbPb!J57</f>
        <v>0.176313</v>
      </c>
      <c r="K57">
        <f xml:space="preserve"> PbPb!K57</f>
        <v>4.5423499999999999E-2</v>
      </c>
    </row>
    <row r="58" spans="1:11">
      <c r="A58" s="49"/>
      <c r="B58" s="49" t="s">
        <v>10</v>
      </c>
      <c r="C58" s="4" t="s">
        <v>28</v>
      </c>
      <c r="D58" s="18">
        <f t="shared" si="0"/>
        <v>0.26233823229520625</v>
      </c>
      <c r="E58" s="20">
        <f t="shared" si="1"/>
        <v>1.7899999999999999E-2</v>
      </c>
      <c r="F58" s="13">
        <v>0.28999999999999998</v>
      </c>
      <c r="G58" s="13">
        <v>1.7899999999999999E-2</v>
      </c>
      <c r="H58" s="13">
        <v>0.20300000000000001</v>
      </c>
      <c r="I58" s="13">
        <v>1.6500000000000001E-2</v>
      </c>
      <c r="J58">
        <f xml:space="preserve"> PbPb!J58</f>
        <v>0.246034</v>
      </c>
      <c r="K58">
        <f xml:space="preserve"> PbPb!K58</f>
        <v>2.3619100000000001E-2</v>
      </c>
    </row>
    <row r="59" spans="1:11">
      <c r="A59" s="49"/>
      <c r="B59" s="49"/>
      <c r="C59" s="4" t="s">
        <v>29</v>
      </c>
      <c r="D59" s="18">
        <f t="shared" si="0"/>
        <v>0.27033058689375467</v>
      </c>
      <c r="E59" s="20">
        <f t="shared" si="1"/>
        <v>1.9200000000000002E-2</v>
      </c>
      <c r="F59" s="13">
        <v>0.28200000000000003</v>
      </c>
      <c r="G59" s="13">
        <v>1.9200000000000002E-2</v>
      </c>
      <c r="H59" s="13">
        <v>0.23100000000000001</v>
      </c>
      <c r="I59" s="13">
        <v>1.67E-2</v>
      </c>
      <c r="J59">
        <f xml:space="preserve"> PbPb!J59</f>
        <v>0.195522</v>
      </c>
      <c r="K59">
        <f xml:space="preserve"> PbPb!K59</f>
        <v>2.2710399999999999E-2</v>
      </c>
    </row>
    <row r="60" spans="1:11">
      <c r="A60" s="49"/>
      <c r="B60" s="49"/>
      <c r="C60" s="4" t="s">
        <v>30</v>
      </c>
      <c r="D60" s="18">
        <f t="shared" si="0"/>
        <v>0.2811201282910944</v>
      </c>
      <c r="E60" s="20">
        <f t="shared" si="1"/>
        <v>1.8100000000000002E-2</v>
      </c>
      <c r="F60" s="13">
        <v>0.29199999999999998</v>
      </c>
      <c r="G60" s="13">
        <v>1.8100000000000002E-2</v>
      </c>
      <c r="H60" s="13">
        <v>0.24199999999999999</v>
      </c>
      <c r="I60" s="13">
        <v>1.6800000000000002E-2</v>
      </c>
      <c r="J60">
        <f xml:space="preserve"> PbPb!J60</f>
        <v>0.18731700000000001</v>
      </c>
      <c r="K60">
        <f xml:space="preserve"> PbPb!K60</f>
        <v>2.4402099999999999E-2</v>
      </c>
    </row>
    <row r="61" spans="1:11">
      <c r="A61" s="49"/>
      <c r="B61" s="49"/>
      <c r="C61" s="4" t="s">
        <v>31</v>
      </c>
      <c r="D61" s="18">
        <f t="shared" si="0"/>
        <v>0.2956608878408612</v>
      </c>
      <c r="E61" s="20">
        <f t="shared" si="1"/>
        <v>1.77E-2</v>
      </c>
      <c r="F61" s="13">
        <v>0.309</v>
      </c>
      <c r="G61" s="13">
        <v>1.77E-2</v>
      </c>
      <c r="H61" s="13">
        <v>0.22700000000000001</v>
      </c>
      <c r="I61" s="13">
        <v>1.66E-2</v>
      </c>
      <c r="J61">
        <f xml:space="preserve"> PbPb!J61</f>
        <v>0.12489500000000001</v>
      </c>
      <c r="K61">
        <f xml:space="preserve"> PbPb!K61</f>
        <v>2.9788800000000001E-2</v>
      </c>
    </row>
    <row r="62" spans="1:11">
      <c r="A62" s="49"/>
      <c r="B62" s="49"/>
      <c r="C62" s="4" t="s">
        <v>32</v>
      </c>
      <c r="D62" s="18">
        <f t="shared" si="0"/>
        <v>0.30129361854448955</v>
      </c>
      <c r="E62" s="20">
        <f t="shared" si="1"/>
        <v>1.67E-2</v>
      </c>
      <c r="F62" s="13">
        <v>0.31900000000000001</v>
      </c>
      <c r="G62" s="13">
        <v>1.67E-2</v>
      </c>
      <c r="H62" s="13">
        <v>0.23</v>
      </c>
      <c r="I62" s="13">
        <v>1.66E-2</v>
      </c>
      <c r="J62">
        <f xml:space="preserve"> PbPb!J62</f>
        <v>0.15187200000000001</v>
      </c>
      <c r="K62">
        <f xml:space="preserve"> PbPb!K62</f>
        <v>3.31925E-2</v>
      </c>
    </row>
    <row r="63" spans="1:11">
      <c r="A63" s="49"/>
      <c r="B63" s="49"/>
      <c r="C63" s="4" t="s">
        <v>33</v>
      </c>
      <c r="D63" s="18">
        <f t="shared" si="0"/>
        <v>0.29267158420459177</v>
      </c>
      <c r="E63" s="20">
        <f t="shared" si="1"/>
        <v>1.15E-2</v>
      </c>
      <c r="F63" s="13">
        <v>0.30099999999999999</v>
      </c>
      <c r="G63" s="13">
        <v>1.15E-2</v>
      </c>
      <c r="H63" s="13">
        <v>0.25600000000000001</v>
      </c>
      <c r="I63" s="13">
        <v>9.7900000000000001E-3</v>
      </c>
      <c r="J63">
        <f xml:space="preserve"> PbPb!J63</f>
        <v>0.161886</v>
      </c>
      <c r="K63">
        <f xml:space="preserve"> PbPb!K63</f>
        <v>3.58804E-2</v>
      </c>
    </row>
    <row r="64" spans="1:11">
      <c r="A64" s="49" t="s">
        <v>11</v>
      </c>
      <c r="B64" s="49" t="s">
        <v>4</v>
      </c>
      <c r="C64" s="6" t="s">
        <v>28</v>
      </c>
      <c r="D64" s="18">
        <f t="shared" si="0"/>
        <v>0.25810268342430709</v>
      </c>
      <c r="E64" s="20">
        <f t="shared" si="1"/>
        <v>1.2800000000000001E-2</v>
      </c>
      <c r="F64" s="13">
        <v>0.27700000000000002</v>
      </c>
      <c r="G64" s="13">
        <v>1.2800000000000001E-2</v>
      </c>
      <c r="H64" s="13">
        <v>0.20500000000000002</v>
      </c>
      <c r="I64" s="13">
        <v>1.3900000000000001E-2</v>
      </c>
      <c r="J64">
        <f xml:space="preserve"> PbPb!J64</f>
        <v>0.20846300000000001</v>
      </c>
      <c r="K64">
        <f xml:space="preserve"> PbPb!K64</f>
        <v>2.1880799999999999E-2</v>
      </c>
    </row>
    <row r="65" spans="1:11">
      <c r="A65" s="49"/>
      <c r="B65" s="49"/>
      <c r="C65" s="6" t="s">
        <v>29</v>
      </c>
      <c r="D65" s="18">
        <f t="shared" si="0"/>
        <v>0.2835722515589269</v>
      </c>
      <c r="E65" s="20">
        <f t="shared" si="1"/>
        <v>1.2700000000000001E-2</v>
      </c>
      <c r="F65" s="13">
        <v>0.29599999999999999</v>
      </c>
      <c r="G65" s="13">
        <v>1.2700000000000001E-2</v>
      </c>
      <c r="H65" s="13">
        <v>0.24199999999999999</v>
      </c>
      <c r="I65" s="13">
        <v>1.3600000000000001E-2</v>
      </c>
      <c r="J65">
        <f xml:space="preserve"> PbPb!J65</f>
        <v>0.196404</v>
      </c>
      <c r="K65">
        <f xml:space="preserve"> PbPb!K65</f>
        <v>2.4115999999999999E-2</v>
      </c>
    </row>
    <row r="66" spans="1:11">
      <c r="A66" s="49"/>
      <c r="B66" s="49"/>
      <c r="C66" s="6" t="s">
        <v>30</v>
      </c>
      <c r="D66" s="18">
        <f t="shared" si="0"/>
        <v>0.29747048218237587</v>
      </c>
      <c r="E66" s="20">
        <f t="shared" si="1"/>
        <v>1.2400000000000001E-2</v>
      </c>
      <c r="F66" s="13">
        <v>0.309</v>
      </c>
      <c r="G66" s="13">
        <v>1.2400000000000001E-2</v>
      </c>
      <c r="H66" s="13">
        <v>0.25600000000000001</v>
      </c>
      <c r="I66" s="13">
        <v>1.3300000000000001E-2</v>
      </c>
      <c r="J66">
        <f xml:space="preserve"> PbPb!J66</f>
        <v>0.18721099999999999</v>
      </c>
      <c r="K66">
        <f xml:space="preserve"> PbPb!K66</f>
        <v>2.7729699999999999E-2</v>
      </c>
    </row>
    <row r="67" spans="1:11">
      <c r="A67" s="49"/>
      <c r="B67" s="49"/>
      <c r="C67" s="6" t="s">
        <v>31</v>
      </c>
      <c r="D67" s="18">
        <f t="shared" ref="D67:D81" si="2" xml:space="preserve"> 1/((1-J67)/F67+J67/H67)</f>
        <v>0.28721702828774581</v>
      </c>
      <c r="E67" s="20">
        <f t="shared" ref="E67:E81" si="3" xml:space="preserve"> G67</f>
        <v>1.23E-2</v>
      </c>
      <c r="F67" s="13">
        <v>0.30199999999999999</v>
      </c>
      <c r="G67" s="13">
        <v>1.23E-2</v>
      </c>
      <c r="H67" s="13">
        <v>0.246</v>
      </c>
      <c r="I67" s="13">
        <v>1.3900000000000001E-2</v>
      </c>
      <c r="J67">
        <f xml:space="preserve"> PbPb!J67</f>
        <v>0.22609899999999999</v>
      </c>
      <c r="K67">
        <f xml:space="preserve"> PbPb!K67</f>
        <v>3.4339399999999999E-2</v>
      </c>
    </row>
    <row r="68" spans="1:11">
      <c r="A68" s="49"/>
      <c r="B68" s="49"/>
      <c r="C68" s="6" t="s">
        <v>32</v>
      </c>
      <c r="D68" s="18">
        <f t="shared" si="2"/>
        <v>0.30734557164407728</v>
      </c>
      <c r="E68" s="20">
        <f t="shared" si="3"/>
        <v>1.2100000000000001E-2</v>
      </c>
      <c r="F68" s="13">
        <v>0.32200000000000001</v>
      </c>
      <c r="G68" s="13">
        <v>1.2100000000000001E-2</v>
      </c>
      <c r="H68" s="13">
        <v>0.26</v>
      </c>
      <c r="I68" s="13">
        <v>1.32E-2</v>
      </c>
      <c r="J68">
        <f xml:space="preserve"> PbPb!J68</f>
        <v>0.19995099999999999</v>
      </c>
      <c r="K68">
        <f xml:space="preserve"> PbPb!K68</f>
        <v>4.3898100000000002E-2</v>
      </c>
    </row>
    <row r="69" spans="1:11">
      <c r="A69" s="49"/>
      <c r="B69" s="49"/>
      <c r="C69" s="6" t="s">
        <v>33</v>
      </c>
      <c r="D69" s="18">
        <f t="shared" si="2"/>
        <v>0.31302603949842533</v>
      </c>
      <c r="E69" s="20">
        <f t="shared" si="3"/>
        <v>7.2600000000000008E-3</v>
      </c>
      <c r="F69" s="13">
        <v>0.32700000000000001</v>
      </c>
      <c r="G69" s="13">
        <v>7.2600000000000008E-3</v>
      </c>
      <c r="H69" s="13">
        <v>0.25600000000000001</v>
      </c>
      <c r="I69" s="13">
        <v>8.1100000000000009E-3</v>
      </c>
      <c r="J69">
        <f xml:space="preserve"> PbPb!J69</f>
        <v>0.16096099999999999</v>
      </c>
      <c r="K69">
        <f xml:space="preserve"> PbPb!K69</f>
        <v>4.1142999999999999E-2</v>
      </c>
    </row>
    <row r="70" spans="1:11">
      <c r="A70" s="49"/>
      <c r="B70" s="49" t="s">
        <v>12</v>
      </c>
      <c r="C70" s="6" t="s">
        <v>28</v>
      </c>
      <c r="D70" s="18">
        <f t="shared" si="2"/>
        <v>0.18900611077435439</v>
      </c>
      <c r="E70" s="20">
        <f t="shared" si="3"/>
        <v>1.6199999999999999E-2</v>
      </c>
      <c r="F70" s="13">
        <v>0.193</v>
      </c>
      <c r="G70" s="13">
        <v>1.6199999999999999E-2</v>
      </c>
      <c r="H70" s="13">
        <v>0.17200000000000001</v>
      </c>
      <c r="I70" s="13">
        <v>1.35E-2</v>
      </c>
      <c r="J70">
        <f xml:space="preserve"> PbPb!J70</f>
        <v>0.173073</v>
      </c>
      <c r="K70">
        <f xml:space="preserve"> PbPb!K70</f>
        <v>1.6418700000000001E-2</v>
      </c>
    </row>
    <row r="71" spans="1:11">
      <c r="A71" s="49"/>
      <c r="B71" s="49"/>
      <c r="C71" s="6" t="s">
        <v>29</v>
      </c>
      <c r="D71" s="18">
        <f t="shared" si="2"/>
        <v>0.2118530405350556</v>
      </c>
      <c r="E71" s="20">
        <f t="shared" si="3"/>
        <v>1.5900000000000001E-2</v>
      </c>
      <c r="F71" s="13">
        <v>0.215</v>
      </c>
      <c r="G71" s="13">
        <v>1.5900000000000001E-2</v>
      </c>
      <c r="H71" s="13">
        <v>0.193</v>
      </c>
      <c r="I71" s="13">
        <v>1.35E-2</v>
      </c>
      <c r="J71">
        <f xml:space="preserve"> PbPb!J71</f>
        <v>0.13031400000000001</v>
      </c>
      <c r="K71">
        <f xml:space="preserve"> PbPb!K71</f>
        <v>1.5266699999999999E-2</v>
      </c>
    </row>
    <row r="72" spans="1:11">
      <c r="A72" s="49"/>
      <c r="B72" s="49"/>
      <c r="C72" s="6" t="s">
        <v>30</v>
      </c>
      <c r="D72" s="18">
        <f t="shared" si="2"/>
        <v>0.22384269340272619</v>
      </c>
      <c r="E72" s="20">
        <f t="shared" si="3"/>
        <v>1.54E-2</v>
      </c>
      <c r="F72" s="13">
        <v>0.22700000000000001</v>
      </c>
      <c r="G72" s="13">
        <v>1.54E-2</v>
      </c>
      <c r="H72" s="13">
        <v>0.20700000000000002</v>
      </c>
      <c r="I72" s="13">
        <v>1.3100000000000001E-2</v>
      </c>
      <c r="J72">
        <f xml:space="preserve"> PbPb!J72</f>
        <v>0.14598700000000001</v>
      </c>
      <c r="K72">
        <f xml:space="preserve"> PbPb!K72</f>
        <v>1.74319E-2</v>
      </c>
    </row>
    <row r="73" spans="1:11">
      <c r="A73" s="49"/>
      <c r="B73" s="49"/>
      <c r="C73" s="6" t="s">
        <v>31</v>
      </c>
      <c r="D73" s="18">
        <f t="shared" si="2"/>
        <v>0.2270466451417959</v>
      </c>
      <c r="E73" s="20">
        <f t="shared" si="3"/>
        <v>1.52E-2</v>
      </c>
      <c r="F73" s="13">
        <v>0.23</v>
      </c>
      <c r="G73" s="13">
        <v>1.52E-2</v>
      </c>
      <c r="H73" s="13">
        <v>0.214</v>
      </c>
      <c r="I73" s="13">
        <v>1.3100000000000001E-2</v>
      </c>
      <c r="J73">
        <f xml:space="preserve"> PbPb!J73</f>
        <v>0.17397799999999999</v>
      </c>
      <c r="K73">
        <f xml:space="preserve"> PbPb!K73</f>
        <v>2.1282300000000001E-2</v>
      </c>
    </row>
    <row r="74" spans="1:11">
      <c r="A74" s="49"/>
      <c r="B74" s="49"/>
      <c r="C74" s="6" t="s">
        <v>32</v>
      </c>
      <c r="D74" s="18">
        <f t="shared" si="2"/>
        <v>0.22668446928778868</v>
      </c>
      <c r="E74" s="20">
        <f t="shared" si="3"/>
        <v>1.54E-2</v>
      </c>
      <c r="F74" s="13">
        <v>0.22800000000000001</v>
      </c>
      <c r="G74" s="13">
        <v>1.54E-2</v>
      </c>
      <c r="H74" s="13">
        <v>0.219</v>
      </c>
      <c r="I74" s="13">
        <v>1.2800000000000001E-2</v>
      </c>
      <c r="J74">
        <f xml:space="preserve"> PbPb!J74</f>
        <v>0.14121500000000001</v>
      </c>
      <c r="K74">
        <f xml:space="preserve"> PbPb!K74</f>
        <v>2.42875E-2</v>
      </c>
    </row>
    <row r="75" spans="1:11">
      <c r="A75" s="49"/>
      <c r="B75" s="49"/>
      <c r="C75" s="6" t="s">
        <v>33</v>
      </c>
      <c r="D75" s="18">
        <f t="shared" si="2"/>
        <v>0.24251923843929926</v>
      </c>
      <c r="E75" s="20">
        <f t="shared" si="3"/>
        <v>9.0300000000000016E-3</v>
      </c>
      <c r="F75" s="13">
        <v>0.248</v>
      </c>
      <c r="G75" s="13">
        <v>9.0300000000000016E-3</v>
      </c>
      <c r="H75" s="13">
        <v>0.217</v>
      </c>
      <c r="I75" s="13">
        <v>7.8600000000000007E-3</v>
      </c>
      <c r="J75">
        <f xml:space="preserve"> PbPb!J75</f>
        <v>0.158195</v>
      </c>
      <c r="K75">
        <f xml:space="preserve"> PbPb!K75</f>
        <v>2.5063800000000001E-2</v>
      </c>
    </row>
    <row r="76" spans="1:11">
      <c r="A76" s="49"/>
      <c r="B76" s="49" t="s">
        <v>43</v>
      </c>
      <c r="C76" s="6" t="s">
        <v>28</v>
      </c>
      <c r="D76" s="18">
        <f t="shared" si="2"/>
        <v>0.15599630769076619</v>
      </c>
      <c r="E76" s="20">
        <f t="shared" si="3"/>
        <v>2.3E-2</v>
      </c>
      <c r="F76" s="13">
        <v>0.159</v>
      </c>
      <c r="G76" s="13">
        <v>2.3E-2</v>
      </c>
      <c r="H76" s="13">
        <v>0.14100000000000001</v>
      </c>
      <c r="I76" s="13">
        <v>2.3400000000000001E-2</v>
      </c>
      <c r="J76">
        <f xml:space="preserve"> PbPb!J76</f>
        <v>0.15082999999999999</v>
      </c>
      <c r="K76">
        <f xml:space="preserve"> PbPb!K76</f>
        <v>2.2108300000000001E-2</v>
      </c>
    </row>
    <row r="77" spans="1:11">
      <c r="A77" s="49"/>
      <c r="B77" s="49"/>
      <c r="C77" s="6" t="s">
        <v>29</v>
      </c>
      <c r="D77" s="18">
        <f t="shared" si="2"/>
        <v>0.17992173326376185</v>
      </c>
      <c r="E77" s="20">
        <f t="shared" si="3"/>
        <v>2.1899999999999999E-2</v>
      </c>
      <c r="F77" s="13">
        <v>0.184</v>
      </c>
      <c r="G77" s="13">
        <v>2.1899999999999999E-2</v>
      </c>
      <c r="H77" s="13">
        <v>0.15</v>
      </c>
      <c r="I77" s="13">
        <v>2.3200000000000002E-2</v>
      </c>
      <c r="J77">
        <f xml:space="preserve"> PbPb!J77</f>
        <v>0.10000100000000001</v>
      </c>
      <c r="K77">
        <f xml:space="preserve"> PbPb!K77</f>
        <v>1.38213E-2</v>
      </c>
    </row>
    <row r="78" spans="1:11">
      <c r="A78" s="49"/>
      <c r="B78" s="49"/>
      <c r="C78" s="6" t="s">
        <v>30</v>
      </c>
      <c r="D78" s="18">
        <f t="shared" si="2"/>
        <v>0.19048340614350084</v>
      </c>
      <c r="E78" s="20">
        <f t="shared" si="3"/>
        <v>2.1500000000000002E-2</v>
      </c>
      <c r="F78" s="13">
        <v>0.19500000000000001</v>
      </c>
      <c r="G78" s="13">
        <v>2.1500000000000002E-2</v>
      </c>
      <c r="H78" s="13">
        <v>0.16400000000000001</v>
      </c>
      <c r="I78" s="13">
        <v>2.2500000000000003E-2</v>
      </c>
      <c r="J78">
        <f xml:space="preserve"> PbPb!J78</f>
        <v>0.12544</v>
      </c>
      <c r="K78">
        <f xml:space="preserve"> PbPb!K78</f>
        <v>2.1687399999999999E-2</v>
      </c>
    </row>
    <row r="79" spans="1:11">
      <c r="A79" s="49"/>
      <c r="B79" s="49"/>
      <c r="C79" s="6" t="s">
        <v>31</v>
      </c>
      <c r="D79" s="18">
        <f t="shared" si="2"/>
        <v>0.1996940870409829</v>
      </c>
      <c r="E79" s="20">
        <f t="shared" si="3"/>
        <v>2.1299999999999999E-2</v>
      </c>
      <c r="F79" s="13">
        <v>0.20200000000000001</v>
      </c>
      <c r="G79" s="13">
        <v>2.1299999999999999E-2</v>
      </c>
      <c r="H79" s="13">
        <v>0.185</v>
      </c>
      <c r="I79" s="13">
        <v>2.18E-2</v>
      </c>
      <c r="J79">
        <f xml:space="preserve"> PbPb!J79</f>
        <v>0.12566099999999999</v>
      </c>
      <c r="K79">
        <f xml:space="preserve"> PbPb!K79</f>
        <v>2.57182E-2</v>
      </c>
    </row>
    <row r="80" spans="1:11">
      <c r="A80" s="49"/>
      <c r="B80" s="49"/>
      <c r="C80" s="6" t="s">
        <v>32</v>
      </c>
      <c r="D80" s="18">
        <f t="shared" si="2"/>
        <v>0.18985773035389486</v>
      </c>
      <c r="E80" s="20">
        <f t="shared" si="3"/>
        <v>2.1600000000000001E-2</v>
      </c>
      <c r="F80" s="13">
        <v>0.191</v>
      </c>
      <c r="G80" s="13">
        <v>2.1600000000000001E-2</v>
      </c>
      <c r="H80" s="13">
        <v>0.182</v>
      </c>
      <c r="I80" s="13">
        <v>2.1899999999999999E-2</v>
      </c>
      <c r="J80">
        <f xml:space="preserve"> PbPb!J80</f>
        <v>0.121666</v>
      </c>
      <c r="K80">
        <f xml:space="preserve"> PbPb!K80</f>
        <v>3.0697700000000001E-2</v>
      </c>
    </row>
    <row r="81" spans="1:11">
      <c r="A81" s="49"/>
      <c r="B81" s="49"/>
      <c r="C81" s="6" t="s">
        <v>33</v>
      </c>
      <c r="D81" s="18">
        <f t="shared" si="2"/>
        <v>0.21113600315005138</v>
      </c>
      <c r="E81" s="20">
        <f t="shared" si="3"/>
        <v>1.26E-2</v>
      </c>
      <c r="F81" s="13">
        <v>0.218</v>
      </c>
      <c r="G81" s="13">
        <v>1.26E-2</v>
      </c>
      <c r="H81" s="13">
        <v>0.183</v>
      </c>
      <c r="I81" s="13">
        <v>1.3300000000000001E-2</v>
      </c>
      <c r="J81">
        <f xml:space="preserve"> PbPb!J81</f>
        <v>0.16997999999999999</v>
      </c>
      <c r="K81">
        <f xml:space="preserve"> PbPb!K81</f>
        <v>3.3169299999999999E-2</v>
      </c>
    </row>
    <row r="82" spans="1:11">
      <c r="A82" s="5"/>
      <c r="B82" s="5"/>
    </row>
    <row r="83" spans="1:11">
      <c r="A83" s="5"/>
      <c r="B83" s="5"/>
    </row>
    <row r="84" spans="1:11">
      <c r="A84" s="5"/>
      <c r="B84" s="5"/>
    </row>
    <row r="85" spans="1:11">
      <c r="A85" s="5"/>
      <c r="B85" s="5"/>
    </row>
    <row r="86" spans="1:11">
      <c r="A86" s="5"/>
      <c r="B86" s="5"/>
    </row>
  </sheetData>
  <mergeCells count="18">
    <mergeCell ref="A64:A81"/>
    <mergeCell ref="B64:B69"/>
    <mergeCell ref="B70:B75"/>
    <mergeCell ref="B76:B81"/>
    <mergeCell ref="B40:B45"/>
    <mergeCell ref="A46:A51"/>
    <mergeCell ref="B46:B51"/>
    <mergeCell ref="A52:A63"/>
    <mergeCell ref="B52:B57"/>
    <mergeCell ref="B58:B63"/>
    <mergeCell ref="A34:A45"/>
    <mergeCell ref="B34:B39"/>
    <mergeCell ref="A2:A8"/>
    <mergeCell ref="C2:C14"/>
    <mergeCell ref="A10:A11"/>
    <mergeCell ref="A12:A14"/>
    <mergeCell ref="A15:A33"/>
    <mergeCell ref="B15:B3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showRuler="0" workbookViewId="0">
      <selection activeCell="J20" sqref="J20"/>
    </sheetView>
  </sheetViews>
  <sheetFormatPr baseColWidth="10" defaultRowHeight="15" x14ac:dyDescent="0"/>
  <cols>
    <col min="10" max="10" width="17" customWidth="1"/>
    <col min="11" max="11" width="19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49</v>
      </c>
      <c r="I1" s="1" t="s">
        <v>48</v>
      </c>
      <c r="J1" s="1" t="s">
        <v>41</v>
      </c>
      <c r="K1" s="1" t="s">
        <v>42</v>
      </c>
    </row>
    <row r="2" spans="1:11">
      <c r="A2" s="49" t="s">
        <v>3</v>
      </c>
      <c r="B2" s="2" t="s">
        <v>4</v>
      </c>
      <c r="C2" s="50" t="s">
        <v>5</v>
      </c>
      <c r="D2" s="18">
        <f xml:space="preserve"> 1/((1-J2)/F2+J2/H2)</f>
        <v>0.40742031495842956</v>
      </c>
      <c r="E2" s="20">
        <f xml:space="preserve"> G2</f>
        <v>2E-3</v>
      </c>
      <c r="F2" s="13">
        <v>0.42699999999999999</v>
      </c>
      <c r="G2" s="13">
        <v>2E-3</v>
      </c>
      <c r="H2" s="22">
        <v>0.34499999999999997</v>
      </c>
      <c r="I2" s="22">
        <v>2.5000000000000001E-3</v>
      </c>
      <c r="J2">
        <v>0.20219400000000001</v>
      </c>
      <c r="K2">
        <v>1.6175200000000001E-2</v>
      </c>
    </row>
    <row r="3" spans="1:11">
      <c r="A3" s="49"/>
      <c r="B3" s="2" t="s">
        <v>6</v>
      </c>
      <c r="C3" s="50"/>
      <c r="D3" s="18">
        <f t="shared" ref="D3:D66" si="0" xml:space="preserve"> 1/((1-J3)/F3+J3/H3)</f>
        <v>0.37989478320964493</v>
      </c>
      <c r="E3" s="20">
        <f t="shared" ref="E3:E66" si="1" xml:space="preserve"> G3</f>
        <v>2E-3</v>
      </c>
      <c r="F3" s="13">
        <v>0.39500000000000002</v>
      </c>
      <c r="G3" s="13">
        <v>2E-3</v>
      </c>
      <c r="H3" s="22">
        <v>0.31900000000000001</v>
      </c>
      <c r="I3" s="22">
        <v>3.2000000000000002E-3</v>
      </c>
      <c r="J3">
        <v>0.16689399999999999</v>
      </c>
      <c r="K3">
        <v>1.93622E-2</v>
      </c>
    </row>
    <row r="4" spans="1:11">
      <c r="A4" s="49"/>
      <c r="B4" s="2" t="s">
        <v>14</v>
      </c>
      <c r="C4" s="50"/>
      <c r="D4" s="18">
        <f t="shared" si="0"/>
        <v>0.35563338917615267</v>
      </c>
      <c r="E4" s="20">
        <f t="shared" si="1"/>
        <v>3.0000000000000001E-3</v>
      </c>
      <c r="F4" s="13">
        <v>0.36599999999999999</v>
      </c>
      <c r="G4" s="13">
        <v>3.0000000000000001E-3</v>
      </c>
      <c r="H4" s="22">
        <v>0.29499999999999998</v>
      </c>
      <c r="I4" s="22">
        <v>4.0000000000000001E-3</v>
      </c>
      <c r="J4">
        <v>0.121115</v>
      </c>
      <c r="K4">
        <v>2.5177999999999999E-2</v>
      </c>
    </row>
    <row r="5" spans="1:11">
      <c r="A5" s="49"/>
      <c r="B5" s="2" t="s">
        <v>13</v>
      </c>
      <c r="C5" s="50"/>
      <c r="D5" s="18">
        <f t="shared" si="0"/>
        <v>0.41036880234821582</v>
      </c>
      <c r="E5" s="20">
        <f t="shared" si="1"/>
        <v>4.0000000000000001E-3</v>
      </c>
      <c r="F5" s="13">
        <v>0.433</v>
      </c>
      <c r="G5" s="13">
        <v>4.0000000000000001E-3</v>
      </c>
      <c r="H5" s="22">
        <v>0.34399999999999997</v>
      </c>
      <c r="I5" s="22">
        <v>4.0000000000000001E-3</v>
      </c>
      <c r="J5">
        <v>0.21315799999999999</v>
      </c>
      <c r="K5">
        <v>2.88858E-2</v>
      </c>
    </row>
    <row r="6" spans="1:11">
      <c r="A6" s="49"/>
      <c r="B6" s="2" t="s">
        <v>50</v>
      </c>
      <c r="C6" s="50"/>
      <c r="D6" s="18">
        <f t="shared" si="0"/>
        <v>0.46951003009606279</v>
      </c>
      <c r="E6" s="20">
        <f t="shared" si="1"/>
        <v>4.0000000000000001E-3</v>
      </c>
      <c r="F6" s="13">
        <v>0.50600000000000001</v>
      </c>
      <c r="G6" s="13">
        <v>4.0000000000000001E-3</v>
      </c>
      <c r="H6" s="22">
        <v>0.376</v>
      </c>
      <c r="I6" s="22">
        <v>5.0000000000000001E-3</v>
      </c>
      <c r="J6">
        <v>0.22478799999999999</v>
      </c>
      <c r="K6">
        <v>3.5436099999999998E-2</v>
      </c>
    </row>
    <row r="7" spans="1:11">
      <c r="A7" s="49"/>
      <c r="B7" s="2" t="s">
        <v>51</v>
      </c>
      <c r="C7" s="50"/>
      <c r="D7" s="18">
        <f t="shared" si="0"/>
        <v>0.47348882105616141</v>
      </c>
      <c r="E7" s="20">
        <f t="shared" si="1"/>
        <v>6.0000000000000001E-3</v>
      </c>
      <c r="F7" s="13">
        <v>0.51</v>
      </c>
      <c r="G7" s="13">
        <v>6.0000000000000001E-3</v>
      </c>
      <c r="H7" s="22">
        <v>0.40500000000000003</v>
      </c>
      <c r="I7" s="22">
        <v>6.0000000000000001E-3</v>
      </c>
      <c r="J7">
        <v>0.29742800000000003</v>
      </c>
      <c r="K7">
        <v>4.4903400000000003E-2</v>
      </c>
    </row>
    <row r="8" spans="1:11">
      <c r="A8" s="49"/>
      <c r="B8" s="2" t="s">
        <v>7</v>
      </c>
      <c r="C8" s="50"/>
      <c r="D8" s="18">
        <f t="shared" si="0"/>
        <v>0.47062774210906283</v>
      </c>
      <c r="E8" s="20">
        <f t="shared" si="1"/>
        <v>3.0000000000000001E-3</v>
      </c>
      <c r="F8" s="13">
        <v>0.50800000000000001</v>
      </c>
      <c r="G8" s="13">
        <v>3.0000000000000001E-3</v>
      </c>
      <c r="H8" s="22">
        <v>0.38800000000000001</v>
      </c>
      <c r="I8" s="22">
        <v>4.0000000000000001E-3</v>
      </c>
      <c r="J8">
        <v>0.25675700000000001</v>
      </c>
      <c r="K8">
        <v>2.80305E-2</v>
      </c>
    </row>
    <row r="9" spans="1:11">
      <c r="A9" s="3" t="s">
        <v>8</v>
      </c>
      <c r="B9" s="2" t="s">
        <v>4</v>
      </c>
      <c r="C9" s="50"/>
      <c r="D9" s="18">
        <f t="shared" si="0"/>
        <v>0.38502341986242317</v>
      </c>
      <c r="E9" s="20">
        <f t="shared" si="1"/>
        <v>3.0000000000000001E-3</v>
      </c>
      <c r="F9" s="13">
        <v>0.40100000000000002</v>
      </c>
      <c r="G9" s="13">
        <v>3.0000000000000001E-3</v>
      </c>
      <c r="H9" s="22">
        <v>0.33500000000000002</v>
      </c>
      <c r="I9" s="22">
        <v>4.0000000000000001E-3</v>
      </c>
      <c r="J9">
        <v>0.210619</v>
      </c>
      <c r="K9">
        <v>2.42185E-2</v>
      </c>
    </row>
    <row r="10" spans="1:11">
      <c r="A10" s="49" t="s">
        <v>9</v>
      </c>
      <c r="B10" s="2" t="s">
        <v>4</v>
      </c>
      <c r="C10" s="50"/>
      <c r="D10" s="18">
        <f t="shared" si="0"/>
        <v>0.43466816443663781</v>
      </c>
      <c r="E10" s="20">
        <f t="shared" si="1"/>
        <v>4.0000000000000001E-3</v>
      </c>
      <c r="F10" s="13">
        <v>0.46</v>
      </c>
      <c r="G10" s="13">
        <v>4.0000000000000001E-3</v>
      </c>
      <c r="H10" s="22">
        <v>0.36299999999999999</v>
      </c>
      <c r="I10" s="22">
        <v>5.0000000000000001E-3</v>
      </c>
      <c r="J10">
        <v>0.21809400000000001</v>
      </c>
      <c r="K10">
        <v>3.1891900000000001E-2</v>
      </c>
    </row>
    <row r="11" spans="1:11">
      <c r="A11" s="49"/>
      <c r="B11" s="2" t="s">
        <v>10</v>
      </c>
      <c r="C11" s="50"/>
      <c r="D11" s="18">
        <f t="shared" si="0"/>
        <v>0.40065463133974377</v>
      </c>
      <c r="E11" s="20">
        <f t="shared" si="1"/>
        <v>4.0000000000000001E-3</v>
      </c>
      <c r="F11" s="13">
        <v>0.41899999999999998</v>
      </c>
      <c r="G11" s="13">
        <v>4.0000000000000001E-3</v>
      </c>
      <c r="H11" s="22">
        <v>0.33800000000000002</v>
      </c>
      <c r="I11" s="22">
        <v>5.0000000000000001E-3</v>
      </c>
      <c r="J11">
        <v>0.19106799999999999</v>
      </c>
      <c r="K11">
        <v>2.7429599999999998E-2</v>
      </c>
    </row>
    <row r="12" spans="1:11">
      <c r="A12" s="49" t="s">
        <v>11</v>
      </c>
      <c r="B12" s="2" t="s">
        <v>4</v>
      </c>
      <c r="C12" s="50"/>
      <c r="D12" s="18">
        <f t="shared" si="0"/>
        <v>0.41573759525150095</v>
      </c>
      <c r="E12" s="20">
        <f t="shared" si="1"/>
        <v>3.0000000000000001E-3</v>
      </c>
      <c r="F12" s="13">
        <v>0.436</v>
      </c>
      <c r="G12" s="13">
        <v>3.0000000000000001E-3</v>
      </c>
      <c r="H12" s="22">
        <v>0.34899999999999998</v>
      </c>
      <c r="I12" s="22">
        <v>4.0000000000000001E-3</v>
      </c>
      <c r="J12">
        <v>0.19551399999999999</v>
      </c>
      <c r="K12">
        <v>2.9430700000000001E-2</v>
      </c>
    </row>
    <row r="13" spans="1:11">
      <c r="A13" s="49"/>
      <c r="B13" s="2" t="s">
        <v>12</v>
      </c>
      <c r="C13" s="50"/>
      <c r="D13" s="18">
        <f t="shared" si="0"/>
        <v>0.36344903805415052</v>
      </c>
      <c r="E13" s="20">
        <f t="shared" si="1"/>
        <v>2E-3</v>
      </c>
      <c r="F13" s="13">
        <v>0.373</v>
      </c>
      <c r="G13" s="13">
        <v>2E-3</v>
      </c>
      <c r="H13" s="22">
        <v>0.312</v>
      </c>
      <c r="I13" s="22">
        <v>3.0000000000000001E-3</v>
      </c>
      <c r="J13">
        <v>0.134409</v>
      </c>
      <c r="K13">
        <v>1.5876700000000001E-2</v>
      </c>
    </row>
    <row r="14" spans="1:11">
      <c r="A14" s="49"/>
      <c r="B14" s="2" t="s">
        <v>43</v>
      </c>
      <c r="C14" s="50"/>
      <c r="D14" s="18">
        <f t="shared" si="0"/>
        <v>0.33501543948832868</v>
      </c>
      <c r="E14" s="20">
        <f t="shared" si="1"/>
        <v>2.5000000000000001E-3</v>
      </c>
      <c r="F14" s="13">
        <v>0.34200000000000003</v>
      </c>
      <c r="G14" s="13">
        <v>2.5000000000000001E-3</v>
      </c>
      <c r="H14" s="22">
        <v>0.28299999999999997</v>
      </c>
      <c r="I14" s="22">
        <v>4.0000000000000001E-3</v>
      </c>
      <c r="J14">
        <v>0.10000199999999999</v>
      </c>
      <c r="K14">
        <v>9.6621200000000004E-2</v>
      </c>
    </row>
    <row r="15" spans="1:11">
      <c r="A15" s="49" t="s">
        <v>3</v>
      </c>
      <c r="B15" s="49" t="s">
        <v>4</v>
      </c>
      <c r="C15" s="16" t="s">
        <v>15</v>
      </c>
      <c r="D15" s="19">
        <f t="shared" si="0"/>
        <v>0.40742031495842956</v>
      </c>
      <c r="E15" s="21">
        <f t="shared" si="1"/>
        <v>2E-3</v>
      </c>
      <c r="F15" s="22">
        <v>0.42699999999999999</v>
      </c>
      <c r="G15" s="22">
        <v>2E-3</v>
      </c>
      <c r="H15" s="22">
        <v>0.34499999999999997</v>
      </c>
      <c r="I15" s="22">
        <v>2.5000000000000001E-3</v>
      </c>
      <c r="J15">
        <v>0.20219400000000001</v>
      </c>
      <c r="K15">
        <v>1.6175200000000001E-2</v>
      </c>
    </row>
    <row r="16" spans="1:11">
      <c r="A16" s="49"/>
      <c r="B16" s="49"/>
      <c r="C16" s="16" t="s">
        <v>16</v>
      </c>
      <c r="D16" s="19">
        <f t="shared" si="0"/>
        <v>0.40742031495842956</v>
      </c>
      <c r="E16" s="21">
        <f t="shared" si="1"/>
        <v>2E-3</v>
      </c>
      <c r="F16" s="22">
        <v>0.42699999999999999</v>
      </c>
      <c r="G16" s="22">
        <v>2E-3</v>
      </c>
      <c r="H16" s="22">
        <v>0.34499999999999997</v>
      </c>
      <c r="I16" s="22">
        <v>2.5000000000000001E-3</v>
      </c>
      <c r="J16">
        <v>0.20219400000000001</v>
      </c>
      <c r="K16">
        <v>1.6175200000000001E-2</v>
      </c>
    </row>
    <row r="17" spans="1:11">
      <c r="A17" s="49"/>
      <c r="B17" s="49"/>
      <c r="C17" s="16" t="s">
        <v>17</v>
      </c>
      <c r="D17" s="19">
        <f t="shared" si="0"/>
        <v>0.40742031495842956</v>
      </c>
      <c r="E17" s="21">
        <f t="shared" si="1"/>
        <v>2E-3</v>
      </c>
      <c r="F17" s="22">
        <v>0.42699999999999999</v>
      </c>
      <c r="G17" s="22">
        <v>2E-3</v>
      </c>
      <c r="H17" s="22">
        <v>0.34499999999999997</v>
      </c>
      <c r="I17" s="22">
        <v>2.5000000000000001E-3</v>
      </c>
      <c r="J17">
        <v>0.20219400000000001</v>
      </c>
      <c r="K17">
        <v>1.6175200000000001E-2</v>
      </c>
    </row>
    <row r="18" spans="1:11">
      <c r="A18" s="49"/>
      <c r="B18" s="49"/>
      <c r="C18" s="16" t="s">
        <v>18</v>
      </c>
      <c r="D18" s="19">
        <f t="shared" si="0"/>
        <v>0.40742031495842956</v>
      </c>
      <c r="E18" s="21">
        <f t="shared" si="1"/>
        <v>2E-3</v>
      </c>
      <c r="F18" s="22">
        <v>0.42699999999999999</v>
      </c>
      <c r="G18" s="22">
        <v>2E-3</v>
      </c>
      <c r="H18" s="22">
        <v>0.34499999999999997</v>
      </c>
      <c r="I18" s="22">
        <v>2.5000000000000001E-3</v>
      </c>
      <c r="J18">
        <v>0.20219400000000001</v>
      </c>
      <c r="K18">
        <v>1.6175200000000001E-2</v>
      </c>
    </row>
    <row r="19" spans="1:11">
      <c r="A19" s="49"/>
      <c r="B19" s="49"/>
      <c r="C19" s="16" t="s">
        <v>19</v>
      </c>
      <c r="D19" s="19">
        <f t="shared" si="0"/>
        <v>0.40742031495842956</v>
      </c>
      <c r="E19" s="21">
        <f t="shared" si="1"/>
        <v>2E-3</v>
      </c>
      <c r="F19" s="22">
        <v>0.42699999999999999</v>
      </c>
      <c r="G19" s="22">
        <v>2E-3</v>
      </c>
      <c r="H19" s="22">
        <v>0.34499999999999997</v>
      </c>
      <c r="I19" s="22">
        <v>2.5000000000000001E-3</v>
      </c>
      <c r="J19">
        <v>0.20219400000000001</v>
      </c>
      <c r="K19">
        <v>1.6175200000000001E-2</v>
      </c>
    </row>
    <row r="20" spans="1:11">
      <c r="A20" s="49"/>
      <c r="B20" s="49"/>
      <c r="C20" s="16" t="s">
        <v>20</v>
      </c>
      <c r="D20" s="19">
        <f t="shared" si="0"/>
        <v>0.40742031495842956</v>
      </c>
      <c r="E20" s="21">
        <f t="shared" si="1"/>
        <v>2E-3</v>
      </c>
      <c r="F20" s="22">
        <v>0.42699999999999999</v>
      </c>
      <c r="G20" s="22">
        <v>2E-3</v>
      </c>
      <c r="H20" s="22">
        <v>0.34499999999999997</v>
      </c>
      <c r="I20" s="22">
        <v>2.5000000000000001E-3</v>
      </c>
      <c r="J20">
        <v>0.20219400000000001</v>
      </c>
      <c r="K20">
        <v>1.6175200000000001E-2</v>
      </c>
    </row>
    <row r="21" spans="1:11">
      <c r="A21" s="49"/>
      <c r="B21" s="49"/>
      <c r="C21" s="16" t="s">
        <v>21</v>
      </c>
      <c r="D21" s="19">
        <f t="shared" si="0"/>
        <v>0.40742031495842956</v>
      </c>
      <c r="E21" s="21">
        <f t="shared" si="1"/>
        <v>2E-3</v>
      </c>
      <c r="F21" s="22">
        <v>0.42699999999999999</v>
      </c>
      <c r="G21" s="22">
        <v>2E-3</v>
      </c>
      <c r="H21" s="22">
        <v>0.34499999999999997</v>
      </c>
      <c r="I21" s="22">
        <v>2.5000000000000001E-3</v>
      </c>
      <c r="J21">
        <v>0.20219400000000001</v>
      </c>
      <c r="K21">
        <v>1.6175200000000001E-2</v>
      </c>
    </row>
    <row r="22" spans="1:11">
      <c r="A22" s="49"/>
      <c r="B22" s="49"/>
      <c r="C22" s="16" t="s">
        <v>22</v>
      </c>
      <c r="D22" s="19">
        <f t="shared" si="0"/>
        <v>0.40742031495842956</v>
      </c>
      <c r="E22" s="21">
        <f t="shared" si="1"/>
        <v>2E-3</v>
      </c>
      <c r="F22" s="22">
        <v>0.42699999999999999</v>
      </c>
      <c r="G22" s="22">
        <v>2E-3</v>
      </c>
      <c r="H22" s="22">
        <v>0.34499999999999997</v>
      </c>
      <c r="I22" s="22">
        <v>2.5000000000000001E-3</v>
      </c>
      <c r="J22">
        <v>0.20219400000000001</v>
      </c>
      <c r="K22">
        <v>1.6175200000000001E-2</v>
      </c>
    </row>
    <row r="23" spans="1:11">
      <c r="A23" s="49"/>
      <c r="B23" s="49"/>
      <c r="C23" s="16" t="s">
        <v>23</v>
      </c>
      <c r="D23" s="19">
        <f t="shared" si="0"/>
        <v>0.40742031495842956</v>
      </c>
      <c r="E23" s="21">
        <f t="shared" si="1"/>
        <v>2E-3</v>
      </c>
      <c r="F23" s="22">
        <v>0.42699999999999999</v>
      </c>
      <c r="G23" s="22">
        <v>2E-3</v>
      </c>
      <c r="H23" s="22">
        <v>0.34499999999999997</v>
      </c>
      <c r="I23" s="22">
        <v>2.5000000000000001E-3</v>
      </c>
      <c r="J23">
        <v>0.20219400000000001</v>
      </c>
      <c r="K23">
        <v>1.6175200000000001E-2</v>
      </c>
    </row>
    <row r="24" spans="1:11">
      <c r="A24" s="49"/>
      <c r="B24" s="49"/>
      <c r="C24" s="16" t="s">
        <v>24</v>
      </c>
      <c r="D24" s="19">
        <f t="shared" si="0"/>
        <v>0.40742031495842956</v>
      </c>
      <c r="E24" s="21">
        <f t="shared" si="1"/>
        <v>2E-3</v>
      </c>
      <c r="F24" s="22">
        <v>0.42699999999999999</v>
      </c>
      <c r="G24" s="22">
        <v>2E-3</v>
      </c>
      <c r="H24" s="22">
        <v>0.34499999999999997</v>
      </c>
      <c r="I24" s="22">
        <v>2.5000000000000001E-3</v>
      </c>
      <c r="J24">
        <v>0.20219400000000001</v>
      </c>
      <c r="K24">
        <v>1.6175200000000001E-2</v>
      </c>
    </row>
    <row r="25" spans="1:11">
      <c r="A25" s="49"/>
      <c r="B25" s="49"/>
      <c r="C25" s="16" t="s">
        <v>25</v>
      </c>
      <c r="D25" s="19">
        <f t="shared" si="0"/>
        <v>0.40742031495842956</v>
      </c>
      <c r="E25" s="21">
        <f t="shared" si="1"/>
        <v>2E-3</v>
      </c>
      <c r="F25" s="22">
        <v>0.42699999999999999</v>
      </c>
      <c r="G25" s="22">
        <v>2E-3</v>
      </c>
      <c r="H25" s="22">
        <v>0.34499999999999997</v>
      </c>
      <c r="I25" s="22">
        <v>2.5000000000000001E-3</v>
      </c>
      <c r="J25">
        <v>0.20219400000000001</v>
      </c>
      <c r="K25">
        <v>1.6175200000000001E-2</v>
      </c>
    </row>
    <row r="26" spans="1:11">
      <c r="A26" s="49"/>
      <c r="B26" s="49"/>
      <c r="C26" s="16" t="s">
        <v>26</v>
      </c>
      <c r="D26" s="19">
        <f t="shared" si="0"/>
        <v>0.40742031495842956</v>
      </c>
      <c r="E26" s="21">
        <f t="shared" si="1"/>
        <v>2E-3</v>
      </c>
      <c r="F26" s="22">
        <v>0.42699999999999999</v>
      </c>
      <c r="G26" s="22">
        <v>2E-3</v>
      </c>
      <c r="H26" s="22">
        <v>0.34499999999999997</v>
      </c>
      <c r="I26" s="22">
        <v>2.5000000000000001E-3</v>
      </c>
      <c r="J26">
        <v>0.20219400000000001</v>
      </c>
      <c r="K26">
        <v>1.6175200000000001E-2</v>
      </c>
    </row>
    <row r="27" spans="1:11">
      <c r="A27" s="49"/>
      <c r="B27" s="49"/>
      <c r="C27" s="16" t="s">
        <v>27</v>
      </c>
      <c r="D27" s="19">
        <f t="shared" si="0"/>
        <v>0.40742031495842956</v>
      </c>
      <c r="E27" s="21">
        <f t="shared" si="1"/>
        <v>2E-3</v>
      </c>
      <c r="F27" s="22">
        <v>0.42699999999999999</v>
      </c>
      <c r="G27" s="22">
        <v>2E-3</v>
      </c>
      <c r="H27" s="22">
        <v>0.34499999999999997</v>
      </c>
      <c r="I27" s="22">
        <v>2.5000000000000001E-3</v>
      </c>
      <c r="J27">
        <v>0.20219400000000001</v>
      </c>
      <c r="K27">
        <v>1.6175200000000001E-2</v>
      </c>
    </row>
    <row r="28" spans="1:11">
      <c r="A28" s="49"/>
      <c r="B28" s="49"/>
      <c r="C28" s="4" t="s">
        <v>28</v>
      </c>
      <c r="D28" s="18">
        <f t="shared" si="0"/>
        <v>0.40742031495842956</v>
      </c>
      <c r="E28" s="20">
        <f t="shared" si="1"/>
        <v>2E-3</v>
      </c>
      <c r="F28" s="13">
        <v>0.42699999999999999</v>
      </c>
      <c r="G28" s="13">
        <v>2E-3</v>
      </c>
      <c r="H28" s="22">
        <v>0.34499999999999997</v>
      </c>
      <c r="I28" s="22">
        <v>2.5000000000000001E-3</v>
      </c>
      <c r="J28">
        <v>0.20219400000000001</v>
      </c>
      <c r="K28">
        <v>1.6175200000000001E-2</v>
      </c>
    </row>
    <row r="29" spans="1:11">
      <c r="A29" s="49"/>
      <c r="B29" s="49"/>
      <c r="C29" s="4" t="s">
        <v>29</v>
      </c>
      <c r="D29" s="18">
        <f t="shared" si="0"/>
        <v>0.40742031495842956</v>
      </c>
      <c r="E29" s="20">
        <f t="shared" si="1"/>
        <v>2E-3</v>
      </c>
      <c r="F29" s="13">
        <v>0.42699999999999999</v>
      </c>
      <c r="G29" s="13">
        <v>2E-3</v>
      </c>
      <c r="H29" s="22">
        <v>0.34499999999999997</v>
      </c>
      <c r="I29" s="22">
        <v>2.5000000000000001E-3</v>
      </c>
      <c r="J29">
        <v>0.20219400000000001</v>
      </c>
      <c r="K29">
        <v>1.6175200000000001E-2</v>
      </c>
    </row>
    <row r="30" spans="1:11">
      <c r="A30" s="49"/>
      <c r="B30" s="49"/>
      <c r="C30" s="4" t="s">
        <v>30</v>
      </c>
      <c r="D30" s="18">
        <f t="shared" si="0"/>
        <v>0.40742031495842956</v>
      </c>
      <c r="E30" s="20">
        <f t="shared" si="1"/>
        <v>2E-3</v>
      </c>
      <c r="F30" s="13">
        <v>0.42699999999999999</v>
      </c>
      <c r="G30" s="13">
        <v>2E-3</v>
      </c>
      <c r="H30" s="22">
        <v>0.34499999999999997</v>
      </c>
      <c r="I30" s="22">
        <v>2.5000000000000001E-3</v>
      </c>
      <c r="J30">
        <v>0.20219400000000001</v>
      </c>
      <c r="K30">
        <v>1.6175200000000001E-2</v>
      </c>
    </row>
    <row r="31" spans="1:11">
      <c r="A31" s="49"/>
      <c r="B31" s="49"/>
      <c r="C31" s="4" t="s">
        <v>31</v>
      </c>
      <c r="D31" s="18">
        <f t="shared" si="0"/>
        <v>0.40742031495842956</v>
      </c>
      <c r="E31" s="20">
        <f t="shared" si="1"/>
        <v>2E-3</v>
      </c>
      <c r="F31" s="13">
        <v>0.42699999999999999</v>
      </c>
      <c r="G31" s="13">
        <v>2E-3</v>
      </c>
      <c r="H31" s="22">
        <v>0.34499999999999997</v>
      </c>
      <c r="I31" s="22">
        <v>2.5000000000000001E-3</v>
      </c>
      <c r="J31">
        <v>0.20219400000000001</v>
      </c>
      <c r="K31">
        <v>1.6175200000000001E-2</v>
      </c>
    </row>
    <row r="32" spans="1:11">
      <c r="A32" s="49"/>
      <c r="B32" s="49"/>
      <c r="C32" s="4" t="s">
        <v>32</v>
      </c>
      <c r="D32" s="18">
        <f t="shared" si="0"/>
        <v>0.40742031495842956</v>
      </c>
      <c r="E32" s="20">
        <f t="shared" si="1"/>
        <v>2E-3</v>
      </c>
      <c r="F32" s="13">
        <v>0.42699999999999999</v>
      </c>
      <c r="G32" s="13">
        <v>2E-3</v>
      </c>
      <c r="H32" s="22">
        <v>0.34499999999999997</v>
      </c>
      <c r="I32" s="22">
        <v>2.5000000000000001E-3</v>
      </c>
      <c r="J32">
        <v>0.20219400000000001</v>
      </c>
      <c r="K32">
        <v>1.6175200000000001E-2</v>
      </c>
    </row>
    <row r="33" spans="1:11">
      <c r="A33" s="49"/>
      <c r="B33" s="49"/>
      <c r="C33" s="4" t="s">
        <v>33</v>
      </c>
      <c r="D33" s="18">
        <f t="shared" si="0"/>
        <v>0.40742031495842956</v>
      </c>
      <c r="E33" s="20">
        <f t="shared" si="1"/>
        <v>2E-3</v>
      </c>
      <c r="F33" s="13">
        <v>0.42699999999999999</v>
      </c>
      <c r="G33" s="13">
        <v>2E-3</v>
      </c>
      <c r="H33" s="22">
        <v>0.34499999999999997</v>
      </c>
      <c r="I33" s="22">
        <v>2.5000000000000001E-3</v>
      </c>
      <c r="J33">
        <v>0.20219400000000001</v>
      </c>
      <c r="K33">
        <v>1.6175200000000001E-2</v>
      </c>
    </row>
    <row r="34" spans="1:11">
      <c r="A34" s="49" t="s">
        <v>3</v>
      </c>
      <c r="B34" s="49" t="s">
        <v>6</v>
      </c>
      <c r="C34" s="4" t="s">
        <v>28</v>
      </c>
      <c r="D34" s="18">
        <f t="shared" si="0"/>
        <v>0.37989478320964493</v>
      </c>
      <c r="E34" s="20">
        <f t="shared" si="1"/>
        <v>2E-3</v>
      </c>
      <c r="F34" s="13">
        <v>0.39500000000000002</v>
      </c>
      <c r="G34" s="13">
        <v>2E-3</v>
      </c>
      <c r="H34" s="22">
        <v>0.31900000000000001</v>
      </c>
      <c r="I34" s="22">
        <v>3.2000000000000002E-3</v>
      </c>
      <c r="J34">
        <v>0.16689399999999999</v>
      </c>
      <c r="K34">
        <v>1.93622E-2</v>
      </c>
    </row>
    <row r="35" spans="1:11">
      <c r="A35" s="49"/>
      <c r="B35" s="49"/>
      <c r="C35" s="4" t="s">
        <v>29</v>
      </c>
      <c r="D35" s="18">
        <f t="shared" si="0"/>
        <v>0.37989478320964493</v>
      </c>
      <c r="E35" s="20">
        <f t="shared" si="1"/>
        <v>2E-3</v>
      </c>
      <c r="F35" s="13">
        <v>0.39500000000000002</v>
      </c>
      <c r="G35" s="13">
        <v>2E-3</v>
      </c>
      <c r="H35" s="22">
        <v>0.31900000000000001</v>
      </c>
      <c r="I35" s="22">
        <v>3.2000000000000002E-3</v>
      </c>
      <c r="J35">
        <v>0.16689399999999999</v>
      </c>
      <c r="K35">
        <v>1.93622E-2</v>
      </c>
    </row>
    <row r="36" spans="1:11">
      <c r="A36" s="49"/>
      <c r="B36" s="49"/>
      <c r="C36" s="4" t="s">
        <v>30</v>
      </c>
      <c r="D36" s="18">
        <f t="shared" si="0"/>
        <v>0.37989478320964493</v>
      </c>
      <c r="E36" s="20">
        <f t="shared" si="1"/>
        <v>2E-3</v>
      </c>
      <c r="F36" s="13">
        <v>0.39500000000000002</v>
      </c>
      <c r="G36" s="13">
        <v>2E-3</v>
      </c>
      <c r="H36" s="22">
        <v>0.31900000000000001</v>
      </c>
      <c r="I36" s="22">
        <v>3.2000000000000002E-3</v>
      </c>
      <c r="J36">
        <v>0.16689399999999999</v>
      </c>
      <c r="K36">
        <v>1.93622E-2</v>
      </c>
    </row>
    <row r="37" spans="1:11">
      <c r="A37" s="49"/>
      <c r="B37" s="49"/>
      <c r="C37" s="4" t="s">
        <v>31</v>
      </c>
      <c r="D37" s="18">
        <f t="shared" si="0"/>
        <v>0.37989478320964493</v>
      </c>
      <c r="E37" s="20">
        <f t="shared" si="1"/>
        <v>2E-3</v>
      </c>
      <c r="F37" s="13">
        <v>0.39500000000000002</v>
      </c>
      <c r="G37" s="13">
        <v>2E-3</v>
      </c>
      <c r="H37" s="22">
        <v>0.31900000000000001</v>
      </c>
      <c r="I37" s="22">
        <v>3.2000000000000002E-3</v>
      </c>
      <c r="J37">
        <v>0.16689399999999999</v>
      </c>
      <c r="K37">
        <v>1.93622E-2</v>
      </c>
    </row>
    <row r="38" spans="1:11">
      <c r="A38" s="49"/>
      <c r="B38" s="49"/>
      <c r="C38" s="4" t="s">
        <v>32</v>
      </c>
      <c r="D38" s="18">
        <f t="shared" si="0"/>
        <v>0.37989478320964493</v>
      </c>
      <c r="E38" s="20">
        <f t="shared" si="1"/>
        <v>2E-3</v>
      </c>
      <c r="F38" s="13">
        <v>0.39500000000000002</v>
      </c>
      <c r="G38" s="13">
        <v>2E-3</v>
      </c>
      <c r="H38" s="22">
        <v>0.31900000000000001</v>
      </c>
      <c r="I38" s="22">
        <v>3.2000000000000002E-3</v>
      </c>
      <c r="J38">
        <v>0.16689399999999999</v>
      </c>
      <c r="K38">
        <v>1.93622E-2</v>
      </c>
    </row>
    <row r="39" spans="1:11">
      <c r="A39" s="49"/>
      <c r="B39" s="49"/>
      <c r="C39" s="4" t="s">
        <v>33</v>
      </c>
      <c r="D39" s="18">
        <f t="shared" si="0"/>
        <v>0.37989478320964493</v>
      </c>
      <c r="E39" s="20">
        <f t="shared" si="1"/>
        <v>2E-3</v>
      </c>
      <c r="F39" s="13">
        <v>0.39500000000000002</v>
      </c>
      <c r="G39" s="13">
        <v>2E-3</v>
      </c>
      <c r="H39" s="22">
        <v>0.31900000000000001</v>
      </c>
      <c r="I39" s="22">
        <v>3.2000000000000002E-3</v>
      </c>
      <c r="J39">
        <v>0.16689399999999999</v>
      </c>
      <c r="K39">
        <v>1.93622E-2</v>
      </c>
    </row>
    <row r="40" spans="1:11">
      <c r="A40" s="49"/>
      <c r="B40" s="49" t="s">
        <v>7</v>
      </c>
      <c r="C40" s="4" t="s">
        <v>28</v>
      </c>
      <c r="D40" s="18">
        <f t="shared" si="0"/>
        <v>0.47062774210906283</v>
      </c>
      <c r="E40" s="20">
        <f t="shared" si="1"/>
        <v>3.0000000000000001E-3</v>
      </c>
      <c r="F40" s="13">
        <v>0.50800000000000001</v>
      </c>
      <c r="G40" s="13">
        <v>3.0000000000000001E-3</v>
      </c>
      <c r="H40" s="22">
        <v>0.38800000000000001</v>
      </c>
      <c r="I40" s="22">
        <v>4.0000000000000001E-3</v>
      </c>
      <c r="J40">
        <v>0.25675700000000001</v>
      </c>
      <c r="K40">
        <v>2.80305E-2</v>
      </c>
    </row>
    <row r="41" spans="1:11">
      <c r="A41" s="49"/>
      <c r="B41" s="49"/>
      <c r="C41" s="4" t="s">
        <v>29</v>
      </c>
      <c r="D41" s="18">
        <f t="shared" si="0"/>
        <v>0.47062774210906283</v>
      </c>
      <c r="E41" s="20">
        <f t="shared" si="1"/>
        <v>3.0000000000000001E-3</v>
      </c>
      <c r="F41" s="13">
        <v>0.50800000000000001</v>
      </c>
      <c r="G41" s="13">
        <v>3.0000000000000001E-3</v>
      </c>
      <c r="H41" s="22">
        <v>0.38800000000000001</v>
      </c>
      <c r="I41" s="22">
        <v>4.0000000000000001E-3</v>
      </c>
      <c r="J41">
        <v>0.25675700000000001</v>
      </c>
      <c r="K41">
        <v>2.80305E-2</v>
      </c>
    </row>
    <row r="42" spans="1:11">
      <c r="A42" s="49"/>
      <c r="B42" s="49"/>
      <c r="C42" s="4" t="s">
        <v>30</v>
      </c>
      <c r="D42" s="18">
        <f t="shared" si="0"/>
        <v>0.47062774210906283</v>
      </c>
      <c r="E42" s="20">
        <f t="shared" si="1"/>
        <v>3.0000000000000001E-3</v>
      </c>
      <c r="F42" s="13">
        <v>0.50800000000000001</v>
      </c>
      <c r="G42" s="13">
        <v>3.0000000000000001E-3</v>
      </c>
      <c r="H42" s="22">
        <v>0.38800000000000001</v>
      </c>
      <c r="I42" s="22">
        <v>4.0000000000000001E-3</v>
      </c>
      <c r="J42">
        <v>0.25675700000000001</v>
      </c>
      <c r="K42">
        <v>2.80305E-2</v>
      </c>
    </row>
    <row r="43" spans="1:11">
      <c r="A43" s="49"/>
      <c r="B43" s="49"/>
      <c r="C43" s="4" t="s">
        <v>31</v>
      </c>
      <c r="D43" s="18">
        <f t="shared" si="0"/>
        <v>0.47062774210906283</v>
      </c>
      <c r="E43" s="20">
        <f t="shared" si="1"/>
        <v>3.0000000000000001E-3</v>
      </c>
      <c r="F43" s="13">
        <v>0.50800000000000001</v>
      </c>
      <c r="G43" s="13">
        <v>3.0000000000000001E-3</v>
      </c>
      <c r="H43" s="22">
        <v>0.38800000000000001</v>
      </c>
      <c r="I43" s="22">
        <v>4.0000000000000001E-3</v>
      </c>
      <c r="J43">
        <v>0.25675700000000001</v>
      </c>
      <c r="K43">
        <v>2.80305E-2</v>
      </c>
    </row>
    <row r="44" spans="1:11">
      <c r="A44" s="49"/>
      <c r="B44" s="49"/>
      <c r="C44" s="4" t="s">
        <v>32</v>
      </c>
      <c r="D44" s="18">
        <f t="shared" si="0"/>
        <v>0.47062774210906283</v>
      </c>
      <c r="E44" s="20">
        <f t="shared" si="1"/>
        <v>3.0000000000000001E-3</v>
      </c>
      <c r="F44" s="13">
        <v>0.50800000000000001</v>
      </c>
      <c r="G44" s="13">
        <v>3.0000000000000001E-3</v>
      </c>
      <c r="H44" s="22">
        <v>0.38800000000000001</v>
      </c>
      <c r="I44" s="22">
        <v>4.0000000000000001E-3</v>
      </c>
      <c r="J44">
        <v>0.25675700000000001</v>
      </c>
      <c r="K44">
        <v>2.80305E-2</v>
      </c>
    </row>
    <row r="45" spans="1:11">
      <c r="A45" s="49"/>
      <c r="B45" s="49"/>
      <c r="C45" s="4" t="s">
        <v>33</v>
      </c>
      <c r="D45" s="18">
        <f t="shared" si="0"/>
        <v>0.47062774210906283</v>
      </c>
      <c r="E45" s="20">
        <f t="shared" si="1"/>
        <v>3.0000000000000001E-3</v>
      </c>
      <c r="F45" s="13">
        <v>0.50800000000000001</v>
      </c>
      <c r="G45" s="13">
        <v>3.0000000000000001E-3</v>
      </c>
      <c r="H45" s="22">
        <v>0.38800000000000001</v>
      </c>
      <c r="I45" s="22">
        <v>4.0000000000000001E-3</v>
      </c>
      <c r="J45">
        <v>0.25675700000000001</v>
      </c>
      <c r="K45">
        <v>2.80305E-2</v>
      </c>
    </row>
    <row r="46" spans="1:11">
      <c r="A46" s="49" t="s">
        <v>8</v>
      </c>
      <c r="B46" s="49" t="s">
        <v>4</v>
      </c>
      <c r="C46" s="4" t="s">
        <v>28</v>
      </c>
      <c r="D46" s="18">
        <f t="shared" si="0"/>
        <v>0.38502341986242317</v>
      </c>
      <c r="E46" s="20">
        <f t="shared" si="1"/>
        <v>3.0000000000000001E-3</v>
      </c>
      <c r="F46" s="13">
        <v>0.40100000000000002</v>
      </c>
      <c r="G46" s="13">
        <v>3.0000000000000001E-3</v>
      </c>
      <c r="H46" s="22">
        <v>0.33500000000000002</v>
      </c>
      <c r="I46" s="22">
        <v>4.0000000000000001E-3</v>
      </c>
      <c r="J46">
        <v>0.210619</v>
      </c>
      <c r="K46">
        <v>2.42185E-2</v>
      </c>
    </row>
    <row r="47" spans="1:11">
      <c r="A47" s="49"/>
      <c r="B47" s="49"/>
      <c r="C47" s="4" t="s">
        <v>29</v>
      </c>
      <c r="D47" s="18">
        <f t="shared" si="0"/>
        <v>0.38502341986242317</v>
      </c>
      <c r="E47" s="20">
        <f t="shared" si="1"/>
        <v>3.0000000000000001E-3</v>
      </c>
      <c r="F47" s="13">
        <v>0.40100000000000002</v>
      </c>
      <c r="G47" s="13">
        <v>3.0000000000000001E-3</v>
      </c>
      <c r="H47" s="22">
        <v>0.33500000000000002</v>
      </c>
      <c r="I47" s="22">
        <v>4.0000000000000001E-3</v>
      </c>
      <c r="J47">
        <v>0.210619</v>
      </c>
      <c r="K47">
        <v>2.42185E-2</v>
      </c>
    </row>
    <row r="48" spans="1:11">
      <c r="A48" s="49"/>
      <c r="B48" s="49"/>
      <c r="C48" s="4" t="s">
        <v>30</v>
      </c>
      <c r="D48" s="18">
        <f t="shared" si="0"/>
        <v>0.38502341986242317</v>
      </c>
      <c r="E48" s="20">
        <f t="shared" si="1"/>
        <v>3.0000000000000001E-3</v>
      </c>
      <c r="F48" s="13">
        <v>0.40100000000000002</v>
      </c>
      <c r="G48" s="13">
        <v>3.0000000000000001E-3</v>
      </c>
      <c r="H48" s="22">
        <v>0.33500000000000002</v>
      </c>
      <c r="I48" s="22">
        <v>4.0000000000000001E-3</v>
      </c>
      <c r="J48">
        <v>0.210619</v>
      </c>
      <c r="K48">
        <v>2.42185E-2</v>
      </c>
    </row>
    <row r="49" spans="1:11">
      <c r="A49" s="49"/>
      <c r="B49" s="49"/>
      <c r="C49" s="4" t="s">
        <v>31</v>
      </c>
      <c r="D49" s="18">
        <f t="shared" si="0"/>
        <v>0.38502341986242317</v>
      </c>
      <c r="E49" s="20">
        <f t="shared" si="1"/>
        <v>3.0000000000000001E-3</v>
      </c>
      <c r="F49" s="13">
        <v>0.40100000000000002</v>
      </c>
      <c r="G49" s="13">
        <v>3.0000000000000001E-3</v>
      </c>
      <c r="H49" s="22">
        <v>0.33500000000000002</v>
      </c>
      <c r="I49" s="22">
        <v>4.0000000000000001E-3</v>
      </c>
      <c r="J49">
        <v>0.210619</v>
      </c>
      <c r="K49">
        <v>2.42185E-2</v>
      </c>
    </row>
    <row r="50" spans="1:11">
      <c r="A50" s="49"/>
      <c r="B50" s="49"/>
      <c r="C50" s="4" t="s">
        <v>32</v>
      </c>
      <c r="D50" s="18">
        <f t="shared" si="0"/>
        <v>0.38502341986242317</v>
      </c>
      <c r="E50" s="20">
        <f t="shared" si="1"/>
        <v>3.0000000000000001E-3</v>
      </c>
      <c r="F50" s="13">
        <v>0.40100000000000002</v>
      </c>
      <c r="G50" s="13">
        <v>3.0000000000000001E-3</v>
      </c>
      <c r="H50" s="22">
        <v>0.33500000000000002</v>
      </c>
      <c r="I50" s="22">
        <v>4.0000000000000001E-3</v>
      </c>
      <c r="J50">
        <v>0.210619</v>
      </c>
      <c r="K50">
        <v>2.42185E-2</v>
      </c>
    </row>
    <row r="51" spans="1:11">
      <c r="A51" s="49"/>
      <c r="B51" s="49"/>
      <c r="C51" s="4" t="s">
        <v>33</v>
      </c>
      <c r="D51" s="18">
        <f t="shared" si="0"/>
        <v>0.38502341986242317</v>
      </c>
      <c r="E51" s="20">
        <f t="shared" si="1"/>
        <v>3.0000000000000001E-3</v>
      </c>
      <c r="F51" s="13">
        <v>0.40100000000000002</v>
      </c>
      <c r="G51" s="13">
        <v>3.0000000000000001E-3</v>
      </c>
      <c r="H51" s="22">
        <v>0.33500000000000002</v>
      </c>
      <c r="I51" s="22">
        <v>4.0000000000000001E-3</v>
      </c>
      <c r="J51">
        <v>0.210619</v>
      </c>
      <c r="K51">
        <v>2.42185E-2</v>
      </c>
    </row>
    <row r="52" spans="1:11">
      <c r="A52" s="49" t="s">
        <v>9</v>
      </c>
      <c r="B52" s="49" t="s">
        <v>4</v>
      </c>
      <c r="C52" s="4" t="s">
        <v>28</v>
      </c>
      <c r="D52" s="18">
        <f t="shared" si="0"/>
        <v>0.43466816443663781</v>
      </c>
      <c r="E52" s="20">
        <f t="shared" si="1"/>
        <v>4.0000000000000001E-3</v>
      </c>
      <c r="F52" s="13">
        <v>0.46</v>
      </c>
      <c r="G52" s="13">
        <v>4.0000000000000001E-3</v>
      </c>
      <c r="H52" s="22">
        <v>0.36299999999999999</v>
      </c>
      <c r="I52" s="22">
        <v>5.0000000000000001E-3</v>
      </c>
      <c r="J52">
        <v>0.21809400000000001</v>
      </c>
      <c r="K52">
        <v>3.1891900000000001E-2</v>
      </c>
    </row>
    <row r="53" spans="1:11">
      <c r="A53" s="49"/>
      <c r="B53" s="49"/>
      <c r="C53" s="4" t="s">
        <v>29</v>
      </c>
      <c r="D53" s="18">
        <f t="shared" si="0"/>
        <v>0.43466816443663781</v>
      </c>
      <c r="E53" s="20">
        <f t="shared" si="1"/>
        <v>4.0000000000000001E-3</v>
      </c>
      <c r="F53" s="13">
        <v>0.46</v>
      </c>
      <c r="G53" s="13">
        <v>4.0000000000000001E-3</v>
      </c>
      <c r="H53" s="22">
        <v>0.36299999999999999</v>
      </c>
      <c r="I53" s="22">
        <v>5.0000000000000001E-3</v>
      </c>
      <c r="J53">
        <v>0.21809400000000001</v>
      </c>
      <c r="K53">
        <v>3.1891900000000001E-2</v>
      </c>
    </row>
    <row r="54" spans="1:11">
      <c r="A54" s="49"/>
      <c r="B54" s="49"/>
      <c r="C54" s="4" t="s">
        <v>30</v>
      </c>
      <c r="D54" s="18">
        <f t="shared" si="0"/>
        <v>0.43466816443663781</v>
      </c>
      <c r="E54" s="20">
        <f t="shared" si="1"/>
        <v>4.0000000000000001E-3</v>
      </c>
      <c r="F54" s="13">
        <v>0.46</v>
      </c>
      <c r="G54" s="13">
        <v>4.0000000000000001E-3</v>
      </c>
      <c r="H54" s="22">
        <v>0.36299999999999999</v>
      </c>
      <c r="I54" s="22">
        <v>5.0000000000000001E-3</v>
      </c>
      <c r="J54">
        <v>0.21809400000000001</v>
      </c>
      <c r="K54">
        <v>3.1891900000000001E-2</v>
      </c>
    </row>
    <row r="55" spans="1:11">
      <c r="A55" s="49"/>
      <c r="B55" s="49"/>
      <c r="C55" s="4" t="s">
        <v>31</v>
      </c>
      <c r="D55" s="18">
        <f t="shared" si="0"/>
        <v>0.43466816443663781</v>
      </c>
      <c r="E55" s="20">
        <f t="shared" si="1"/>
        <v>4.0000000000000001E-3</v>
      </c>
      <c r="F55" s="13">
        <v>0.46</v>
      </c>
      <c r="G55" s="13">
        <v>4.0000000000000001E-3</v>
      </c>
      <c r="H55" s="22">
        <v>0.36299999999999999</v>
      </c>
      <c r="I55" s="22">
        <v>5.0000000000000001E-3</v>
      </c>
      <c r="J55">
        <v>0.21809400000000001</v>
      </c>
      <c r="K55">
        <v>3.1891900000000001E-2</v>
      </c>
    </row>
    <row r="56" spans="1:11">
      <c r="A56" s="49"/>
      <c r="B56" s="49"/>
      <c r="C56" s="4" t="s">
        <v>32</v>
      </c>
      <c r="D56" s="18">
        <f t="shared" si="0"/>
        <v>0.43466816443663781</v>
      </c>
      <c r="E56" s="20">
        <f t="shared" si="1"/>
        <v>4.0000000000000001E-3</v>
      </c>
      <c r="F56" s="13">
        <v>0.46</v>
      </c>
      <c r="G56" s="13">
        <v>4.0000000000000001E-3</v>
      </c>
      <c r="H56" s="22">
        <v>0.36299999999999999</v>
      </c>
      <c r="I56" s="22">
        <v>5.0000000000000001E-3</v>
      </c>
      <c r="J56">
        <v>0.21809400000000001</v>
      </c>
      <c r="K56">
        <v>3.1891900000000001E-2</v>
      </c>
    </row>
    <row r="57" spans="1:11">
      <c r="A57" s="49"/>
      <c r="B57" s="49"/>
      <c r="C57" s="4" t="s">
        <v>33</v>
      </c>
      <c r="D57" s="18">
        <f t="shared" si="0"/>
        <v>0.43466816443663781</v>
      </c>
      <c r="E57" s="20">
        <f t="shared" si="1"/>
        <v>4.0000000000000001E-3</v>
      </c>
      <c r="F57" s="13">
        <v>0.46</v>
      </c>
      <c r="G57" s="13">
        <v>4.0000000000000001E-3</v>
      </c>
      <c r="H57" s="22">
        <v>0.36299999999999999</v>
      </c>
      <c r="I57" s="22">
        <v>5.0000000000000001E-3</v>
      </c>
      <c r="J57">
        <v>0.21809400000000001</v>
      </c>
      <c r="K57">
        <v>3.1891900000000001E-2</v>
      </c>
    </row>
    <row r="58" spans="1:11">
      <c r="A58" s="49"/>
      <c r="B58" s="49" t="s">
        <v>10</v>
      </c>
      <c r="C58" s="4" t="s">
        <v>28</v>
      </c>
      <c r="D58" s="18">
        <f t="shared" si="0"/>
        <v>0.40065463133974377</v>
      </c>
      <c r="E58" s="20">
        <f t="shared" si="1"/>
        <v>4.0000000000000001E-3</v>
      </c>
      <c r="F58" s="13">
        <v>0.41899999999999998</v>
      </c>
      <c r="G58" s="13">
        <v>4.0000000000000001E-3</v>
      </c>
      <c r="H58" s="22">
        <v>0.33800000000000002</v>
      </c>
      <c r="I58" s="22">
        <v>5.0000000000000001E-3</v>
      </c>
      <c r="J58">
        <v>0.19106799999999999</v>
      </c>
      <c r="K58">
        <v>2.7429599999999998E-2</v>
      </c>
    </row>
    <row r="59" spans="1:11">
      <c r="A59" s="49"/>
      <c r="B59" s="49"/>
      <c r="C59" s="4" t="s">
        <v>29</v>
      </c>
      <c r="D59" s="18">
        <f t="shared" si="0"/>
        <v>0.40065463133974377</v>
      </c>
      <c r="E59" s="20">
        <f t="shared" si="1"/>
        <v>4.0000000000000001E-3</v>
      </c>
      <c r="F59" s="13">
        <v>0.41899999999999998</v>
      </c>
      <c r="G59" s="13">
        <v>4.0000000000000001E-3</v>
      </c>
      <c r="H59" s="22">
        <v>0.33800000000000002</v>
      </c>
      <c r="I59" s="22">
        <v>5.0000000000000001E-3</v>
      </c>
      <c r="J59">
        <v>0.19106799999999999</v>
      </c>
      <c r="K59">
        <v>2.7429599999999998E-2</v>
      </c>
    </row>
    <row r="60" spans="1:11">
      <c r="A60" s="49"/>
      <c r="B60" s="49"/>
      <c r="C60" s="4" t="s">
        <v>30</v>
      </c>
      <c r="D60" s="18">
        <f t="shared" si="0"/>
        <v>0.40065463133974377</v>
      </c>
      <c r="E60" s="20">
        <f t="shared" si="1"/>
        <v>4.0000000000000001E-3</v>
      </c>
      <c r="F60" s="13">
        <v>0.41899999999999998</v>
      </c>
      <c r="G60" s="13">
        <v>4.0000000000000001E-3</v>
      </c>
      <c r="H60" s="22">
        <v>0.33800000000000002</v>
      </c>
      <c r="I60" s="22">
        <v>5.0000000000000001E-3</v>
      </c>
      <c r="J60">
        <v>0.19106799999999999</v>
      </c>
      <c r="K60">
        <v>2.7429599999999998E-2</v>
      </c>
    </row>
    <row r="61" spans="1:11">
      <c r="A61" s="49"/>
      <c r="B61" s="49"/>
      <c r="C61" s="4" t="s">
        <v>31</v>
      </c>
      <c r="D61" s="18">
        <f t="shared" si="0"/>
        <v>0.40065463133974377</v>
      </c>
      <c r="E61" s="20">
        <f t="shared" si="1"/>
        <v>4.0000000000000001E-3</v>
      </c>
      <c r="F61" s="13">
        <v>0.41899999999999998</v>
      </c>
      <c r="G61" s="13">
        <v>4.0000000000000001E-3</v>
      </c>
      <c r="H61" s="22">
        <v>0.33800000000000002</v>
      </c>
      <c r="I61" s="22">
        <v>5.0000000000000001E-3</v>
      </c>
      <c r="J61">
        <v>0.19106799999999999</v>
      </c>
      <c r="K61">
        <v>2.7429599999999998E-2</v>
      </c>
    </row>
    <row r="62" spans="1:11">
      <c r="A62" s="49"/>
      <c r="B62" s="49"/>
      <c r="C62" s="4" t="s">
        <v>32</v>
      </c>
      <c r="D62" s="18">
        <f t="shared" si="0"/>
        <v>0.40065463133974377</v>
      </c>
      <c r="E62" s="20">
        <f t="shared" si="1"/>
        <v>4.0000000000000001E-3</v>
      </c>
      <c r="F62" s="13">
        <v>0.41899999999999998</v>
      </c>
      <c r="G62" s="13">
        <v>4.0000000000000001E-3</v>
      </c>
      <c r="H62" s="22">
        <v>0.33800000000000002</v>
      </c>
      <c r="I62" s="22">
        <v>5.0000000000000001E-3</v>
      </c>
      <c r="J62">
        <v>0.19106799999999999</v>
      </c>
      <c r="K62">
        <v>2.7429599999999998E-2</v>
      </c>
    </row>
    <row r="63" spans="1:11">
      <c r="A63" s="49"/>
      <c r="B63" s="49"/>
      <c r="C63" s="4" t="s">
        <v>33</v>
      </c>
      <c r="D63" s="18">
        <f t="shared" si="0"/>
        <v>0.40065463133974377</v>
      </c>
      <c r="E63" s="20">
        <f t="shared" si="1"/>
        <v>4.0000000000000001E-3</v>
      </c>
      <c r="F63" s="13">
        <v>0.41899999999999998</v>
      </c>
      <c r="G63" s="13">
        <v>4.0000000000000001E-3</v>
      </c>
      <c r="H63" s="22">
        <v>0.33800000000000002</v>
      </c>
      <c r="I63" s="22">
        <v>5.0000000000000001E-3</v>
      </c>
      <c r="J63">
        <v>0.19106799999999999</v>
      </c>
      <c r="K63">
        <v>2.7429599999999998E-2</v>
      </c>
    </row>
    <row r="64" spans="1:11">
      <c r="A64" s="49" t="s">
        <v>11</v>
      </c>
      <c r="B64" s="49" t="s">
        <v>4</v>
      </c>
      <c r="C64" s="6" t="s">
        <v>28</v>
      </c>
      <c r="D64" s="18">
        <f t="shared" si="0"/>
        <v>0.41573759525150095</v>
      </c>
      <c r="E64" s="20">
        <f t="shared" si="1"/>
        <v>3.0000000000000001E-3</v>
      </c>
      <c r="F64" s="13">
        <v>0.436</v>
      </c>
      <c r="G64" s="13">
        <v>3.0000000000000001E-3</v>
      </c>
      <c r="H64" s="22">
        <v>0.34899999999999998</v>
      </c>
      <c r="I64" s="22">
        <v>4.0000000000000001E-3</v>
      </c>
      <c r="J64">
        <v>0.19551399999999999</v>
      </c>
      <c r="K64">
        <v>2.9430700000000001E-2</v>
      </c>
    </row>
    <row r="65" spans="1:11">
      <c r="A65" s="49"/>
      <c r="B65" s="49"/>
      <c r="C65" s="6" t="s">
        <v>29</v>
      </c>
      <c r="D65" s="18">
        <f t="shared" si="0"/>
        <v>0.41573759525150095</v>
      </c>
      <c r="E65" s="20">
        <f t="shared" si="1"/>
        <v>3.0000000000000001E-3</v>
      </c>
      <c r="F65" s="13">
        <v>0.436</v>
      </c>
      <c r="G65" s="13">
        <v>3.0000000000000001E-3</v>
      </c>
      <c r="H65" s="22">
        <v>0.34899999999999998</v>
      </c>
      <c r="I65" s="22">
        <v>4.0000000000000001E-3</v>
      </c>
      <c r="J65">
        <v>0.19551399999999999</v>
      </c>
      <c r="K65">
        <v>2.9430700000000001E-2</v>
      </c>
    </row>
    <row r="66" spans="1:11">
      <c r="A66" s="49"/>
      <c r="B66" s="49"/>
      <c r="C66" s="6" t="s">
        <v>30</v>
      </c>
      <c r="D66" s="18">
        <f t="shared" si="0"/>
        <v>0.41573759525150095</v>
      </c>
      <c r="E66" s="20">
        <f t="shared" si="1"/>
        <v>3.0000000000000001E-3</v>
      </c>
      <c r="F66" s="13">
        <v>0.436</v>
      </c>
      <c r="G66" s="13">
        <v>3.0000000000000001E-3</v>
      </c>
      <c r="H66" s="22">
        <v>0.34899999999999998</v>
      </c>
      <c r="I66" s="22">
        <v>4.0000000000000001E-3</v>
      </c>
      <c r="J66">
        <v>0.19551399999999999</v>
      </c>
      <c r="K66">
        <v>2.9430700000000001E-2</v>
      </c>
    </row>
    <row r="67" spans="1:11">
      <c r="A67" s="49"/>
      <c r="B67" s="49"/>
      <c r="C67" s="6" t="s">
        <v>31</v>
      </c>
      <c r="D67" s="18">
        <f t="shared" ref="D67:D81" si="2" xml:space="preserve"> 1/((1-J67)/F67+J67/H67)</f>
        <v>0.41573759525150095</v>
      </c>
      <c r="E67" s="20">
        <f t="shared" ref="E67:E81" si="3" xml:space="preserve"> G67</f>
        <v>3.0000000000000001E-3</v>
      </c>
      <c r="F67" s="13">
        <v>0.436</v>
      </c>
      <c r="G67" s="13">
        <v>3.0000000000000001E-3</v>
      </c>
      <c r="H67" s="22">
        <v>0.34899999999999998</v>
      </c>
      <c r="I67" s="22">
        <v>4.0000000000000001E-3</v>
      </c>
      <c r="J67">
        <v>0.19551399999999999</v>
      </c>
      <c r="K67">
        <v>2.9430700000000001E-2</v>
      </c>
    </row>
    <row r="68" spans="1:11">
      <c r="A68" s="49"/>
      <c r="B68" s="49"/>
      <c r="C68" s="6" t="s">
        <v>32</v>
      </c>
      <c r="D68" s="18">
        <f t="shared" si="2"/>
        <v>0.41573759525150095</v>
      </c>
      <c r="E68" s="20">
        <f t="shared" si="3"/>
        <v>3.0000000000000001E-3</v>
      </c>
      <c r="F68" s="13">
        <v>0.436</v>
      </c>
      <c r="G68" s="13">
        <v>3.0000000000000001E-3</v>
      </c>
      <c r="H68" s="22">
        <v>0.34899999999999998</v>
      </c>
      <c r="I68" s="22">
        <v>4.0000000000000001E-3</v>
      </c>
      <c r="J68">
        <v>0.19551399999999999</v>
      </c>
      <c r="K68">
        <v>2.9430700000000001E-2</v>
      </c>
    </row>
    <row r="69" spans="1:11">
      <c r="A69" s="49"/>
      <c r="B69" s="49"/>
      <c r="C69" s="6" t="s">
        <v>33</v>
      </c>
      <c r="D69" s="18">
        <f t="shared" si="2"/>
        <v>0.41573759525150095</v>
      </c>
      <c r="E69" s="20">
        <f t="shared" si="3"/>
        <v>3.0000000000000001E-3</v>
      </c>
      <c r="F69" s="13">
        <v>0.436</v>
      </c>
      <c r="G69" s="13">
        <v>3.0000000000000001E-3</v>
      </c>
      <c r="H69" s="22">
        <v>0.34899999999999998</v>
      </c>
      <c r="I69" s="22">
        <v>4.0000000000000001E-3</v>
      </c>
      <c r="J69">
        <v>0.19551399999999999</v>
      </c>
      <c r="K69">
        <v>2.9430700000000001E-2</v>
      </c>
    </row>
    <row r="70" spans="1:11">
      <c r="A70" s="49"/>
      <c r="B70" s="49" t="s">
        <v>12</v>
      </c>
      <c r="C70" s="6" t="s">
        <v>28</v>
      </c>
      <c r="D70" s="18">
        <f t="shared" si="2"/>
        <v>0.36344903805415052</v>
      </c>
      <c r="E70" s="20">
        <f t="shared" si="3"/>
        <v>2E-3</v>
      </c>
      <c r="F70" s="13">
        <v>0.373</v>
      </c>
      <c r="G70" s="13">
        <v>2E-3</v>
      </c>
      <c r="H70" s="22">
        <v>0.312</v>
      </c>
      <c r="I70" s="22">
        <v>3.0000000000000001E-3</v>
      </c>
      <c r="J70">
        <v>0.134409</v>
      </c>
      <c r="K70">
        <v>1.5876700000000001E-2</v>
      </c>
    </row>
    <row r="71" spans="1:11">
      <c r="A71" s="49"/>
      <c r="B71" s="49"/>
      <c r="C71" s="6" t="s">
        <v>29</v>
      </c>
      <c r="D71" s="18">
        <f t="shared" si="2"/>
        <v>0.36344903805415052</v>
      </c>
      <c r="E71" s="20">
        <f t="shared" si="3"/>
        <v>2E-3</v>
      </c>
      <c r="F71" s="13">
        <v>0.373</v>
      </c>
      <c r="G71" s="13">
        <v>2E-3</v>
      </c>
      <c r="H71" s="22">
        <v>0.312</v>
      </c>
      <c r="I71" s="22">
        <v>3.0000000000000001E-3</v>
      </c>
      <c r="J71">
        <v>0.134409</v>
      </c>
      <c r="K71">
        <v>1.5876700000000001E-2</v>
      </c>
    </row>
    <row r="72" spans="1:11">
      <c r="A72" s="49"/>
      <c r="B72" s="49"/>
      <c r="C72" s="6" t="s">
        <v>30</v>
      </c>
      <c r="D72" s="18">
        <f t="shared" si="2"/>
        <v>0.36344903805415052</v>
      </c>
      <c r="E72" s="20">
        <f t="shared" si="3"/>
        <v>2E-3</v>
      </c>
      <c r="F72" s="13">
        <v>0.373</v>
      </c>
      <c r="G72" s="13">
        <v>2E-3</v>
      </c>
      <c r="H72" s="22">
        <v>0.312</v>
      </c>
      <c r="I72" s="22">
        <v>3.0000000000000001E-3</v>
      </c>
      <c r="J72">
        <v>0.134409</v>
      </c>
      <c r="K72">
        <v>1.5876700000000001E-2</v>
      </c>
    </row>
    <row r="73" spans="1:11">
      <c r="A73" s="49"/>
      <c r="B73" s="49"/>
      <c r="C73" s="6" t="s">
        <v>31</v>
      </c>
      <c r="D73" s="18">
        <f t="shared" si="2"/>
        <v>0.36344903805415052</v>
      </c>
      <c r="E73" s="20">
        <f t="shared" si="3"/>
        <v>2E-3</v>
      </c>
      <c r="F73" s="13">
        <v>0.373</v>
      </c>
      <c r="G73" s="13">
        <v>2E-3</v>
      </c>
      <c r="H73" s="22">
        <v>0.312</v>
      </c>
      <c r="I73" s="22">
        <v>3.0000000000000001E-3</v>
      </c>
      <c r="J73">
        <v>0.134409</v>
      </c>
      <c r="K73">
        <v>1.5876700000000001E-2</v>
      </c>
    </row>
    <row r="74" spans="1:11">
      <c r="A74" s="49"/>
      <c r="B74" s="49"/>
      <c r="C74" s="6" t="s">
        <v>32</v>
      </c>
      <c r="D74" s="18">
        <f t="shared" si="2"/>
        <v>0.36344903805415052</v>
      </c>
      <c r="E74" s="20">
        <f t="shared" si="3"/>
        <v>2E-3</v>
      </c>
      <c r="F74" s="13">
        <v>0.373</v>
      </c>
      <c r="G74" s="13">
        <v>2E-3</v>
      </c>
      <c r="H74" s="22">
        <v>0.312</v>
      </c>
      <c r="I74" s="22">
        <v>3.0000000000000001E-3</v>
      </c>
      <c r="J74">
        <v>0.134409</v>
      </c>
      <c r="K74">
        <v>1.5876700000000001E-2</v>
      </c>
    </row>
    <row r="75" spans="1:11">
      <c r="A75" s="49"/>
      <c r="B75" s="49"/>
      <c r="C75" s="6" t="s">
        <v>33</v>
      </c>
      <c r="D75" s="18">
        <f t="shared" si="2"/>
        <v>0.36344903805415052</v>
      </c>
      <c r="E75" s="20">
        <f t="shared" si="3"/>
        <v>2E-3</v>
      </c>
      <c r="F75" s="13">
        <v>0.373</v>
      </c>
      <c r="G75" s="13">
        <v>2E-3</v>
      </c>
      <c r="H75" s="22">
        <v>0.312</v>
      </c>
      <c r="I75" s="22">
        <v>3.0000000000000001E-3</v>
      </c>
      <c r="J75">
        <v>0.134409</v>
      </c>
      <c r="K75">
        <v>1.5876700000000001E-2</v>
      </c>
    </row>
    <row r="76" spans="1:11">
      <c r="A76" s="49"/>
      <c r="B76" s="49" t="s">
        <v>43</v>
      </c>
      <c r="C76" s="6" t="s">
        <v>28</v>
      </c>
      <c r="D76" s="18">
        <f t="shared" si="2"/>
        <v>0.33501543948832868</v>
      </c>
      <c r="E76" s="20">
        <f t="shared" si="3"/>
        <v>2.5000000000000001E-3</v>
      </c>
      <c r="F76" s="13">
        <v>0.34200000000000003</v>
      </c>
      <c r="G76" s="13">
        <v>2.5000000000000001E-3</v>
      </c>
      <c r="H76" s="22">
        <v>0.28299999999999997</v>
      </c>
      <c r="I76" s="22">
        <v>4.0000000000000001E-3</v>
      </c>
      <c r="J76">
        <v>0.10000199999999999</v>
      </c>
      <c r="K76">
        <v>9.6621200000000004E-2</v>
      </c>
    </row>
    <row r="77" spans="1:11">
      <c r="A77" s="49"/>
      <c r="B77" s="49"/>
      <c r="C77" s="6" t="s">
        <v>29</v>
      </c>
      <c r="D77" s="18">
        <f t="shared" si="2"/>
        <v>0.33501543948832868</v>
      </c>
      <c r="E77" s="20">
        <f t="shared" si="3"/>
        <v>2.5000000000000001E-3</v>
      </c>
      <c r="F77" s="13">
        <v>0.34200000000000003</v>
      </c>
      <c r="G77" s="13">
        <v>2.5000000000000001E-3</v>
      </c>
      <c r="H77" s="22">
        <v>0.28299999999999997</v>
      </c>
      <c r="I77" s="22">
        <v>4.0000000000000001E-3</v>
      </c>
      <c r="J77">
        <v>0.10000199999999999</v>
      </c>
      <c r="K77">
        <v>9.6621200000000004E-2</v>
      </c>
    </row>
    <row r="78" spans="1:11">
      <c r="A78" s="49"/>
      <c r="B78" s="49"/>
      <c r="C78" s="6" t="s">
        <v>30</v>
      </c>
      <c r="D78" s="18">
        <f t="shared" si="2"/>
        <v>0.33501543948832868</v>
      </c>
      <c r="E78" s="20">
        <f t="shared" si="3"/>
        <v>2.5000000000000001E-3</v>
      </c>
      <c r="F78" s="13">
        <v>0.34200000000000003</v>
      </c>
      <c r="G78" s="13">
        <v>2.5000000000000001E-3</v>
      </c>
      <c r="H78" s="22">
        <v>0.28299999999999997</v>
      </c>
      <c r="I78" s="22">
        <v>4.0000000000000001E-3</v>
      </c>
      <c r="J78">
        <v>0.10000199999999999</v>
      </c>
      <c r="K78">
        <v>9.6621200000000004E-2</v>
      </c>
    </row>
    <row r="79" spans="1:11">
      <c r="A79" s="49"/>
      <c r="B79" s="49"/>
      <c r="C79" s="6" t="s">
        <v>31</v>
      </c>
      <c r="D79" s="18">
        <f t="shared" si="2"/>
        <v>0.33501543948832868</v>
      </c>
      <c r="E79" s="20">
        <f t="shared" si="3"/>
        <v>2.5000000000000001E-3</v>
      </c>
      <c r="F79" s="13">
        <v>0.34200000000000003</v>
      </c>
      <c r="G79" s="13">
        <v>2.5000000000000001E-3</v>
      </c>
      <c r="H79" s="22">
        <v>0.28299999999999997</v>
      </c>
      <c r="I79" s="22">
        <v>4.0000000000000001E-3</v>
      </c>
      <c r="J79">
        <v>0.10000199999999999</v>
      </c>
      <c r="K79">
        <v>9.6621200000000004E-2</v>
      </c>
    </row>
    <row r="80" spans="1:11">
      <c r="A80" s="49"/>
      <c r="B80" s="49"/>
      <c r="C80" s="6" t="s">
        <v>32</v>
      </c>
      <c r="D80" s="18">
        <f t="shared" si="2"/>
        <v>0.33501543948832868</v>
      </c>
      <c r="E80" s="20">
        <f t="shared" si="3"/>
        <v>2.5000000000000001E-3</v>
      </c>
      <c r="F80" s="13">
        <v>0.34200000000000003</v>
      </c>
      <c r="G80" s="13">
        <v>2.5000000000000001E-3</v>
      </c>
      <c r="H80" s="22">
        <v>0.28299999999999997</v>
      </c>
      <c r="I80" s="22">
        <v>4.0000000000000001E-3</v>
      </c>
      <c r="J80">
        <v>0.10000199999999999</v>
      </c>
      <c r="K80">
        <v>9.6621200000000004E-2</v>
      </c>
    </row>
    <row r="81" spans="1:11">
      <c r="A81" s="49"/>
      <c r="B81" s="49"/>
      <c r="C81" s="6" t="s">
        <v>33</v>
      </c>
      <c r="D81" s="18">
        <f t="shared" si="2"/>
        <v>0.33501543948832868</v>
      </c>
      <c r="E81" s="20">
        <f t="shared" si="3"/>
        <v>2.5000000000000001E-3</v>
      </c>
      <c r="F81" s="13">
        <v>0.34200000000000003</v>
      </c>
      <c r="G81" s="13">
        <v>2.5000000000000001E-3</v>
      </c>
      <c r="H81" s="22">
        <v>0.28299999999999997</v>
      </c>
      <c r="I81" s="22">
        <v>4.0000000000000001E-3</v>
      </c>
      <c r="J81">
        <v>0.10000199999999999</v>
      </c>
      <c r="K81">
        <v>9.6621200000000004E-2</v>
      </c>
    </row>
    <row r="82" spans="1:11">
      <c r="A82" s="5"/>
      <c r="B82" s="5"/>
    </row>
    <row r="83" spans="1:11">
      <c r="A83" s="5"/>
      <c r="B83" s="5"/>
    </row>
    <row r="84" spans="1:11">
      <c r="A84" s="5"/>
      <c r="B84" s="5"/>
    </row>
    <row r="85" spans="1:11">
      <c r="A85" s="5"/>
      <c r="B85" s="5"/>
    </row>
    <row r="86" spans="1:11">
      <c r="A86" s="5"/>
      <c r="B86" s="5"/>
    </row>
  </sheetData>
  <mergeCells count="18">
    <mergeCell ref="A64:A81"/>
    <mergeCell ref="B64:B69"/>
    <mergeCell ref="B70:B75"/>
    <mergeCell ref="B76:B81"/>
    <mergeCell ref="A34:A45"/>
    <mergeCell ref="B34:B39"/>
    <mergeCell ref="B40:B45"/>
    <mergeCell ref="A46:A51"/>
    <mergeCell ref="B46:B51"/>
    <mergeCell ref="A52:A63"/>
    <mergeCell ref="B52:B57"/>
    <mergeCell ref="B58:B63"/>
    <mergeCell ref="A2:A8"/>
    <mergeCell ref="C2:C14"/>
    <mergeCell ref="A10:A11"/>
    <mergeCell ref="A12:A14"/>
    <mergeCell ref="A15:A33"/>
    <mergeCell ref="B15:B3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abSelected="1" showRuler="0" workbookViewId="0">
      <pane xSplit="3" topLeftCell="D1" activePane="topRight" state="frozen"/>
      <selection pane="topRight" activeCell="L2" sqref="L2"/>
    </sheetView>
  </sheetViews>
  <sheetFormatPr baseColWidth="10" defaultRowHeight="15" x14ac:dyDescent="0"/>
  <cols>
    <col min="1" max="10" width="10.83203125" style="9"/>
    <col min="11" max="11" width="10.83203125" style="43"/>
    <col min="12" max="12" width="10.83203125" style="45"/>
    <col min="13" max="14" width="10.83203125" style="9"/>
    <col min="15" max="15" width="10.83203125" style="48"/>
    <col min="16" max="16" width="10.83203125" style="9"/>
    <col min="17" max="17" width="17" style="9" customWidth="1"/>
    <col min="18" max="18" width="19" style="9" customWidth="1"/>
    <col min="19" max="16384" width="10.83203125" style="9"/>
  </cols>
  <sheetData>
    <row r="1" spans="1:18">
      <c r="A1" s="23" t="s">
        <v>0</v>
      </c>
      <c r="B1" s="23" t="s">
        <v>1</v>
      </c>
      <c r="C1" s="23" t="s">
        <v>2</v>
      </c>
      <c r="D1" s="23" t="s">
        <v>52</v>
      </c>
      <c r="E1" s="23"/>
      <c r="F1" s="23" t="s">
        <v>53</v>
      </c>
      <c r="G1" s="23" t="s">
        <v>54</v>
      </c>
      <c r="H1" s="23" t="s">
        <v>55</v>
      </c>
      <c r="I1" s="23" t="s">
        <v>56</v>
      </c>
      <c r="J1" s="23" t="s">
        <v>77</v>
      </c>
      <c r="K1" s="41" t="s">
        <v>78</v>
      </c>
      <c r="L1" s="44" t="s">
        <v>57</v>
      </c>
      <c r="M1" s="23" t="s">
        <v>34</v>
      </c>
      <c r="N1" s="23" t="s">
        <v>78</v>
      </c>
      <c r="O1" s="46" t="s">
        <v>58</v>
      </c>
      <c r="P1" s="23" t="s">
        <v>59</v>
      </c>
      <c r="Q1" s="23" t="s">
        <v>78</v>
      </c>
      <c r="R1" s="23"/>
    </row>
    <row r="2" spans="1:18">
      <c r="A2" s="51" t="s">
        <v>3</v>
      </c>
      <c r="B2" s="24" t="s">
        <v>4</v>
      </c>
      <c r="C2" s="52" t="s">
        <v>5</v>
      </c>
      <c r="D2" s="25">
        <f xml:space="preserve"> TAA!$J$33</f>
        <v>5.6624999999999996</v>
      </c>
      <c r="E2" s="25"/>
      <c r="F2" s="25">
        <v>1</v>
      </c>
      <c r="G2" s="25">
        <v>4.8</v>
      </c>
      <c r="H2" s="25">
        <v>23.5</v>
      </c>
      <c r="I2" s="26">
        <f>pp!$B$90/(RAA!F2*PbPb!$B$90)*PbPb!D2/(pp!D2*D2)*'efficiency(pp)'!D2/'efficiency(PbPb)'!D2</f>
        <v>0.36912570588490035</v>
      </c>
      <c r="J2" s="26">
        <f xml:space="preserve"> SQRT(POWER(PbPb!E2/PbPb!D2,2)+POWER(pp!E2/pp!D2,2))*I2</f>
        <v>1.4523468693203938E-2</v>
      </c>
      <c r="K2" s="42"/>
      <c r="L2" s="40">
        <f>pp!$B$90/(F2*PbPb!$B$90)*PbPb!F2/(pp!F2*D2)*'efficiency(pp)'!F2/'efficiency(PbPb)'!F2</f>
        <v>0.3404333249335979</v>
      </c>
      <c r="M2" s="26">
        <f xml:space="preserve"> SQRT(POWER(PbPb!G2/PbPb!F2,2)+POWER(pp!G2/pp!F2,2))*RAA!L2</f>
        <v>1.5325574539886325E-2</v>
      </c>
      <c r="N2" s="26">
        <f xml:space="preserve"> SQRT(POWER([3]Total_pbpb!$J$2,2)+POWER([3]Total_pp!$J$2,2)+POWER([3]Total_pbpb!$E$2,2)+POWER([3]Total_pbpb!$D$2*(1-'efficiency(PbPb)'!F2/'efficiency(pp)'!F2),2))*L2</f>
        <v>1.6356267755255189E-2</v>
      </c>
      <c r="O2" s="47">
        <f>pp!$B$90/($F2*PbPb!$B$90)*PbPb!H2/(pp!H2*$D2)*'efficiency(pp)'!H2/'efficiency(PbPb)'!H2</f>
        <v>0.46454891955526734</v>
      </c>
      <c r="P2" s="26">
        <f xml:space="preserve"> SQRT(POWER(PbPb!I2/PbPb!H2,2)+POWER(pp!I2/pp!H2,2))*RAA!O2</f>
        <v>4.4178051632274555E-2</v>
      </c>
      <c r="Q2" s="26">
        <f xml:space="preserve"> SQRT(POWER([3]Total_pbpb!$O$2,2)+POWER([3]Total_pp!$O$2,2)+POWER([3]Total_pbpb!$E$2,2)+POWER([3]Total_pbpb!$D$2*(1-'efficiency(PbPb)'!H2/'efficiency(pp)'!H2),2))*RAA!O2</f>
        <v>3.1557167289415787E-2</v>
      </c>
    </row>
    <row r="3" spans="1:18">
      <c r="A3" s="51"/>
      <c r="B3" s="24" t="s">
        <v>6</v>
      </c>
      <c r="C3" s="52"/>
      <c r="D3" s="25">
        <f xml:space="preserve"> TAA!$J$33</f>
        <v>5.6624999999999996</v>
      </c>
      <c r="E3" s="25"/>
      <c r="F3" s="25">
        <v>1</v>
      </c>
      <c r="G3" s="25">
        <v>4.8</v>
      </c>
      <c r="H3" s="25">
        <v>3.5</v>
      </c>
      <c r="I3" s="26">
        <f>pp!$B$90/(RAA!F3*PbPb!$B$90)*PbPb!D3/(pp!D3*D3)*'efficiency(pp)'!D3/'efficiency(PbPb)'!D3</f>
        <v>0.378305256380425</v>
      </c>
      <c r="J3" s="26">
        <f xml:space="preserve"> SQRT(POWER(PbPb!E3/PbPb!D3,2)+POWER(pp!E3/pp!D3,2))*I3</f>
        <v>1.8927209332856566E-2</v>
      </c>
      <c r="K3" s="42"/>
      <c r="L3" s="40">
        <f>pp!$B$90/(F3*PbPb!$B$90)*PbPb!F3/(pp!F3*D3)*'efficiency(pp)'!F3/'efficiency(PbPb)'!F3</f>
        <v>0.34954138997746037</v>
      </c>
      <c r="M3" s="26">
        <f xml:space="preserve"> SQRT(POWER(PbPb!G3/PbPb!F3,2)+POWER(pp!G3/pp!F3,2))*RAA!L3</f>
        <v>1.9603903374695652E-2</v>
      </c>
      <c r="N3" s="26">
        <f xml:space="preserve"> SQRT(POWER([3]Total_pbpb!$J$2,2)+POWER([3]Total_pp!$J$2,2)+POWER([3]Total_pbpb!$E$2,2)+POWER([3]Total_pbpb!$D$2*(1-'efficiency(PbPb)'!F3/'efficiency(pp)'!F3),2))*L3</f>
        <v>2.0719339470936429E-2</v>
      </c>
      <c r="O3" s="47">
        <f>pp!$B$90/($F3*PbPb!$B$90)*PbPb!H3/(pp!H3*$D3)*'efficiency(pp)'!H3/'efficiency(PbPb)'!H3</f>
        <v>0.49607644853439387</v>
      </c>
      <c r="P3" s="26">
        <f xml:space="preserve"> SQRT(POWER(PbPb!I3/PbPb!H3,2)+POWER(pp!I3/pp!H3,2))*RAA!O3</f>
        <v>6.6257826598278446E-2</v>
      </c>
      <c r="Q3" s="26">
        <f xml:space="preserve"> SQRT(POWER([3]Total_pbpb!$O$2,2)+POWER([3]Total_pp!$O$2,2)+POWER([3]Total_pbpb!$E$2,2)+POWER([3]Total_pbpb!$D$2*(1-'efficiency(PbPb)'!H3/'efficiency(pp)'!H3),2))*RAA!O3</f>
        <v>3.6024368475985086E-2</v>
      </c>
    </row>
    <row r="4" spans="1:18">
      <c r="A4" s="51"/>
      <c r="B4" s="24" t="s">
        <v>14</v>
      </c>
      <c r="C4" s="52"/>
      <c r="D4" s="25">
        <f xml:space="preserve"> TAA!$J$33</f>
        <v>5.6624999999999996</v>
      </c>
      <c r="E4" s="25"/>
      <c r="F4" s="25">
        <v>1</v>
      </c>
      <c r="G4" s="25">
        <v>4.8</v>
      </c>
      <c r="H4" s="25">
        <v>1.5</v>
      </c>
      <c r="I4" s="26">
        <f>pp!$B$90/(RAA!F4*PbPb!$B$90)*PbPb!D4/(pp!D4*D4)*'efficiency(pp)'!D4/'efficiency(PbPb)'!D4</f>
        <v>0.39073847818895596</v>
      </c>
      <c r="J4" s="26">
        <f xml:space="preserve"> SQRT(POWER(PbPb!E4/PbPb!D4,2)+POWER(pp!E4/pp!D4,2))*I4</f>
        <v>9.9997323666994722E-2</v>
      </c>
      <c r="K4" s="42"/>
      <c r="L4" s="40">
        <f>pp!$B$90/(F4*PbPb!$B$90)*PbPb!F4/(pp!F4*D4)*'efficiency(pp)'!F4/'efficiency(PbPb)'!F4</f>
        <v>0.36021471229796237</v>
      </c>
      <c r="M4" s="26">
        <f xml:space="preserve"> SQRT(POWER(PbPb!G4/PbPb!F4,2)+POWER(pp!G4/pp!F4,2))*RAA!L4</f>
        <v>9.2965729819078094E-2</v>
      </c>
      <c r="N4" s="26">
        <f xml:space="preserve"> SQRT(POWER([3]Total_pbpb!$J$2,2)+POWER([3]Total_pp!$J$2,2)+POWER([3]Total_pbpb!$E$2,2)+POWER([3]Total_pbpb!$D$2*(1-'efficiency(PbPb)'!F4/'efficiency(pp)'!F4),2))*L4</f>
        <v>2.5141903110303745E-2</v>
      </c>
      <c r="O4" s="47">
        <f>pp!$B$90/($F4*PbPb!$B$90)*PbPb!H4/(pp!H4*$D4)*'efficiency(pp)'!H4/'efficiency(PbPb)'!H4</f>
        <v>0.54704582365244514</v>
      </c>
      <c r="P4" s="26">
        <f xml:space="preserve"> SQRT(POWER(PbPb!I4/PbPb!H4,2)+POWER(pp!I4/pp!H4,2))*RAA!O4</f>
        <v>0.18178544646474881</v>
      </c>
      <c r="Q4" s="26">
        <f xml:space="preserve"> SQRT(POWER([3]Total_pbpb!$O$2,2)+POWER([3]Total_pp!$O$2,2)+POWER([3]Total_pbpb!$E$2,2)+POWER([3]Total_pbpb!$D$2*(1-'efficiency(PbPb)'!H4/'efficiency(pp)'!H4),2))*RAA!O4</f>
        <v>4.6019625319333887E-2</v>
      </c>
    </row>
    <row r="5" spans="1:18">
      <c r="A5" s="51"/>
      <c r="B5" s="24" t="s">
        <v>13</v>
      </c>
      <c r="C5" s="52"/>
      <c r="D5" s="25">
        <f xml:space="preserve"> TAA!$J$33</f>
        <v>5.6624999999999996</v>
      </c>
      <c r="E5" s="25"/>
      <c r="F5" s="25">
        <v>1</v>
      </c>
      <c r="G5" s="25">
        <v>4.8</v>
      </c>
      <c r="H5" s="25">
        <v>2</v>
      </c>
      <c r="I5" s="26">
        <f>pp!$B$90/(RAA!F5*PbPb!$B$90)*PbPb!D5/(pp!D5*D5)*'efficiency(pp)'!D5/'efficiency(PbPb)'!D5</f>
        <v>0.42981228448289371</v>
      </c>
      <c r="J5" s="26">
        <f xml:space="preserve"> SQRT(POWER(PbPb!E5/PbPb!D5,2)+POWER(pp!E5/pp!D5,2))*I5</f>
        <v>6.1336707188591036E-2</v>
      </c>
      <c r="K5" s="42"/>
      <c r="L5" s="40">
        <f>pp!$B$90/(F5*PbPb!$B$90)*PbPb!F5/(pp!F5*D5)*'efficiency(pp)'!F5/'efficiency(PbPb)'!F5</f>
        <v>0.40281283283973068</v>
      </c>
      <c r="M5" s="26">
        <f xml:space="preserve"> SQRT(POWER(PbPb!G5/PbPb!F5,2)+POWER(pp!G5/pp!F5,2))*RAA!L5</f>
        <v>5.9853833344998379E-2</v>
      </c>
      <c r="N5" s="26">
        <f xml:space="preserve"> SQRT(POWER([3]Total_pbpb!$J$2,2)+POWER([3]Total_pp!$J$2,2)+POWER([3]Total_pbpb!$E$2,2)+POWER([3]Total_pbpb!$D$2*(1-'efficiency(PbPb)'!F5/'efficiency(pp)'!F5),2))*L5</f>
        <v>1.955515205176224E-2</v>
      </c>
      <c r="O5" s="47">
        <f>pp!$B$90/($F5*PbPb!$B$90)*PbPb!H5/(pp!H5*$D5)*'efficiency(pp)'!H5/'efficiency(PbPb)'!H5</f>
        <v>0.51316524023370125</v>
      </c>
      <c r="P5" s="26">
        <f xml:space="preserve"> SQRT(POWER(PbPb!I5/PbPb!H5,2)+POWER(pp!I5/pp!H5,2))*RAA!O5</f>
        <v>0.10795536619409703</v>
      </c>
      <c r="Q5" s="26">
        <f xml:space="preserve"> SQRT(POWER([3]Total_pbpb!$O$2,2)+POWER([3]Total_pp!$O$2,2)+POWER([3]Total_pbpb!$E$2,2)+POWER([3]Total_pbpb!$D$2*(1-'efficiency(PbPb)'!H5/'efficiency(pp)'!H5),2))*RAA!O5</f>
        <v>3.2903287530626504E-2</v>
      </c>
    </row>
    <row r="6" spans="1:18">
      <c r="A6" s="51"/>
      <c r="B6" s="24" t="s">
        <v>50</v>
      </c>
      <c r="C6" s="52"/>
      <c r="D6" s="25">
        <f xml:space="preserve"> TAA!$J$33</f>
        <v>5.6624999999999996</v>
      </c>
      <c r="E6" s="25"/>
      <c r="F6" s="25">
        <v>1</v>
      </c>
      <c r="G6" s="25">
        <v>4.8</v>
      </c>
      <c r="H6" s="25">
        <v>3</v>
      </c>
      <c r="I6" s="26">
        <f>pp!$B$90/(RAA!F6*PbPb!$B$90)*PbPb!D6/(pp!D6*D6)*'efficiency(pp)'!D6/'efficiency(PbPb)'!D6</f>
        <v>0.4533814025335744</v>
      </c>
      <c r="J6" s="26">
        <f xml:space="preserve"> SQRT(POWER(PbPb!E6/PbPb!D6,2)+POWER(pp!E6/pp!D6,2))*I6</f>
        <v>4.4427813311747222E-2</v>
      </c>
      <c r="K6" s="42"/>
      <c r="L6" s="40">
        <f>pp!$B$90/(F6*PbPb!$B$90)*PbPb!F6/(pp!F6*D6)*'efficiency(pp)'!F6/'efficiency(PbPb)'!F6</f>
        <v>0.45141846739475611</v>
      </c>
      <c r="M6" s="26">
        <f xml:space="preserve"> SQRT(POWER(PbPb!G6/PbPb!F6,2)+POWER(pp!G6/pp!F6,2))*RAA!L6</f>
        <v>5.1064392703163347E-2</v>
      </c>
      <c r="N6" s="26">
        <f xml:space="preserve"> SQRT(POWER([3]Total_pbpb!$J$2,2)+POWER([3]Total_pp!$J$2,2)+POWER([3]Total_pbpb!$E$2,2)+POWER([3]Total_pbpb!$D$2*(1-'efficiency(PbPb)'!F6/'efficiency(pp)'!F6),2))*L6</f>
        <v>1.9058708286460623E-2</v>
      </c>
      <c r="O6" s="47">
        <f>pp!$B$90/($F6*PbPb!$B$90)*PbPb!H6/(pp!H6*$D6)*'efficiency(pp)'!H6/'efficiency(PbPb)'!H6</f>
        <v>0.44576426361071325</v>
      </c>
      <c r="P6" s="26">
        <f xml:space="preserve"> SQRT(POWER(PbPb!I6/PbPb!H6,2)+POWER(pp!I6/pp!H6,2))*RAA!O6</f>
        <v>8.7163568285404266E-2</v>
      </c>
      <c r="Q6" s="26">
        <f xml:space="preserve"> SQRT(POWER([3]Total_pbpb!$O$2,2)+POWER([3]Total_pp!$O$2,2)+POWER([3]Total_pbpb!$E$2,2)+POWER([3]Total_pbpb!$D$2*(1-'efficiency(PbPb)'!H6/'efficiency(pp)'!H6),2))*RAA!O6</f>
        <v>2.0034947129303652E-2</v>
      </c>
    </row>
    <row r="7" spans="1:18">
      <c r="A7" s="51"/>
      <c r="B7" s="24" t="s">
        <v>51</v>
      </c>
      <c r="C7" s="52"/>
      <c r="D7" s="25">
        <f xml:space="preserve"> TAA!$J$33</f>
        <v>5.6624999999999996</v>
      </c>
      <c r="E7" s="25"/>
      <c r="F7" s="25">
        <v>1</v>
      </c>
      <c r="G7" s="25">
        <v>4.8</v>
      </c>
      <c r="H7" s="25">
        <v>17</v>
      </c>
      <c r="I7" s="26">
        <f>pp!$B$90/(RAA!F7*PbPb!$B$90)*PbPb!D7/(pp!D7*D7)*'efficiency(pp)'!D7/'efficiency(PbPb)'!D7</f>
        <v>0.55990583964328433</v>
      </c>
      <c r="J7" s="26">
        <f xml:space="preserve"> SQRT(POWER(PbPb!E7/PbPb!D7,2)+POWER(pp!E7/pp!D7,2))*I7</f>
        <v>6.7178543878882002E-2</v>
      </c>
      <c r="K7" s="42"/>
      <c r="L7" s="40">
        <f>pp!$B$90/(F7*PbPb!$B$90)*PbPb!F7/(pp!F7*D7)*'efficiency(pp)'!F7/'efficiency(PbPb)'!F7</f>
        <v>0.48607790242399868</v>
      </c>
      <c r="M7" s="26">
        <f xml:space="preserve"> SQRT(POWER(PbPb!G7/PbPb!F7,2)+POWER(pp!G7/pp!F7,2))*RAA!L7</f>
        <v>6.8970995939292803E-2</v>
      </c>
      <c r="N7" s="26">
        <f xml:space="preserve"> SQRT(POWER([3]Total_pbpb!$J$2,2)+POWER([3]Total_pp!$J$2,2)+POWER([3]Total_pbpb!$E$2,2)+POWER([3]Total_pbpb!$D$2*(1-'efficiency(PbPb)'!F7/'efficiency(pp)'!F7),2))*L7</f>
        <v>1.354065356049914E-2</v>
      </c>
      <c r="O7" s="47">
        <f>pp!$B$90/($F7*PbPb!$B$90)*PbPb!H7/(pp!H7*$D7)*'efficiency(pp)'!H7/'efficiency(PbPb)'!H7</f>
        <v>0.77829180925094743</v>
      </c>
      <c r="P7" s="26">
        <f xml:space="preserve"> SQRT(POWER(PbPb!I7/PbPb!H7,2)+POWER(pp!I7/pp!H7,2))*RAA!O7</f>
        <v>0.20744296844288823</v>
      </c>
      <c r="Q7" s="26">
        <f xml:space="preserve"> SQRT(POWER([3]Total_pbpb!$O$2,2)+POWER([3]Total_pp!$O$2,2)+POWER([3]Total_pbpb!$E$2,2)+POWER([3]Total_pbpb!$D$2*(1-'efficiency(PbPb)'!H7/'efficiency(pp)'!H7),2))*RAA!O7</f>
        <v>4.2141724296380363E-2</v>
      </c>
    </row>
    <row r="8" spans="1:18">
      <c r="A8" s="51"/>
      <c r="B8" s="24" t="s">
        <v>7</v>
      </c>
      <c r="C8" s="52"/>
      <c r="D8" s="25">
        <f xml:space="preserve"> TAA!$J$33</f>
        <v>5.6624999999999996</v>
      </c>
      <c r="E8" s="25"/>
      <c r="F8" s="25">
        <v>1</v>
      </c>
      <c r="G8" s="25">
        <v>4.8</v>
      </c>
      <c r="H8" s="25">
        <v>20</v>
      </c>
      <c r="I8" s="26">
        <f>pp!$B$90/(RAA!F8*PbPb!$B$90)*PbPb!D8/(pp!D8*D8)*'efficiency(pp)'!D8/'efficiency(PbPb)'!D8</f>
        <v>0.45128105592476003</v>
      </c>
      <c r="J8" s="26">
        <f xml:space="preserve"> SQRT(POWER(PbPb!E8/PbPb!D8,2)+POWER(pp!E8/pp!D8,2))*I8</f>
        <v>3.1499830382999534E-2</v>
      </c>
      <c r="K8" s="42"/>
      <c r="L8" s="40">
        <f>pp!$B$90/(F8*PbPb!$B$90)*PbPb!F8/(pp!F8*D8)*'efficiency(pp)'!F8/'efficiency(PbPb)'!F8</f>
        <v>0.44020186253234606</v>
      </c>
      <c r="M8" s="26">
        <f xml:space="preserve"> SQRT(POWER(PbPb!G8/PbPb!F8,2)+POWER(pp!G8/pp!F8,2))*RAA!L8</f>
        <v>3.6889993300029254E-2</v>
      </c>
      <c r="N8" s="26">
        <f xml:space="preserve"> SQRT(POWER([3]Total_pbpb!$J$2,2)+POWER([3]Total_pp!$J$2,2)+POWER([3]Total_pbpb!$E$2,2)+POWER([3]Total_pbpb!$D$2*(1-'efficiency(PbPb)'!F8/'efficiency(pp)'!F8),2))*L8</f>
        <v>1.636955525123511E-2</v>
      </c>
      <c r="O8" s="47">
        <f>pp!$B$90/($F8*PbPb!$B$90)*PbPb!H8/(pp!H8*$D8)*'efficiency(pp)'!H8/'efficiency(PbPb)'!H8</f>
        <v>0.46807292951962126</v>
      </c>
      <c r="P8" s="26">
        <f xml:space="preserve"> SQRT(POWER(PbPb!I8/PbPb!H8,2)+POWER(pp!I8/pp!H8,2))*RAA!O8</f>
        <v>6.6690343531121701E-2</v>
      </c>
      <c r="Q8" s="26">
        <f xml:space="preserve"> SQRT(POWER([3]Total_pbpb!$O$2,2)+POWER([3]Total_pp!$O$2,2)+POWER([3]Total_pbpb!$E$2,2)+POWER([3]Total_pbpb!$D$2*(1-'efficiency(PbPb)'!H8/'efficiency(pp)'!H8),2))*RAA!O8</f>
        <v>2.3333364398913495E-2</v>
      </c>
    </row>
    <row r="9" spans="1:18">
      <c r="A9" s="27" t="s">
        <v>8</v>
      </c>
      <c r="B9" s="24" t="s">
        <v>4</v>
      </c>
      <c r="C9" s="52"/>
      <c r="D9" s="25">
        <f xml:space="preserve"> TAA!$J$33</f>
        <v>5.6624999999999996</v>
      </c>
      <c r="E9" s="25"/>
      <c r="F9" s="25">
        <v>1</v>
      </c>
      <c r="G9" s="25">
        <v>2.4</v>
      </c>
      <c r="H9" s="25">
        <v>23.5</v>
      </c>
      <c r="I9" s="26">
        <f>pp!$B$90/(RAA!F9*PbPb!$B$90)*PbPb!D9/(pp!D9*D9)*'efficiency(pp)'!D9/'efficiency(PbPb)'!D9</f>
        <v>0.38500904333929098</v>
      </c>
      <c r="J9" s="26">
        <f xml:space="preserve"> SQRT(POWER(PbPb!E9/PbPb!D9,2)+POWER(pp!E9/pp!D9,2))*I9</f>
        <v>2.1838855030041703E-2</v>
      </c>
      <c r="K9" s="42"/>
      <c r="L9" s="40">
        <f>pp!$B$90/(F9*PbPb!$B$90)*PbPb!F9/(pp!F9*D9)*'efficiency(pp)'!F9/'efficiency(PbPb)'!F9</f>
        <v>0.33767722067140377</v>
      </c>
      <c r="M9" s="26">
        <f xml:space="preserve"> SQRT(POWER(PbPb!G9/PbPb!F9,2)+POWER(pp!G9/pp!F9,2))*RAA!L9</f>
        <v>2.2167494221485718E-2</v>
      </c>
      <c r="N9" s="26">
        <f xml:space="preserve"> SQRT(POWER([3]Total_pbpb!$J$2,2)+POWER([3]Total_pp!$J$2,2)+POWER([3]Total_pbpb!$E$2,2)+POWER([3]Total_pbpb!$D$2*(1-'efficiency(PbPb)'!F9/'efficiency(pp)'!F9),2))*L9</f>
        <v>7.7040767362828678E-3</v>
      </c>
      <c r="O9" s="47">
        <f>pp!$B$90/($F9*PbPb!$B$90)*PbPb!H9/(pp!H9*$D9)*'efficiency(pp)'!H9/'efficiency(PbPb)'!H9</f>
        <v>0.5429244412997728</v>
      </c>
      <c r="P9" s="26">
        <f xml:space="preserve"> SQRT(POWER(PbPb!I9/PbPb!H9,2)+POWER(pp!I9/pp!H9,2))*RAA!O9</f>
        <v>7.4976233550113722E-2</v>
      </c>
      <c r="Q9" s="26">
        <f xml:space="preserve"> SQRT(POWER([3]Total_pbpb!$O$2,2)+POWER([3]Total_pp!$O$2,2)+POWER([3]Total_pbpb!$E$2,2)+POWER([3]Total_pbpb!$D$2*(1-'efficiency(PbPb)'!H9/'efficiency(pp)'!H9),2))*RAA!O9</f>
        <v>2.5017239086803891E-2</v>
      </c>
    </row>
    <row r="10" spans="1:18">
      <c r="A10" s="51" t="s">
        <v>9</v>
      </c>
      <c r="B10" s="24" t="s">
        <v>4</v>
      </c>
      <c r="C10" s="52"/>
      <c r="D10" s="25">
        <f xml:space="preserve"> TAA!$J$33</f>
        <v>5.6624999999999996</v>
      </c>
      <c r="E10" s="25"/>
      <c r="F10" s="25">
        <v>1</v>
      </c>
      <c r="G10" s="25">
        <v>0.8</v>
      </c>
      <c r="H10" s="28">
        <v>23.5</v>
      </c>
      <c r="I10" s="26">
        <f>pp!$B$90/(RAA!F10*PbPb!$B$90)*PbPb!D10/(pp!D10*D10)*'efficiency(pp)'!D10/'efficiency(PbPb)'!D10</f>
        <v>0.42201163554515275</v>
      </c>
      <c r="J10" s="26">
        <f xml:space="preserve"> SQRT(POWER(PbPb!E10/PbPb!D10,2)+POWER(pp!E10/pp!D10,2))*I10</f>
        <v>3.7402148489560735E-2</v>
      </c>
      <c r="K10" s="42"/>
      <c r="L10" s="40">
        <f>pp!$B$90/(F10*PbPb!$B$90)*PbPb!F10/(pp!F10*D10)*'efficiency(pp)'!F10/'efficiency(PbPb)'!F10</f>
        <v>0.43769587739701321</v>
      </c>
      <c r="M10" s="26">
        <f xml:space="preserve"> SQRT(POWER(PbPb!G10/PbPb!F10,2)+POWER(pp!G10/pp!F10,2))*RAA!L10</f>
        <v>4.5164533437536118E-2</v>
      </c>
      <c r="N10" s="26">
        <f xml:space="preserve"> SQRT(POWER([3]Total_pbpb!$J$2,2)+POWER([3]Total_pp!$J$2,2)+POWER([3]Total_pbpb!$E$2,2)+POWER([3]Total_pbpb!$D$2*(1-'efficiency(PbPb)'!F10/'efficiency(pp)'!F10),2))*L10</f>
        <v>3.0118312611798887E-2</v>
      </c>
      <c r="O10" s="47">
        <f>pp!$B$90/($F10*PbPb!$B$90)*PbPb!H10/(pp!H10*$D10)*'efficiency(pp)'!H10/'efficiency(PbPb)'!H10</f>
        <v>0.37305531494813787</v>
      </c>
      <c r="P10" s="26">
        <f xml:space="preserve"> SQRT(POWER(PbPb!I10/PbPb!H10,2)+POWER(pp!I10/pp!H10,2))*RAA!O10</f>
        <v>6.7991706314737485E-2</v>
      </c>
      <c r="Q10" s="26">
        <f xml:space="preserve"> SQRT(POWER([3]Total_pbpb!$O$2,2)+POWER([3]Total_pp!$O$2,2)+POWER([3]Total_pbpb!$E$2,2)+POWER([3]Total_pbpb!$D$2*(1-'efficiency(PbPb)'!H10/'efficiency(pp)'!H10),2))*RAA!O10</f>
        <v>3.1220443222630519E-2</v>
      </c>
    </row>
    <row r="11" spans="1:18">
      <c r="A11" s="51"/>
      <c r="B11" s="24" t="s">
        <v>10</v>
      </c>
      <c r="C11" s="52"/>
      <c r="D11" s="25">
        <f xml:space="preserve"> TAA!$J$33</f>
        <v>5.6624999999999996</v>
      </c>
      <c r="E11" s="25"/>
      <c r="F11" s="25">
        <v>1</v>
      </c>
      <c r="G11" s="25">
        <v>0.8</v>
      </c>
      <c r="H11" s="25">
        <v>24.5</v>
      </c>
      <c r="I11" s="26">
        <f>pp!$B$90/(RAA!F11*PbPb!$B$90)*PbPb!D11/(pp!D11*D11)*'efficiency(pp)'!D11/'efficiency(PbPb)'!D11</f>
        <v>0.47864040643331984</v>
      </c>
      <c r="J11" s="26">
        <f xml:space="preserve"> SQRT(POWER(PbPb!E11/PbPb!D11,2)+POWER(pp!E11/pp!D11,2))*I11</f>
        <v>5.6205903152462572E-2</v>
      </c>
      <c r="K11" s="42"/>
      <c r="L11" s="40">
        <f>pp!$B$90/(F11*PbPb!$B$90)*PbPb!F11/(pp!F11*D11)*'efficiency(pp)'!F11/'efficiency(PbPb)'!F11</f>
        <v>0.49320706312243767</v>
      </c>
      <c r="M11" s="26">
        <f xml:space="preserve"> SQRT(POWER(PbPb!G11/PbPb!F11,2)+POWER(pp!G11/pp!F11,2))*RAA!L11</f>
        <v>6.202554402624904E-2</v>
      </c>
      <c r="N11" s="26">
        <f xml:space="preserve"> SQRT(POWER([3]Total_pbpb!$J$2,2)+POWER([3]Total_pp!$J$2,2)+POWER([3]Total_pbpb!$E$2,2)+POWER([3]Total_pbpb!$D$2*(1-'efficiency(PbPb)'!F11/'efficiency(pp)'!F11),2))*L11</f>
        <v>3.8909012598070954E-2</v>
      </c>
      <c r="O11" s="47">
        <f>pp!$B$90/($F11*PbPb!$B$90)*PbPb!H11/(pp!H11*$D11)*'efficiency(pp)'!H11/'efficiency(PbPb)'!H11</f>
        <v>0.42324682069190539</v>
      </c>
      <c r="P11" s="26">
        <f xml:space="preserve"> SQRT(POWER(PbPb!I11/PbPb!H11,2)+POWER(pp!I11/pp!H11,2))*RAA!O11</f>
        <v>8.1109527927230557E-2</v>
      </c>
      <c r="Q11" s="26">
        <f xml:space="preserve"> SQRT(POWER([3]Total_pbpb!$O$2,2)+POWER([3]Total_pp!$O$2,2)+POWER([3]Total_pbpb!$E$2,2)+POWER([3]Total_pbpb!$D$2*(1-'efficiency(PbPb)'!H11/'efficiency(pp)'!H11),2))*RAA!O11</f>
        <v>3.8373008129178834E-2</v>
      </c>
    </row>
    <row r="12" spans="1:18">
      <c r="A12" s="51" t="s">
        <v>11</v>
      </c>
      <c r="B12" s="24" t="s">
        <v>4</v>
      </c>
      <c r="C12" s="52"/>
      <c r="D12" s="25">
        <f xml:space="preserve"> TAA!$J$33</f>
        <v>5.6624999999999996</v>
      </c>
      <c r="E12" s="25"/>
      <c r="F12" s="25">
        <v>1</v>
      </c>
      <c r="G12" s="25">
        <v>1.6</v>
      </c>
      <c r="H12" s="28">
        <v>23.5</v>
      </c>
      <c r="I12" s="26">
        <f>pp!$B$90/(RAA!F12*PbPb!$B$90)*PbPb!D12/(pp!D12*D12)*'efficiency(pp)'!D12/'efficiency(PbPb)'!D12</f>
        <v>0.36965919104121497</v>
      </c>
      <c r="J12" s="26">
        <f xml:space="preserve"> SQRT(POWER(PbPb!E12/PbPb!D12,2)+POWER(pp!E12/pp!D12,2))*I12</f>
        <v>3.4781534670408391E-2</v>
      </c>
      <c r="K12" s="42"/>
      <c r="L12" s="40">
        <f>pp!$B$90/(F12*PbPb!$B$90)*PbPb!F12/(pp!F12*D12)*'efficiency(pp)'!F12/'efficiency(PbPb)'!F12</f>
        <v>0.36054257012526719</v>
      </c>
      <c r="M12" s="26">
        <f xml:space="preserve"> SQRT(POWER(PbPb!G12/PbPb!F12,2)+POWER(pp!G12/pp!F12,2))*RAA!L12</f>
        <v>3.6708089287724878E-2</v>
      </c>
      <c r="N12" s="26">
        <f xml:space="preserve"> SQRT(POWER([3]Total_pbpb!$J$2,2)+POWER([3]Total_pp!$J$2,2)+POWER([3]Total_pbpb!$E$2,2)+POWER([3]Total_pbpb!$D$2*(1-'efficiency(PbPb)'!F12/'efficiency(pp)'!F12),2))*L12</f>
        <v>3.0603460145636131E-2</v>
      </c>
      <c r="O12" s="47">
        <f>pp!$B$90/($F12*PbPb!$B$90)*PbPb!H12/(pp!H12*$D12)*'efficiency(pp)'!H12/'efficiency(PbPb)'!H12</f>
        <v>0.40780046103296669</v>
      </c>
      <c r="P12" s="26">
        <f xml:space="preserve"> SQRT(POWER(PbPb!I12/PbPb!H12,2)+POWER(pp!I12/pp!H12,2))*RAA!O12</f>
        <v>8.0040518458451518E-2</v>
      </c>
      <c r="Q12" s="26">
        <f xml:space="preserve"> SQRT(POWER([3]Total_pbpb!$O$2,2)+POWER([3]Total_pp!$O$2,2)+POWER([3]Total_pbpb!$E$2,2)+POWER([3]Total_pbpb!$D$2*(1-'efficiency(PbPb)'!H12/'efficiency(pp)'!H12),2))*RAA!O12</f>
        <v>3.6468889528276822E-2</v>
      </c>
    </row>
    <row r="13" spans="1:18">
      <c r="A13" s="51"/>
      <c r="B13" s="24" t="s">
        <v>12</v>
      </c>
      <c r="C13" s="52"/>
      <c r="D13" s="25">
        <f xml:space="preserve"> TAA!$J$33</f>
        <v>5.6624999999999996</v>
      </c>
      <c r="E13" s="25"/>
      <c r="F13" s="25">
        <v>1</v>
      </c>
      <c r="G13" s="25">
        <v>1.6</v>
      </c>
      <c r="H13" s="25">
        <v>27</v>
      </c>
      <c r="I13" s="26">
        <f>pp!$B$90/(RAA!F13*PbPb!$B$90)*PbPb!D13/(pp!D13*D13)*'efficiency(pp)'!D13/'efficiency(PbPb)'!D13</f>
        <v>0.41505187505426266</v>
      </c>
      <c r="J13" s="26">
        <f xml:space="preserve"> SQRT(POWER(PbPb!E13/PbPb!D13,2)+POWER(pp!E13/pp!D13,2))*I13</f>
        <v>3.5099930268624527E-2</v>
      </c>
      <c r="K13" s="42"/>
      <c r="L13" s="40">
        <f>pp!$B$90/(F13*PbPb!$B$90)*PbPb!F13/(pp!F13*D13)*'efficiency(pp)'!F13/'efficiency(PbPb)'!F13</f>
        <v>0.40808409471829177</v>
      </c>
      <c r="M13" s="26">
        <f xml:space="preserve"> SQRT(POWER(PbPb!G13/PbPb!F13,2)+POWER(pp!G13/pp!F13,2))*RAA!L13</f>
        <v>3.5513235864939902E-2</v>
      </c>
      <c r="N13" s="26">
        <f xml:space="preserve"> SQRT(POWER([3]Total_pbpb!$J$2,2)+POWER([3]Total_pp!$J$2,2)+POWER([3]Total_pbpb!$E$2,2)+POWER([3]Total_pbpb!$D$2*(1-'efficiency(PbPb)'!F13/'efficiency(pp)'!F13),2))*L13</f>
        <v>4.5205460720588959E-2</v>
      </c>
      <c r="O13" s="47">
        <f>pp!$B$90/($F13*PbPb!$B$90)*PbPb!H13/(pp!H13*$D13)*'efficiency(pp)'!H13/'efficiency(PbPb)'!H13</f>
        <v>0.45540262298379591</v>
      </c>
      <c r="P13" s="26">
        <f xml:space="preserve"> SQRT(POWER(PbPb!I13/PbPb!H13,2)+POWER(pp!I13/pp!H13,2))*RAA!O13</f>
        <v>7.1267038666102372E-2</v>
      </c>
      <c r="Q13" s="26">
        <f xml:space="preserve"> SQRT(POWER([3]Total_pbpb!$O$2,2)+POWER([3]Total_pp!$O$2,2)+POWER([3]Total_pbpb!$E$2,2)+POWER([3]Total_pbpb!$D$2*(1-'efficiency(PbPb)'!H13/'efficiency(pp)'!H13),2))*RAA!O13</f>
        <v>4.5838143627338374E-2</v>
      </c>
    </row>
    <row r="14" spans="1:18">
      <c r="A14" s="51"/>
      <c r="B14" s="24" t="s">
        <v>43</v>
      </c>
      <c r="C14" s="52"/>
      <c r="D14" s="25">
        <f xml:space="preserve"> TAA!$J$33</f>
        <v>5.6624999999999996</v>
      </c>
      <c r="E14" s="25"/>
      <c r="F14" s="25">
        <v>1</v>
      </c>
      <c r="G14" s="25">
        <v>1.6</v>
      </c>
      <c r="H14" s="25">
        <v>3.5</v>
      </c>
      <c r="I14" s="26">
        <f>pp!$B$90/(RAA!F14*PbPb!$B$90)*PbPb!D14/(pp!D14*D14)*'efficiency(pp)'!D14/'efficiency(PbPb)'!D14</f>
        <v>0.4727826285779731</v>
      </c>
      <c r="J14" s="26">
        <f xml:space="preserve"> SQRT(POWER(PbPb!E14/PbPb!D14,2)+POWER(pp!E14/pp!D14,2))*I14</f>
        <v>0.12094165728234869</v>
      </c>
      <c r="K14" s="42"/>
      <c r="L14" s="40">
        <f>pp!$B$90/(F14*PbPb!$B$90)*PbPb!F14/(pp!F14*D14)*'efficiency(pp)'!F14/'efficiency(PbPb)'!F14</f>
        <v>0.46257740817124243</v>
      </c>
      <c r="M14" s="26">
        <f xml:space="preserve"> SQRT(POWER(PbPb!G14/PbPb!F14,2)+POWER(pp!G14/pp!F14,2))*RAA!L14</f>
        <v>0.1188885777874871</v>
      </c>
      <c r="N14" s="26">
        <f xml:space="preserve"> SQRT(POWER([3]Total_pbpb!$J$2,2)+POWER([3]Total_pp!$J$2,2)+POWER([3]Total_pbpb!$E$2,2)+POWER([3]Total_pbpb!$D$2*(1-'efficiency(PbPb)'!F14/'efficiency(pp)'!F14),2))*L14</f>
        <v>5.6044193208955789E-2</v>
      </c>
      <c r="O14" s="47">
        <f>pp!$B$90/($F14*PbPb!$B$90)*PbPb!H14/(pp!H14*$D14)*'efficiency(pp)'!H14/'efficiency(PbPb)'!H14</f>
        <v>0.53939557097329993</v>
      </c>
      <c r="P14" s="26">
        <f xml:space="preserve"> SQRT(POWER(PbPb!I14/PbPb!H14,2)+POWER(pp!I14/pp!H14,2))*RAA!O14</f>
        <v>0.17591289004539912</v>
      </c>
      <c r="Q14" s="26">
        <f xml:space="preserve"> SQRT(POWER([3]Total_pbpb!$O$2,2)+POWER([3]Total_pp!$O$2,2)+POWER([3]Total_pbpb!$E$2,2)+POWER([3]Total_pbpb!$D$2*(1-'efficiency(PbPb)'!H14/'efficiency(pp)'!H14),2))*RAA!O14</f>
        <v>6.3174450496399248E-2</v>
      </c>
    </row>
    <row r="15" spans="1:18">
      <c r="A15" s="51" t="s">
        <v>3</v>
      </c>
      <c r="B15" s="51" t="s">
        <v>4</v>
      </c>
      <c r="C15" s="16" t="s">
        <v>15</v>
      </c>
      <c r="D15" s="29">
        <f xml:space="preserve"> TAA!J2</f>
        <v>25.91</v>
      </c>
      <c r="E15" s="29"/>
      <c r="F15" s="29">
        <v>0.05</v>
      </c>
      <c r="G15" s="25">
        <v>4.8</v>
      </c>
      <c r="H15" s="28">
        <v>23.5</v>
      </c>
      <c r="I15" s="26">
        <f>pp!$B$90/(RAA!F15*PbPb!$B$90)*PbPb!D15/(pp!D15*D15)*'efficiency(pp)'!D15/'efficiency(PbPb)'!D15</f>
        <v>0.27007158273831638</v>
      </c>
      <c r="J15" s="26">
        <f xml:space="preserve"> SQRT(POWER(PbPb!E15/PbPb!D15,2)+POWER(pp!E15/pp!D15,2))*I15</f>
        <v>1.2666624199554347E-2</v>
      </c>
      <c r="K15" s="42"/>
      <c r="L15" s="40">
        <f>pp!$B$90/(F15*PbPb!$B$90)*PbPb!F15/(pp!F15*D15)*'efficiency(pp)'!F15/'efficiency(PbPb)'!F15</f>
        <v>0.23567623802491128</v>
      </c>
      <c r="M15" s="40">
        <f xml:space="preserve"> SQRT(POWER(PbPb!G15/PbPb!F15,2)+POWER(pp!G15/pp!F15,2))*RAA!L15</f>
        <v>1.3208544515614842E-2</v>
      </c>
      <c r="N15" s="40">
        <f xml:space="preserve"> SQRT(POWER([3]Total_pbpb!$J$2,2)+POWER([3]Total_pp!$J$2,2)+POWER([3]Total_pbpb!$E$2,2)+POWER([3]Total_pbpb!$D$2*(1-'efficiency(PbPb)'!F15/'efficiency(pp)'!F15),2))*L15</f>
        <v>1.3963728170654518E-2</v>
      </c>
      <c r="O15" s="47">
        <f>pp!$B$90/($F15*PbPb!$B$90)*PbPb!H15/(pp!H15*$D15)*'efficiency(pp)'!H15/'efficiency(PbPb)'!H15</f>
        <v>0.38375760088357241</v>
      </c>
      <c r="P15" s="26">
        <f xml:space="preserve"> SQRT(POWER(PbPb!I15/PbPb!H15,2)+POWER(pp!I15/pp!H15,2))*RAA!O15</f>
        <v>4.3767990076587576E-2</v>
      </c>
      <c r="Q15" s="26">
        <f xml:space="preserve"> SQRT(POWER([3]Total_pbpb!$O$2,2)+POWER([3]Total_pp!$O$2,2)+POWER([3]Total_pbpb!$E$2,2)+POWER([3]Total_pbpb!$D$2*(1-'efficiency(PbPb)'!H15/'efficiency(pp)'!H15),2))*RAA!O15</f>
        <v>3.020269853993154E-2</v>
      </c>
    </row>
    <row r="16" spans="1:18">
      <c r="A16" s="51"/>
      <c r="B16" s="51"/>
      <c r="C16" s="16" t="s">
        <v>16</v>
      </c>
      <c r="D16" s="29">
        <f xml:space="preserve"> TAA!J3</f>
        <v>20.48</v>
      </c>
      <c r="E16" s="29"/>
      <c r="F16" s="29">
        <v>0.05</v>
      </c>
      <c r="G16" s="25">
        <v>4.8</v>
      </c>
      <c r="H16" s="28">
        <v>23.5</v>
      </c>
      <c r="I16" s="26">
        <f>pp!$B$90/(RAA!F16*PbPb!$B$90)*PbPb!D16/(pp!D16*D16)*'efficiency(pp)'!D16/'efficiency(PbPb)'!D16</f>
        <v>0.28387810045730871</v>
      </c>
      <c r="J16" s="26">
        <f xml:space="preserve"> SQRT(POWER(PbPb!E16/PbPb!D16,2)+POWER(pp!E16/pp!D16,2))*I16</f>
        <v>1.3809301653540959E-2</v>
      </c>
      <c r="K16" s="42"/>
      <c r="L16" s="40">
        <f>pp!$B$90/(F16*PbPb!$B$90)*PbPb!F16/(pp!F16*D16)*'efficiency(pp)'!F16/'efficiency(PbPb)'!F16</f>
        <v>0.25034372693304485</v>
      </c>
      <c r="M16" s="40">
        <f xml:space="preserve"> SQRT(POWER(PbPb!G16/PbPb!F16,2)+POWER(pp!G16/pp!F16,2))*RAA!L16</f>
        <v>1.4449370005153894E-2</v>
      </c>
      <c r="N16" s="40">
        <f xml:space="preserve"> SQRT(POWER([3]Total_pbpb!$J$2,2)+POWER([3]Total_pp!$J$2,2)+POWER([3]Total_pbpb!$E$2,2)+POWER([3]Total_pbpb!$D$2*(1-'efficiency(PbPb)'!F16/'efficiency(pp)'!F16),2))*L16</f>
        <v>1.4019683328713797E-2</v>
      </c>
      <c r="O16" s="47">
        <f>pp!$B$90/($F16*PbPb!$B$90)*PbPb!H16/(pp!H16*$D16)*'efficiency(pp)'!H16/'efficiency(PbPb)'!H16</f>
        <v>0.39480589815002654</v>
      </c>
      <c r="P16" s="26">
        <f xml:space="preserve"> SQRT(POWER(PbPb!I16/PbPb!H16,2)+POWER(pp!I16/pp!H16,2))*RAA!O16</f>
        <v>4.6114929524064138E-2</v>
      </c>
      <c r="Q16" s="26">
        <f xml:space="preserve"> SQRT(POWER([3]Total_pbpb!$O$2,2)+POWER([3]Total_pp!$O$2,2)+POWER([3]Total_pbpb!$E$2,2)+POWER([3]Total_pbpb!$D$2*(1-'efficiency(PbPb)'!H16/'efficiency(pp)'!H16),2))*RAA!O16</f>
        <v>3.0000079586538362E-2</v>
      </c>
    </row>
    <row r="17" spans="1:17">
      <c r="A17" s="51"/>
      <c r="B17" s="51"/>
      <c r="C17" s="16" t="s">
        <v>17</v>
      </c>
      <c r="D17" s="29">
        <f xml:space="preserve"> TAA!J4</f>
        <v>16.23</v>
      </c>
      <c r="E17" s="29"/>
      <c r="F17" s="29">
        <v>0.05</v>
      </c>
      <c r="G17" s="25">
        <v>4.8</v>
      </c>
      <c r="H17" s="28">
        <v>23.5</v>
      </c>
      <c r="I17" s="26">
        <f>pp!$B$90/(RAA!F17*PbPb!$B$90)*PbPb!D17/(pp!D17*D17)*'efficiency(pp)'!D17/'efficiency(PbPb)'!D17</f>
        <v>0.32705317028711001</v>
      </c>
      <c r="J17" s="26">
        <f xml:space="preserve"> SQRT(POWER(PbPb!E17/PbPb!D17,2)+POWER(pp!E17/pp!D17,2))*I17</f>
        <v>1.593778521565082E-2</v>
      </c>
      <c r="K17" s="42"/>
      <c r="L17" s="40">
        <f>pp!$B$90/(F17*PbPb!$B$90)*PbPb!F17/(pp!F17*D17)*'efficiency(pp)'!F17/'efficiency(PbPb)'!F17</f>
        <v>0.29704323923507708</v>
      </c>
      <c r="M17" s="40">
        <f xml:space="preserve"> SQRT(POWER(PbPb!G17/PbPb!F17,2)+POWER(pp!G17/pp!F17,2))*RAA!L17</f>
        <v>1.7161698175734329E-2</v>
      </c>
      <c r="N17" s="40">
        <f xml:space="preserve"> SQRT(POWER([3]Total_pbpb!$J$2,2)+POWER([3]Total_pp!$J$2,2)+POWER([3]Total_pbpb!$E$2,2)+POWER([3]Total_pbpb!$D$2*(1-'efficiency(PbPb)'!F17/'efficiency(pp)'!F17),2))*L17</f>
        <v>1.4893797036703196E-2</v>
      </c>
      <c r="O17" s="47">
        <f>pp!$B$90/($F17*PbPb!$B$90)*PbPb!H17/(pp!H17*$D17)*'efficiency(pp)'!H17/'efficiency(PbPb)'!H17</f>
        <v>0.42661426029458921</v>
      </c>
      <c r="P17" s="26">
        <f xml:space="preserve"> SQRT(POWER(PbPb!I17/PbPb!H17,2)+POWER(pp!I17/pp!H17,2))*RAA!O17</f>
        <v>5.1243504489778303E-2</v>
      </c>
      <c r="Q17" s="26">
        <f xml:space="preserve"> SQRT(POWER([3]Total_pbpb!$O$2,2)+POWER([3]Total_pp!$O$2,2)+POWER([3]Total_pbpb!$E$2,2)+POWER([3]Total_pbpb!$D$2*(1-'efficiency(PbPb)'!H17/'efficiency(pp)'!H17),2))*RAA!O17</f>
        <v>2.9264097070090939E-2</v>
      </c>
    </row>
    <row r="18" spans="1:17">
      <c r="A18" s="51"/>
      <c r="B18" s="51"/>
      <c r="C18" s="16" t="s">
        <v>18</v>
      </c>
      <c r="D18" s="29">
        <f xml:space="preserve"> TAA!J5</f>
        <v>12.73</v>
      </c>
      <c r="E18" s="29"/>
      <c r="F18" s="29">
        <v>0.05</v>
      </c>
      <c r="G18" s="25">
        <v>4.8</v>
      </c>
      <c r="H18" s="28">
        <v>23.5</v>
      </c>
      <c r="I18" s="26">
        <f>pp!$B$90/(RAA!F18*PbPb!$B$90)*PbPb!D18/(pp!D18*D18)*'efficiency(pp)'!D18/'efficiency(PbPb)'!D18</f>
        <v>0.37528543581054041</v>
      </c>
      <c r="J18" s="26">
        <f xml:space="preserve"> SQRT(POWER(PbPb!E18/PbPb!D18,2)+POWER(pp!E18/pp!D18,2))*I18</f>
        <v>1.8587412084269114E-2</v>
      </c>
      <c r="K18" s="42"/>
      <c r="L18" s="40">
        <f>pp!$B$90/(F18*PbPb!$B$90)*PbPb!F18/(pp!F18*D18)*'efficiency(pp)'!F18/'efficiency(PbPb)'!F18</f>
        <v>0.34565462033987665</v>
      </c>
      <c r="M18" s="40">
        <f xml:space="preserve"> SQRT(POWER(PbPb!G18/PbPb!F18,2)+POWER(pp!G18/pp!F18,2))*RAA!L18</f>
        <v>2.0268704363178899E-2</v>
      </c>
      <c r="N18" s="40">
        <f xml:space="preserve"> SQRT(POWER([3]Total_pbpb!$J$2,2)+POWER([3]Total_pp!$J$2,2)+POWER([3]Total_pbpb!$E$2,2)+POWER([3]Total_pbpb!$D$2*(1-'efficiency(PbPb)'!F18/'efficiency(pp)'!F18),2))*L18</f>
        <v>1.8246346764285638E-2</v>
      </c>
      <c r="O18" s="47">
        <f>pp!$B$90/($F18*PbPb!$B$90)*PbPb!H18/(pp!H18*$D18)*'efficiency(pp)'!H18/'efficiency(PbPb)'!H18</f>
        <v>0.47380727052578442</v>
      </c>
      <c r="P18" s="26">
        <f xml:space="preserve"> SQRT(POWER(PbPb!I18/PbPb!H18,2)+POWER(pp!I18/pp!H18,2))*RAA!O18</f>
        <v>5.7846042762121484E-2</v>
      </c>
      <c r="Q18" s="26">
        <f xml:space="preserve"> SQRT(POWER([3]Total_pbpb!$O$2,2)+POWER([3]Total_pp!$O$2,2)+POWER([3]Total_pbpb!$E$2,2)+POWER([3]Total_pbpb!$D$2*(1-'efficiency(PbPb)'!H18/'efficiency(pp)'!H18),2))*RAA!O18</f>
        <v>3.1243860104270292E-2</v>
      </c>
    </row>
    <row r="19" spans="1:17">
      <c r="A19" s="51"/>
      <c r="B19" s="51"/>
      <c r="C19" s="16" t="s">
        <v>19</v>
      </c>
      <c r="D19" s="29">
        <f xml:space="preserve"> TAA!J6</f>
        <v>9.94</v>
      </c>
      <c r="E19" s="29"/>
      <c r="F19" s="29">
        <v>0.05</v>
      </c>
      <c r="G19" s="25">
        <v>4.8</v>
      </c>
      <c r="H19" s="28">
        <v>23.5</v>
      </c>
      <c r="I19" s="26">
        <f>pp!$B$90/(RAA!F19*PbPb!$B$90)*PbPb!D19/(pp!D19*D19)*'efficiency(pp)'!D19/'efficiency(PbPb)'!D19</f>
        <v>0.40290347391572712</v>
      </c>
      <c r="J19" s="26">
        <f xml:space="preserve"> SQRT(POWER(PbPb!E19/PbPb!D19,2)+POWER(pp!E19/pp!D19,2))*I19</f>
        <v>2.0922743942040401E-2</v>
      </c>
      <c r="K19" s="42"/>
      <c r="L19" s="40">
        <f>pp!$B$90/(F19*PbPb!$B$90)*PbPb!F19/(pp!F19*D19)*'efficiency(pp)'!F19/'efficiency(PbPb)'!F19</f>
        <v>0.39162240452154651</v>
      </c>
      <c r="M19" s="40">
        <f xml:space="preserve"> SQRT(POWER(PbPb!G19/PbPb!F19,2)+POWER(pp!G19/pp!F19,2))*RAA!L19</f>
        <v>2.3764272735726049E-2</v>
      </c>
      <c r="N19" s="40">
        <f xml:space="preserve"> SQRT(POWER([3]Total_pbpb!$J$2,2)+POWER([3]Total_pp!$J$2,2)+POWER([3]Total_pbpb!$E$2,2)+POWER([3]Total_pbpb!$D$2*(1-'efficiency(PbPb)'!F19/'efficiency(pp)'!F19),2))*L19</f>
        <v>2.1300399909398093E-2</v>
      </c>
      <c r="O19" s="47">
        <f>pp!$B$90/($F19*PbPb!$B$90)*PbPb!H19/(pp!H19*$D19)*'efficiency(pp)'!H19/'efficiency(PbPb)'!H19</f>
        <v>0.4414749509905484</v>
      </c>
      <c r="P19" s="26">
        <f xml:space="preserve"> SQRT(POWER(PbPb!I19/PbPb!H19,2)+POWER(pp!I19/pp!H19,2))*RAA!O19</f>
        <v>5.8136786228026878E-2</v>
      </c>
      <c r="Q19" s="26">
        <f xml:space="preserve"> SQRT(POWER([3]Total_pbpb!$O$2,2)+POWER([3]Total_pp!$O$2,2)+POWER([3]Total_pbpb!$E$2,2)+POWER([3]Total_pbpb!$D$2*(1-'efficiency(PbPb)'!H19/'efficiency(pp)'!H19),2))*RAA!O19</f>
        <v>2.7372403182912067E-2</v>
      </c>
    </row>
    <row r="20" spans="1:17">
      <c r="A20" s="51"/>
      <c r="B20" s="51"/>
      <c r="C20" s="16" t="s">
        <v>20</v>
      </c>
      <c r="D20" s="29">
        <f xml:space="preserve"> TAA!J7</f>
        <v>7.66</v>
      </c>
      <c r="E20" s="29"/>
      <c r="F20" s="29">
        <v>0.05</v>
      </c>
      <c r="G20" s="25">
        <v>4.8</v>
      </c>
      <c r="H20" s="28">
        <v>23.5</v>
      </c>
      <c r="I20" s="26">
        <f>pp!$B$90/(RAA!F20*PbPb!$B$90)*PbPb!D20/(pp!D20*D20)*'efficiency(pp)'!D20/'efficiency(PbPb)'!D20</f>
        <v>0.44277572624541345</v>
      </c>
      <c r="J20" s="26">
        <f xml:space="preserve"> SQRT(POWER(PbPb!E20/PbPb!D20,2)+POWER(pp!E20/pp!D20,2))*I20</f>
        <v>2.3624908103495264E-2</v>
      </c>
      <c r="K20" s="42"/>
      <c r="L20" s="40">
        <f>pp!$B$90/(F20*PbPb!$B$90)*PbPb!F20/(pp!F20*D20)*'efficiency(pp)'!F20/'efficiency(PbPb)'!F20</f>
        <v>0.40945685267407789</v>
      </c>
      <c r="M20" s="40">
        <f xml:space="preserve"> SQRT(POWER(PbPb!G20/PbPb!F20,2)+POWER(pp!G20/pp!F20,2))*RAA!L20</f>
        <v>2.6029965894379059E-2</v>
      </c>
      <c r="N20" s="40">
        <f xml:space="preserve"> SQRT(POWER([3]Total_pbpb!$J$2,2)+POWER([3]Total_pp!$J$2,2)+POWER([3]Total_pbpb!$E$2,2)+POWER([3]Total_pbpb!$D$2*(1-'efficiency(PbPb)'!F20/'efficiency(pp)'!F20),2))*L20</f>
        <v>1.7780555690765754E-2</v>
      </c>
      <c r="O20" s="47">
        <f>pp!$B$90/($F20*PbPb!$B$90)*PbPb!H20/(pp!H20*$D20)*'efficiency(pp)'!H20/'efficiency(PbPb)'!H20</f>
        <v>0.55364619418782968</v>
      </c>
      <c r="P20" s="26">
        <f xml:space="preserve"> SQRT(POWER(PbPb!I20/PbPb!H20,2)+POWER(pp!I20/pp!H20,2))*RAA!O20</f>
        <v>7.267025544684852E-2</v>
      </c>
      <c r="Q20" s="26">
        <f xml:space="preserve"> SQRT(POWER([3]Total_pbpb!$O$2,2)+POWER([3]Total_pp!$O$2,2)+POWER([3]Total_pbpb!$E$2,2)+POWER([3]Total_pbpb!$D$2*(1-'efficiency(PbPb)'!H20/'efficiency(pp)'!H20),2))*RAA!O20</f>
        <v>2.9374951111875793E-2</v>
      </c>
    </row>
    <row r="21" spans="1:17">
      <c r="A21" s="51"/>
      <c r="B21" s="51"/>
      <c r="C21" s="16" t="s">
        <v>21</v>
      </c>
      <c r="D21" s="29">
        <f xml:space="preserve"> TAA!J8</f>
        <v>5.83</v>
      </c>
      <c r="E21" s="29"/>
      <c r="F21" s="29">
        <v>0.05</v>
      </c>
      <c r="G21" s="25">
        <v>4.8</v>
      </c>
      <c r="H21" s="28">
        <v>23.5</v>
      </c>
      <c r="I21" s="26">
        <f>pp!$B$90/(RAA!F21*PbPb!$B$90)*PbPb!D21/(pp!D21*D21)*'efficiency(pp)'!D21/'efficiency(PbPb)'!D21</f>
        <v>0.45838658419110545</v>
      </c>
      <c r="J21" s="26">
        <f xml:space="preserve"> SQRT(POWER(PbPb!E21/PbPb!D21,2)+POWER(pp!E21/pp!D21,2))*I21</f>
        <v>2.6848832542028224E-2</v>
      </c>
      <c r="K21" s="42"/>
      <c r="L21" s="40">
        <f>pp!$B$90/(F21*PbPb!$B$90)*PbPb!F21/(pp!F21*D21)*'efficiency(pp)'!F21/'efficiency(PbPb)'!F21</f>
        <v>0.46859952904199603</v>
      </c>
      <c r="M21" s="40">
        <f xml:space="preserve"> SQRT(POWER(PbPb!G21/PbPb!F21,2)+POWER(pp!G21/pp!F21,2))*RAA!L21</f>
        <v>3.1585946788203957E-2</v>
      </c>
      <c r="N21" s="40">
        <f xml:space="preserve"> SQRT(POWER([3]Total_pbpb!$J$2,2)+POWER([3]Total_pp!$J$2,2)+POWER([3]Total_pbpb!$E$2,2)+POWER([3]Total_pbpb!$D$2*(1-'efficiency(PbPb)'!F21/'efficiency(pp)'!F21),2))*L21</f>
        <v>2.6495015745096585E-2</v>
      </c>
      <c r="O21" s="47">
        <f>pp!$B$90/($F21*PbPb!$B$90)*PbPb!H21/(pp!H21*$D21)*'efficiency(pp)'!H21/'efficiency(PbPb)'!H21</f>
        <v>0.42683268801205693</v>
      </c>
      <c r="P21" s="26">
        <f xml:space="preserve"> SQRT(POWER(PbPb!I21/PbPb!H21,2)+POWER(pp!I21/pp!H21,2))*RAA!O21</f>
        <v>6.6475214342284608E-2</v>
      </c>
      <c r="Q21" s="26">
        <f xml:space="preserve"> SQRT(POWER([3]Total_pbpb!$O$2,2)+POWER([3]Total_pp!$O$2,2)+POWER([3]Total_pbpb!$E$2,2)+POWER([3]Total_pbpb!$D$2*(1-'efficiency(PbPb)'!H21/'efficiency(pp)'!H21),2))*RAA!O21</f>
        <v>2.5632709859328487E-2</v>
      </c>
    </row>
    <row r="22" spans="1:17">
      <c r="A22" s="51"/>
      <c r="B22" s="51"/>
      <c r="C22" s="16" t="s">
        <v>22</v>
      </c>
      <c r="D22" s="29">
        <f xml:space="preserve"> TAA!J9</f>
        <v>4.3600000000000003</v>
      </c>
      <c r="E22" s="29"/>
      <c r="F22" s="29">
        <v>0.05</v>
      </c>
      <c r="G22" s="25">
        <v>4.8</v>
      </c>
      <c r="H22" s="28">
        <v>23.5</v>
      </c>
      <c r="I22" s="26">
        <f>pp!$B$90/(RAA!F22*PbPb!$B$90)*PbPb!D22/(pp!D22*D22)*'efficiency(pp)'!D22/'efficiency(PbPb)'!D22</f>
        <v>0.44826769612803608</v>
      </c>
      <c r="J22" s="26">
        <f xml:space="preserve"> SQRT(POWER(PbPb!E22/PbPb!D22,2)+POWER(pp!E22/pp!D22,2))*I22</f>
        <v>2.8230708745686062E-2</v>
      </c>
      <c r="K22" s="42"/>
      <c r="L22" s="40">
        <f>pp!$B$90/(F22*PbPb!$B$90)*PbPb!F22/(pp!F22*D22)*'efficiency(pp)'!F22/'efficiency(PbPb)'!F22</f>
        <v>0.42585596556107014</v>
      </c>
      <c r="M22" s="40">
        <f xml:space="preserve"> SQRT(POWER(PbPb!G22/PbPb!F22,2)+POWER(pp!G22/pp!F22,2))*RAA!L22</f>
        <v>3.1621255426033723E-2</v>
      </c>
      <c r="N22" s="40">
        <f xml:space="preserve"> SQRT(POWER([3]Total_pbpb!$J$2,2)+POWER([3]Total_pp!$J$2,2)+POWER([3]Total_pbpb!$E$2,2)+POWER([3]Total_pbpb!$D$2*(1-'efficiency(PbPb)'!F22/'efficiency(pp)'!F22),2))*L22</f>
        <v>1.7428353593437487E-2</v>
      </c>
      <c r="O22" s="47">
        <f>pp!$B$90/($F22*PbPb!$B$90)*PbPb!H22/(pp!H22*$D22)*'efficiency(pp)'!H22/'efficiency(PbPb)'!H22</f>
        <v>0.52345772359626497</v>
      </c>
      <c r="P22" s="26">
        <f xml:space="preserve"> SQRT(POWER(PbPb!I22/PbPb!H22,2)+POWER(pp!I22/pp!H22,2))*RAA!O22</f>
        <v>8.2181966931448719E-2</v>
      </c>
      <c r="Q22" s="26">
        <f xml:space="preserve"> SQRT(POWER([3]Total_pbpb!$O$2,2)+POWER([3]Total_pp!$O$2,2)+POWER([3]Total_pbpb!$E$2,2)+POWER([3]Total_pbpb!$D$2*(1-'efficiency(PbPb)'!H22/'efficiency(pp)'!H22),2))*RAA!O22</f>
        <v>2.8428615377961982E-2</v>
      </c>
    </row>
    <row r="23" spans="1:17">
      <c r="A23" s="51"/>
      <c r="B23" s="51"/>
      <c r="C23" s="16" t="s">
        <v>23</v>
      </c>
      <c r="D23" s="29">
        <f xml:space="preserve"> TAA!J10</f>
        <v>3.2</v>
      </c>
      <c r="E23" s="29"/>
      <c r="F23" s="29">
        <v>0.05</v>
      </c>
      <c r="G23" s="25">
        <v>4.8</v>
      </c>
      <c r="H23" s="28">
        <v>23.5</v>
      </c>
      <c r="I23" s="26">
        <f>pp!$B$90/(RAA!F23*PbPb!$B$90)*PbPb!D23/(pp!D23*D23)*'efficiency(pp)'!D23/'efficiency(PbPb)'!D23</f>
        <v>0.5242785137016025</v>
      </c>
      <c r="J23" s="26">
        <f xml:space="preserve"> SQRT(POWER(PbPb!E23/PbPb!D23,2)+POWER(pp!E23/pp!D23,2))*I23</f>
        <v>3.4270969965161262E-2</v>
      </c>
      <c r="K23" s="42"/>
      <c r="L23" s="40">
        <f>pp!$B$90/(F23*PbPb!$B$90)*PbPb!F23/(pp!F23*D23)*'efficiency(pp)'!F23/'efficiency(PbPb)'!F23</f>
        <v>0.54169268354808975</v>
      </c>
      <c r="M23" s="40">
        <f xml:space="preserve"> SQRT(POWER(PbPb!G23/PbPb!F23,2)+POWER(pp!G23/pp!F23,2))*RAA!L23</f>
        <v>4.060167058610626E-2</v>
      </c>
      <c r="N23" s="40">
        <f xml:space="preserve"> SQRT(POWER([3]Total_pbpb!$J$2,2)+POWER([3]Total_pp!$J$2,2)+POWER([3]Total_pbpb!$E$2,2)+POWER([3]Total_pbpb!$D$2*(1-'efficiency(PbPb)'!F23/'efficiency(pp)'!F23),2))*L23</f>
        <v>2.1636314838607645E-2</v>
      </c>
      <c r="O23" s="47">
        <f>pp!$B$90/($F23*PbPb!$B$90)*PbPb!H23/(pp!H23*$D23)*'efficiency(pp)'!H23/'efficiency(PbPb)'!H23</f>
        <v>0.46942289924836295</v>
      </c>
      <c r="P23" s="26">
        <f xml:space="preserve"> SQRT(POWER(PbPb!I23/PbPb!H23,2)+POWER(pp!I23/pp!H23,2))*RAA!O23</f>
        <v>8.3544343780890512E-2</v>
      </c>
      <c r="Q23" s="26">
        <f xml:space="preserve"> SQRT(POWER([3]Total_pbpb!$O$2,2)+POWER([3]Total_pp!$O$2,2)+POWER([3]Total_pbpb!$E$2,2)+POWER([3]Total_pbpb!$D$2*(1-'efficiency(PbPb)'!H23/'efficiency(pp)'!H23),2))*RAA!O23</f>
        <v>2.0680100288581062E-2</v>
      </c>
    </row>
    <row r="24" spans="1:17">
      <c r="A24" s="51"/>
      <c r="B24" s="51"/>
      <c r="C24" s="16" t="s">
        <v>24</v>
      </c>
      <c r="D24" s="29">
        <f xml:space="preserve"> TAA!J11</f>
        <v>2.29</v>
      </c>
      <c r="E24" s="29"/>
      <c r="F24" s="29">
        <v>0.05</v>
      </c>
      <c r="G24" s="25">
        <v>4.8</v>
      </c>
      <c r="H24" s="28">
        <v>23.5</v>
      </c>
      <c r="I24" s="26">
        <f>pp!$B$90/(RAA!F24*PbPb!$B$90)*PbPb!D24/(pp!D24*D24)*'efficiency(pp)'!D24/'efficiency(PbPb)'!D24</f>
        <v>0.61072634114810576</v>
      </c>
      <c r="J24" s="26">
        <f xml:space="preserve"> SQRT(POWER(PbPb!E24/PbPb!D24,2)+POWER(pp!E24/pp!D24,2))*I24</f>
        <v>4.3067182028664219E-2</v>
      </c>
      <c r="K24" s="42"/>
      <c r="L24" s="40">
        <f>pp!$B$90/(F24*PbPb!$B$90)*PbPb!F24/(pp!F24*D24)*'efficiency(pp)'!F24/'efficiency(PbPb)'!F24</f>
        <v>0.5378948340660622</v>
      </c>
      <c r="M24" s="40">
        <f xml:space="preserve"> SQRT(POWER(PbPb!G24/PbPb!F24,2)+POWER(pp!G24/pp!F24,2))*RAA!L24</f>
        <v>4.5916149958637749E-2</v>
      </c>
      <c r="N24" s="40">
        <f xml:space="preserve"> SQRT(POWER([3]Total_pbpb!$J$2,2)+POWER([3]Total_pp!$J$2,2)+POWER([3]Total_pbpb!$E$2,2)+POWER([3]Total_pbpb!$D$2*(1-'efficiency(PbPb)'!F24/'efficiency(pp)'!F24),2))*L24</f>
        <v>2.0443831563962601E-2</v>
      </c>
      <c r="O24" s="47">
        <f>pp!$B$90/($F24*PbPb!$B$90)*PbPb!H24/(pp!H24*$D24)*'efficiency(pp)'!H24/'efficiency(PbPb)'!H24</f>
        <v>0.8516103297326818</v>
      </c>
      <c r="P24" s="26">
        <f xml:space="preserve"> SQRT(POWER(PbPb!I24/PbPb!H24,2)+POWER(pp!I24/pp!H24,2))*RAA!O24</f>
        <v>0.14116160180049578</v>
      </c>
      <c r="Q24" s="26">
        <f xml:space="preserve"> SQRT(POWER([3]Total_pbpb!$O$2,2)+POWER([3]Total_pp!$O$2,2)+POWER([3]Total_pbpb!$E$2,2)+POWER([3]Total_pbpb!$D$2*(1-'efficiency(PbPb)'!H24/'efficiency(pp)'!H24),2))*RAA!O24</f>
        <v>5.2247028179342958E-2</v>
      </c>
    </row>
    <row r="25" spans="1:17">
      <c r="A25" s="51"/>
      <c r="B25" s="51"/>
      <c r="C25" s="16" t="s">
        <v>25</v>
      </c>
      <c r="D25" s="29">
        <f xml:space="preserve"> TAA!J12</f>
        <v>1.36</v>
      </c>
      <c r="E25" s="29"/>
      <c r="F25" s="29">
        <v>0.1</v>
      </c>
      <c r="G25" s="25">
        <v>4.8</v>
      </c>
      <c r="H25" s="28">
        <v>23.5</v>
      </c>
      <c r="I25" s="26">
        <f>pp!$B$90/(RAA!F25*PbPb!$B$90)*PbPb!D25/(pp!D25*D25)*'efficiency(pp)'!D25/'efficiency(PbPb)'!D25</f>
        <v>0.65395114668072996</v>
      </c>
      <c r="J25" s="26">
        <f xml:space="preserve"> SQRT(POWER(PbPb!E25/PbPb!D25,2)+POWER(pp!E25/pp!D25,2))*I25</f>
        <v>4.1443246720682468E-2</v>
      </c>
      <c r="K25" s="42"/>
      <c r="L25" s="40">
        <f>pp!$B$90/(F25*PbPb!$B$90)*PbPb!F25/(pp!F25*D25)*'efficiency(pp)'!F25/'efficiency(PbPb)'!F25</f>
        <v>0.6660808955032087</v>
      </c>
      <c r="M25" s="40">
        <f xml:space="preserve"> SQRT(POWER(PbPb!G25/PbPb!F25,2)+POWER(pp!G25/pp!F25,2))*RAA!L25</f>
        <v>4.8847395249258373E-2</v>
      </c>
      <c r="N25" s="40">
        <f xml:space="preserve"> SQRT(POWER([3]Total_pbpb!$J$2,2)+POWER([3]Total_pp!$J$2,2)+POWER([3]Total_pbpb!$E$2,2)+POWER([3]Total_pbpb!$D$2*(1-'efficiency(PbPb)'!F25/'efficiency(pp)'!F25),2))*L25</f>
        <v>2.5635195217425716E-2</v>
      </c>
      <c r="O25" s="47">
        <f>pp!$B$90/($F25*PbPb!$B$90)*PbPb!H25/(pp!H25*$D25)*'efficiency(pp)'!H25/'efficiency(PbPb)'!H25</f>
        <v>0.61692316404190539</v>
      </c>
      <c r="P25" s="26">
        <f xml:space="preserve"> SQRT(POWER(PbPb!I25/PbPb!H25,2)+POWER(pp!I25/pp!H25,2))*RAA!O25</f>
        <v>0.1097730712308657</v>
      </c>
      <c r="Q25" s="26">
        <f xml:space="preserve"> SQRT(POWER([3]Total_pbpb!$O$2,2)+POWER([3]Total_pp!$O$2,2)+POWER([3]Total_pbpb!$E$2,2)+POWER([3]Total_pbpb!$D$2*(1-'efficiency(PbPb)'!H25/'efficiency(pp)'!H25),2))*RAA!O25</f>
        <v>3.31176898888026E-2</v>
      </c>
    </row>
    <row r="26" spans="1:17">
      <c r="A26" s="51"/>
      <c r="B26" s="51"/>
      <c r="C26" s="16" t="s">
        <v>26</v>
      </c>
      <c r="D26" s="29">
        <f xml:space="preserve"> TAA!J13</f>
        <v>0.61</v>
      </c>
      <c r="E26" s="29"/>
      <c r="F26" s="29">
        <v>0.1</v>
      </c>
      <c r="G26" s="25">
        <v>4.8</v>
      </c>
      <c r="H26" s="28">
        <v>23.5</v>
      </c>
      <c r="I26" s="26">
        <f>pp!$B$90/(RAA!F26*PbPb!$B$90)*PbPb!D26/(pp!D26*D26)*'efficiency(pp)'!D26/'efficiency(PbPb)'!D26</f>
        <v>0.71499627497846452</v>
      </c>
      <c r="J26" s="26">
        <f xml:space="preserve"> SQRT(POWER(PbPb!E26/PbPb!D26,2)+POWER(pp!E26/pp!D26,2))*I26</f>
        <v>5.9228159742189916E-2</v>
      </c>
      <c r="K26" s="42"/>
      <c r="L26" s="40">
        <f>pp!$B$90/(F26*PbPb!$B$90)*PbPb!F26/(pp!F26*D26)*'efficiency(pp)'!F26/'efficiency(PbPb)'!F26</f>
        <v>0.68474546810763159</v>
      </c>
      <c r="M26" s="40">
        <f xml:space="preserve"> SQRT(POWER(PbPb!G26/PbPb!F26,2)+POWER(pp!G26/pp!F26,2))*RAA!L26</f>
        <v>6.7404112198520549E-2</v>
      </c>
      <c r="N26" s="40">
        <f xml:space="preserve"> SQRT(POWER([3]Total_pbpb!$J$2,2)+POWER([3]Total_pp!$J$2,2)+POWER([3]Total_pbpb!$E$2,2)+POWER([3]Total_pbpb!$D$2*(1-'efficiency(PbPb)'!F26/'efficiency(pp)'!F26),2))*L26</f>
        <v>2.6353531331844256E-2</v>
      </c>
      <c r="O26" s="47">
        <f>pp!$B$90/($F26*PbPb!$B$90)*PbPb!H26/(pp!H26*$D26)*'efficiency(pp)'!H26/'efficiency(PbPb)'!H26</f>
        <v>0.81693922200632907</v>
      </c>
      <c r="P26" s="26">
        <f xml:space="preserve"> SQRT(POWER(PbPb!I26/PbPb!H26,2)+POWER(pp!I26/pp!H26,2))*RAA!O26</f>
        <v>0.16922106156864797</v>
      </c>
      <c r="Q26" s="26">
        <f xml:space="preserve"> SQRT(POWER([3]Total_pbpb!$O$2,2)+POWER([3]Total_pp!$O$2,2)+POWER([3]Total_pbpb!$E$2,2)+POWER([3]Total_pbpb!$D$2*(1-'efficiency(PbPb)'!H26/'efficiency(pp)'!H26),2))*RAA!O26</f>
        <v>3.7407758070363978E-2</v>
      </c>
    </row>
    <row r="27" spans="1:17">
      <c r="A27" s="51"/>
      <c r="B27" s="51"/>
      <c r="C27" s="16" t="s">
        <v>27</v>
      </c>
      <c r="D27" s="29">
        <f xml:space="preserve"> TAA!J14</f>
        <v>0.13</v>
      </c>
      <c r="E27" s="29"/>
      <c r="F27" s="29">
        <v>0.3</v>
      </c>
      <c r="G27" s="25">
        <v>4.8</v>
      </c>
      <c r="H27" s="28">
        <v>23.5</v>
      </c>
      <c r="I27" s="26">
        <f>pp!$B$90/(RAA!F27*PbPb!$B$90)*PbPb!D27/(pp!D27*D27)*'efficiency(pp)'!D27/'efficiency(PbPb)'!D27</f>
        <v>0.4003828392346705</v>
      </c>
      <c r="J27" s="26">
        <f xml:space="preserve"> SQRT(POWER(PbPb!E27/PbPb!D27,2)+POWER(pp!E27/pp!D27,2))*I27</f>
        <v>5.2570433824249162E-2</v>
      </c>
      <c r="K27" s="42"/>
      <c r="L27" s="40">
        <f>pp!$B$90/(F27*PbPb!$B$90)*PbPb!F27/(pp!F27*D27)*'efficiency(pp)'!F27/'efficiency(PbPb)'!F27</f>
        <v>0.37778356920574385</v>
      </c>
      <c r="M27" s="40">
        <f xml:space="preserve"> SQRT(POWER(PbPb!G27/PbPb!F27,2)+POWER(pp!G27/pp!F27,2))*RAA!L27</f>
        <v>5.9442342762615057E-2</v>
      </c>
      <c r="N27" s="40">
        <f xml:space="preserve"> SQRT(POWER([3]Total_pbpb!$J$2,2)+POWER([3]Total_pp!$J$2,2)+POWER([3]Total_pbpb!$E$2,2)+POWER([3]Total_pbpb!$D$2*(1-'efficiency(PbPb)'!F27/'efficiency(pp)'!F27),2))*L27</f>
        <v>1.4539608644995957E-2</v>
      </c>
      <c r="O27" s="47">
        <f>pp!$B$90/($F27*PbPb!$B$90)*PbPb!H27/(pp!H27*$D27)*'efficiency(pp)'!H27/'efficiency(PbPb)'!H27</f>
        <v>0.47599006381756825</v>
      </c>
      <c r="P27" s="26">
        <f xml:space="preserve"> SQRT(POWER(PbPb!I27/PbPb!H27,2)+POWER(pp!I27/pp!H27,2))*RAA!O27</f>
        <v>0.14764592291145293</v>
      </c>
      <c r="Q27" s="26">
        <f xml:space="preserve"> SQRT(POWER([3]Total_pbpb!$O$2,2)+POWER([3]Total_pp!$O$2,2)+POWER([3]Total_pbpb!$E$2,2)+POWER([3]Total_pbpb!$D$2*(1-'efficiency(PbPb)'!H27/'efficiency(pp)'!H27),2))*RAA!O27</f>
        <v>1.9120614867184166E-2</v>
      </c>
    </row>
    <row r="28" spans="1:17">
      <c r="A28" s="51"/>
      <c r="B28" s="51"/>
      <c r="C28" s="33" t="s">
        <v>28</v>
      </c>
      <c r="D28" s="34">
        <f xml:space="preserve"> TAA!J27</f>
        <v>23.186</v>
      </c>
      <c r="E28" s="34"/>
      <c r="F28" s="34">
        <v>0.1</v>
      </c>
      <c r="G28" s="35">
        <v>4.8</v>
      </c>
      <c r="H28" s="36">
        <v>23.5</v>
      </c>
      <c r="I28" s="37">
        <f>pp!$B$90/(RAA!F28*PbPb!$B$90)*PbPb!D28/(pp!D28*D28)*'efficiency(pp)'!D28/'efficiency(PbPb)'!D28</f>
        <v>0.27737106429551422</v>
      </c>
      <c r="J28" s="37">
        <f xml:space="preserve"> SQRT(POWER(PbPb!E28/PbPb!D28,2)+POWER(pp!E28/pp!D28,2))*I28</f>
        <v>1.1473670775139975E-2</v>
      </c>
      <c r="K28" s="42"/>
      <c r="L28" s="40">
        <f>pp!$B$90/(F28*PbPb!$B$90)*PbPb!F28/(pp!F28*D28)*'efficiency(pp)'!F28/'efficiency(PbPb)'!F28</f>
        <v>0.24391831177171228</v>
      </c>
      <c r="M28" s="37">
        <f xml:space="preserve"> SQRT(POWER(PbPb!G28/PbPb!F28,2)+POWER(pp!G28/pp!F28,2))*RAA!L28</f>
        <v>1.1934892922814692E-2</v>
      </c>
      <c r="N28" s="26">
        <f xml:space="preserve"> SQRT(POWER([3]Total_pbpb!$J$2,2)+POWER([3]Total_pp!$J$2,2)+POWER([3]Total_pbpb!$E$2,2)+POWER([3]Total_pbpb!$D$2*(1-'efficiency(PbPb)'!F28/'efficiency(pp)'!F28),2))*L28</f>
        <v>1.4187160151945809E-2</v>
      </c>
      <c r="O28" s="47">
        <f>pp!$B$90/($F28*PbPb!$B$90)*PbPb!H28/(pp!H28*$D28)*'efficiency(pp)'!H28/'efficiency(PbPb)'!H28</f>
        <v>0.38800401202925805</v>
      </c>
      <c r="P28" s="37">
        <f xml:space="preserve"> SQRT(POWER(PbPb!I28/PbPb!H28,2)+POWER(pp!I28/pp!H28,2))*RAA!O28</f>
        <v>4.0034829711115376E-2</v>
      </c>
      <c r="Q28" s="26">
        <f xml:space="preserve"> SQRT(POWER([3]Total_pbpb!$O$2,2)+POWER([3]Total_pp!$O$2,2)+POWER([3]Total_pbpb!$E$2,2)+POWER([3]Total_pbpb!$D$2*(1-'efficiency(PbPb)'!H28/'efficiency(pp)'!H28),2))*RAA!O28</f>
        <v>3.0009419624972229E-2</v>
      </c>
    </row>
    <row r="29" spans="1:17">
      <c r="A29" s="51"/>
      <c r="B29" s="51"/>
      <c r="C29" s="33" t="s">
        <v>29</v>
      </c>
      <c r="D29" s="34">
        <f xml:space="preserve"> TAA!J28</f>
        <v>14.478</v>
      </c>
      <c r="E29" s="34"/>
      <c r="F29" s="34">
        <v>0.1</v>
      </c>
      <c r="G29" s="35">
        <v>4.8</v>
      </c>
      <c r="H29" s="36">
        <v>23.5</v>
      </c>
      <c r="I29" s="37">
        <f>pp!$B$90/(RAA!F29*PbPb!$B$90)*PbPb!D29/(pp!D29*D29)*'efficiency(pp)'!D29/'efficiency(PbPb)'!D29</f>
        <v>0.34891392204712446</v>
      </c>
      <c r="J29" s="37">
        <f xml:space="preserve"> SQRT(POWER(PbPb!E29/PbPb!D29,2)+POWER(pp!E29/pp!D29,2))*I29</f>
        <v>1.4727543081011216E-2</v>
      </c>
      <c r="K29" s="42"/>
      <c r="L29" s="40">
        <f>pp!$B$90/(F29*PbPb!$B$90)*PbPb!F29/(pp!F29*D29)*'efficiency(pp)'!F29/'efficiency(PbPb)'!F29</f>
        <v>0.31948660138238366</v>
      </c>
      <c r="M29" s="37">
        <f xml:space="preserve"> SQRT(POWER(PbPb!G29/PbPb!F29,2)+POWER(pp!G29/pp!F29,2))*RAA!L29</f>
        <v>1.5897019754620424E-2</v>
      </c>
      <c r="N29" s="26">
        <f xml:space="preserve"> SQRT(POWER([3]Total_pbpb!$J$2,2)+POWER([3]Total_pp!$J$2,2)+POWER([3]Total_pbpb!$E$2,2)+POWER([3]Total_pbpb!$D$2*(1-'efficiency(PbPb)'!F29/'efficiency(pp)'!F29),2))*L29</f>
        <v>1.6356296440572026E-2</v>
      </c>
      <c r="O29" s="47">
        <f>pp!$B$90/($F29*PbPb!$B$90)*PbPb!H29/(pp!H29*$D29)*'efficiency(pp)'!H29/'efficiency(PbPb)'!H29</f>
        <v>0.44666374615404175</v>
      </c>
      <c r="P29" s="37">
        <f xml:space="preserve"> SQRT(POWER(PbPb!I29/PbPb!H29,2)+POWER(pp!I29/pp!H29,2))*RAA!O29</f>
        <v>4.7557546147079688E-2</v>
      </c>
      <c r="Q29" s="26">
        <f xml:space="preserve"> SQRT(POWER([3]Total_pbpb!$O$2,2)+POWER([3]Total_pp!$O$2,2)+POWER([3]Total_pbpb!$E$2,2)+POWER([3]Total_pbpb!$D$2*(1-'efficiency(PbPb)'!H29/'efficiency(pp)'!H29),2))*RAA!O29</f>
        <v>3.0045559548413935E-2</v>
      </c>
    </row>
    <row r="30" spans="1:17">
      <c r="A30" s="51"/>
      <c r="B30" s="51"/>
      <c r="C30" s="33" t="s">
        <v>30</v>
      </c>
      <c r="D30" s="34">
        <f xml:space="preserve"> TAA!J29</f>
        <v>8.7829999999999995</v>
      </c>
      <c r="E30" s="34"/>
      <c r="F30" s="34">
        <v>0.1</v>
      </c>
      <c r="G30" s="35">
        <v>4.8</v>
      </c>
      <c r="H30" s="36">
        <v>23.5</v>
      </c>
      <c r="I30" s="37">
        <f>pp!$B$90/(RAA!F30*PbPb!$B$90)*PbPb!D30/(pp!D30*D30)*'efficiency(pp)'!D30/'efficiency(PbPb)'!D30</f>
        <v>0.42354025930413874</v>
      </c>
      <c r="J30" s="37">
        <f xml:space="preserve"> SQRT(POWER(PbPb!E30/PbPb!D30,2)+POWER(pp!E30/pp!D30,2))*I30</f>
        <v>1.8741701419719595E-2</v>
      </c>
      <c r="K30" s="42"/>
      <c r="L30" s="40">
        <f>pp!$B$90/(F30*PbPb!$B$90)*PbPb!F30/(pp!F30*D30)*'efficiency(pp)'!F30/'efficiency(PbPb)'!F30</f>
        <v>0.40227575678494493</v>
      </c>
      <c r="M30" s="37">
        <f xml:space="preserve"> SQRT(POWER(PbPb!G30/PbPb!F30,2)+POWER(pp!G30/pp!F30,2))*RAA!L30</f>
        <v>2.0923108719802044E-2</v>
      </c>
      <c r="N30" s="26">
        <f xml:space="preserve"> SQRT(POWER([3]Total_pbpb!$J$2,2)+POWER([3]Total_pp!$J$2,2)+POWER([3]Total_pbpb!$E$2,2)+POWER([3]Total_pbpb!$D$2*(1-'efficiency(PbPb)'!F30/'efficiency(pp)'!F30),2))*L30</f>
        <v>1.995867460542464E-2</v>
      </c>
      <c r="O30" s="47">
        <f>pp!$B$90/($F30*PbPb!$B$90)*PbPb!H30/(pp!H30*$D30)*'efficiency(pp)'!H30/'efficiency(PbPb)'!H30</f>
        <v>0.49487789611931327</v>
      </c>
      <c r="P30" s="37">
        <f xml:space="preserve"> SQRT(POWER(PbPb!I30/PbPb!H30,2)+POWER(pp!I30/pp!H30,2))*RAA!O30</f>
        <v>5.5614759411386133E-2</v>
      </c>
      <c r="Q30" s="26">
        <f xml:space="preserve"> SQRT(POWER([3]Total_pbpb!$O$2,2)+POWER([3]Total_pp!$O$2,2)+POWER([3]Total_pbpb!$E$2,2)+POWER([3]Total_pbpb!$D$2*(1-'efficiency(PbPb)'!H30/'efficiency(pp)'!H30),2))*RAA!O30</f>
        <v>2.8762497416358838E-2</v>
      </c>
    </row>
    <row r="31" spans="1:17">
      <c r="A31" s="51"/>
      <c r="B31" s="51"/>
      <c r="C31" s="33" t="s">
        <v>31</v>
      </c>
      <c r="D31" s="34">
        <f xml:space="preserve"> TAA!J30</f>
        <v>5.0890000000000004</v>
      </c>
      <c r="E31" s="34"/>
      <c r="F31" s="34">
        <v>0.1</v>
      </c>
      <c r="G31" s="35">
        <v>4.8</v>
      </c>
      <c r="H31" s="36">
        <v>23.5</v>
      </c>
      <c r="I31" s="37">
        <f>pp!$B$90/(RAA!F31*PbPb!$B$90)*PbPb!D31/(pp!D31*D31)*'efficiency(pp)'!D31/'efficiency(PbPb)'!D31</f>
        <v>0.49130025896537893</v>
      </c>
      <c r="J31" s="37">
        <f xml:space="preserve"> SQRT(POWER(PbPb!E31/PbPb!D31,2)+POWER(pp!E31/pp!D31,2))*I31</f>
        <v>2.3613577246115854E-2</v>
      </c>
      <c r="K31" s="42"/>
      <c r="L31" s="40">
        <f>pp!$B$90/(F31*PbPb!$B$90)*PbPb!F31/(pp!F31*D31)*'efficiency(pp)'!F31/'efficiency(PbPb)'!F31</f>
        <v>0.48010982352375342</v>
      </c>
      <c r="M31" s="37">
        <f xml:space="preserve"> SQRT(POWER(PbPb!G31/PbPb!F31,2)+POWER(pp!G31/pp!F31,2))*RAA!L31</f>
        <v>2.6949024710369255E-2</v>
      </c>
      <c r="N31" s="26">
        <f xml:space="preserve"> SQRT(POWER([3]Total_pbpb!$J$2,2)+POWER([3]Total_pp!$J$2,2)+POWER([3]Total_pbpb!$E$2,2)+POWER([3]Total_pbpb!$D$2*(1-'efficiency(PbPb)'!F31/'efficiency(pp)'!F31),2))*L31</f>
        <v>2.3820365957825128E-2</v>
      </c>
      <c r="O31" s="47">
        <f>pp!$B$90/($F31*PbPb!$B$90)*PbPb!H31/(pp!H31*$D31)*'efficiency(pp)'!H31/'efficiency(PbPb)'!H31</f>
        <v>0.52994036316340898</v>
      </c>
      <c r="P31" s="37">
        <f xml:space="preserve"> SQRT(POWER(PbPb!I31/PbPb!H31,2)+POWER(pp!I31/pp!H31,2))*RAA!O31</f>
        <v>6.5375565946611106E-2</v>
      </c>
      <c r="Q31" s="26">
        <f xml:space="preserve"> SQRT(POWER([3]Total_pbpb!$O$2,2)+POWER([3]Total_pp!$O$2,2)+POWER([3]Total_pbpb!$E$2,2)+POWER([3]Total_pbpb!$D$2*(1-'efficiency(PbPb)'!H31/'efficiency(pp)'!H31),2))*RAA!O31</f>
        <v>3.0460928386398866E-2</v>
      </c>
    </row>
    <row r="32" spans="1:17">
      <c r="A32" s="51"/>
      <c r="B32" s="51"/>
      <c r="C32" s="33" t="s">
        <v>32</v>
      </c>
      <c r="D32" s="34">
        <f xml:space="preserve"> TAA!J31</f>
        <v>2.7480000000000002</v>
      </c>
      <c r="E32" s="34"/>
      <c r="F32" s="34">
        <v>0.1</v>
      </c>
      <c r="G32" s="35">
        <v>4.8</v>
      </c>
      <c r="H32" s="36">
        <v>23.5</v>
      </c>
      <c r="I32" s="37">
        <f>pp!$B$90/(RAA!F32*PbPb!$B$90)*PbPb!D32/(pp!D32*D32)*'efficiency(pp)'!D32/'efficiency(PbPb)'!D32</f>
        <v>0.57971579708052035</v>
      </c>
      <c r="J32" s="37">
        <f xml:space="preserve"> SQRT(POWER(PbPb!E32/PbPb!D32,2)+POWER(pp!E32/pp!D32,2))*I32</f>
        <v>3.0730553695585618E-2</v>
      </c>
      <c r="K32" s="42"/>
      <c r="L32" s="40">
        <f>pp!$B$90/(F32*PbPb!$B$90)*PbPb!F32/(pp!F32*D32)*'efficiency(pp)'!F32/'efficiency(PbPb)'!F32</f>
        <v>0.55500487769471429</v>
      </c>
      <c r="M32" s="37">
        <f xml:space="preserve"> SQRT(POWER(PbPb!G32/PbPb!F32,2)+POWER(pp!G32/pp!F32,2))*RAA!L32</f>
        <v>3.457119888500227E-2</v>
      </c>
      <c r="N32" s="26">
        <f xml:space="preserve"> SQRT(POWER([3]Total_pbpb!$J$2,2)+POWER([3]Total_pp!$J$2,2)+POWER([3]Total_pbpb!$E$2,2)+POWER([3]Total_pbpb!$D$2*(1-'efficiency(PbPb)'!F32/'efficiency(pp)'!F32),2))*L32</f>
        <v>2.1897261685878383E-2</v>
      </c>
      <c r="O32" s="47">
        <f>pp!$B$90/($F32*PbPb!$B$90)*PbPb!H32/(pp!H32*$D32)*'efficiency(pp)'!H32/'efficiency(PbPb)'!H32</f>
        <v>0.66296839320819745</v>
      </c>
      <c r="P32" s="37">
        <f xml:space="preserve"> SQRT(POWER(PbPb!I32/PbPb!H32,2)+POWER(pp!I32/pp!H32,2))*RAA!O32</f>
        <v>8.8837578564305048E-2</v>
      </c>
      <c r="Q32" s="26">
        <f xml:space="preserve"> SQRT(POWER([3]Total_pbpb!$O$2,2)+POWER([3]Total_pp!$O$2,2)+POWER([3]Total_pbpb!$E$2,2)+POWER([3]Total_pbpb!$D$2*(1-'efficiency(PbPb)'!H32/'efficiency(pp)'!H32),2))*RAA!O32</f>
        <v>3.3943147981464708E-2</v>
      </c>
    </row>
    <row r="33" spans="1:17">
      <c r="A33" s="51"/>
      <c r="B33" s="51"/>
      <c r="C33" s="33" t="s">
        <v>33</v>
      </c>
      <c r="D33" s="34">
        <f xml:space="preserve"> TAA!J32</f>
        <v>0.46800000000000003</v>
      </c>
      <c r="E33" s="34"/>
      <c r="F33" s="34">
        <v>0.5</v>
      </c>
      <c r="G33" s="35">
        <v>4.8</v>
      </c>
      <c r="H33" s="36">
        <v>23.5</v>
      </c>
      <c r="I33" s="37">
        <f>pp!$B$90/(RAA!F33*PbPb!$B$90)*PbPb!D33/(pp!D33*D33)*'efficiency(pp)'!D33/'efficiency(PbPb)'!D33</f>
        <v>0.67296039067462254</v>
      </c>
      <c r="J33" s="37">
        <f xml:space="preserve"> SQRT(POWER(PbPb!E33/PbPb!D33,2)+POWER(pp!E33/pp!D33,2))*I33</f>
        <v>3.5297945173324033E-2</v>
      </c>
      <c r="K33" s="42"/>
      <c r="L33" s="40">
        <f>pp!$B$90/(F33*PbPb!$B$90)*PbPb!F33/(pp!F33*D33)*'efficiency(pp)'!F33/'efficiency(PbPb)'!F33</f>
        <v>0.67697105476211261</v>
      </c>
      <c r="M33" s="37">
        <f xml:space="preserve"> SQRT(POWER(PbPb!G33/PbPb!F33,2)+POWER(pp!G33/pp!F33,2))*RAA!L33</f>
        <v>4.138012047035055E-2</v>
      </c>
      <c r="N33" s="26">
        <f xml:space="preserve"> SQRT(POWER([3]Total_pbpb!$J$2,2)+POWER([3]Total_pp!$J$2,2)+POWER([3]Total_pbpb!$E$2,2)+POWER([3]Total_pbpb!$D$2*(1-'efficiency(PbPb)'!F33/'efficiency(pp)'!F33),2))*L33</f>
        <v>2.6054320522528408E-2</v>
      </c>
      <c r="O33" s="47">
        <f>pp!$B$90/($F33*PbPb!$B$90)*PbPb!H33/(pp!H33*$D33)*'efficiency(pp)'!H33/'efficiency(PbPb)'!H33</f>
        <v>0.66258390154449653</v>
      </c>
      <c r="P33" s="37">
        <f xml:space="preserve"> SQRT(POWER(PbPb!I33/PbPb!H33,2)+POWER(pp!I33/pp!H33,2))*RAA!O33</f>
        <v>9.4130931639402768E-2</v>
      </c>
      <c r="Q33" s="26">
        <f xml:space="preserve"> SQRT(POWER([3]Total_pbpb!$O$2,2)+POWER([3]Total_pp!$O$2,2)+POWER([3]Total_pbpb!$E$2,2)+POWER([3]Total_pbpb!$D$2*(1-'efficiency(PbPb)'!H33/'efficiency(pp)'!H33),2))*RAA!O33</f>
        <v>3.2308456152741874E-2</v>
      </c>
    </row>
    <row r="34" spans="1:17">
      <c r="A34" s="51" t="s">
        <v>3</v>
      </c>
      <c r="B34" s="51" t="s">
        <v>6</v>
      </c>
      <c r="C34" s="16" t="s">
        <v>28</v>
      </c>
      <c r="D34" s="29">
        <f xml:space="preserve"> TAA!J27</f>
        <v>23.186</v>
      </c>
      <c r="E34" s="29"/>
      <c r="F34" s="29">
        <v>0.1</v>
      </c>
      <c r="G34" s="25">
        <v>4.8</v>
      </c>
      <c r="H34" s="29">
        <v>3.5</v>
      </c>
      <c r="I34" s="26">
        <f>pp!$B$90/(RAA!F34*PbPb!$B$90)*PbPb!D34/(pp!D34*D34)*'efficiency(pp)'!D34/'efficiency(PbPb)'!D34</f>
        <v>0.28116280937258398</v>
      </c>
      <c r="J34" s="26">
        <f xml:space="preserve"> SQRT(POWER(PbPb!E34/PbPb!D34,2)+POWER(pp!E34/pp!D34,2))*I34</f>
        <v>1.4945730383670459E-2</v>
      </c>
      <c r="K34" s="42"/>
      <c r="L34" s="40">
        <f>pp!$B$90/(F34*PbPb!$B$90)*PbPb!F34/(pp!F34*D34)*'efficiency(pp)'!F34/'efficiency(PbPb)'!F34</f>
        <v>0.24244895149641096</v>
      </c>
      <c r="M34" s="26">
        <f xml:space="preserve"> SQRT(POWER(PbPb!G34/PbPb!F34,2)+POWER(pp!G34/pp!F34,2))*RAA!L34</f>
        <v>1.4885497502772063E-2</v>
      </c>
      <c r="N34" s="26">
        <f xml:space="preserve"> SQRT(POWER([3]Total_pbpb!$J$2,2)+POWER([3]Total_pp!$J$2,2)+POWER([3]Total_pbpb!$E$2,2)+POWER([3]Total_pbpb!$D$2*(1-'efficiency(PbPb)'!F34/'efficiency(pp)'!F34),2))*L34</f>
        <v>1.5230428913727152E-2</v>
      </c>
      <c r="O34" s="47">
        <f>pp!$B$90/($F34*PbPb!$B$90)*PbPb!H34/(pp!H34*$D34)*'efficiency(pp)'!H34/'efficiency(PbPb)'!H34</f>
        <v>0.43930595884872359</v>
      </c>
      <c r="P34" s="26">
        <f xml:space="preserve"> SQRT(POWER(PbPb!I34/PbPb!H34,2)+POWER(pp!I34/pp!H34,2))*RAA!O34</f>
        <v>6.3307990160749519E-2</v>
      </c>
      <c r="Q34" s="26">
        <f xml:space="preserve"> SQRT(POWER([3]Total_pbpb!$O$2,2)+POWER([3]Total_pp!$O$2,2)+POWER([3]Total_pbpb!$E$2,2)+POWER([3]Total_pbpb!$D$2*(1-'efficiency(PbPb)'!H34/'efficiency(pp)'!H34),2))*RAA!O34</f>
        <v>3.7723999830276064E-2</v>
      </c>
    </row>
    <row r="35" spans="1:17">
      <c r="A35" s="51"/>
      <c r="B35" s="51"/>
      <c r="C35" s="16" t="s">
        <v>29</v>
      </c>
      <c r="D35" s="29">
        <f xml:space="preserve"> TAA!J28</f>
        <v>14.478</v>
      </c>
      <c r="E35" s="29"/>
      <c r="F35" s="29">
        <v>0.1</v>
      </c>
      <c r="G35" s="25">
        <v>4.8</v>
      </c>
      <c r="H35" s="29">
        <v>3.5</v>
      </c>
      <c r="I35" s="26">
        <f>pp!$B$90/(RAA!F35*PbPb!$B$90)*PbPb!D35/(pp!D35*D35)*'efficiency(pp)'!D35/'efficiency(PbPb)'!D35</f>
        <v>0.34792836552483353</v>
      </c>
      <c r="J35" s="26">
        <f xml:space="preserve"> SQRT(POWER(PbPb!E35/PbPb!D35,2)+POWER(pp!E35/pp!D35,2))*I35</f>
        <v>1.891645789190987E-2</v>
      </c>
      <c r="K35" s="42"/>
      <c r="L35" s="40">
        <f>pp!$B$90/(F35*PbPb!$B$90)*PbPb!F35/(pp!F35*D35)*'efficiency(pp)'!F35/'efficiency(PbPb)'!F35</f>
        <v>0.31791666523382733</v>
      </c>
      <c r="M35" s="26">
        <f xml:space="preserve"> SQRT(POWER(PbPb!G35/PbPb!F35,2)+POWER(pp!G35/pp!F35,2))*RAA!L35</f>
        <v>1.9898656032295119E-2</v>
      </c>
      <c r="N35" s="26">
        <f xml:space="preserve"> SQRT(POWER([3]Total_pbpb!$J$2,2)+POWER([3]Total_pp!$J$2,2)+POWER([3]Total_pbpb!$E$2,2)+POWER([3]Total_pbpb!$D$2*(1-'efficiency(PbPb)'!F35/'efficiency(pp)'!F35),2))*L35</f>
        <v>1.8844759159630495E-2</v>
      </c>
      <c r="O35" s="47">
        <f>pp!$B$90/($F35*PbPb!$B$90)*PbPb!H35/(pp!H35*$D35)*'efficiency(pp)'!H35/'efficiency(PbPb)'!H35</f>
        <v>0.47073948248205133</v>
      </c>
      <c r="P35" s="26">
        <f xml:space="preserve"> SQRT(POWER(PbPb!I35/PbPb!H35,2)+POWER(pp!I35/pp!H35,2))*RAA!O35</f>
        <v>7.0393108337876029E-2</v>
      </c>
      <c r="Q35" s="26">
        <f xml:space="preserve"> SQRT(POWER([3]Total_pbpb!$O$2,2)+POWER([3]Total_pp!$O$2,2)+POWER([3]Total_pbpb!$E$2,2)+POWER([3]Total_pbpb!$D$2*(1-'efficiency(PbPb)'!H35/'efficiency(pp)'!H35),2))*RAA!O35</f>
        <v>3.3842315627782539E-2</v>
      </c>
    </row>
    <row r="36" spans="1:17">
      <c r="A36" s="51"/>
      <c r="B36" s="51"/>
      <c r="C36" s="16" t="s">
        <v>30</v>
      </c>
      <c r="D36" s="29">
        <f xml:space="preserve"> TAA!J29</f>
        <v>8.7829999999999995</v>
      </c>
      <c r="E36" s="29"/>
      <c r="F36" s="29">
        <v>0.1</v>
      </c>
      <c r="G36" s="25">
        <v>4.8</v>
      </c>
      <c r="H36" s="29">
        <v>3.5</v>
      </c>
      <c r="I36" s="26">
        <f>pp!$B$90/(RAA!F36*PbPb!$B$90)*PbPb!D36/(pp!D36*D36)*'efficiency(pp)'!D36/'efficiency(PbPb)'!D36</f>
        <v>0.42818759664321226</v>
      </c>
      <c r="J36" s="26">
        <f xml:space="preserve"> SQRT(POWER(PbPb!E36/PbPb!D36,2)+POWER(pp!E36/pp!D36,2))*I36</f>
        <v>2.4243585789602354E-2</v>
      </c>
      <c r="K36" s="42"/>
      <c r="L36" s="40">
        <f>pp!$B$90/(F36*PbPb!$B$90)*PbPb!F36/(pp!F36*D36)*'efficiency(pp)'!F36/'efficiency(PbPb)'!F36</f>
        <v>0.41663782808386668</v>
      </c>
      <c r="M36" s="26">
        <f xml:space="preserve"> SQRT(POWER(PbPb!G36/PbPb!F36,2)+POWER(pp!G36/pp!F36,2))*RAA!L36</f>
        <v>2.697737016185597E-2</v>
      </c>
      <c r="N36" s="26">
        <f xml:space="preserve"> SQRT(POWER([3]Total_pbpb!$J$2,2)+POWER([3]Total_pp!$J$2,2)+POWER([3]Total_pbpb!$E$2,2)+POWER([3]Total_pbpb!$D$2*(1-'efficiency(PbPb)'!F36/'efficiency(pp)'!F36),2))*L36</f>
        <v>2.4451773172499278E-2</v>
      </c>
      <c r="O36" s="47">
        <f>pp!$B$90/($F36*PbPb!$B$90)*PbPb!H36/(pp!H36*$D36)*'efficiency(pp)'!H36/'efficiency(PbPb)'!H36</f>
        <v>0.47593168772743927</v>
      </c>
      <c r="P36" s="26">
        <f xml:space="preserve"> SQRT(POWER(PbPb!I36/PbPb!H36,2)+POWER(pp!I36/pp!H36,2))*RAA!O36</f>
        <v>7.5696514613569355E-2</v>
      </c>
      <c r="Q36" s="26">
        <f xml:space="preserve"> SQRT(POWER([3]Total_pbpb!$O$2,2)+POWER([3]Total_pp!$O$2,2)+POWER([3]Total_pbpb!$E$2,2)+POWER([3]Total_pbpb!$D$2*(1-'efficiency(PbPb)'!H36/'efficiency(pp)'!H36),2))*RAA!O36</f>
        <v>2.6790554493479394E-2</v>
      </c>
    </row>
    <row r="37" spans="1:17">
      <c r="A37" s="51"/>
      <c r="B37" s="51"/>
      <c r="C37" s="16" t="s">
        <v>31</v>
      </c>
      <c r="D37" s="29">
        <f xml:space="preserve"> TAA!J30</f>
        <v>5.0890000000000004</v>
      </c>
      <c r="E37" s="29"/>
      <c r="F37" s="29">
        <v>0.1</v>
      </c>
      <c r="G37" s="25">
        <v>4.8</v>
      </c>
      <c r="H37" s="29">
        <v>3.5</v>
      </c>
      <c r="I37" s="26">
        <f>pp!$B$90/(RAA!F37*PbPb!$B$90)*PbPb!D37/(pp!D37*D37)*'efficiency(pp)'!D37/'efficiency(PbPb)'!D37</f>
        <v>0.49047960393089651</v>
      </c>
      <c r="J37" s="26">
        <f xml:space="preserve"> SQRT(POWER(PbPb!E37/PbPb!D37,2)+POWER(pp!E37/pp!D37,2))*I37</f>
        <v>3.023342724624796E-2</v>
      </c>
      <c r="K37" s="42"/>
      <c r="L37" s="40">
        <f>pp!$B$90/(F37*PbPb!$B$90)*PbPb!F37/(pp!F37*D37)*'efficiency(pp)'!F37/'efficiency(PbPb)'!F37</f>
        <v>0.46761078370733461</v>
      </c>
      <c r="M37" s="26">
        <f xml:space="preserve"> SQRT(POWER(PbPb!G37/PbPb!F37,2)+POWER(pp!G37/pp!F37,2))*RAA!L37</f>
        <v>3.3073150363263262E-2</v>
      </c>
      <c r="N37" s="26">
        <f xml:space="preserve"> SQRT(POWER([3]Total_pbpb!$J$2,2)+POWER([3]Total_pp!$J$2,2)+POWER([3]Total_pbpb!$E$2,2)+POWER([3]Total_pbpb!$D$2*(1-'efficiency(PbPb)'!F37/'efficiency(pp)'!F37),2))*L37</f>
        <v>2.7169031531235142E-2</v>
      </c>
      <c r="O37" s="47">
        <f>pp!$B$90/($F37*PbPb!$B$90)*PbPb!H37/(pp!H37*$D37)*'efficiency(pp)'!H37/'efficiency(PbPb)'!H37</f>
        <v>0.58442631356095343</v>
      </c>
      <c r="P37" s="26">
        <f xml:space="preserve"> SQRT(POWER(PbPb!I37/PbPb!H37,2)+POWER(pp!I37/pp!H37,2))*RAA!O37</f>
        <v>9.8748196667422364E-2</v>
      </c>
      <c r="Q37" s="26">
        <f xml:space="preserve"> SQRT(POWER([3]Total_pbpb!$O$2,2)+POWER([3]Total_pp!$O$2,2)+POWER([3]Total_pbpb!$E$2,2)+POWER([3]Total_pbpb!$D$2*(1-'efficiency(PbPb)'!H37/'efficiency(pp)'!H37),2))*RAA!O37</f>
        <v>3.5743079090612341E-2</v>
      </c>
    </row>
    <row r="38" spans="1:17">
      <c r="A38" s="51"/>
      <c r="B38" s="51"/>
      <c r="C38" s="16" t="s">
        <v>32</v>
      </c>
      <c r="D38" s="29">
        <f xml:space="preserve"> TAA!J31</f>
        <v>2.7480000000000002</v>
      </c>
      <c r="E38" s="29"/>
      <c r="F38" s="29">
        <v>0.1</v>
      </c>
      <c r="G38" s="25">
        <v>4.8</v>
      </c>
      <c r="H38" s="29">
        <v>3.5</v>
      </c>
      <c r="I38" s="26">
        <f>pp!$B$90/(RAA!F38*PbPb!$B$90)*PbPb!D38/(pp!D38*D38)*'efficiency(pp)'!D38/'efficiency(PbPb)'!D38</f>
        <v>0.53512573487994275</v>
      </c>
      <c r="J38" s="26">
        <f xml:space="preserve"> SQRT(POWER(PbPb!E38/PbPb!D38,2)+POWER(pp!E38/pp!D38,2))*I38</f>
        <v>3.6912450390865582E-2</v>
      </c>
      <c r="K38" s="42"/>
      <c r="L38" s="40">
        <f>pp!$B$90/(F38*PbPb!$B$90)*PbPb!F38/(pp!F38*D38)*'efficiency(pp)'!F38/'efficiency(PbPb)'!F38</f>
        <v>0.50221790650682507</v>
      </c>
      <c r="M38" s="26">
        <f xml:space="preserve"> SQRT(POWER(PbPb!G38/PbPb!F38,2)+POWER(pp!G38/pp!F38,2))*RAA!L38</f>
        <v>4.0195469159705448E-2</v>
      </c>
      <c r="N38" s="26">
        <f xml:space="preserve"> SQRT(POWER([3]Total_pbpb!$J$2,2)+POWER([3]Total_pp!$J$2,2)+POWER([3]Total_pbpb!$E$2,2)+POWER([3]Total_pbpb!$D$2*(1-'efficiency(PbPb)'!F38/'efficiency(pp)'!F38),2))*L38</f>
        <v>2.313701641464079E-2</v>
      </c>
      <c r="O38" s="47">
        <f>pp!$B$90/($F38*PbPb!$B$90)*PbPb!H38/(pp!H38*$D38)*'efficiency(pp)'!H38/'efficiency(PbPb)'!H38</f>
        <v>0.67003536780096173</v>
      </c>
      <c r="P38" s="26">
        <f xml:space="preserve"> SQRT(POWER(PbPb!I38/PbPb!H38,2)+POWER(pp!I38/pp!H38,2))*RAA!O38</f>
        <v>0.12573832950863462</v>
      </c>
      <c r="Q38" s="26">
        <f xml:space="preserve"> SQRT(POWER([3]Total_pbpb!$O$2,2)+POWER([3]Total_pp!$O$2,2)+POWER([3]Total_pbpb!$E$2,2)+POWER([3]Total_pbpb!$D$2*(1-'efficiency(PbPb)'!H38/'efficiency(pp)'!H38),2))*RAA!O38</f>
        <v>3.5436369463828332E-2</v>
      </c>
    </row>
    <row r="39" spans="1:17">
      <c r="A39" s="51"/>
      <c r="B39" s="51"/>
      <c r="C39" s="16" t="s">
        <v>33</v>
      </c>
      <c r="D39" s="29">
        <f xml:space="preserve"> TAA!J32</f>
        <v>0.46800000000000003</v>
      </c>
      <c r="E39" s="29"/>
      <c r="F39" s="29">
        <v>0.5</v>
      </c>
      <c r="G39" s="25">
        <v>4.8</v>
      </c>
      <c r="H39" s="29">
        <v>3.5</v>
      </c>
      <c r="I39" s="26">
        <f>pp!$B$90/(RAA!F39*PbPb!$B$90)*PbPb!D39/(pp!D39*D39)*'efficiency(pp)'!D39/'efficiency(PbPb)'!D39</f>
        <v>0.71550738961761062</v>
      </c>
      <c r="J39" s="26">
        <f xml:space="preserve"> SQRT(POWER(PbPb!E39/PbPb!D39,2)+POWER(pp!E39/pp!D39,2))*I39</f>
        <v>4.6629817794393923E-2</v>
      </c>
      <c r="K39" s="42"/>
      <c r="L39" s="40">
        <f>pp!$B$90/(F39*PbPb!$B$90)*PbPb!F39/(pp!F39*D39)*'efficiency(pp)'!F39/'efficiency(PbPb)'!F39</f>
        <v>0.71020615213584026</v>
      </c>
      <c r="M39" s="26">
        <f xml:space="preserve"> SQRT(POWER(PbPb!G39/PbPb!F39,2)+POWER(pp!G39/pp!F39,2))*RAA!L39</f>
        <v>5.2950028558945518E-2</v>
      </c>
      <c r="N39" s="26">
        <f xml:space="preserve"> SQRT(POWER([3]Total_pbpb!$J$2,2)+POWER([3]Total_pp!$J$2,2)+POWER([3]Total_pbpb!$E$2,2)+POWER([3]Total_pbpb!$D$2*(1-'efficiency(PbPb)'!F39/'efficiency(pp)'!F39),2))*L39</f>
        <v>3.2718967577318951E-2</v>
      </c>
      <c r="O39" s="47">
        <f>pp!$B$90/($F39*PbPb!$B$90)*PbPb!H39/(pp!H39*$D39)*'efficiency(pp)'!H39/'efficiency(PbPb)'!H39</f>
        <v>0.73827478562497972</v>
      </c>
      <c r="P39" s="26">
        <f xml:space="preserve"> SQRT(POWER(PbPb!I39/PbPb!H39,2)+POWER(pp!I39/pp!H39,2))*RAA!O39</f>
        <v>0.14152837183685568</v>
      </c>
      <c r="Q39" s="26">
        <f xml:space="preserve"> SQRT(POWER([3]Total_pbpb!$O$2,2)+POWER([3]Total_pp!$O$2,2)+POWER([3]Total_pbpb!$E$2,2)+POWER([3]Total_pbpb!$D$2*(1-'efficiency(PbPb)'!H39/'efficiency(pp)'!H39),2))*RAA!O39</f>
        <v>3.8055424619051509E-2</v>
      </c>
    </row>
    <row r="40" spans="1:17">
      <c r="A40" s="51"/>
      <c r="B40" s="51" t="s">
        <v>7</v>
      </c>
      <c r="C40" s="16" t="s">
        <v>28</v>
      </c>
      <c r="D40" s="29">
        <f xml:space="preserve"> TAA!J27</f>
        <v>23.186</v>
      </c>
      <c r="E40" s="29"/>
      <c r="F40" s="29">
        <v>0.1</v>
      </c>
      <c r="G40" s="25">
        <v>4.8</v>
      </c>
      <c r="H40" s="29">
        <v>20</v>
      </c>
      <c r="I40" s="26">
        <f>pp!$B$90/(RAA!F40*PbPb!$B$90)*PbPb!D40/(pp!D40*D40)*'efficiency(pp)'!D40/'efficiency(PbPb)'!D40</f>
        <v>1.1451202477072631</v>
      </c>
      <c r="J40" s="26">
        <f xml:space="preserve"> SQRT(POWER(PbPb!E40/PbPb!D40,2)+POWER(pp!E40/pp!D40,2))*I40</f>
        <v>7.9930440459107507E-2</v>
      </c>
      <c r="K40" s="42"/>
      <c r="L40" s="40">
        <f>pp!$B$90/(F40*PbPb!$B$90)*PbPb!F40/(pp!F40*D40)*'efficiency(pp)'!F40/'efficiency(PbPb)'!F40</f>
        <v>1.1227886488719283</v>
      </c>
      <c r="M40" s="26">
        <f xml:space="preserve"> SQRT(POWER(PbPb!G40/PbPb!F40,2)+POWER(pp!G40/pp!F40,2))*RAA!L40</f>
        <v>9.409243635626556E-2</v>
      </c>
      <c r="N40" s="26">
        <f xml:space="preserve"> SQRT(POWER([3]Total_pbpb!$J$2,2)+POWER([3]Total_pp!$J$2,2)+POWER([3]Total_pbpb!$E$2,2)+POWER([3]Total_pbpb!$D$2*(1-'efficiency(PbPb)'!F40/'efficiency(pp)'!F40),2))*L40</f>
        <v>5.0608451079070839E-2</v>
      </c>
      <c r="O40" s="47">
        <f>pp!$B$90/($F40*PbPb!$B$90)*PbPb!H40/(pp!H40*$D40)*'efficiency(pp)'!H40/'efficiency(PbPb)'!H40</f>
        <v>1.1758956469720199</v>
      </c>
      <c r="P40" s="26">
        <f xml:space="preserve"> SQRT(POWER(PbPb!I40/PbPb!H40,2)+POWER(pp!I40/pp!H40,2))*RAA!O40</f>
        <v>0.16753988472223166</v>
      </c>
      <c r="Q40" s="26">
        <f xml:space="preserve"> SQRT(POWER([3]Total_pbpb!$O$2,2)+POWER([3]Total_pp!$O$2,2)+POWER([3]Total_pbpb!$E$2,2)+POWER([3]Total_pbpb!$D$2*(1-'efficiency(PbPb)'!H40/'efficiency(pp)'!H40),2))*RAA!O40</f>
        <v>6.4453389943784162E-2</v>
      </c>
    </row>
    <row r="41" spans="1:17">
      <c r="A41" s="51"/>
      <c r="B41" s="51"/>
      <c r="C41" s="16" t="s">
        <v>29</v>
      </c>
      <c r="D41" s="29">
        <f xml:space="preserve"> TAA!J28</f>
        <v>14.478</v>
      </c>
      <c r="E41" s="29"/>
      <c r="F41" s="29">
        <v>0.1</v>
      </c>
      <c r="G41" s="25">
        <v>4.8</v>
      </c>
      <c r="H41" s="29">
        <v>20</v>
      </c>
      <c r="I41" s="26">
        <f>pp!$B$90/(RAA!F41*PbPb!$B$90)*PbPb!D41/(pp!D41*D41)*'efficiency(pp)'!D41/'efficiency(PbPb)'!D41</f>
        <v>1.7395911455696424</v>
      </c>
      <c r="J41" s="26">
        <f xml:space="preserve"> SQRT(POWER(PbPb!E41/PbPb!D41,2)+POWER(pp!E41/pp!D41,2))*I41</f>
        <v>0.12142505275104569</v>
      </c>
      <c r="K41" s="42"/>
      <c r="L41" s="40">
        <f>pp!$B$90/(F41*PbPb!$B$90)*PbPb!F41/(pp!F41*D41)*'efficiency(pp)'!F41/'efficiency(PbPb)'!F41</f>
        <v>1.6840029251738258</v>
      </c>
      <c r="M41" s="26">
        <f xml:space="preserve"> SQRT(POWER(PbPb!G41/PbPb!F41,2)+POWER(pp!G41/pp!F41,2))*RAA!L41</f>
        <v>0.14112356606016702</v>
      </c>
      <c r="N41" s="26">
        <f xml:space="preserve"> SQRT(POWER([3]Total_pbpb!$J$2,2)+POWER([3]Total_pp!$J$2,2)+POWER([3]Total_pbpb!$E$2,2)+POWER([3]Total_pbpb!$D$2*(1-'efficiency(PbPb)'!F41/'efficiency(pp)'!F41),2))*L41</f>
        <v>5.6145357814903429E-2</v>
      </c>
      <c r="O41" s="47">
        <f>pp!$B$90/($F41*PbPb!$B$90)*PbPb!H41/(pp!H41*$D41)*'efficiency(pp)'!H41/'efficiency(PbPb)'!H41</f>
        <v>1.830683080124917</v>
      </c>
      <c r="P41" s="26">
        <f xml:space="preserve"> SQRT(POWER(PbPb!I41/PbPb!H41,2)+POWER(pp!I41/pp!H41,2))*RAA!O41</f>
        <v>0.26083303650019102</v>
      </c>
      <c r="Q41" s="26">
        <f xml:space="preserve"> SQRT(POWER([3]Total_pbpb!$O$2,2)+POWER([3]Total_pp!$O$2,2)+POWER([3]Total_pbpb!$E$2,2)+POWER([3]Total_pbpb!$D$2*(1-'efficiency(PbPb)'!H41/'efficiency(pp)'!H41),2))*RAA!O41</f>
        <v>9.1259273317341918E-2</v>
      </c>
    </row>
    <row r="42" spans="1:17">
      <c r="A42" s="51"/>
      <c r="B42" s="51"/>
      <c r="C42" s="16" t="s">
        <v>30</v>
      </c>
      <c r="D42" s="29">
        <f xml:space="preserve"> TAA!J29</f>
        <v>8.7829999999999995</v>
      </c>
      <c r="E42" s="29"/>
      <c r="F42" s="29">
        <v>0.1</v>
      </c>
      <c r="G42" s="25">
        <v>4.8</v>
      </c>
      <c r="H42" s="29">
        <v>20</v>
      </c>
      <c r="I42" s="26">
        <f>pp!$B$90/(RAA!F42*PbPb!$B$90)*PbPb!D42/(pp!D42*D42)*'efficiency(pp)'!D42/'efficiency(PbPb)'!D42</f>
        <v>2.8819923241496035</v>
      </c>
      <c r="J42" s="26">
        <f xml:space="preserve"> SQRT(POWER(PbPb!E42/PbPb!D42,2)+POWER(pp!E42/pp!D42,2))*I42</f>
        <v>0.20116569969858167</v>
      </c>
      <c r="K42" s="42"/>
      <c r="L42" s="40">
        <f>pp!$B$90/(F42*PbPb!$B$90)*PbPb!F42/(pp!F42*D42)*'efficiency(pp)'!F42/'efficiency(PbPb)'!F42</f>
        <v>2.7881320228399917</v>
      </c>
      <c r="M42" s="26">
        <f xml:space="preserve"> SQRT(POWER(PbPb!G42/PbPb!F42,2)+POWER(pp!G42/pp!F42,2))*RAA!L42</f>
        <v>0.23365228636352389</v>
      </c>
      <c r="N42" s="26">
        <f xml:space="preserve"> SQRT(POWER([3]Total_pbpb!$J$2,2)+POWER([3]Total_pp!$J$2,2)+POWER([3]Total_pbpb!$E$2,2)+POWER([3]Total_pbpb!$D$2*(1-'efficiency(PbPb)'!F42/'efficiency(pp)'!F42),2))*L42</f>
        <v>9.5040481959364292E-2</v>
      </c>
      <c r="O42" s="47">
        <f>pp!$B$90/($F42*PbPb!$B$90)*PbPb!H42/(pp!H42*$D42)*'efficiency(pp)'!H42/'efficiency(PbPb)'!H42</f>
        <v>3.036521406511262</v>
      </c>
      <c r="P42" s="26">
        <f xml:space="preserve"> SQRT(POWER(PbPb!I42/PbPb!H42,2)+POWER(pp!I42/pp!H42,2))*RAA!O42</f>
        <v>0.43263911020804291</v>
      </c>
      <c r="Q42" s="26">
        <f xml:space="preserve"> SQRT(POWER([3]Total_pbpb!$O$2,2)+POWER([3]Total_pp!$O$2,2)+POWER([3]Total_pbpb!$E$2,2)+POWER([3]Total_pbpb!$D$2*(1-'efficiency(PbPb)'!H42/'efficiency(pp)'!H42),2))*RAA!O42</f>
        <v>0.15467224132097923</v>
      </c>
    </row>
    <row r="43" spans="1:17">
      <c r="A43" s="51"/>
      <c r="B43" s="51"/>
      <c r="C43" s="16" t="s">
        <v>31</v>
      </c>
      <c r="D43" s="29">
        <f xml:space="preserve"> TAA!J30</f>
        <v>5.0890000000000004</v>
      </c>
      <c r="E43" s="29"/>
      <c r="F43" s="29">
        <v>0.1</v>
      </c>
      <c r="G43" s="29">
        <v>4.8</v>
      </c>
      <c r="H43" s="29">
        <v>20</v>
      </c>
      <c r="I43" s="26">
        <f>pp!$B$90/(RAA!F43*PbPb!$B$90)*PbPb!D43/(pp!D43*D43)*'efficiency(pp)'!D43/'efficiency(PbPb)'!D43</f>
        <v>0.60208112291028792</v>
      </c>
      <c r="J43" s="26">
        <f xml:space="preserve"> SQRT(POWER(PbPb!E43/PbPb!D43,2)+POWER(pp!E43/pp!D43,2))*I43</f>
        <v>5.1540164943566794E-2</v>
      </c>
      <c r="K43" s="42"/>
      <c r="L43" s="40">
        <f>pp!$B$90/(F43*PbPb!$B$90)*PbPb!F43/(pp!F43*D43)*'efficiency(pp)'!F43/'efficiency(PbPb)'!F43</f>
        <v>0.63458939676648185</v>
      </c>
      <c r="M43" s="26">
        <f xml:space="preserve"> SQRT(POWER(PbPb!G43/PbPb!F43,2)+POWER(pp!G43/pp!F43,2))*RAA!L43</f>
        <v>6.5018507998738567E-2</v>
      </c>
      <c r="N43" s="26">
        <f xml:space="preserve"> SQRT(POWER([3]Total_pbpb!$J$2,2)+POWER([3]Total_pp!$J$2,2)+POWER([3]Total_pbpb!$E$2,2)+POWER([3]Total_pbpb!$D$2*(1-'efficiency(PbPb)'!F43/'efficiency(pp)'!F43),2))*L43</f>
        <v>2.1157474381061497E-2</v>
      </c>
      <c r="O43" s="47">
        <f>pp!$B$90/($F43*PbPb!$B$90)*PbPb!H43/(pp!H43*$D43)*'efficiency(pp)'!H43/'efficiency(PbPb)'!H43</f>
        <v>0.52769404134283493</v>
      </c>
      <c r="P43" s="26">
        <f xml:space="preserve"> SQRT(POWER(PbPb!I43/PbPb!H43,2)+POWER(pp!I43/pp!H43,2))*RAA!O43</f>
        <v>9.8228898047434121E-2</v>
      </c>
      <c r="Q43" s="26">
        <f xml:space="preserve"> SQRT(POWER([3]Total_pbpb!$O$2,2)+POWER([3]Total_pp!$O$2,2)+POWER([3]Total_pbpb!$E$2,2)+POWER([3]Total_pbpb!$D$2*(1-'efficiency(PbPb)'!H43/'efficiency(pp)'!H43),2))*RAA!O43</f>
        <v>2.1677135783459096E-2</v>
      </c>
    </row>
    <row r="44" spans="1:17">
      <c r="A44" s="51"/>
      <c r="B44" s="51"/>
      <c r="C44" s="16" t="s">
        <v>32</v>
      </c>
      <c r="D44" s="29">
        <f xml:space="preserve"> TAA!J31</f>
        <v>2.7480000000000002</v>
      </c>
      <c r="E44" s="29"/>
      <c r="F44" s="29">
        <v>0.1</v>
      </c>
      <c r="G44" s="29">
        <v>4.8</v>
      </c>
      <c r="H44" s="29">
        <v>20</v>
      </c>
      <c r="I44" s="26">
        <f>pp!$B$90/(RAA!F44*PbPb!$B$90)*PbPb!D44/(pp!D44*D44)*'efficiency(pp)'!D44/'efficiency(PbPb)'!D44</f>
        <v>8.6822686837324827</v>
      </c>
      <c r="J44" s="26">
        <f xml:space="preserve"> SQRT(POWER(PbPb!E44/PbPb!D44,2)+POWER(pp!E44/pp!D44,2))*I44</f>
        <v>0.60603029373074224</v>
      </c>
      <c r="K44" s="42"/>
      <c r="L44" s="40">
        <f>pp!$B$90/(F44*PbPb!$B$90)*PbPb!F44/(pp!F44*D44)*'efficiency(pp)'!F44/'efficiency(PbPb)'!F44</f>
        <v>8.4824828237612575</v>
      </c>
      <c r="M44" s="26">
        <f xml:space="preserve"> SQRT(POWER(PbPb!G44/PbPb!F44,2)+POWER(pp!G44/pp!F44,2))*RAA!L44</f>
        <v>0.7108528181503837</v>
      </c>
      <c r="N44" s="26">
        <f xml:space="preserve"> SQRT(POWER([3]Total_pbpb!$J$2,2)+POWER([3]Total_pp!$J$2,2)+POWER([3]Total_pbpb!$E$2,2)+POWER([3]Total_pbpb!$D$2*(1-'efficiency(PbPb)'!F44/'efficiency(pp)'!F44),2))*L44</f>
        <v>0.22436472813100908</v>
      </c>
      <c r="O44" s="47">
        <f>pp!$B$90/($F44*PbPb!$B$90)*PbPb!H44/(pp!H44*$D44)*'efficiency(pp)'!H44/'efficiency(PbPb)'!H44</f>
        <v>8.9779681233170159</v>
      </c>
      <c r="P44" s="26">
        <f xml:space="preserve"> SQRT(POWER(PbPb!I44/PbPb!H44,2)+POWER(pp!I44/pp!H44,2))*RAA!O44</f>
        <v>1.2791677121126332</v>
      </c>
      <c r="Q44" s="26">
        <f xml:space="preserve"> SQRT(POWER([3]Total_pbpb!$O$2,2)+POWER([3]Total_pp!$O$2,2)+POWER([3]Total_pbpb!$E$2,2)+POWER([3]Total_pbpb!$D$2*(1-'efficiency(PbPb)'!H44/'efficiency(pp)'!H44),2))*RAA!O44</f>
        <v>0.33936692463059409</v>
      </c>
    </row>
    <row r="45" spans="1:17">
      <c r="A45" s="51"/>
      <c r="B45" s="51"/>
      <c r="C45" s="16" t="s">
        <v>33</v>
      </c>
      <c r="D45" s="29">
        <f xml:space="preserve"> TAA!J32</f>
        <v>0.46800000000000003</v>
      </c>
      <c r="E45" s="29"/>
      <c r="F45" s="29">
        <v>0.5</v>
      </c>
      <c r="G45" s="29">
        <v>4.8</v>
      </c>
      <c r="H45" s="29">
        <v>20</v>
      </c>
      <c r="I45" s="26">
        <f>pp!$B$90/(RAA!F45*PbPb!$B$90)*PbPb!D45/(pp!D45*D45)*'efficiency(pp)'!D45/'efficiency(PbPb)'!D45</f>
        <v>10.052465598512134</v>
      </c>
      <c r="J45" s="26">
        <f xml:space="preserve"> SQRT(POWER(PbPb!E45/PbPb!D45,2)+POWER(pp!E45/pp!D45,2))*I45</f>
        <v>0.70167129137559858</v>
      </c>
      <c r="K45" s="42"/>
      <c r="L45" s="40">
        <f>pp!$B$90/(F45*PbPb!$B$90)*PbPb!F45/(pp!F45*D45)*'efficiency(pp)'!F45/'efficiency(PbPb)'!F45</f>
        <v>9.8788119465321316</v>
      </c>
      <c r="M45" s="26">
        <f xml:space="preserve"> SQRT(POWER(PbPb!G45/PbPb!F45,2)+POWER(pp!G45/pp!F45,2))*RAA!L45</f>
        <v>0.82786861560141856</v>
      </c>
      <c r="N45" s="26">
        <f xml:space="preserve"> SQRT(POWER([3]Total_pbpb!$J$2,2)+POWER([3]Total_pp!$J$2,2)+POWER([3]Total_pbpb!$E$2,2)+POWER([3]Total_pbpb!$D$2*(1-'efficiency(PbPb)'!F45/'efficiency(pp)'!F45),2))*L45</f>
        <v>0.25096294140712055</v>
      </c>
      <c r="O45" s="47">
        <f>pp!$B$90/($F45*PbPb!$B$90)*PbPb!H45/(pp!H45*$D45)*'efficiency(pp)'!H45/'efficiency(PbPb)'!H45</f>
        <v>10.276811883940367</v>
      </c>
      <c r="P45" s="26">
        <f xml:space="preserve"> SQRT(POWER(PbPb!I45/PbPb!H45,2)+POWER(pp!I45/pp!H45,2))*RAA!O45</f>
        <v>1.4642250634918785</v>
      </c>
      <c r="Q45" s="26">
        <f xml:space="preserve"> SQRT(POWER([3]Total_pbpb!$O$2,2)+POWER([3]Total_pp!$O$2,2)+POWER([3]Total_pbpb!$E$2,2)+POWER([3]Total_pbpb!$D$2*(1-'efficiency(PbPb)'!H45/'efficiency(pp)'!H45),2))*RAA!O45</f>
        <v>0.34942323105514556</v>
      </c>
    </row>
    <row r="46" spans="1:17">
      <c r="A46" s="51" t="s">
        <v>8</v>
      </c>
      <c r="B46" s="51" t="s">
        <v>4</v>
      </c>
      <c r="C46" s="16" t="s">
        <v>28</v>
      </c>
      <c r="D46" s="29">
        <f xml:space="preserve"> TAA!J27</f>
        <v>23.186</v>
      </c>
      <c r="E46" s="29"/>
      <c r="F46" s="29">
        <v>0.1</v>
      </c>
      <c r="G46" s="29">
        <v>2.4</v>
      </c>
      <c r="H46" s="28">
        <v>23.5</v>
      </c>
      <c r="I46" s="26">
        <f>pp!$B$90/(RAA!F46*PbPb!$B$90)*PbPb!D46/(pp!D46*D46)*'efficiency(pp)'!D46/'efficiency(PbPb)'!D46</f>
        <v>0.27624087501790362</v>
      </c>
      <c r="J46" s="26">
        <f xml:space="preserve"> SQRT(POWER(PbPb!E46/PbPb!D46,2)+POWER(pp!E46/pp!D46,2))*I46</f>
        <v>1.7263655588292365E-2</v>
      </c>
      <c r="K46" s="42"/>
      <c r="L46" s="40">
        <f>pp!$B$90/(F46*PbPb!$B$90)*PbPb!F46/(pp!F46*D46)*'efficiency(pp)'!F46/'efficiency(PbPb)'!F46</f>
        <v>0.22758576843379194</v>
      </c>
      <c r="M46" s="40">
        <f xml:space="preserve"> SQRT(POWER(PbPb!G46/PbPb!F46,2)+POWER(pp!G46/pp!F46,2))*RAA!L46</f>
        <v>1.6819736759294206E-2</v>
      </c>
      <c r="N46" s="26">
        <f xml:space="preserve"> SQRT(POWER([3]Total_pbpb!$J$2,2)+POWER([3]Total_pp!$J$2,2)+POWER([3]Total_pbpb!$E$2,2)+POWER([3]Total_pbpb!$D$2*(1-'efficiency(PbPb)'!F46/'efficiency(pp)'!F46),2))*L46</f>
        <v>5.546656285056001E-3</v>
      </c>
      <c r="O46" s="47">
        <f>pp!$B$90/($F46*PbPb!$B$90)*PbPb!H46/(pp!H46*$D46)*'efficiency(pp)'!H46/'efficiency(PbPb)'!H46</f>
        <v>0.43780729555546261</v>
      </c>
      <c r="P46" s="26">
        <f xml:space="preserve"> SQRT(POWER(PbPb!I46/PbPb!H46,2)+POWER(pp!I46/pp!H46,2))*RAA!O46</f>
        <v>6.4845253594370822E-2</v>
      </c>
      <c r="Q46" s="26">
        <f xml:space="preserve"> SQRT(POWER([3]Total_pbpb!$O$2,2)+POWER([3]Total_pp!$O$2,2)+POWER([3]Total_pbpb!$E$2,2)+POWER([3]Total_pbpb!$D$2*(1-'efficiency(PbPb)'!H46/'efficiency(pp)'!H46),2))*RAA!O46</f>
        <v>2.0975180984411458E-2</v>
      </c>
    </row>
    <row r="47" spans="1:17">
      <c r="A47" s="51"/>
      <c r="B47" s="51"/>
      <c r="C47" s="16" t="s">
        <v>29</v>
      </c>
      <c r="D47" s="29">
        <f xml:space="preserve"> TAA!J28</f>
        <v>14.478</v>
      </c>
      <c r="E47" s="29"/>
      <c r="F47" s="29">
        <v>0.1</v>
      </c>
      <c r="G47" s="29">
        <v>2.4</v>
      </c>
      <c r="H47" s="28">
        <v>23.5</v>
      </c>
      <c r="I47" s="26">
        <f>pp!$B$90/(RAA!F47*PbPb!$B$90)*PbPb!D47/(pp!D47*D47)*'efficiency(pp)'!D47/'efficiency(PbPb)'!D47</f>
        <v>0.3595119895315193</v>
      </c>
      <c r="J47" s="26">
        <f xml:space="preserve"> SQRT(POWER(PbPb!E47/PbPb!D47,2)+POWER(pp!E47/pp!D47,2))*I47</f>
        <v>2.2921908731193055E-2</v>
      </c>
      <c r="K47" s="42"/>
      <c r="L47" s="40">
        <f>pp!$B$90/(F47*PbPb!$B$90)*PbPb!F47/(pp!F47*D47)*'efficiency(pp)'!F47/'efficiency(PbPb)'!F47</f>
        <v>0.3046467645890133</v>
      </c>
      <c r="M47" s="40">
        <f xml:space="preserve"> SQRT(POWER(PbPb!G47/PbPb!F47,2)+POWER(pp!G47/pp!F47,2))*RAA!L47</f>
        <v>2.2846908636425797E-2</v>
      </c>
      <c r="N47" s="26">
        <f xml:space="preserve"> SQRT(POWER([3]Total_pbpb!$J$2,2)+POWER([3]Total_pp!$J$2,2)+POWER([3]Total_pbpb!$E$2,2)+POWER([3]Total_pbpb!$D$2*(1-'efficiency(PbPb)'!F47/'efficiency(pp)'!F47),2))*L47</f>
        <v>6.8564329613746474E-3</v>
      </c>
      <c r="O47" s="47">
        <f>pp!$B$90/($F47*PbPb!$B$90)*PbPb!H47/(pp!H47*$D47)*'efficiency(pp)'!H47/'efficiency(PbPb)'!H47</f>
        <v>0.5420092620103959</v>
      </c>
      <c r="P47" s="26">
        <f xml:space="preserve"> SQRT(POWER(PbPb!I47/PbPb!H47,2)+POWER(pp!I47/pp!H47,2))*RAA!O47</f>
        <v>8.2396345527960282E-2</v>
      </c>
      <c r="Q47" s="26">
        <f xml:space="preserve"> SQRT(POWER([3]Total_pbpb!$O$2,2)+POWER([3]Total_pp!$O$2,2)+POWER([3]Total_pbpb!$E$2,2)+POWER([3]Total_pbpb!$D$2*(1-'efficiency(PbPb)'!H47/'efficiency(pp)'!H47),2))*RAA!O47</f>
        <v>2.9045530682725845E-2</v>
      </c>
    </row>
    <row r="48" spans="1:17">
      <c r="A48" s="51"/>
      <c r="B48" s="51"/>
      <c r="C48" s="16" t="s">
        <v>30</v>
      </c>
      <c r="D48" s="29">
        <f xml:space="preserve"> TAA!J29</f>
        <v>8.7829999999999995</v>
      </c>
      <c r="E48" s="29"/>
      <c r="F48" s="29">
        <v>0.1</v>
      </c>
      <c r="G48" s="29">
        <v>2.4</v>
      </c>
      <c r="H48" s="28">
        <v>23.5</v>
      </c>
      <c r="I48" s="26">
        <f>pp!$B$90/(RAA!F48*PbPb!$B$90)*PbPb!D48/(pp!D48*D48)*'efficiency(pp)'!D48/'efficiency(PbPb)'!D48</f>
        <v>0.44556658388412312</v>
      </c>
      <c r="J48" s="26">
        <f xml:space="preserve"> SQRT(POWER(PbPb!E48/PbPb!D48,2)+POWER(pp!E48/pp!D48,2))*I48</f>
        <v>2.9644870513452912E-2</v>
      </c>
      <c r="K48" s="42"/>
      <c r="L48" s="40">
        <f>pp!$B$90/(F48*PbPb!$B$90)*PbPb!F48/(pp!F48*D48)*'efficiency(pp)'!F48/'efficiency(PbPb)'!F48</f>
        <v>0.4003094651814979</v>
      </c>
      <c r="M48" s="40">
        <f xml:space="preserve"> SQRT(POWER(PbPb!G48/PbPb!F48,2)+POWER(pp!G48/pp!F48,2))*RAA!L48</f>
        <v>3.1238457601347275E-2</v>
      </c>
      <c r="N48" s="26">
        <f xml:space="preserve"> SQRT(POWER([3]Total_pbpb!$J$2,2)+POWER([3]Total_pp!$J$2,2)+POWER([3]Total_pbpb!$E$2,2)+POWER([3]Total_pbpb!$D$2*(1-'efficiency(PbPb)'!F48/'efficiency(pp)'!F48),2))*L48</f>
        <v>9.5497528996071231E-3</v>
      </c>
      <c r="O48" s="47">
        <f>pp!$B$90/($F48*PbPb!$B$90)*PbPb!H48/(pp!H48*$D48)*'efficiency(pp)'!H48/'efficiency(PbPb)'!H48</f>
        <v>0.59705616686919816</v>
      </c>
      <c r="P48" s="26">
        <f xml:space="preserve"> SQRT(POWER(PbPb!I48/PbPb!H48,2)+POWER(pp!I48/pp!H48,2))*RAA!O48</f>
        <v>9.5178271877083179E-2</v>
      </c>
      <c r="Q48" s="26">
        <f xml:space="preserve"> SQRT(POWER([3]Total_pbpb!$O$2,2)+POWER([3]Total_pp!$O$2,2)+POWER([3]Total_pbpb!$E$2,2)+POWER([3]Total_pbpb!$D$2*(1-'efficiency(PbPb)'!H48/'efficiency(pp)'!H48),2))*RAA!O48</f>
        <v>2.6795044044973286E-2</v>
      </c>
    </row>
    <row r="49" spans="1:17">
      <c r="A49" s="51"/>
      <c r="B49" s="51"/>
      <c r="C49" s="16" t="s">
        <v>31</v>
      </c>
      <c r="D49" s="29">
        <f xml:space="preserve"> TAA!J30</f>
        <v>5.0890000000000004</v>
      </c>
      <c r="E49" s="29"/>
      <c r="F49" s="29">
        <v>0.1</v>
      </c>
      <c r="G49" s="29">
        <v>2.4</v>
      </c>
      <c r="H49" s="28">
        <v>23.5</v>
      </c>
      <c r="I49" s="26">
        <f>pp!$B$90/(RAA!F49*PbPb!$B$90)*PbPb!D49/(pp!D49*D49)*'efficiency(pp)'!D49/'efficiency(PbPb)'!D49</f>
        <v>0.52406042036551992</v>
      </c>
      <c r="J49" s="26">
        <f xml:space="preserve"> SQRT(POWER(PbPb!E49/PbPb!D49,2)+POWER(pp!E49/pp!D49,2))*I49</f>
        <v>3.7042614437901841E-2</v>
      </c>
      <c r="K49" s="42"/>
      <c r="L49" s="40">
        <f>pp!$B$90/(F49*PbPb!$B$90)*PbPb!F49/(pp!F49*D49)*'efficiency(pp)'!F49/'efficiency(PbPb)'!F49</f>
        <v>0.48835327476498691</v>
      </c>
      <c r="M49" s="40">
        <f xml:space="preserve"> SQRT(POWER(PbPb!G49/PbPb!F49,2)+POWER(pp!G49/pp!F49,2))*RAA!L49</f>
        <v>4.030368171981083E-2</v>
      </c>
      <c r="N49" s="26">
        <f xml:space="preserve"> SQRT(POWER([3]Total_pbpb!$J$2,2)+POWER([3]Total_pp!$J$2,2)+POWER([3]Total_pbpb!$E$2,2)+POWER([3]Total_pbpb!$D$2*(1-'efficiency(PbPb)'!F49/'efficiency(pp)'!F49),2))*L49</f>
        <v>1.08252551328166E-2</v>
      </c>
      <c r="O49" s="47">
        <f>pp!$B$90/($F49*PbPb!$B$90)*PbPb!H49/(pp!H49*$D49)*'efficiency(pp)'!H49/'efficiency(PbPb)'!H49</f>
        <v>0.64467980016842352</v>
      </c>
      <c r="P49" s="26">
        <f xml:space="preserve"> SQRT(POWER(PbPb!I49/PbPb!H49,2)+POWER(pp!I49/pp!H49,2))*RAA!O49</f>
        <v>0.1096360139292646</v>
      </c>
      <c r="Q49" s="26">
        <f xml:space="preserve"> SQRT(POWER([3]Total_pbpb!$O$2,2)+POWER([3]Total_pp!$O$2,2)+POWER([3]Total_pbpb!$E$2,2)+POWER([3]Total_pbpb!$D$2*(1-'efficiency(PbPb)'!H49/'efficiency(pp)'!H49),2))*RAA!O49</f>
        <v>2.3576554357443887E-2</v>
      </c>
    </row>
    <row r="50" spans="1:17">
      <c r="A50" s="51"/>
      <c r="B50" s="51"/>
      <c r="C50" s="16" t="s">
        <v>32</v>
      </c>
      <c r="D50" s="29">
        <f xml:space="preserve"> TAA!J31</f>
        <v>2.7480000000000002</v>
      </c>
      <c r="E50" s="29"/>
      <c r="F50" s="29">
        <v>0.1</v>
      </c>
      <c r="G50" s="29">
        <v>2.4</v>
      </c>
      <c r="H50" s="28">
        <v>23.5</v>
      </c>
      <c r="I50" s="26">
        <f>pp!$B$90/(RAA!F50*PbPb!$B$90)*PbPb!D50/(pp!D50*D50)*'efficiency(pp)'!D50/'efficiency(PbPb)'!D50</f>
        <v>0.60922537147324862</v>
      </c>
      <c r="J50" s="26">
        <f xml:space="preserve"> SQRT(POWER(PbPb!E50/PbPb!D50,2)+POWER(pp!E50/pp!D50,2))*I50</f>
        <v>4.7342923560113791E-2</v>
      </c>
      <c r="K50" s="42"/>
      <c r="L50" s="40">
        <f>pp!$B$90/(F50*PbPb!$B$90)*PbPb!F50/(pp!F50*D50)*'efficiency(pp)'!F50/'efficiency(PbPb)'!F50</f>
        <v>0.54749252921140223</v>
      </c>
      <c r="M50" s="40">
        <f xml:space="preserve"> SQRT(POWER(PbPb!G50/PbPb!F50,2)+POWER(pp!G50/pp!F50,2))*RAA!L50</f>
        <v>5.0406704203527206E-2</v>
      </c>
      <c r="N50" s="26">
        <f xml:space="preserve"> SQRT(POWER([3]Total_pbpb!$J$2,2)+POWER([3]Total_pp!$J$2,2)+POWER([3]Total_pbpb!$E$2,2)+POWER([3]Total_pbpb!$D$2*(1-'efficiency(PbPb)'!F50/'efficiency(pp)'!F50),2))*L50</f>
        <v>1.2808741438244313E-2</v>
      </c>
      <c r="O50" s="47">
        <f>pp!$B$90/($F50*PbPb!$B$90)*PbPb!H50/(pp!H50*$D50)*'efficiency(pp)'!H50/'efficiency(PbPb)'!H50</f>
        <v>0.8158657076354664</v>
      </c>
      <c r="P50" s="26">
        <f xml:space="preserve"> SQRT(POWER(PbPb!I50/PbPb!H50,2)+POWER(pp!I50/pp!H50,2))*RAA!O50</f>
        <v>0.14861080476281546</v>
      </c>
      <c r="Q50" s="26">
        <f xml:space="preserve"> SQRT(POWER([3]Total_pbpb!$O$2,2)+POWER([3]Total_pp!$O$2,2)+POWER([3]Total_pbpb!$E$2,2)+POWER([3]Total_pbpb!$D$2*(1-'efficiency(PbPb)'!H50/'efficiency(pp)'!H50),2))*RAA!O50</f>
        <v>2.4907286489692385E-2</v>
      </c>
    </row>
    <row r="51" spans="1:17">
      <c r="A51" s="51"/>
      <c r="B51" s="51"/>
      <c r="C51" s="16" t="s">
        <v>33</v>
      </c>
      <c r="D51" s="29">
        <f xml:space="preserve"> TAA!J32</f>
        <v>0.46800000000000003</v>
      </c>
      <c r="E51" s="29"/>
      <c r="F51" s="29">
        <v>0.5</v>
      </c>
      <c r="G51" s="29">
        <v>2.4</v>
      </c>
      <c r="H51" s="28">
        <v>23.5</v>
      </c>
      <c r="I51" s="26">
        <f>pp!$B$90/(RAA!F51*PbPb!$B$90)*PbPb!D51/(pp!D51*D51)*'efficiency(pp)'!D51/'efficiency(PbPb)'!D51</f>
        <v>0.67009434078268204</v>
      </c>
      <c r="J51" s="26">
        <f xml:space="preserve"> SQRT(POWER(PbPb!E51/PbPb!D51,2)+POWER(pp!E51/pp!D51,2))*I51</f>
        <v>5.2501319162313542E-2</v>
      </c>
      <c r="K51" s="42"/>
      <c r="L51" s="40">
        <f>pp!$B$90/(F51*PbPb!$B$90)*PbPb!F51/(pp!F51*D51)*'efficiency(pp)'!F51/'efficiency(PbPb)'!F51</f>
        <v>0.64340899857646816</v>
      </c>
      <c r="M51" s="40">
        <f xml:space="preserve"> SQRT(POWER(PbPb!G51/PbPb!F51,2)+POWER(pp!G51/pp!F51,2))*RAA!L51</f>
        <v>5.8937696122036261E-2</v>
      </c>
      <c r="N51" s="26">
        <f xml:space="preserve"> SQRT(POWER([3]Total_pbpb!$J$2,2)+POWER([3]Total_pp!$J$2,2)+POWER([3]Total_pbpb!$E$2,2)+POWER([3]Total_pbpb!$D$2*(1-'efficiency(PbPb)'!F51/'efficiency(pp)'!F51),2))*L51</f>
        <v>1.5510751491327829E-2</v>
      </c>
      <c r="O51" s="47">
        <f>pp!$B$90/($F51*PbPb!$B$90)*PbPb!H51/(pp!H51*$D51)*'efficiency(pp)'!H51/'efficiency(PbPb)'!H51</f>
        <v>0.76201231781136092</v>
      </c>
      <c r="P51" s="26">
        <f xml:space="preserve"> SQRT(POWER(PbPb!I51/PbPb!H51,2)+POWER(pp!I51/pp!H51,2))*RAA!O51</f>
        <v>0.14996249961085242</v>
      </c>
      <c r="Q51" s="26">
        <f xml:space="preserve"> SQRT(POWER([3]Total_pbpb!$O$2,2)+POWER([3]Total_pp!$O$2,2)+POWER([3]Total_pbpb!$E$2,2)+POWER([3]Total_pbpb!$D$2*(1-'efficiency(PbPb)'!H51/'efficiency(pp)'!H51),2))*RAA!O51</f>
        <v>2.4402974228627101E-2</v>
      </c>
    </row>
    <row r="52" spans="1:17">
      <c r="A52" s="51" t="s">
        <v>9</v>
      </c>
      <c r="B52" s="51" t="s">
        <v>4</v>
      </c>
      <c r="C52" s="16" t="s">
        <v>28</v>
      </c>
      <c r="D52" s="29">
        <f xml:space="preserve"> TAA!J27</f>
        <v>23.186</v>
      </c>
      <c r="E52" s="29"/>
      <c r="F52" s="29">
        <v>0.1</v>
      </c>
      <c r="G52" s="29">
        <v>0.8</v>
      </c>
      <c r="H52" s="28">
        <v>23.5</v>
      </c>
      <c r="I52" s="26">
        <f>pp!$B$90/(RAA!F52*PbPb!$B$90)*PbPb!D52/(pp!D52*D52)*'efficiency(pp)'!D52/'efficiency(PbPb)'!D52</f>
        <v>0.29704370866886382</v>
      </c>
      <c r="J52" s="26">
        <f xml:space="preserve"> SQRT(POWER(PbPb!E52/PbPb!D52,2)+POWER(pp!E52/pp!D52,2))*I52</f>
        <v>2.758331381522874E-2</v>
      </c>
      <c r="K52" s="42"/>
      <c r="L52" s="40">
        <f>pp!$B$90/(F52*PbPb!$B$90)*PbPb!F52/(pp!F52*D52)*'efficiency(pp)'!F52/'efficiency(PbPb)'!F52</f>
        <v>0.28554642729341567</v>
      </c>
      <c r="M52" s="26">
        <f xml:space="preserve"> SQRT(POWER(PbPb!G52/PbPb!F52,2)+POWER(pp!G52/pp!F52,2))*RAA!L52</f>
        <v>3.1730281773696828E-2</v>
      </c>
      <c r="N52" s="26">
        <f xml:space="preserve"> SQRT(POWER([3]Total_pbpb!$J$2,2)+POWER([3]Total_pp!$J$2,2)+POWER([3]Total_pbpb!$E$2,2)+POWER([3]Total_pbpb!$D$2*(1-'efficiency(PbPb)'!F52/'efficiency(pp)'!F52),2))*L52</f>
        <v>2.0977231712207035E-2</v>
      </c>
      <c r="O52" s="47">
        <f>pp!$B$90/($F52*PbPb!$B$90)*PbPb!H52/(pp!H52*$D52)*'efficiency(pp)'!H52/'efficiency(PbPb)'!H52</f>
        <v>0.31475185475336992</v>
      </c>
      <c r="P52" s="26">
        <f xml:space="preserve"> SQRT(POWER(PbPb!I52/PbPb!H52,2)+POWER(pp!I52/pp!H52,2))*RAA!O52</f>
        <v>6.4342994212439567E-2</v>
      </c>
      <c r="Q52" s="26">
        <f xml:space="preserve"> SQRT(POWER([3]Total_pbpb!$O$2,2)+POWER([3]Total_pp!$O$2,2)+POWER([3]Total_pbpb!$E$2,2)+POWER([3]Total_pbpb!$D$2*(1-'efficiency(PbPb)'!H52/'efficiency(pp)'!H52),2))*RAA!O52</f>
        <v>3.1101250171162876E-2</v>
      </c>
    </row>
    <row r="53" spans="1:17">
      <c r="A53" s="51"/>
      <c r="B53" s="51"/>
      <c r="C53" s="16" t="s">
        <v>29</v>
      </c>
      <c r="D53" s="29">
        <f xml:space="preserve"> TAA!J28</f>
        <v>14.478</v>
      </c>
      <c r="E53" s="29"/>
      <c r="F53" s="29">
        <v>0.1</v>
      </c>
      <c r="G53" s="29">
        <v>0.8</v>
      </c>
      <c r="H53" s="28">
        <v>23.5</v>
      </c>
      <c r="I53" s="26">
        <f>pp!$B$90/(RAA!F53*PbPb!$B$90)*PbPb!D53/(pp!D53*D53)*'efficiency(pp)'!D53/'efficiency(PbPb)'!D53</f>
        <v>0.38642105764782525</v>
      </c>
      <c r="J53" s="26">
        <f xml:space="preserve"> SQRT(POWER(PbPb!E53/PbPb!D53,2)+POWER(pp!E53/pp!D53,2))*I53</f>
        <v>3.5430364525913589E-2</v>
      </c>
      <c r="K53" s="42"/>
      <c r="L53" s="40">
        <f>pp!$B$90/(F53*PbPb!$B$90)*PbPb!F53/(pp!F53*D53)*'efficiency(pp)'!F53/'efficiency(PbPb)'!F53</f>
        <v>0.39969834836447499</v>
      </c>
      <c r="M53" s="26">
        <f xml:space="preserve"> SQRT(POWER(PbPb!G53/PbPb!F53,2)+POWER(pp!G53/pp!F53,2))*RAA!L53</f>
        <v>4.3956155581713778E-2</v>
      </c>
      <c r="N53" s="26">
        <f xml:space="preserve"> SQRT(POWER([3]Total_pbpb!$J$2,2)+POWER([3]Total_pp!$J$2,2)+POWER([3]Total_pbpb!$E$2,2)+POWER([3]Total_pbpb!$D$2*(1-'efficiency(PbPb)'!F53/'efficiency(pp)'!F53),2))*L53</f>
        <v>2.7297868026089973E-2</v>
      </c>
      <c r="O53" s="47">
        <f>pp!$B$90/($F53*PbPb!$B$90)*PbPb!H53/(pp!H53*$D53)*'efficiency(pp)'!H53/'efficiency(PbPb)'!H53</f>
        <v>0.34410192512530446</v>
      </c>
      <c r="P53" s="26">
        <f xml:space="preserve"> SQRT(POWER(PbPb!I53/PbPb!H53,2)+POWER(pp!I53/pp!H53,2))*RAA!O53</f>
        <v>7.2796784490177999E-2</v>
      </c>
      <c r="Q53" s="26">
        <f xml:space="preserve"> SQRT(POWER([3]Total_pbpb!$O$2,2)+POWER([3]Total_pp!$O$2,2)+POWER([3]Total_pbpb!$E$2,2)+POWER([3]Total_pbpb!$D$2*(1-'efficiency(PbPb)'!H53/'efficiency(pp)'!H53),2))*RAA!O53</f>
        <v>2.6565635435932138E-2</v>
      </c>
    </row>
    <row r="54" spans="1:17">
      <c r="A54" s="51"/>
      <c r="B54" s="51"/>
      <c r="C54" s="16" t="s">
        <v>30</v>
      </c>
      <c r="D54" s="29">
        <f xml:space="preserve"> TAA!J29</f>
        <v>8.7829999999999995</v>
      </c>
      <c r="E54" s="29"/>
      <c r="F54" s="29">
        <v>0.1</v>
      </c>
      <c r="G54" s="29">
        <v>0.8</v>
      </c>
      <c r="H54" s="28">
        <v>23.5</v>
      </c>
      <c r="I54" s="26">
        <f>pp!$B$90/(RAA!F54*PbPb!$B$90)*PbPb!D54/(pp!D54*D54)*'efficiency(pp)'!D54/'efficiency(PbPb)'!D54</f>
        <v>0.48794016924870637</v>
      </c>
      <c r="J54" s="26">
        <f xml:space="preserve"> SQRT(POWER(PbPb!E54/PbPb!D54,2)+POWER(pp!E54/pp!D54,2))*I54</f>
        <v>4.6465038663730751E-2</v>
      </c>
      <c r="K54" s="42"/>
      <c r="L54" s="40">
        <f>pp!$B$90/(F54*PbPb!$B$90)*PbPb!F54/(pp!F54*D54)*'efficiency(pp)'!F54/'efficiency(PbPb)'!F54</f>
        <v>0.51130286054280316</v>
      </c>
      <c r="M54" s="26">
        <f xml:space="preserve"> SQRT(POWER(PbPb!G54/PbPb!F54,2)+POWER(pp!G54/pp!F54,2))*RAA!L54</f>
        <v>5.8140590741647583E-2</v>
      </c>
      <c r="N54" s="26">
        <f xml:space="preserve"> SQRT(POWER([3]Total_pbpb!$J$2,2)+POWER([3]Total_pp!$J$2,2)+POWER([3]Total_pbpb!$E$2,2)+POWER([3]Total_pbpb!$D$2*(1-'efficiency(PbPb)'!F54/'efficiency(pp)'!F54),2))*L54</f>
        <v>3.308392795023072E-2</v>
      </c>
      <c r="O54" s="47">
        <f>pp!$B$90/($F54*PbPb!$B$90)*PbPb!H54/(pp!H54*$D54)*'efficiency(pp)'!H54/'efficiency(PbPb)'!H54</f>
        <v>0.41923532805317321</v>
      </c>
      <c r="P54" s="26">
        <f xml:space="preserve"> SQRT(POWER(PbPb!I54/PbPb!H54,2)+POWER(pp!I54/pp!H54,2))*RAA!O54</f>
        <v>9.1424659375955231E-2</v>
      </c>
      <c r="Q54" s="26">
        <f xml:space="preserve"> SQRT(POWER([3]Total_pbpb!$O$2,2)+POWER([3]Total_pp!$O$2,2)+POWER([3]Total_pbpb!$E$2,2)+POWER([3]Total_pbpb!$D$2*(1-'efficiency(PbPb)'!H54/'efficiency(pp)'!H54),2))*RAA!O54</f>
        <v>2.7295359278095538E-2</v>
      </c>
    </row>
    <row r="55" spans="1:17">
      <c r="A55" s="51"/>
      <c r="B55" s="51"/>
      <c r="C55" s="16" t="s">
        <v>31</v>
      </c>
      <c r="D55" s="29">
        <f xml:space="preserve"> TAA!J30</f>
        <v>5.0890000000000004</v>
      </c>
      <c r="E55" s="29"/>
      <c r="F55" s="29">
        <v>0.1</v>
      </c>
      <c r="G55" s="29">
        <v>0.8</v>
      </c>
      <c r="H55" s="28">
        <v>23.5</v>
      </c>
      <c r="I55" s="26">
        <f>pp!$B$90/(RAA!F55*PbPb!$B$90)*PbPb!D55/(pp!D55*D55)*'efficiency(pp)'!D55/'efficiency(PbPb)'!D55</f>
        <v>0.46769320274161014</v>
      </c>
      <c r="J55" s="26">
        <f xml:space="preserve"> SQRT(POWER(PbPb!E55/PbPb!D55,2)+POWER(pp!E55/pp!D55,2))*I55</f>
        <v>5.0953043492232529E-2</v>
      </c>
      <c r="K55" s="42"/>
      <c r="L55" s="40">
        <f>pp!$B$90/(F55*PbPb!$B$90)*PbPb!F55/(pp!F55*D55)*'efficiency(pp)'!F55/'efficiency(PbPb)'!F55</f>
        <v>0.55235967502753969</v>
      </c>
      <c r="M55" s="26">
        <f xml:space="preserve"> SQRT(POWER(PbPb!G55/PbPb!F55,2)+POWER(pp!G55/pp!F55,2))*RAA!L55</f>
        <v>6.9355927395371816E-2</v>
      </c>
      <c r="N55" s="26">
        <f xml:space="preserve"> SQRT(POWER([3]Total_pbpb!$J$2,2)+POWER([3]Total_pp!$J$2,2)+POWER([3]Total_pbpb!$E$2,2)+POWER([3]Total_pbpb!$D$2*(1-'efficiency(PbPb)'!F55/'efficiency(pp)'!F55),2))*L55</f>
        <v>3.6588991904620373E-2</v>
      </c>
      <c r="O55" s="47">
        <f>pp!$B$90/($F55*PbPb!$B$90)*PbPb!H55/(pp!H55*$D55)*'efficiency(pp)'!H55/'efficiency(PbPb)'!H55</f>
        <v>0.25768869705019787</v>
      </c>
      <c r="P55" s="26">
        <f xml:space="preserve"> SQRT(POWER(PbPb!I55/PbPb!H55,2)+POWER(pp!I55/pp!H55,2))*RAA!O55</f>
        <v>7.8025853661738559E-2</v>
      </c>
      <c r="Q55" s="26">
        <f xml:space="preserve"> SQRT(POWER([3]Total_pbpb!$O$2,2)+POWER([3]Total_pp!$O$2,2)+POWER([3]Total_pbpb!$E$2,2)+POWER([3]Total_pbpb!$D$2*(1-'efficiency(PbPb)'!H55/'efficiency(pp)'!H55),2))*RAA!O55</f>
        <v>1.9230964664558765E-2</v>
      </c>
    </row>
    <row r="56" spans="1:17">
      <c r="A56" s="51"/>
      <c r="B56" s="51"/>
      <c r="C56" s="16" t="s">
        <v>32</v>
      </c>
      <c r="D56" s="29">
        <f xml:space="preserve"> TAA!J31</f>
        <v>2.7480000000000002</v>
      </c>
      <c r="E56" s="29"/>
      <c r="F56" s="29">
        <v>0.1</v>
      </c>
      <c r="G56" s="29">
        <v>0.8</v>
      </c>
      <c r="H56" s="28">
        <v>23.5</v>
      </c>
      <c r="I56" s="26">
        <f>pp!$B$90/(RAA!F56*PbPb!$B$90)*PbPb!D56/(pp!D56*D56)*'efficiency(pp)'!D56/'efficiency(PbPb)'!D56</f>
        <v>0.63380683355129785</v>
      </c>
      <c r="J56" s="26">
        <f xml:space="preserve"> SQRT(POWER(PbPb!E56/PbPb!D56,2)+POWER(pp!E56/pp!D56,2))*I56</f>
        <v>7.292205690411753E-2</v>
      </c>
      <c r="K56" s="42"/>
      <c r="L56" s="40">
        <f>pp!$B$90/(F56*PbPb!$B$90)*PbPb!F56/(pp!F56*D56)*'efficiency(pp)'!F56/'efficiency(PbPb)'!F56</f>
        <v>0.69559900769304295</v>
      </c>
      <c r="M56" s="26">
        <f xml:space="preserve"> SQRT(POWER(PbPb!G56/PbPb!F56,2)+POWER(pp!G56/pp!F56,2))*RAA!L56</f>
        <v>9.3268139644714379E-2</v>
      </c>
      <c r="N56" s="26">
        <f xml:space="preserve"> SQRT(POWER([3]Total_pbpb!$J$2,2)+POWER([3]Total_pp!$J$2,2)+POWER([3]Total_pbpb!$E$2,2)+POWER([3]Total_pbpb!$D$2*(1-'efficiency(PbPb)'!F56/'efficiency(pp)'!F56),2))*L56</f>
        <v>3.972093094484426E-2</v>
      </c>
      <c r="O56" s="47">
        <f>pp!$B$90/($F56*PbPb!$B$90)*PbPb!H56/(pp!H56*$D56)*'efficiency(pp)'!H56/'efficiency(PbPb)'!H56</f>
        <v>0.4717649240813474</v>
      </c>
      <c r="P56" s="26">
        <f xml:space="preserve"> SQRT(POWER(PbPb!I56/PbPb!H56,2)+POWER(pp!I56/pp!H56,2))*RAA!O56</f>
        <v>0.13791650991245608</v>
      </c>
      <c r="Q56" s="26">
        <f xml:space="preserve"> SQRT(POWER([3]Total_pbpb!$O$2,2)+POWER([3]Total_pp!$O$2,2)+POWER([3]Total_pbpb!$E$2,2)+POWER([3]Total_pbpb!$D$2*(1-'efficiency(PbPb)'!H56/'efficiency(pp)'!H56),2))*RAA!O56</f>
        <v>3.6117424178766226E-2</v>
      </c>
    </row>
    <row r="57" spans="1:17">
      <c r="A57" s="51"/>
      <c r="B57" s="51"/>
      <c r="C57" s="16" t="s">
        <v>33</v>
      </c>
      <c r="D57" s="29">
        <f xml:space="preserve"> TAA!J32</f>
        <v>0.46800000000000003</v>
      </c>
      <c r="E57" s="29"/>
      <c r="F57" s="29">
        <v>0.5</v>
      </c>
      <c r="G57" s="29">
        <v>0.8</v>
      </c>
      <c r="H57" s="28">
        <v>23.5</v>
      </c>
      <c r="I57" s="26">
        <f>pp!$B$90/(RAA!F57*PbPb!$B$90)*PbPb!D57/(pp!D57*D57)*'efficiency(pp)'!D57/'efficiency(PbPb)'!D57</f>
        <v>0.56289503929082407</v>
      </c>
      <c r="J57" s="26">
        <f xml:space="preserve"> SQRT(POWER(PbPb!E57/PbPb!D57,2)+POWER(pp!E57/pp!D57,2))*I57</f>
        <v>6.8655365709775054E-2</v>
      </c>
      <c r="K57" s="42"/>
      <c r="L57" s="40">
        <f>pp!$B$90/(F57*PbPb!$B$90)*PbPb!F57/(pp!F57*D57)*'efficiency(pp)'!F57/'efficiency(PbPb)'!F57</f>
        <v>0.63080913818357287</v>
      </c>
      <c r="M57" s="26">
        <f xml:space="preserve"> SQRT(POWER(PbPb!G57/PbPb!F57,2)+POWER(pp!G57/pp!F57,2))*RAA!L57</f>
        <v>9.0222115669818567E-2</v>
      </c>
      <c r="N57" s="26">
        <f xml:space="preserve"> SQRT(POWER([3]Total_pbpb!$J$2,2)+POWER([3]Total_pp!$J$2,2)+POWER([3]Total_pbpb!$E$2,2)+POWER([3]Total_pbpb!$D$2*(1-'efficiency(PbPb)'!F57/'efficiency(pp)'!F57),2))*L57</f>
        <v>3.6337960709618443E-2</v>
      </c>
      <c r="O57" s="47">
        <f>pp!$B$90/($F57*PbPb!$B$90)*PbPb!H57/(pp!H57*$D57)*'efficiency(pp)'!H57/'efficiency(PbPb)'!H57</f>
        <v>0.38881402929378406</v>
      </c>
      <c r="P57" s="26">
        <f xml:space="preserve"> SQRT(POWER(PbPb!I57/PbPb!H57,2)+POWER(pp!I57/pp!H57,2))*RAA!O57</f>
        <v>0.12484292213930967</v>
      </c>
      <c r="Q57" s="26">
        <f xml:space="preserve"> SQRT(POWER([3]Total_pbpb!$O$2,2)+POWER([3]Total_pp!$O$2,2)+POWER([3]Total_pbpb!$E$2,2)+POWER([3]Total_pbpb!$D$2*(1-'efficiency(PbPb)'!H57/'efficiency(pp)'!H57),2))*RAA!O57</f>
        <v>2.1959562699231289E-2</v>
      </c>
    </row>
    <row r="58" spans="1:17">
      <c r="A58" s="51"/>
      <c r="B58" s="51" t="s">
        <v>10</v>
      </c>
      <c r="C58" s="16" t="s">
        <v>28</v>
      </c>
      <c r="D58" s="29"/>
      <c r="E58" s="29"/>
      <c r="F58" s="29">
        <v>0.1</v>
      </c>
      <c r="G58" s="29">
        <v>0.8</v>
      </c>
      <c r="H58" s="29">
        <v>24.5</v>
      </c>
      <c r="I58" s="26" t="e">
        <f>pp!$B$90/(RAA!F58*PbPb!$B$90)*PbPb!D58/(pp!D58*D58)*'efficiency(pp)'!D58/'efficiency(PbPb)'!D58</f>
        <v>#DIV/0!</v>
      </c>
      <c r="J58" s="26" t="e">
        <f xml:space="preserve"> SQRT(POWER(PbPb!E58/PbPb!D58,2)+POWER(pp!E58/pp!D58,2))*I58</f>
        <v>#DIV/0!</v>
      </c>
      <c r="K58" s="42"/>
      <c r="L58" s="40" t="e">
        <f>pp!$B$90/(F58*PbPb!$B$90)*PbPb!F58/(pp!F58*D58)*'efficiency(pp)'!F58/'efficiency(PbPb)'!F58</f>
        <v>#DIV/0!</v>
      </c>
      <c r="M58" s="26" t="e">
        <f xml:space="preserve"> SQRT(POWER(PbPb!G58/PbPb!F58,2)+POWER(pp!G58/pp!F58,2))*RAA!L58</f>
        <v>#DIV/0!</v>
      </c>
      <c r="N58" s="26" t="e">
        <f xml:space="preserve"> SQRT(POWER([3]Total_pbpb!$J$2,2)+POWER([3]Total_pp!$J$2,2)+POWER([3]Total_pbpb!$E$2,2)+POWER([3]Total_pbpb!$D$2*(1-'efficiency(PbPb)'!F58/'efficiency(pp)'!F58),2))*L58</f>
        <v>#DIV/0!</v>
      </c>
      <c r="O58" s="47" t="e">
        <f>pp!$B$90/($F58*PbPb!$B$90)*PbPb!H58/(pp!H58*$D58)*'efficiency(pp)'!H58/'efficiency(PbPb)'!H58</f>
        <v>#DIV/0!</v>
      </c>
      <c r="P58" s="26" t="e">
        <f xml:space="preserve"> SQRT(POWER(PbPb!I58/PbPb!H58,2)+POWER(pp!I58/pp!H58,2))*RAA!O58</f>
        <v>#DIV/0!</v>
      </c>
      <c r="Q58" s="26" t="e">
        <f xml:space="preserve"> SQRT(POWER([3]Total_pbpb!$O$2,2)+POWER([3]Total_pp!$O$2,2)+POWER([3]Total_pbpb!$E$2,2)+POWER([3]Total_pbpb!$D$2*(1-'efficiency(PbPb)'!H58/'efficiency(pp)'!H58),2))*RAA!O58</f>
        <v>#DIV/0!</v>
      </c>
    </row>
    <row r="59" spans="1:17">
      <c r="A59" s="51"/>
      <c r="B59" s="51"/>
      <c r="C59" s="16" t="s">
        <v>29</v>
      </c>
      <c r="D59" s="29"/>
      <c r="E59" s="29"/>
      <c r="F59" s="29">
        <v>0.1</v>
      </c>
      <c r="G59" s="29">
        <v>0.8</v>
      </c>
      <c r="H59" s="29">
        <v>24.5</v>
      </c>
      <c r="I59" s="26" t="e">
        <f>pp!$B$90/(RAA!F59*PbPb!$B$90)*PbPb!D59/(pp!D59*D59)*'efficiency(pp)'!D59/'efficiency(PbPb)'!D59</f>
        <v>#DIV/0!</v>
      </c>
      <c r="J59" s="26" t="e">
        <f xml:space="preserve"> SQRT(POWER(PbPb!E59/PbPb!D59,2)+POWER(pp!E59/pp!D59,2))*I59</f>
        <v>#DIV/0!</v>
      </c>
      <c r="K59" s="42"/>
      <c r="L59" s="40" t="e">
        <f>pp!$B$90/(F59*PbPb!$B$90)*PbPb!F59/(pp!F59*D59)*'efficiency(pp)'!F59/'efficiency(PbPb)'!F59</f>
        <v>#DIV/0!</v>
      </c>
      <c r="M59" s="26" t="e">
        <f xml:space="preserve"> SQRT(POWER(PbPb!G59/PbPb!F59,2)+POWER(pp!G59/pp!F59,2))*RAA!L59</f>
        <v>#DIV/0!</v>
      </c>
      <c r="N59" s="26" t="e">
        <f xml:space="preserve"> SQRT(POWER([3]Total_pbpb!$J$2,2)+POWER([3]Total_pp!$J$2,2)+POWER([3]Total_pbpb!$E$2,2)+POWER([3]Total_pbpb!$D$2*(1-'efficiency(PbPb)'!F59/'efficiency(pp)'!F59),2))*L59</f>
        <v>#DIV/0!</v>
      </c>
      <c r="O59" s="47" t="e">
        <f>pp!$B$90/($F59*PbPb!$B$90)*PbPb!H59/(pp!H59*$D59)*'efficiency(pp)'!H59/'efficiency(PbPb)'!H59</f>
        <v>#DIV/0!</v>
      </c>
      <c r="P59" s="26" t="e">
        <f xml:space="preserve"> SQRT(POWER(PbPb!I59/PbPb!H59,2)+POWER(pp!I59/pp!H59,2))*RAA!O59</f>
        <v>#DIV/0!</v>
      </c>
      <c r="Q59" s="26" t="e">
        <f xml:space="preserve"> SQRT(POWER([3]Total_pbpb!$O$2,2)+POWER([3]Total_pp!$O$2,2)+POWER([3]Total_pbpb!$E$2,2)+POWER([3]Total_pbpb!$D$2*(1-'efficiency(PbPb)'!H59/'efficiency(pp)'!H59),2))*RAA!O59</f>
        <v>#DIV/0!</v>
      </c>
    </row>
    <row r="60" spans="1:17">
      <c r="A60" s="51"/>
      <c r="B60" s="51"/>
      <c r="C60" s="16" t="s">
        <v>30</v>
      </c>
      <c r="D60" s="29"/>
      <c r="E60" s="29"/>
      <c r="F60" s="29">
        <v>0.1</v>
      </c>
      <c r="G60" s="29">
        <v>0.8</v>
      </c>
      <c r="H60" s="29">
        <v>24.5</v>
      </c>
      <c r="I60" s="26" t="e">
        <f>pp!$B$90/(RAA!F60*PbPb!$B$90)*PbPb!D60/(pp!D60*D60)*'efficiency(pp)'!D60/'efficiency(PbPb)'!D60</f>
        <v>#DIV/0!</v>
      </c>
      <c r="J60" s="26" t="e">
        <f xml:space="preserve"> SQRT(POWER(PbPb!E60/PbPb!D60,2)+POWER(pp!E60/pp!D60,2))*I60</f>
        <v>#DIV/0!</v>
      </c>
      <c r="K60" s="42"/>
      <c r="L60" s="40" t="e">
        <f>pp!$B$90/(F60*PbPb!$B$90)*PbPb!F60/(pp!F60*D60)*'efficiency(pp)'!F60/'efficiency(PbPb)'!F60</f>
        <v>#DIV/0!</v>
      </c>
      <c r="M60" s="26" t="e">
        <f xml:space="preserve"> SQRT(POWER(PbPb!G60/PbPb!F60,2)+POWER(pp!G60/pp!F60,2))*RAA!L60</f>
        <v>#DIV/0!</v>
      </c>
      <c r="N60" s="26" t="e">
        <f xml:space="preserve"> SQRT(POWER([3]Total_pbpb!$J$2,2)+POWER([3]Total_pp!$J$2,2)+POWER([3]Total_pbpb!$E$2,2)+POWER([3]Total_pbpb!$D$2*(1-'efficiency(PbPb)'!F60/'efficiency(pp)'!F60),2))*L60</f>
        <v>#DIV/0!</v>
      </c>
      <c r="O60" s="47" t="e">
        <f>pp!$B$90/($F60*PbPb!$B$90)*PbPb!H60/(pp!H60*$D60)*'efficiency(pp)'!H60/'efficiency(PbPb)'!H60</f>
        <v>#DIV/0!</v>
      </c>
      <c r="P60" s="26" t="e">
        <f xml:space="preserve"> SQRT(POWER(PbPb!I60/PbPb!H60,2)+POWER(pp!I60/pp!H60,2))*RAA!O60</f>
        <v>#DIV/0!</v>
      </c>
      <c r="Q60" s="26" t="e">
        <f xml:space="preserve"> SQRT(POWER([3]Total_pbpb!$O$2,2)+POWER([3]Total_pp!$O$2,2)+POWER([3]Total_pbpb!$E$2,2)+POWER([3]Total_pbpb!$D$2*(1-'efficiency(PbPb)'!H60/'efficiency(pp)'!H60),2))*RAA!O60</f>
        <v>#DIV/0!</v>
      </c>
    </row>
    <row r="61" spans="1:17">
      <c r="A61" s="51"/>
      <c r="B61" s="51"/>
      <c r="C61" s="16" t="s">
        <v>31</v>
      </c>
      <c r="D61" s="29"/>
      <c r="E61" s="29"/>
      <c r="F61" s="29">
        <v>0.1</v>
      </c>
      <c r="G61" s="29">
        <v>0.8</v>
      </c>
      <c r="H61" s="29">
        <v>24.5</v>
      </c>
      <c r="I61" s="26" t="e">
        <f>pp!$B$90/(RAA!F61*PbPb!$B$90)*PbPb!D61/(pp!D61*D61)*'efficiency(pp)'!D61/'efficiency(PbPb)'!D61</f>
        <v>#DIV/0!</v>
      </c>
      <c r="J61" s="26" t="e">
        <f xml:space="preserve"> SQRT(POWER(PbPb!E61/PbPb!D61,2)+POWER(pp!E61/pp!D61,2))*I61</f>
        <v>#DIV/0!</v>
      </c>
      <c r="K61" s="42"/>
      <c r="L61" s="40" t="e">
        <f>pp!$B$90/(F61*PbPb!$B$90)*PbPb!F61/(pp!F61*D61)*'efficiency(pp)'!F61/'efficiency(PbPb)'!F61</f>
        <v>#DIV/0!</v>
      </c>
      <c r="M61" s="26" t="e">
        <f xml:space="preserve"> SQRT(POWER(PbPb!G61/PbPb!F61,2)+POWER(pp!G61/pp!F61,2))*RAA!L61</f>
        <v>#DIV/0!</v>
      </c>
      <c r="N61" s="26" t="e">
        <f xml:space="preserve"> SQRT(POWER([3]Total_pbpb!$J$2,2)+POWER([3]Total_pp!$J$2,2)+POWER([3]Total_pbpb!$E$2,2)+POWER([3]Total_pbpb!$D$2*(1-'efficiency(PbPb)'!F61/'efficiency(pp)'!F61),2))*L61</f>
        <v>#DIV/0!</v>
      </c>
      <c r="O61" s="47" t="e">
        <f>pp!$B$90/($F61*PbPb!$B$90)*PbPb!H61/(pp!H61*$D61)*'efficiency(pp)'!H61/'efficiency(PbPb)'!H61</f>
        <v>#DIV/0!</v>
      </c>
      <c r="P61" s="26" t="e">
        <f xml:space="preserve"> SQRT(POWER(PbPb!I61/PbPb!H61,2)+POWER(pp!I61/pp!H61,2))*RAA!O61</f>
        <v>#DIV/0!</v>
      </c>
      <c r="Q61" s="26" t="e">
        <f xml:space="preserve"> SQRT(POWER([3]Total_pbpb!$O$2,2)+POWER([3]Total_pp!$O$2,2)+POWER([3]Total_pbpb!$E$2,2)+POWER([3]Total_pbpb!$D$2*(1-'efficiency(PbPb)'!H61/'efficiency(pp)'!H61),2))*RAA!O61</f>
        <v>#DIV/0!</v>
      </c>
    </row>
    <row r="62" spans="1:17">
      <c r="A62" s="51"/>
      <c r="B62" s="51"/>
      <c r="C62" s="16" t="s">
        <v>32</v>
      </c>
      <c r="D62" s="29"/>
      <c r="E62" s="29"/>
      <c r="F62" s="29">
        <v>0.1</v>
      </c>
      <c r="G62" s="29">
        <v>0.8</v>
      </c>
      <c r="H62" s="29">
        <v>24.5</v>
      </c>
      <c r="I62" s="26" t="e">
        <f>pp!$B$90/(RAA!F62*PbPb!$B$90)*PbPb!D62/(pp!D62*D62)*'efficiency(pp)'!D62/'efficiency(PbPb)'!D62</f>
        <v>#DIV/0!</v>
      </c>
      <c r="J62" s="26" t="e">
        <f xml:space="preserve"> SQRT(POWER(PbPb!E62/PbPb!D62,2)+POWER(pp!E62/pp!D62,2))*I62</f>
        <v>#DIV/0!</v>
      </c>
      <c r="K62" s="42"/>
      <c r="L62" s="40" t="e">
        <f>pp!$B$90/(F62*PbPb!$B$90)*PbPb!F62/(pp!F62*D62)*'efficiency(pp)'!F62/'efficiency(PbPb)'!F62</f>
        <v>#DIV/0!</v>
      </c>
      <c r="M62" s="26" t="e">
        <f xml:space="preserve"> SQRT(POWER(PbPb!G62/PbPb!F62,2)+POWER(pp!G62/pp!F62,2))*RAA!L62</f>
        <v>#DIV/0!</v>
      </c>
      <c r="N62" s="26" t="e">
        <f xml:space="preserve"> SQRT(POWER([3]Total_pbpb!$J$2,2)+POWER([3]Total_pp!$J$2,2)+POWER([3]Total_pbpb!$E$2,2)+POWER([3]Total_pbpb!$D$2*(1-'efficiency(PbPb)'!F62/'efficiency(pp)'!F62),2))*L62</f>
        <v>#DIV/0!</v>
      </c>
      <c r="O62" s="47" t="e">
        <f>pp!$B$90/($F62*PbPb!$B$90)*PbPb!H62/(pp!H62*$D62)*'efficiency(pp)'!H62/'efficiency(PbPb)'!H62</f>
        <v>#DIV/0!</v>
      </c>
      <c r="P62" s="26" t="e">
        <f xml:space="preserve"> SQRT(POWER(PbPb!I62/PbPb!H62,2)+POWER(pp!I62/pp!H62,2))*RAA!O62</f>
        <v>#DIV/0!</v>
      </c>
      <c r="Q62" s="26" t="e">
        <f xml:space="preserve"> SQRT(POWER([3]Total_pbpb!$O$2,2)+POWER([3]Total_pp!$O$2,2)+POWER([3]Total_pbpb!$E$2,2)+POWER([3]Total_pbpb!$D$2*(1-'efficiency(PbPb)'!H62/'efficiency(pp)'!H62),2))*RAA!O62</f>
        <v>#DIV/0!</v>
      </c>
    </row>
    <row r="63" spans="1:17">
      <c r="A63" s="51"/>
      <c r="B63" s="51"/>
      <c r="C63" s="16" t="s">
        <v>33</v>
      </c>
      <c r="D63" s="29"/>
      <c r="E63" s="29"/>
      <c r="F63" s="29">
        <v>0.5</v>
      </c>
      <c r="G63" s="29">
        <v>0.8</v>
      </c>
      <c r="H63" s="29">
        <v>24.5</v>
      </c>
      <c r="I63" s="26" t="e">
        <f>pp!$B$90/(RAA!F63*PbPb!$B$90)*PbPb!D63/(pp!D63*D63)*'efficiency(pp)'!D63/'efficiency(PbPb)'!D63</f>
        <v>#DIV/0!</v>
      </c>
      <c r="J63" s="26" t="e">
        <f xml:space="preserve"> SQRT(POWER(PbPb!E63/PbPb!D63,2)+POWER(pp!E63/pp!D63,2))*I63</f>
        <v>#DIV/0!</v>
      </c>
      <c r="K63" s="42"/>
      <c r="L63" s="40" t="e">
        <f>pp!$B$90/(F63*PbPb!$B$90)*PbPb!F63/(pp!F63*D63)*'efficiency(pp)'!F63/'efficiency(PbPb)'!F63</f>
        <v>#DIV/0!</v>
      </c>
      <c r="M63" s="26" t="e">
        <f xml:space="preserve"> SQRT(POWER(PbPb!G63/PbPb!F63,2)+POWER(pp!G63/pp!F63,2))*RAA!L63</f>
        <v>#DIV/0!</v>
      </c>
      <c r="N63" s="26" t="e">
        <f xml:space="preserve"> SQRT(POWER([3]Total_pbpb!$J$2,2)+POWER([3]Total_pp!$J$2,2)+POWER([3]Total_pbpb!$E$2,2)+POWER([3]Total_pbpb!$D$2*(1-'efficiency(PbPb)'!F63/'efficiency(pp)'!F63),2))*L63</f>
        <v>#DIV/0!</v>
      </c>
      <c r="O63" s="47" t="e">
        <f>pp!$B$90/($F63*PbPb!$B$90)*PbPb!H63/(pp!H63*$D63)*'efficiency(pp)'!H63/'efficiency(PbPb)'!H63</f>
        <v>#DIV/0!</v>
      </c>
      <c r="P63" s="26" t="e">
        <f xml:space="preserve"> SQRT(POWER(PbPb!I63/PbPb!H63,2)+POWER(pp!I63/pp!H63,2))*RAA!O63</f>
        <v>#DIV/0!</v>
      </c>
      <c r="Q63" s="26" t="e">
        <f xml:space="preserve"> SQRT(POWER([3]Total_pbpb!$O$2,2)+POWER([3]Total_pp!$O$2,2)+POWER([3]Total_pbpb!$E$2,2)+POWER([3]Total_pbpb!$D$2*(1-'efficiency(PbPb)'!H63/'efficiency(pp)'!H63),2))*RAA!O63</f>
        <v>#DIV/0!</v>
      </c>
    </row>
    <row r="64" spans="1:17">
      <c r="A64" s="51" t="s">
        <v>11</v>
      </c>
      <c r="B64" s="51" t="s">
        <v>4</v>
      </c>
      <c r="C64" s="30" t="s">
        <v>28</v>
      </c>
      <c r="D64" s="31">
        <f xml:space="preserve"> TAA!J27</f>
        <v>23.186</v>
      </c>
      <c r="E64" s="31"/>
      <c r="F64" s="29">
        <v>0.1</v>
      </c>
      <c r="G64" s="31">
        <v>1.6</v>
      </c>
      <c r="H64" s="28">
        <v>23.5</v>
      </c>
      <c r="I64" s="26">
        <f>pp!$B$90/(RAA!F64*PbPb!$B$90)*PbPb!D64/(pp!D64*D64)*'efficiency(pp)'!D64/'efficiency(PbPb)'!D64</f>
        <v>0.29266814284951798</v>
      </c>
      <c r="J64" s="26">
        <f xml:space="preserve"> SQRT(POWER(PbPb!E64/PbPb!D64,2)+POWER(pp!E64/pp!D64,2))*I64</f>
        <v>2.2014913384153675E-2</v>
      </c>
      <c r="K64" s="42"/>
      <c r="L64" s="40">
        <f>pp!$B$90/(F64*PbPb!$B$90)*PbPb!F64/(pp!F64*D64)*'efficiency(pp)'!F64/'efficiency(PbPb)'!F64</f>
        <v>0.27680982205328736</v>
      </c>
      <c r="M64" s="26">
        <f xml:space="preserve"> SQRT(POWER(PbPb!G64/PbPb!F64,2)+POWER(pp!G64/pp!F64,2))*RAA!L64</f>
        <v>2.4323448195537882E-2</v>
      </c>
      <c r="N64" s="26">
        <f xml:space="preserve"> SQRT(POWER([3]Total_pbpb!$J$2,2)+POWER([3]Total_pp!$J$2,2)+POWER([3]Total_pbpb!$E$2,2)+POWER([3]Total_pbpb!$D$2*(1-'efficiency(PbPb)'!F64/'efficiency(pp)'!F64),2))*L64</f>
        <v>2.5957576090749813E-2</v>
      </c>
      <c r="O64" s="47">
        <f>pp!$B$90/($F64*PbPb!$B$90)*PbPb!H64/(pp!H64*$D64)*'efficiency(pp)'!H64/'efficiency(PbPb)'!H64</f>
        <v>0.35390733402302721</v>
      </c>
      <c r="P64" s="26">
        <f xml:space="preserve"> SQRT(POWER(PbPb!I64/PbPb!H64,2)+POWER(pp!I64/pp!H64,2))*RAA!O64</f>
        <v>7.3251814386207689E-2</v>
      </c>
      <c r="Q64" s="26">
        <f xml:space="preserve"> SQRT(POWER([3]Total_pbpb!$O$2,2)+POWER([3]Total_pp!$O$2,2)+POWER([3]Total_pbpb!$E$2,2)+POWER([3]Total_pbpb!$D$2*(1-'efficiency(PbPb)'!H64/'efficiency(pp)'!H64),2))*RAA!O64</f>
        <v>3.7739299457058686E-2</v>
      </c>
    </row>
    <row r="65" spans="1:17">
      <c r="A65" s="51"/>
      <c r="B65" s="51"/>
      <c r="C65" s="30" t="s">
        <v>29</v>
      </c>
      <c r="D65" s="31">
        <f xml:space="preserve"> TAA!J28</f>
        <v>14.478</v>
      </c>
      <c r="E65" s="31"/>
      <c r="F65" s="29">
        <v>0.1</v>
      </c>
      <c r="G65" s="31">
        <v>1.6</v>
      </c>
      <c r="H65" s="28">
        <v>23.5</v>
      </c>
      <c r="I65" s="26">
        <f>pp!$B$90/(RAA!F65*PbPb!$B$90)*PbPb!D65/(pp!D65*D65)*'efficiency(pp)'!D65/'efficiency(PbPb)'!D65</f>
        <v>0.34162527560968092</v>
      </c>
      <c r="J65" s="26">
        <f xml:space="preserve"> SQRT(POWER(PbPb!E65/PbPb!D65,2)+POWER(pp!E65/pp!D65,2))*I65</f>
        <v>2.6423297400261489E-2</v>
      </c>
      <c r="K65" s="42"/>
      <c r="L65" s="40">
        <f>pp!$B$90/(F65*PbPb!$B$90)*PbPb!F65/(pp!F65*D65)*'efficiency(pp)'!F65/'efficiency(PbPb)'!F65</f>
        <v>0.33727328224231573</v>
      </c>
      <c r="M65" s="26">
        <f xml:space="preserve"> SQRT(POWER(PbPb!G65/PbPb!F65,2)+POWER(pp!G65/pp!F65,2))*RAA!L65</f>
        <v>3.0507518153803048E-2</v>
      </c>
      <c r="N65" s="26">
        <f xml:space="preserve"> SQRT(POWER([3]Total_pbpb!$J$2,2)+POWER([3]Total_pp!$J$2,2)+POWER([3]Total_pbpb!$E$2,2)+POWER([3]Total_pbpb!$D$2*(1-'efficiency(PbPb)'!F65/'efficiency(pp)'!F65),2))*L65</f>
        <v>2.8068280590303637E-2</v>
      </c>
      <c r="O65" s="47">
        <f>pp!$B$90/($F65*PbPb!$B$90)*PbPb!H65/(pp!H65*$D65)*'efficiency(pp)'!H65/'efficiency(PbPb)'!H65</f>
        <v>0.36223873544466639</v>
      </c>
      <c r="P65" s="26">
        <f xml:space="preserve"> SQRT(POWER(PbPb!I65/PbPb!H65,2)+POWER(pp!I65/pp!H65,2))*RAA!O65</f>
        <v>7.8718802327174708E-2</v>
      </c>
      <c r="Q65" s="26">
        <f xml:space="preserve"> SQRT(POWER([3]Total_pbpb!$O$2,2)+POWER([3]Total_pp!$O$2,2)+POWER([3]Total_pbpb!$E$2,2)+POWER([3]Total_pbpb!$D$2*(1-'efficiency(PbPb)'!H65/'efficiency(pp)'!H65),2))*RAA!O65</f>
        <v>2.9441344471926749E-2</v>
      </c>
    </row>
    <row r="66" spans="1:17">
      <c r="A66" s="51"/>
      <c r="B66" s="51"/>
      <c r="C66" s="30" t="s">
        <v>30</v>
      </c>
      <c r="D66" s="31">
        <f xml:space="preserve"> TAA!J29</f>
        <v>8.7829999999999995</v>
      </c>
      <c r="E66" s="31"/>
      <c r="F66" s="29">
        <v>0.1</v>
      </c>
      <c r="G66" s="31">
        <v>1.6</v>
      </c>
      <c r="H66" s="28">
        <v>23.5</v>
      </c>
      <c r="I66" s="26">
        <f>pp!$B$90/(RAA!F66*PbPb!$B$90)*PbPb!D66/(pp!D66*D66)*'efficiency(pp)'!D66/'efficiency(PbPb)'!D66</f>
        <v>0.37810120888480192</v>
      </c>
      <c r="J66" s="26">
        <f xml:space="preserve"> SQRT(POWER(PbPb!E66/PbPb!D66,2)+POWER(pp!E66/pp!D66,2))*I66</f>
        <v>3.1278245837001513E-2</v>
      </c>
      <c r="K66" s="42"/>
      <c r="L66" s="40">
        <f>pp!$B$90/(F66*PbPb!$B$90)*PbPb!F66/(pp!F66*D66)*'efficiency(pp)'!F66/'efficiency(PbPb)'!F66</f>
        <v>0.37939672261772106</v>
      </c>
      <c r="M66" s="26">
        <f xml:space="preserve"> SQRT(POWER(PbPb!G66/PbPb!F66,2)+POWER(pp!G66/pp!F66,2))*RAA!L66</f>
        <v>3.6599734752325565E-2</v>
      </c>
      <c r="N66" s="26">
        <f xml:space="preserve"> SQRT(POWER([3]Total_pbpb!$J$2,2)+POWER([3]Total_pp!$J$2,2)+POWER([3]Total_pbpb!$E$2,2)+POWER([3]Total_pbpb!$D$2*(1-'efficiency(PbPb)'!F66/'efficiency(pp)'!F66),2))*L66</f>
        <v>2.8855521805888372E-2</v>
      </c>
      <c r="O66" s="47">
        <f>pp!$B$90/($F66*PbPb!$B$90)*PbPb!H66/(pp!H66*$D66)*'efficiency(pp)'!H66/'efficiency(PbPb)'!H66</f>
        <v>0.37895669517718045</v>
      </c>
      <c r="P66" s="26">
        <f xml:space="preserve"> SQRT(POWER(PbPb!I66/PbPb!H66,2)+POWER(pp!I66/pp!H66,2))*RAA!O66</f>
        <v>8.8831289872716032E-2</v>
      </c>
      <c r="Q66" s="26">
        <f xml:space="preserve"> SQRT(POWER([3]Total_pbpb!$O$2,2)+POWER([3]Total_pp!$O$2,2)+POWER([3]Total_pbpb!$E$2,2)+POWER([3]Total_pbpb!$D$2*(1-'efficiency(PbPb)'!H66/'efficiency(pp)'!H66),2))*RAA!O66</f>
        <v>2.7245461503537551E-2</v>
      </c>
    </row>
    <row r="67" spans="1:17">
      <c r="A67" s="51"/>
      <c r="B67" s="51"/>
      <c r="C67" s="30" t="s">
        <v>31</v>
      </c>
      <c r="D67" s="31">
        <f xml:space="preserve"> TAA!J30</f>
        <v>5.0890000000000004</v>
      </c>
      <c r="E67" s="31"/>
      <c r="F67" s="29">
        <v>0.1</v>
      </c>
      <c r="G67" s="31">
        <v>1.6</v>
      </c>
      <c r="H67" s="28">
        <v>23.5</v>
      </c>
      <c r="I67" s="26">
        <f>pp!$B$90/(RAA!F67*PbPb!$B$90)*PbPb!D67/(pp!D67*D67)*'efficiency(pp)'!D67/'efficiency(PbPb)'!D67</f>
        <v>0.46803201843207831</v>
      </c>
      <c r="J67" s="26">
        <f xml:space="preserve"> SQRT(POWER(PbPb!E67/PbPb!D67,2)+POWER(pp!E67/pp!D67,2))*I67</f>
        <v>4.2443686777230739E-2</v>
      </c>
      <c r="K67" s="42"/>
      <c r="L67" s="40">
        <f>pp!$B$90/(F67*PbPb!$B$90)*PbPb!F67/(pp!F67*D67)*'efficiency(pp)'!F67/'efficiency(PbPb)'!F67</f>
        <v>0.44176042215364686</v>
      </c>
      <c r="M67" s="26">
        <f xml:space="preserve"> SQRT(POWER(PbPb!G67/PbPb!F67,2)+POWER(pp!G67/pp!F67,2))*RAA!L67</f>
        <v>4.7356065515361721E-2</v>
      </c>
      <c r="N67" s="26">
        <f xml:space="preserve"> SQRT(POWER([3]Total_pbpb!$J$2,2)+POWER([3]Total_pp!$J$2,2)+POWER([3]Total_pbpb!$E$2,2)+POWER([3]Total_pbpb!$D$2*(1-'efficiency(PbPb)'!F67/'efficiency(pp)'!F67),2))*L67</f>
        <v>3.5300081233144619E-2</v>
      </c>
      <c r="O67" s="47">
        <f>pp!$B$90/($F67*PbPb!$B$90)*PbPb!H67/(pp!H67*$D67)*'efficiency(pp)'!H67/'efficiency(PbPb)'!H67</f>
        <v>0.56923985885579997</v>
      </c>
      <c r="P67" s="26">
        <f xml:space="preserve"> SQRT(POWER(PbPb!I67/PbPb!H67,2)+POWER(pp!I67/pp!H67,2))*RAA!O67</f>
        <v>0.13644638290415817</v>
      </c>
      <c r="Q67" s="26">
        <f xml:space="preserve"> SQRT(POWER([3]Total_pbpb!$O$2,2)+POWER([3]Total_pp!$O$2,2)+POWER([3]Total_pbpb!$E$2,2)+POWER([3]Total_pbpb!$D$2*(1-'efficiency(PbPb)'!H67/'efficiency(pp)'!H67),2))*RAA!O67</f>
        <v>4.4730700951716329E-2</v>
      </c>
    </row>
    <row r="68" spans="1:17">
      <c r="A68" s="51"/>
      <c r="B68" s="51"/>
      <c r="C68" s="30" t="s">
        <v>32</v>
      </c>
      <c r="D68" s="31">
        <f xml:space="preserve"> TAA!J31</f>
        <v>2.7480000000000002</v>
      </c>
      <c r="E68" s="31"/>
      <c r="F68" s="29">
        <v>0.1</v>
      </c>
      <c r="G68" s="31">
        <v>1.6</v>
      </c>
      <c r="H68" s="28">
        <v>23.5</v>
      </c>
      <c r="I68" s="26">
        <f>pp!$B$90/(RAA!F68*PbPb!$B$90)*PbPb!D68/(pp!D68*D68)*'efficiency(pp)'!D68/'efficiency(PbPb)'!D68</f>
        <v>0.47487996633857443</v>
      </c>
      <c r="J68" s="26">
        <f xml:space="preserve"> SQRT(POWER(PbPb!E68/PbPb!D68,2)+POWER(pp!E68/pp!D68,2))*I68</f>
        <v>5.0611952024282175E-2</v>
      </c>
      <c r="K68" s="42"/>
      <c r="L68" s="40">
        <f>pp!$B$90/(F68*PbPb!$B$90)*PbPb!F68/(pp!F68*D68)*'efficiency(pp)'!F68/'efficiency(PbPb)'!F68</f>
        <v>0.46504237059927506</v>
      </c>
      <c r="M68" s="26">
        <f xml:space="preserve"> SQRT(POWER(PbPb!G68/PbPb!F68,2)+POWER(pp!G68/pp!F68,2))*RAA!L68</f>
        <v>5.8210997386305273E-2</v>
      </c>
      <c r="N68" s="26">
        <f xml:space="preserve"> SQRT(POWER([3]Total_pbpb!$J$2,2)+POWER([3]Total_pp!$J$2,2)+POWER([3]Total_pbpb!$E$2,2)+POWER([3]Total_pbpb!$D$2*(1-'efficiency(PbPb)'!F68/'efficiency(pp)'!F68),2))*L68</f>
        <v>3.2065989908133898E-2</v>
      </c>
      <c r="O68" s="47">
        <f>pp!$B$90/($F68*PbPb!$B$90)*PbPb!H68/(pp!H68*$D68)*'efficiency(pp)'!H68/'efficiency(PbPb)'!H68</f>
        <v>0.51713792577252382</v>
      </c>
      <c r="P68" s="26">
        <f xml:space="preserve"> SQRT(POWER(PbPb!I68/PbPb!H68,2)+POWER(pp!I68/pp!H68,2))*RAA!O68</f>
        <v>0.15141105702490806</v>
      </c>
      <c r="Q68" s="26">
        <f xml:space="preserve"> SQRT(POWER([3]Total_pbpb!$O$2,2)+POWER([3]Total_pp!$O$2,2)+POWER([3]Total_pbpb!$E$2,2)+POWER([3]Total_pbpb!$D$2*(1-'efficiency(PbPb)'!H68/'efficiency(pp)'!H68),2))*RAA!O68</f>
        <v>3.5811460568152063E-2</v>
      </c>
    </row>
    <row r="69" spans="1:17">
      <c r="A69" s="51"/>
      <c r="B69" s="51"/>
      <c r="C69" s="30" t="s">
        <v>33</v>
      </c>
      <c r="D69" s="31">
        <f xml:space="preserve"> TAA!J32</f>
        <v>0.46800000000000003</v>
      </c>
      <c r="E69" s="31"/>
      <c r="F69" s="29">
        <v>0.5</v>
      </c>
      <c r="G69" s="31">
        <v>1.6</v>
      </c>
      <c r="H69" s="28">
        <v>23.5</v>
      </c>
      <c r="I69" s="26">
        <f>pp!$B$90/(RAA!F69*PbPb!$B$90)*PbPb!D69/(pp!D69*D69)*'efficiency(pp)'!D69/'efficiency(PbPb)'!D69</f>
        <v>0.52017485426396115</v>
      </c>
      <c r="J69" s="26">
        <f xml:space="preserve"> SQRT(POWER(PbPb!E69/PbPb!D69,2)+POWER(pp!E69/pp!D69,2))*I69</f>
        <v>5.5678032672425173E-2</v>
      </c>
      <c r="K69" s="42"/>
      <c r="L69" s="40">
        <f>pp!$B$90/(F69*PbPb!$B$90)*PbPb!F69/(pp!F69*D69)*'efficiency(pp)'!F69/'efficiency(PbPb)'!F69</f>
        <v>0.53578023814912912</v>
      </c>
      <c r="M69" s="26">
        <f xml:space="preserve"> SQRT(POWER(PbPb!G69/PbPb!F69,2)+POWER(pp!G69/pp!F69,2))*RAA!L69</f>
        <v>6.5968956158909964E-2</v>
      </c>
      <c r="N69" s="26">
        <f xml:space="preserve"> SQRT(POWER([3]Total_pbpb!$J$2,2)+POWER([3]Total_pp!$J$2,2)+POWER([3]Total_pbpb!$E$2,2)+POWER([3]Total_pbpb!$D$2*(1-'efficiency(PbPb)'!F69/'efficiency(pp)'!F69),2))*L69</f>
        <v>3.5490749384115804E-2</v>
      </c>
      <c r="O69" s="47">
        <f>pp!$B$90/($F69*PbPb!$B$90)*PbPb!H69/(pp!H69*$D69)*'efficiency(pp)'!H69/'efficiency(PbPb)'!H69</f>
        <v>0.47168846240943224</v>
      </c>
      <c r="P69" s="26">
        <f xml:space="preserve"> SQRT(POWER(PbPb!I69/PbPb!H69,2)+POWER(pp!I69/pp!H69,2))*RAA!O69</f>
        <v>0.15135115104792157</v>
      </c>
      <c r="Q69" s="26">
        <f xml:space="preserve"> SQRT(POWER([3]Total_pbpb!$O$2,2)+POWER([3]Total_pp!$O$2,2)+POWER([3]Total_pbpb!$E$2,2)+POWER([3]Total_pbpb!$D$2*(1-'efficiency(PbPb)'!H69/'efficiency(pp)'!H69),2))*RAA!O69</f>
        <v>3.3912502425192337E-2</v>
      </c>
    </row>
    <row r="70" spans="1:17">
      <c r="A70" s="51"/>
      <c r="B70" s="51" t="s">
        <v>12</v>
      </c>
      <c r="C70" s="30" t="s">
        <v>28</v>
      </c>
      <c r="D70" s="31">
        <f xml:space="preserve"> TAA!J27</f>
        <v>23.186</v>
      </c>
      <c r="E70" s="31"/>
      <c r="F70" s="29">
        <v>0.1</v>
      </c>
      <c r="G70" s="31">
        <v>1.6</v>
      </c>
      <c r="H70" s="31">
        <v>27</v>
      </c>
      <c r="I70" s="26">
        <f>pp!$B$90/(RAA!F70*PbPb!$B$90)*PbPb!D70/(pp!D70*D70)*'efficiency(pp)'!D70/'efficiency(PbPb)'!D70</f>
        <v>0.32591187593636656</v>
      </c>
      <c r="J70" s="26">
        <f xml:space="preserve"> SQRT(POWER(PbPb!E70/PbPb!D70,2)+POWER(pp!E70/pp!D70,2))*I70</f>
        <v>1.7479649062482533E-2</v>
      </c>
      <c r="K70" s="42"/>
      <c r="L70" s="40">
        <f>pp!$B$90/(F70*PbPb!$B$90)*PbPb!F70/(pp!F70*D70)*'efficiency(pp)'!F70/'efficiency(PbPb)'!F70</f>
        <v>0.31173306935415113</v>
      </c>
      <c r="M70" s="26">
        <f xml:space="preserve"> SQRT(POWER(PbPb!G70/PbPb!F70,2)+POWER(pp!G70/pp!F70,2))*RAA!L70</f>
        <v>1.8721871202606662E-2</v>
      </c>
      <c r="N70" s="26">
        <f xml:space="preserve"> SQRT(POWER([3]Total_pbpb!$J$2,2)+POWER([3]Total_pp!$J$2,2)+POWER([3]Total_pbpb!$E$2,2)+POWER([3]Total_pbpb!$D$2*(1-'efficiency(PbPb)'!F70/'efficiency(pp)'!F70),2))*L70</f>
        <v>3.8225758371052118E-2</v>
      </c>
      <c r="O70" s="47">
        <f>pp!$B$90/($F70*PbPb!$B$90)*PbPb!H70/(pp!H70*$D70)*'efficiency(pp)'!H70/'efficiency(PbPb)'!H70</f>
        <v>0.40587807576456009</v>
      </c>
      <c r="P70" s="26">
        <f xml:space="preserve"> SQRT(POWER(PbPb!I70/PbPb!H70,2)+POWER(pp!I70/pp!H70,2))*RAA!O70</f>
        <v>6.6250617442983911E-2</v>
      </c>
      <c r="Q70" s="26">
        <f xml:space="preserve"> SQRT(POWER([3]Total_pbpb!$O$2,2)+POWER([3]Total_pp!$O$2,2)+POWER([3]Total_pbpb!$E$2,2)+POWER([3]Total_pbpb!$D$2*(1-'efficiency(PbPb)'!H70/'efficiency(pp)'!H70),2))*RAA!O70</f>
        <v>4.6834864373640823E-2</v>
      </c>
    </row>
    <row r="71" spans="1:17">
      <c r="A71" s="51"/>
      <c r="B71" s="51"/>
      <c r="C71" s="30" t="s">
        <v>29</v>
      </c>
      <c r="D71" s="31">
        <f xml:space="preserve"> TAA!J28</f>
        <v>14.478</v>
      </c>
      <c r="E71" s="31"/>
      <c r="F71" s="29">
        <v>0.1</v>
      </c>
      <c r="G71" s="31">
        <v>1.6</v>
      </c>
      <c r="H71" s="31">
        <v>27</v>
      </c>
      <c r="I71" s="26">
        <f>pp!$B$90/(RAA!F71*PbPb!$B$90)*PbPb!D71/(pp!D71*D71)*'efficiency(pp)'!D71/'efficiency(PbPb)'!D71</f>
        <v>0.39170265232330254</v>
      </c>
      <c r="J71" s="26">
        <f xml:space="preserve"> SQRT(POWER(PbPb!E71/PbPb!D71,2)+POWER(pp!E71/pp!D71,2))*I71</f>
        <v>2.0827168725027996E-2</v>
      </c>
      <c r="K71" s="42"/>
      <c r="L71" s="40">
        <f>pp!$B$90/(F71*PbPb!$B$90)*PbPb!F71/(pp!F71*D71)*'efficiency(pp)'!F71/'efficiency(PbPb)'!F71</f>
        <v>0.39646923657548866</v>
      </c>
      <c r="M71" s="26">
        <f xml:space="preserve"> SQRT(POWER(PbPb!G71/PbPb!F71,2)+POWER(pp!G71/pp!F71,2))*RAA!L71</f>
        <v>2.3359654866212741E-2</v>
      </c>
      <c r="N71" s="26">
        <f xml:space="preserve"> SQRT(POWER([3]Total_pbpb!$J$2,2)+POWER([3]Total_pp!$J$2,2)+POWER([3]Total_pbpb!$E$2,2)+POWER([3]Total_pbpb!$D$2*(1-'efficiency(PbPb)'!F71/'efficiency(pp)'!F71),2))*L71</f>
        <v>4.2877492473681778E-2</v>
      </c>
      <c r="O71" s="47">
        <f>pp!$B$90/($F71*PbPb!$B$90)*PbPb!H71/(pp!H71*$D71)*'efficiency(pp)'!H71/'efficiency(PbPb)'!H71</f>
        <v>0.36689759151160395</v>
      </c>
      <c r="P71" s="26">
        <f xml:space="preserve"> SQRT(POWER(PbPb!I71/PbPb!H71,2)+POWER(pp!I71/pp!H71,2))*RAA!O71</f>
        <v>6.4930638200305868E-2</v>
      </c>
      <c r="Q71" s="26">
        <f xml:space="preserve"> SQRT(POWER([3]Total_pbpb!$O$2,2)+POWER([3]Total_pp!$O$2,2)+POWER([3]Total_pbpb!$E$2,2)+POWER([3]Total_pbpb!$D$2*(1-'efficiency(PbPb)'!H71/'efficiency(pp)'!H71),2))*RAA!O71</f>
        <v>3.6363722708396988E-2</v>
      </c>
    </row>
    <row r="72" spans="1:17">
      <c r="A72" s="51"/>
      <c r="B72" s="51"/>
      <c r="C72" s="30" t="s">
        <v>30</v>
      </c>
      <c r="D72" s="31">
        <f xml:space="preserve"> TAA!J29</f>
        <v>8.7829999999999995</v>
      </c>
      <c r="E72" s="31"/>
      <c r="F72" s="29">
        <v>0.1</v>
      </c>
      <c r="G72" s="31">
        <v>1.6</v>
      </c>
      <c r="H72" s="31">
        <v>27</v>
      </c>
      <c r="I72" s="26">
        <f>pp!$B$90/(RAA!F72*PbPb!$B$90)*PbPb!D72/(pp!D72*D72)*'efficiency(pp)'!D72/'efficiency(PbPb)'!D72</f>
        <v>0.44908754835250009</v>
      </c>
      <c r="J72" s="26">
        <f xml:space="preserve"> SQRT(POWER(PbPb!E72/PbPb!D72,2)+POWER(pp!E72/pp!D72,2))*I72</f>
        <v>2.4597199188386782E-2</v>
      </c>
      <c r="K72" s="42"/>
      <c r="L72" s="40">
        <f>pp!$B$90/(F72*PbPb!$B$90)*PbPb!F72/(pp!F72*D72)*'efficiency(pp)'!F72/'efficiency(PbPb)'!F72</f>
        <v>0.44669070705732317</v>
      </c>
      <c r="M72" s="26">
        <f xml:space="preserve"> SQRT(POWER(PbPb!G72/PbPb!F72,2)+POWER(pp!G72/pp!F72,2))*RAA!L72</f>
        <v>2.7364091496673657E-2</v>
      </c>
      <c r="N72" s="26">
        <f xml:space="preserve"> SQRT(POWER([3]Total_pbpb!$J$2,2)+POWER([3]Total_pp!$J$2,2)+POWER([3]Total_pbpb!$E$2,2)+POWER([3]Total_pbpb!$D$2*(1-'efficiency(PbPb)'!F72/'efficiency(pp)'!F72),2))*L72</f>
        <v>4.4796860347667083E-2</v>
      </c>
      <c r="O72" s="47">
        <f>pp!$B$90/($F72*PbPb!$B$90)*PbPb!H72/(pp!H72*$D72)*'efficiency(pp)'!H72/'efficiency(PbPb)'!H72</f>
        <v>0.46423304603559823</v>
      </c>
      <c r="P72" s="26">
        <f xml:space="preserve"> SQRT(POWER(PbPb!I72/PbPb!H72,2)+POWER(pp!I72/pp!H72,2))*RAA!O72</f>
        <v>8.3077383578958122E-2</v>
      </c>
      <c r="Q72" s="26">
        <f xml:space="preserve"> SQRT(POWER([3]Total_pbpb!$O$2,2)+POWER([3]Total_pp!$O$2,2)+POWER([3]Total_pbpb!$E$2,2)+POWER([3]Total_pbpb!$D$2*(1-'efficiency(PbPb)'!H72/'efficiency(pp)'!H72),2))*RAA!O72</f>
        <v>4.1025137543836319E-2</v>
      </c>
    </row>
    <row r="73" spans="1:17">
      <c r="A73" s="51"/>
      <c r="B73" s="51"/>
      <c r="C73" s="30" t="s">
        <v>31</v>
      </c>
      <c r="D73" s="31">
        <f xml:space="preserve"> TAA!J30</f>
        <v>5.0890000000000004</v>
      </c>
      <c r="E73" s="31"/>
      <c r="F73" s="29">
        <v>0.1</v>
      </c>
      <c r="G73" s="31">
        <v>1.6</v>
      </c>
      <c r="H73" s="31">
        <v>27</v>
      </c>
      <c r="I73" s="26">
        <f>pp!$B$90/(RAA!F73*PbPb!$B$90)*PbPb!D73/(pp!D73*D73)*'efficiency(pp)'!D73/'efficiency(PbPb)'!D73</f>
        <v>0.48433410471900523</v>
      </c>
      <c r="J73" s="26">
        <f xml:space="preserve"> SQRT(POWER(PbPb!E73/PbPb!D73,2)+POWER(pp!E73/pp!D73,2))*I73</f>
        <v>2.8747516965730857E-2</v>
      </c>
      <c r="K73" s="42"/>
      <c r="L73" s="40">
        <f>pp!$B$90/(F73*PbPb!$B$90)*PbPb!F73/(pp!F73*D73)*'efficiency(pp)'!F73/'efficiency(PbPb)'!F73</f>
        <v>0.46646563569145355</v>
      </c>
      <c r="M73" s="26">
        <f xml:space="preserve"> SQRT(POWER(PbPb!G73/PbPb!F73,2)+POWER(pp!G73/pp!F73,2))*RAA!L73</f>
        <v>3.1371252989207961E-2</v>
      </c>
      <c r="N73" s="26">
        <f xml:space="preserve"> SQRT(POWER([3]Total_pbpb!$J$2,2)+POWER([3]Total_pp!$J$2,2)+POWER([3]Total_pbpb!$E$2,2)+POWER([3]Total_pbpb!$D$2*(1-'efficiency(PbPb)'!F73/'efficiency(pp)'!F73),2))*L73</f>
        <v>4.5865270888926515E-2</v>
      </c>
      <c r="O73" s="47">
        <f>pp!$B$90/($F73*PbPb!$B$90)*PbPb!H73/(pp!H73*$D73)*'efficiency(pp)'!H73/'efficiency(PbPb)'!H73</f>
        <v>0.58541026525593531</v>
      </c>
      <c r="P73" s="26">
        <f xml:space="preserve"> SQRT(POWER(PbPb!I73/PbPb!H73,2)+POWER(pp!I73/pp!H73,2))*RAA!O73</f>
        <v>0.10675388176307343</v>
      </c>
      <c r="Q73" s="26">
        <f xml:space="preserve"> SQRT(POWER([3]Total_pbpb!$O$2,2)+POWER([3]Total_pp!$O$2,2)+POWER([3]Total_pbpb!$E$2,2)+POWER([3]Total_pbpb!$D$2*(1-'efficiency(PbPb)'!H73/'efficiency(pp)'!H73),2))*RAA!O73</f>
        <v>4.8618061202922835E-2</v>
      </c>
    </row>
    <row r="74" spans="1:17">
      <c r="A74" s="51"/>
      <c r="B74" s="51"/>
      <c r="C74" s="30" t="s">
        <v>32</v>
      </c>
      <c r="D74" s="31">
        <f xml:space="preserve"> TAA!J31</f>
        <v>2.7480000000000002</v>
      </c>
      <c r="E74" s="31"/>
      <c r="F74" s="29">
        <v>0.1</v>
      </c>
      <c r="G74" s="31">
        <v>1.6</v>
      </c>
      <c r="H74" s="31">
        <v>27</v>
      </c>
      <c r="I74" s="26">
        <f>pp!$B$90/(RAA!F74*PbPb!$B$90)*PbPb!D74/(pp!D74*D74)*'efficiency(pp)'!D74/'efficiency(PbPb)'!D74</f>
        <v>0.61810549423326677</v>
      </c>
      <c r="J74" s="26">
        <f xml:space="preserve"> SQRT(POWER(PbPb!E74/PbPb!D74,2)+POWER(pp!E74/pp!D74,2))*I74</f>
        <v>4.0280781748939509E-2</v>
      </c>
      <c r="K74" s="42"/>
      <c r="L74" s="40">
        <f>pp!$B$90/(F74*PbPb!$B$90)*PbPb!F74/(pp!F74*D74)*'efficiency(pp)'!F74/'efficiency(PbPb)'!F74</f>
        <v>0.62334757898960014</v>
      </c>
      <c r="M74" s="26">
        <f xml:space="preserve"> SQRT(POWER(PbPb!G74/PbPb!F74,2)+POWER(pp!G74/pp!F74,2))*RAA!L74</f>
        <v>4.5733835828784368E-2</v>
      </c>
      <c r="N74" s="26">
        <f xml:space="preserve"> SQRT(POWER([3]Total_pbpb!$J$2,2)+POWER([3]Total_pp!$J$2,2)+POWER([3]Total_pbpb!$E$2,2)+POWER([3]Total_pbpb!$D$2*(1-'efficiency(PbPb)'!F74/'efficiency(pp)'!F74),2))*L74</f>
        <v>6.2105486668501082E-2</v>
      </c>
      <c r="O74" s="47">
        <f>pp!$B$90/($F74*PbPb!$B$90)*PbPb!H74/(pp!H74*$D74)*'efficiency(pp)'!H74/'efficiency(PbPb)'!H74</f>
        <v>0.59161806765305403</v>
      </c>
      <c r="P74" s="26">
        <f xml:space="preserve"> SQRT(POWER(PbPb!I74/PbPb!H74,2)+POWER(pp!I74/pp!H74,2))*RAA!O74</f>
        <v>0.13041702270003666</v>
      </c>
      <c r="Q74" s="26">
        <f xml:space="preserve"> SQRT(POWER([3]Total_pbpb!$O$2,2)+POWER([3]Total_pp!$O$2,2)+POWER([3]Total_pbpb!$E$2,2)+POWER([3]Total_pbpb!$D$2*(1-'efficiency(PbPb)'!H74/'efficiency(pp)'!H74),2))*RAA!O74</f>
        <v>4.6898813975185354E-2</v>
      </c>
    </row>
    <row r="75" spans="1:17">
      <c r="A75" s="51"/>
      <c r="B75" s="51"/>
      <c r="C75" s="30" t="s">
        <v>33</v>
      </c>
      <c r="D75" s="31">
        <f xml:space="preserve"> TAA!J32</f>
        <v>0.46800000000000003</v>
      </c>
      <c r="E75" s="31"/>
      <c r="F75" s="29">
        <v>0.5</v>
      </c>
      <c r="G75" s="31">
        <v>1.6</v>
      </c>
      <c r="H75" s="31">
        <v>27</v>
      </c>
      <c r="I75" s="26">
        <f>pp!$B$90/(RAA!F75*PbPb!$B$90)*PbPb!D75/(pp!D75*D75)*'efficiency(pp)'!D75/'efficiency(PbPb)'!D75</f>
        <v>0.62318817445302377</v>
      </c>
      <c r="J75" s="26">
        <f xml:space="preserve"> SQRT(POWER(PbPb!E75/PbPb!D75,2)+POWER(pp!E75/pp!D75,2))*I75</f>
        <v>3.9212981949442442E-2</v>
      </c>
      <c r="K75" s="42"/>
      <c r="L75" s="40">
        <f>pp!$B$90/(F75*PbPb!$B$90)*PbPb!F75/(pp!F75*D75)*'efficiency(pp)'!F75/'efficiency(PbPb)'!F75</f>
        <v>0.60592753054785242</v>
      </c>
      <c r="M75" s="26">
        <f xml:space="preserve"> SQRT(POWER(PbPb!G75/PbPb!F75,2)+POWER(pp!G75/pp!F75,2))*RAA!L75</f>
        <v>4.3618234584914449E-2</v>
      </c>
      <c r="N75" s="26">
        <f xml:space="preserve"> SQRT(POWER([3]Total_pbpb!$J$2,2)+POWER([3]Total_pp!$J$2,2)+POWER([3]Total_pbpb!$E$2,2)+POWER([3]Total_pbpb!$D$2*(1-'efficiency(PbPb)'!F75/'efficiency(pp)'!F75),2))*L75</f>
        <v>5.2477549147718613E-2</v>
      </c>
      <c r="O75" s="47">
        <f>pp!$B$90/($F75*PbPb!$B$90)*PbPb!H75/(pp!H75*$D75)*'efficiency(pp)'!H75/'efficiency(PbPb)'!H75</f>
        <v>0.72146756449985061</v>
      </c>
      <c r="P75" s="26">
        <f xml:space="preserve"> SQRT(POWER(PbPb!I75/PbPb!H75,2)+POWER(pp!I75/pp!H75,2))*RAA!O75</f>
        <v>0.15104119237626107</v>
      </c>
      <c r="Q75" s="26">
        <f xml:space="preserve"> SQRT(POWER([3]Total_pbpb!$O$2,2)+POWER([3]Total_pp!$O$2,2)+POWER([3]Total_pbpb!$E$2,2)+POWER([3]Total_pbpb!$D$2*(1-'efficiency(PbPb)'!H75/'efficiency(pp)'!H75),2))*RAA!O75</f>
        <v>5.8280468300697129E-2</v>
      </c>
    </row>
    <row r="76" spans="1:17">
      <c r="A76" s="51"/>
      <c r="B76" s="51" t="s">
        <v>43</v>
      </c>
      <c r="C76" s="30" t="s">
        <v>28</v>
      </c>
      <c r="D76" s="31">
        <f xml:space="preserve"> TAA!J27</f>
        <v>23.186</v>
      </c>
      <c r="E76" s="31"/>
      <c r="F76" s="29">
        <v>0.1</v>
      </c>
      <c r="G76" s="31">
        <v>1.6</v>
      </c>
      <c r="H76" s="31">
        <v>3.5</v>
      </c>
      <c r="I76" s="26">
        <f>pp!$B$90/(RAA!F76*PbPb!$B$90)*PbPb!D76/(pp!D76*D76)*'efficiency(pp)'!D76/'efficiency(PbPb)'!D76</f>
        <v>0.37771452980157638</v>
      </c>
      <c r="J76" s="26">
        <f xml:space="preserve"> SQRT(POWER(PbPb!E76/PbPb!D76,2)+POWER(pp!E76/pp!D76,2))*I76</f>
        <v>2.8003307197589051E-2</v>
      </c>
      <c r="K76" s="42"/>
      <c r="L76" s="40">
        <f>pp!$B$90/(F76*PbPb!$B$90)*PbPb!F76/(pp!F76*D76)*'efficiency(pp)'!F76/'efficiency(PbPb)'!F76</f>
        <v>0.35933092745150291</v>
      </c>
      <c r="M76" s="26">
        <f xml:space="preserve"> SQRT(POWER(PbPb!G76/PbPb!F76,2)+POWER(pp!G76/pp!F76,2))*RAA!L76</f>
        <v>2.93235724262382E-2</v>
      </c>
      <c r="N76" s="26">
        <f xml:space="preserve"> SQRT(POWER([3]Total_pbpb!$J$2,2)+POWER([3]Total_pp!$J$2,2)+POWER([3]Total_pbpb!$E$2,2)+POWER([3]Total_pbpb!$D$2*(1-'efficiency(PbPb)'!F76/'efficiency(pp)'!F76),2))*L76</f>
        <v>4.8710990637037946E-2</v>
      </c>
      <c r="O76" s="47">
        <f>pp!$B$90/($F76*PbPb!$B$90)*PbPb!H76/(pp!H76*$D76)*'efficiency(pp)'!H76/'efficiency(PbPb)'!H76</f>
        <v>0.50231814136067443</v>
      </c>
      <c r="P76" s="26">
        <f xml:space="preserve"> SQRT(POWER(PbPb!I76/PbPb!H76,2)+POWER(pp!I76/pp!H76,2))*RAA!O76</f>
        <v>0.12456118581707044</v>
      </c>
      <c r="Q76" s="26">
        <f xml:space="preserve"> SQRT(POWER([3]Total_pbpb!$O$2,2)+POWER([3]Total_pp!$O$2,2)+POWER([3]Total_pbpb!$E$2,2)+POWER([3]Total_pbpb!$D$2*(1-'efficiency(PbPb)'!H76/'efficiency(pp)'!H76),2))*RAA!O76</f>
        <v>6.4458538007596336E-2</v>
      </c>
    </row>
    <row r="77" spans="1:17">
      <c r="A77" s="51"/>
      <c r="B77" s="51"/>
      <c r="C77" s="30" t="s">
        <v>29</v>
      </c>
      <c r="D77" s="31">
        <f xml:space="preserve"> TAA!J28</f>
        <v>14.478</v>
      </c>
      <c r="E77" s="31"/>
      <c r="F77" s="29">
        <v>0.1</v>
      </c>
      <c r="G77" s="31">
        <v>1.6</v>
      </c>
      <c r="H77" s="31">
        <v>3.5</v>
      </c>
      <c r="I77" s="26">
        <f>pp!$B$90/(RAA!F77*PbPb!$B$90)*PbPb!D77/(pp!D77*D77)*'efficiency(pp)'!D77/'efficiency(PbPb)'!D77</f>
        <v>0.4541711235602755</v>
      </c>
      <c r="J77" s="26">
        <f xml:space="preserve"> SQRT(POWER(PbPb!E77/PbPb!D77,2)+POWER(pp!E77/pp!D77,2))*I77</f>
        <v>3.3796048455199831E-2</v>
      </c>
      <c r="K77" s="42"/>
      <c r="L77" s="40">
        <f>pp!$B$90/(F77*PbPb!$B$90)*PbPb!F77/(pp!F77*D77)*'efficiency(pp)'!F77/'efficiency(PbPb)'!F77</f>
        <v>0.45640213133978075</v>
      </c>
      <c r="M77" s="26">
        <f xml:space="preserve"> SQRT(POWER(PbPb!G77/PbPb!F77,2)+POWER(pp!G77/pp!F77,2))*RAA!L77</f>
        <v>3.610540267653925E-2</v>
      </c>
      <c r="N77" s="26">
        <f xml:space="preserve"> SQRT(POWER([3]Total_pbpb!$J$2,2)+POWER([3]Total_pp!$J$2,2)+POWER([3]Total_pbpb!$E$2,2)+POWER([3]Total_pbpb!$D$2*(1-'efficiency(PbPb)'!F77/'efficiency(pp)'!F77),2))*L77</f>
        <v>5.3656329835906652E-2</v>
      </c>
      <c r="O77" s="47">
        <f>pp!$B$90/($F77*PbPb!$B$90)*PbPb!H77/(pp!H77*$D77)*'efficiency(pp)'!H77/'efficiency(PbPb)'!H77</f>
        <v>0.43415370175089057</v>
      </c>
      <c r="P77" s="26">
        <f xml:space="preserve"> SQRT(POWER(PbPb!I77/PbPb!H77,2)+POWER(pp!I77/pp!H77,2))*RAA!O77</f>
        <v>0.10558870281481722</v>
      </c>
      <c r="Q77" s="26">
        <f xml:space="preserve"> SQRT(POWER([3]Total_pbpb!$O$2,2)+POWER([3]Total_pp!$O$2,2)+POWER([3]Total_pbpb!$E$2,2)+POWER([3]Total_pbpb!$D$2*(1-'efficiency(PbPb)'!H77/'efficiency(pp)'!H77),2))*RAA!O77</f>
        <v>5.2342313123473178E-2</v>
      </c>
    </row>
    <row r="78" spans="1:17">
      <c r="A78" s="51"/>
      <c r="B78" s="51"/>
      <c r="C78" s="30" t="s">
        <v>30</v>
      </c>
      <c r="D78" s="31">
        <f xml:space="preserve"> TAA!J29</f>
        <v>8.7829999999999995</v>
      </c>
      <c r="E78" s="31"/>
      <c r="F78" s="29">
        <v>0.1</v>
      </c>
      <c r="G78" s="31">
        <v>1.6</v>
      </c>
      <c r="H78" s="31">
        <v>3.5</v>
      </c>
      <c r="I78" s="26">
        <f>pp!$B$90/(RAA!F78*PbPb!$B$90)*PbPb!D78/(pp!D78*D78)*'efficiency(pp)'!D78/'efficiency(PbPb)'!D78</f>
        <v>0.52657345567162561</v>
      </c>
      <c r="J78" s="26">
        <f xml:space="preserve"> SQRT(POWER(PbPb!E78/PbPb!D78,2)+POWER(pp!E78/pp!D78,2))*I78</f>
        <v>3.9108660834227503E-2</v>
      </c>
      <c r="K78" s="42"/>
      <c r="L78" s="40">
        <f>pp!$B$90/(F78*PbPb!$B$90)*PbPb!F78/(pp!F78*D78)*'efficiency(pp)'!F78/'efficiency(PbPb)'!F78</f>
        <v>0.5136798559573813</v>
      </c>
      <c r="M78" s="26">
        <f xml:space="preserve"> SQRT(POWER(PbPb!G78/PbPb!F78,2)+POWER(pp!G78/pp!F78,2))*RAA!L78</f>
        <v>4.178239124943877E-2</v>
      </c>
      <c r="N78" s="26">
        <f xml:space="preserve"> SQRT(POWER([3]Total_pbpb!$J$2,2)+POWER([3]Total_pp!$J$2,2)+POWER([3]Total_pbpb!$E$2,2)+POWER([3]Total_pbpb!$D$2*(1-'efficiency(PbPb)'!F78/'efficiency(pp)'!F78),2))*L78</f>
        <v>5.633753108391109E-2</v>
      </c>
      <c r="O78" s="47">
        <f>pp!$B$90/($F78*PbPb!$B$90)*PbPb!H78/(pp!H78*$D78)*'efficiency(pp)'!H78/'efficiency(PbPb)'!H78</f>
        <v>0.6114218512400923</v>
      </c>
      <c r="P78" s="26">
        <f xml:space="preserve"> SQRT(POWER(PbPb!I78/PbPb!H78,2)+POWER(pp!I78/pp!H78,2))*RAA!O78</f>
        <v>0.1616702498234347</v>
      </c>
      <c r="Q78" s="26">
        <f xml:space="preserve"> SQRT(POWER([3]Total_pbpb!$O$2,2)+POWER([3]Total_pp!$O$2,2)+POWER([3]Total_pbpb!$E$2,2)+POWER([3]Total_pbpb!$D$2*(1-'efficiency(PbPb)'!H78/'efficiency(pp)'!H78),2))*RAA!O78</f>
        <v>6.6366565319721654E-2</v>
      </c>
    </row>
    <row r="79" spans="1:17">
      <c r="A79" s="51"/>
      <c r="B79" s="51"/>
      <c r="C79" s="30" t="s">
        <v>31</v>
      </c>
      <c r="D79" s="31">
        <f xml:space="preserve"> TAA!J30</f>
        <v>5.0890000000000004</v>
      </c>
      <c r="E79" s="31"/>
      <c r="F79" s="29">
        <v>0.1</v>
      </c>
      <c r="G79" s="31">
        <v>1.6</v>
      </c>
      <c r="H79" s="31">
        <v>3.5</v>
      </c>
      <c r="I79" s="26">
        <f>pp!$B$90/(RAA!F79*PbPb!$B$90)*PbPb!D79/(pp!D79*D79)*'efficiency(pp)'!D79/'efficiency(PbPb)'!D79</f>
        <v>0.51534153551340767</v>
      </c>
      <c r="J79" s="26">
        <f xml:space="preserve"> SQRT(POWER(PbPb!E79/PbPb!D79,2)+POWER(pp!E79/pp!D79,2))*I79</f>
        <v>4.0579216137231866E-2</v>
      </c>
      <c r="K79" s="42"/>
      <c r="L79" s="40">
        <f>pp!$B$90/(F79*PbPb!$B$90)*PbPb!F79/(pp!F79*D79)*'efficiency(pp)'!F79/'efficiency(PbPb)'!F79</f>
        <v>0.50864046423985887</v>
      </c>
      <c r="M79" s="26">
        <f xml:space="preserve"> SQRT(POWER(PbPb!G79/PbPb!F79,2)+POWER(pp!G79/pp!F79,2))*RAA!L79</f>
        <v>4.419813829719977E-2</v>
      </c>
      <c r="N79" s="26">
        <f xml:space="preserve"> SQRT(POWER([3]Total_pbpb!$J$2,2)+POWER([3]Total_pp!$J$2,2)+POWER([3]Total_pbpb!$E$2,2)+POWER([3]Total_pbpb!$D$2*(1-'efficiency(PbPb)'!F79/'efficiency(pp)'!F79),2))*L79</f>
        <v>5.323733574234514E-2</v>
      </c>
      <c r="O79" s="47">
        <f>pp!$B$90/($F79*PbPb!$B$90)*PbPb!H79/(pp!H79*$D79)*'efficiency(pp)'!H79/'efficiency(PbPb)'!H79</f>
        <v>0.5570850388854246</v>
      </c>
      <c r="P79" s="26">
        <f xml:space="preserve"> SQRT(POWER(PbPb!I79/PbPb!H79,2)+POWER(pp!I79/pp!H79,2))*RAA!O79</f>
        <v>0.16010411155388382</v>
      </c>
      <c r="Q79" s="26">
        <f xml:space="preserve"> SQRT(POWER([3]Total_pbpb!$O$2,2)+POWER([3]Total_pp!$O$2,2)+POWER([3]Total_pbpb!$E$2,2)+POWER([3]Total_pbpb!$D$2*(1-'efficiency(PbPb)'!H79/'efficiency(pp)'!H79),2))*RAA!O79</f>
        <v>5.0525306950055839E-2</v>
      </c>
    </row>
    <row r="80" spans="1:17">
      <c r="A80" s="51"/>
      <c r="B80" s="51"/>
      <c r="C80" s="30" t="s">
        <v>32</v>
      </c>
      <c r="D80" s="31">
        <f xml:space="preserve"> TAA!J31</f>
        <v>2.7480000000000002</v>
      </c>
      <c r="E80" s="31"/>
      <c r="F80" s="29">
        <v>0.1</v>
      </c>
      <c r="G80" s="31">
        <v>1.6</v>
      </c>
      <c r="H80" s="31">
        <v>3.5</v>
      </c>
      <c r="I80" s="26">
        <f>pp!$B$90/(RAA!F80*PbPb!$B$90)*PbPb!D80/(pp!D80*D80)*'efficiency(pp)'!D80/'efficiency(PbPb)'!D80</f>
        <v>0.70297807053012529</v>
      </c>
      <c r="J80" s="26">
        <f xml:space="preserve"> SQRT(POWER(PbPb!E80/PbPb!D80,2)+POWER(pp!E80/pp!D80,2))*I80</f>
        <v>6.046593017881105E-2</v>
      </c>
      <c r="K80" s="42"/>
      <c r="L80" s="40">
        <f>pp!$B$90/(F80*PbPb!$B$90)*PbPb!F80/(pp!F80*D80)*'efficiency(pp)'!F80/'efficiency(PbPb)'!F80</f>
        <v>0.70083973557333112</v>
      </c>
      <c r="M80" s="26">
        <f xml:space="preserve"> SQRT(POWER(PbPb!G80/PbPb!F80,2)+POWER(pp!G80/pp!F80,2))*RAA!L80</f>
        <v>6.6874190018828175E-2</v>
      </c>
      <c r="N80" s="26">
        <f xml:space="preserve"> SQRT(POWER([3]Total_pbpb!$J$2,2)+POWER([3]Total_pp!$J$2,2)+POWER([3]Total_pbpb!$E$2,2)+POWER([3]Total_pbpb!$D$2*(1-'efficiency(PbPb)'!F80/'efficiency(pp)'!F80),2))*L80</f>
        <v>7.8873036293076043E-2</v>
      </c>
      <c r="O80" s="47">
        <f>pp!$B$90/($F80*PbPb!$B$90)*PbPb!H80/(pp!H80*$D80)*'efficiency(pp)'!H80/'efficiency(PbPb)'!H80</f>
        <v>0.71104686176671617</v>
      </c>
      <c r="P80" s="26">
        <f xml:space="preserve"> SQRT(POWER(PbPb!I80/PbPb!H80,2)+POWER(pp!I80/pp!H80,2))*RAA!O80</f>
        <v>0.23102894341073965</v>
      </c>
      <c r="Q80" s="26">
        <f xml:space="preserve"> SQRT(POWER([3]Total_pbpb!$O$2,2)+POWER([3]Total_pp!$O$2,2)+POWER([3]Total_pbpb!$E$2,2)+POWER([3]Total_pbpb!$D$2*(1-'efficiency(PbPb)'!H80/'efficiency(pp)'!H80),2))*RAA!O80</f>
        <v>6.629011394399327E-2</v>
      </c>
    </row>
    <row r="81" spans="1:17">
      <c r="A81" s="51"/>
      <c r="B81" s="51"/>
      <c r="C81" s="30" t="s">
        <v>33</v>
      </c>
      <c r="D81" s="31">
        <f xml:space="preserve"> TAA!J32</f>
        <v>0.46800000000000003</v>
      </c>
      <c r="E81" s="31"/>
      <c r="F81" s="29">
        <v>0.5</v>
      </c>
      <c r="G81" s="31">
        <v>1.6</v>
      </c>
      <c r="H81" s="31">
        <v>3.5</v>
      </c>
      <c r="I81" s="26">
        <f>pp!$B$90/(RAA!F81*PbPb!$B$90)*PbPb!D81/(pp!D81*D81)*'efficiency(pp)'!D81/'efficiency(PbPb)'!D81</f>
        <v>0.69156833314047261</v>
      </c>
      <c r="J81" s="26">
        <f xml:space="preserve"> SQRT(POWER(PbPb!E81/PbPb!D81,2)+POWER(pp!E81/pp!D81,2))*I81</f>
        <v>5.6609816411060242E-2</v>
      </c>
      <c r="K81" s="42"/>
      <c r="L81" s="40">
        <f>pp!$B$90/(F81*PbPb!$B$90)*PbPb!F81/(pp!F81*D81)*'efficiency(pp)'!F81/'efficiency(PbPb)'!F81</f>
        <v>0.63482024540851423</v>
      </c>
      <c r="M81" s="26">
        <f xml:space="preserve"> SQRT(POWER(PbPb!G81/PbPb!F81,2)+POWER(pp!G81/pp!F81,2))*RAA!L81</f>
        <v>5.9492810098258617E-2</v>
      </c>
      <c r="N81" s="26">
        <f xml:space="preserve"> SQRT(POWER([3]Total_pbpb!$J$2,2)+POWER([3]Total_pp!$J$2,2)+POWER([3]Total_pbpb!$E$2,2)+POWER([3]Total_pbpb!$D$2*(1-'efficiency(PbPb)'!F81/'efficiency(pp)'!F81),2))*L81</f>
        <v>5.9204792962247905E-2</v>
      </c>
      <c r="O81" s="47">
        <f>pp!$B$90/($F81*PbPb!$B$90)*PbPb!H81/(pp!H81*$D81)*'efficiency(pp)'!H81/'efficiency(PbPb)'!H81</f>
        <v>1.0808749158305262</v>
      </c>
      <c r="P81" s="26">
        <f xml:space="preserve"> SQRT(POWER(PbPb!I81/PbPb!H81,2)+POWER(pp!I81/pp!H81,2))*RAA!O81</f>
        <v>0.30435385219858369</v>
      </c>
      <c r="Q81" s="26">
        <f xml:space="preserve"> SQRT(POWER([3]Total_pbpb!$O$2,2)+POWER([3]Total_pp!$O$2,2)+POWER([3]Total_pbpb!$E$2,2)+POWER([3]Total_pbpb!$D$2*(1-'efficiency(PbPb)'!H81/'efficiency(pp)'!H81),2))*RAA!O81</f>
        <v>9.9855354305602134E-2</v>
      </c>
    </row>
    <row r="82" spans="1:17">
      <c r="A82" s="32"/>
      <c r="B82" s="32"/>
    </row>
    <row r="83" spans="1:17">
      <c r="A83" s="32"/>
      <c r="B83" s="32"/>
    </row>
    <row r="84" spans="1:17">
      <c r="A84" s="32"/>
      <c r="B84" s="32"/>
    </row>
    <row r="85" spans="1:17">
      <c r="A85" s="32"/>
      <c r="B85" s="32"/>
    </row>
    <row r="86" spans="1:17">
      <c r="A86" s="32"/>
      <c r="B86" s="32"/>
    </row>
    <row r="87" spans="1:17">
      <c r="A87" s="32"/>
      <c r="B87" s="32"/>
    </row>
    <row r="88" spans="1:17">
      <c r="A88" s="32"/>
      <c r="B88" s="32"/>
    </row>
  </sheetData>
  <mergeCells count="18">
    <mergeCell ref="A64:A81"/>
    <mergeCell ref="B64:B69"/>
    <mergeCell ref="B70:B75"/>
    <mergeCell ref="B76:B81"/>
    <mergeCell ref="A34:A45"/>
    <mergeCell ref="B34:B39"/>
    <mergeCell ref="B40:B45"/>
    <mergeCell ref="A46:A51"/>
    <mergeCell ref="B46:B51"/>
    <mergeCell ref="A52:A63"/>
    <mergeCell ref="B52:B57"/>
    <mergeCell ref="B58:B63"/>
    <mergeCell ref="A2:A8"/>
    <mergeCell ref="C2:C14"/>
    <mergeCell ref="A10:A11"/>
    <mergeCell ref="A12:A14"/>
    <mergeCell ref="A15:A33"/>
    <mergeCell ref="B15:B3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showRuler="0" workbookViewId="0">
      <selection activeCell="I27" sqref="I27:K32"/>
    </sheetView>
  </sheetViews>
  <sheetFormatPr baseColWidth="10" defaultRowHeight="15" x14ac:dyDescent="0"/>
  <sheetData>
    <row r="1" spans="1:11">
      <c r="A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65</v>
      </c>
      <c r="H1" t="s">
        <v>67</v>
      </c>
      <c r="I1" t="s">
        <v>68</v>
      </c>
      <c r="J1" t="s">
        <v>69</v>
      </c>
      <c r="K1" t="s">
        <v>65</v>
      </c>
    </row>
    <row r="2" spans="1:11">
      <c r="C2" t="s">
        <v>15</v>
      </c>
      <c r="D2">
        <v>381.41</v>
      </c>
      <c r="J2">
        <v>25.91</v>
      </c>
      <c r="K2">
        <v>1.06</v>
      </c>
    </row>
    <row r="3" spans="1:11">
      <c r="C3" t="s">
        <v>71</v>
      </c>
      <c r="D3">
        <v>329.48</v>
      </c>
      <c r="J3">
        <v>20.48</v>
      </c>
      <c r="K3">
        <v>0.94</v>
      </c>
    </row>
    <row r="4" spans="1:11">
      <c r="C4" s="12" t="s">
        <v>73</v>
      </c>
      <c r="D4">
        <v>282.67</v>
      </c>
      <c r="J4">
        <v>16.23</v>
      </c>
      <c r="K4">
        <v>0.8</v>
      </c>
    </row>
    <row r="5" spans="1:11">
      <c r="C5" s="12" t="s">
        <v>74</v>
      </c>
      <c r="D5">
        <v>240.31</v>
      </c>
      <c r="J5">
        <v>12.73</v>
      </c>
      <c r="K5">
        <v>0.72</v>
      </c>
    </row>
    <row r="6" spans="1:11">
      <c r="C6" t="s">
        <v>72</v>
      </c>
      <c r="D6">
        <v>203.62</v>
      </c>
      <c r="J6">
        <v>9.94</v>
      </c>
      <c r="K6">
        <v>0.64</v>
      </c>
    </row>
    <row r="7" spans="1:11">
      <c r="C7" t="s">
        <v>75</v>
      </c>
      <c r="D7">
        <v>171.08</v>
      </c>
      <c r="J7">
        <v>7.66</v>
      </c>
      <c r="K7">
        <v>0.53</v>
      </c>
    </row>
    <row r="8" spans="1:11">
      <c r="C8" t="s">
        <v>21</v>
      </c>
      <c r="D8">
        <v>142.58000000000001</v>
      </c>
      <c r="J8">
        <v>5.83</v>
      </c>
      <c r="K8">
        <v>0.47</v>
      </c>
    </row>
    <row r="9" spans="1:11">
      <c r="C9" t="s">
        <v>22</v>
      </c>
      <c r="D9">
        <v>117.54</v>
      </c>
      <c r="J9">
        <v>4.3600000000000003</v>
      </c>
      <c r="K9">
        <v>0.39</v>
      </c>
    </row>
    <row r="10" spans="1:11">
      <c r="C10" t="s">
        <v>23</v>
      </c>
      <c r="D10">
        <v>95.78</v>
      </c>
      <c r="J10">
        <v>3.2</v>
      </c>
      <c r="K10">
        <v>0.33</v>
      </c>
    </row>
    <row r="11" spans="1:11">
      <c r="C11" t="s">
        <v>24</v>
      </c>
      <c r="D11">
        <v>76.680000000000007</v>
      </c>
      <c r="J11">
        <v>2.29</v>
      </c>
      <c r="K11">
        <v>0.26</v>
      </c>
    </row>
    <row r="12" spans="1:11">
      <c r="C12" t="s">
        <v>25</v>
      </c>
      <c r="D12">
        <v>53.53</v>
      </c>
      <c r="J12">
        <v>1.36</v>
      </c>
      <c r="K12">
        <v>0.19</v>
      </c>
    </row>
    <row r="13" spans="1:11">
      <c r="C13" t="s">
        <v>26</v>
      </c>
      <c r="D13">
        <v>30.51</v>
      </c>
      <c r="J13">
        <v>0.61</v>
      </c>
      <c r="K13">
        <v>0.1</v>
      </c>
    </row>
    <row r="14" spans="1:11">
      <c r="C14" t="s">
        <v>27</v>
      </c>
      <c r="D14">
        <v>8.75</v>
      </c>
      <c r="J14">
        <v>0.13</v>
      </c>
      <c r="K14">
        <v>0.02</v>
      </c>
    </row>
    <row r="17" spans="3:13">
      <c r="C17" t="s">
        <v>28</v>
      </c>
      <c r="J17">
        <v>23.2</v>
      </c>
      <c r="K17">
        <v>0.99</v>
      </c>
    </row>
    <row r="18" spans="3:13">
      <c r="C18" s="12" t="s">
        <v>70</v>
      </c>
      <c r="J18">
        <v>14.48</v>
      </c>
      <c r="K18">
        <v>0.76</v>
      </c>
    </row>
    <row r="19" spans="3:13">
      <c r="C19" t="s">
        <v>30</v>
      </c>
      <c r="J19">
        <v>8.8000000000000007</v>
      </c>
      <c r="K19">
        <v>0.57999999999999996</v>
      </c>
    </row>
    <row r="20" spans="3:13">
      <c r="C20" t="s">
        <v>31</v>
      </c>
      <c r="J20">
        <v>5.09</v>
      </c>
      <c r="K20">
        <v>0.43</v>
      </c>
    </row>
    <row r="21" spans="3:13">
      <c r="C21" t="s">
        <v>32</v>
      </c>
      <c r="J21">
        <v>2.75</v>
      </c>
      <c r="K21">
        <v>0.3</v>
      </c>
    </row>
    <row r="22" spans="3:13">
      <c r="C22" t="s">
        <v>25</v>
      </c>
      <c r="J22">
        <v>1.36</v>
      </c>
      <c r="K22">
        <v>0.19</v>
      </c>
    </row>
    <row r="23" spans="3:13">
      <c r="C23" t="s">
        <v>26</v>
      </c>
      <c r="J23">
        <v>0.61</v>
      </c>
      <c r="K23">
        <v>0.1</v>
      </c>
    </row>
    <row r="24" spans="3:13">
      <c r="C24" t="s">
        <v>27</v>
      </c>
      <c r="J24">
        <v>0.13</v>
      </c>
      <c r="K24">
        <v>0.02</v>
      </c>
    </row>
    <row r="26" spans="3:13">
      <c r="I26">
        <v>2010</v>
      </c>
      <c r="J26" t="s">
        <v>79</v>
      </c>
      <c r="K26" t="s">
        <v>80</v>
      </c>
    </row>
    <row r="27" spans="3:13">
      <c r="I27" s="4" t="s">
        <v>28</v>
      </c>
      <c r="J27" s="14">
        <v>23.186</v>
      </c>
      <c r="K27" s="15">
        <v>355.3528</v>
      </c>
    </row>
    <row r="28" spans="3:13">
      <c r="I28" s="4" t="s">
        <v>29</v>
      </c>
      <c r="J28" s="14">
        <v>14.478</v>
      </c>
      <c r="K28" s="15">
        <v>261.4178</v>
      </c>
      <c r="M28" s="15"/>
    </row>
    <row r="29" spans="3:13">
      <c r="I29" s="4" t="s">
        <v>30</v>
      </c>
      <c r="J29" s="14">
        <v>8.7829999999999995</v>
      </c>
      <c r="K29" s="15">
        <v>187.14699999999999</v>
      </c>
      <c r="M29" s="15"/>
    </row>
    <row r="30" spans="3:13">
      <c r="I30" s="4" t="s">
        <v>31</v>
      </c>
      <c r="J30" s="14">
        <v>5.0890000000000004</v>
      </c>
      <c r="K30" s="15">
        <v>129.98349999999999</v>
      </c>
      <c r="M30" s="15"/>
    </row>
    <row r="31" spans="3:13">
      <c r="I31" s="4" t="s">
        <v>32</v>
      </c>
      <c r="J31" s="14">
        <v>2.7480000000000002</v>
      </c>
      <c r="K31" s="15">
        <v>86.262200000000007</v>
      </c>
    </row>
    <row r="32" spans="3:13">
      <c r="I32" s="4" t="s">
        <v>33</v>
      </c>
      <c r="J32" s="14">
        <v>0.46800000000000003</v>
      </c>
      <c r="K32" s="15">
        <v>22.070900000000002</v>
      </c>
      <c r="M32" s="15"/>
    </row>
    <row r="33" spans="9:13">
      <c r="I33" s="4" t="s">
        <v>5</v>
      </c>
      <c r="J33" s="8">
        <v>5.6624999999999996</v>
      </c>
      <c r="K33" s="15">
        <v>113.0518</v>
      </c>
      <c r="M33" s="15"/>
    </row>
    <row r="34" spans="9:13">
      <c r="M34" s="15"/>
    </row>
    <row r="36" spans="9:13">
      <c r="M36" s="15"/>
    </row>
    <row r="37" spans="9:13">
      <c r="M37" s="15"/>
    </row>
    <row r="38" spans="9:13">
      <c r="M38" s="15"/>
    </row>
    <row r="40" spans="9:13">
      <c r="M40" s="15"/>
    </row>
    <row r="41" spans="9:13">
      <c r="M41" s="15"/>
    </row>
    <row r="42" spans="9:13">
      <c r="M42" s="15"/>
    </row>
    <row r="43" spans="9:13">
      <c r="M43" s="15">
        <v>86.262200000000007</v>
      </c>
    </row>
    <row r="44" spans="9:13">
      <c r="M44" s="15"/>
    </row>
    <row r="45" spans="9:13">
      <c r="M45" s="15"/>
    </row>
    <row r="46" spans="9:13">
      <c r="M46" s="15"/>
    </row>
    <row r="48" spans="9:13">
      <c r="M48" s="15"/>
    </row>
    <row r="49" spans="13:13">
      <c r="M49" s="15"/>
    </row>
    <row r="50" spans="13:13">
      <c r="M50" s="15"/>
    </row>
    <row r="51" spans="13:13">
      <c r="M51" s="15"/>
    </row>
    <row r="52" spans="13:13">
      <c r="M52" s="15"/>
    </row>
    <row r="53" spans="13:13">
      <c r="M53" s="15"/>
    </row>
    <row r="54" spans="13:13">
      <c r="M54" s="15"/>
    </row>
    <row r="55" spans="13:13">
      <c r="M55" s="15"/>
    </row>
    <row r="56" spans="13:13">
      <c r="M56" s="15"/>
    </row>
    <row r="57" spans="13:13">
      <c r="M57" s="15"/>
    </row>
    <row r="58" spans="13:13">
      <c r="M58" s="15"/>
    </row>
    <row r="59" spans="13:13">
      <c r="M59" s="15"/>
    </row>
    <row r="60" spans="13:13">
      <c r="M60" s="15"/>
    </row>
    <row r="61" spans="13:13">
      <c r="M61" s="15"/>
    </row>
    <row r="62" spans="13:13">
      <c r="M62" s="15"/>
    </row>
    <row r="63" spans="13:13">
      <c r="M63" s="15"/>
    </row>
    <row r="64" spans="13:13">
      <c r="M64" s="15"/>
    </row>
    <row r="65" spans="13:13">
      <c r="M65" s="15"/>
    </row>
    <row r="66" spans="13:13">
      <c r="M66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showRuler="0" workbookViewId="0">
      <selection activeCell="M2" sqref="M2:M7"/>
    </sheetView>
  </sheetViews>
  <sheetFormatPr baseColWidth="10" defaultRowHeight="15" x14ac:dyDescent="0"/>
  <cols>
    <col min="2" max="2" width="12.83203125" bestFit="1" customWidth="1"/>
    <col min="10" max="10" width="17" customWidth="1"/>
    <col min="11" max="11" width="19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35</v>
      </c>
      <c r="E1" s="1" t="s">
        <v>38</v>
      </c>
      <c r="F1" s="1" t="s">
        <v>36</v>
      </c>
      <c r="G1" s="1" t="s">
        <v>39</v>
      </c>
      <c r="H1" s="1" t="s">
        <v>37</v>
      </c>
      <c r="I1" s="1" t="s">
        <v>40</v>
      </c>
      <c r="J1" s="1" t="s">
        <v>41</v>
      </c>
      <c r="K1" s="1" t="s">
        <v>42</v>
      </c>
      <c r="M1" s="1" t="s">
        <v>82</v>
      </c>
      <c r="P1" s="1" t="s">
        <v>81</v>
      </c>
      <c r="Q1" s="1" t="s">
        <v>80</v>
      </c>
    </row>
    <row r="2" spans="1:17">
      <c r="A2" s="49" t="s">
        <v>3</v>
      </c>
      <c r="B2" s="49"/>
      <c r="C2" s="4" t="s">
        <v>28</v>
      </c>
      <c r="D2">
        <v>2460.25</v>
      </c>
      <c r="E2">
        <v>58.11</v>
      </c>
      <c r="F2">
        <v>1809.54</v>
      </c>
      <c r="G2">
        <v>52.076300000000003</v>
      </c>
      <c r="H2">
        <v>650.70399999999995</v>
      </c>
      <c r="I2">
        <v>33.487200000000001</v>
      </c>
      <c r="J2">
        <v>0.26448700000000003</v>
      </c>
      <c r="K2">
        <v>1.2093100000000001E-2</v>
      </c>
      <c r="M2" s="7">
        <f xml:space="preserve"> F2/$F$7</f>
        <v>3.1422880630423347</v>
      </c>
      <c r="N2" s="7">
        <f xml:space="preserve"> SQRT(POWER(G2/F2,2)+POWER($G$7/$F$7,2))*M2</f>
        <v>0.1706761338761876</v>
      </c>
      <c r="O2" s="4" t="s">
        <v>28</v>
      </c>
      <c r="P2" s="14">
        <v>23.186</v>
      </c>
      <c r="Q2" s="15">
        <v>355.3528</v>
      </c>
    </row>
    <row r="3" spans="1:17">
      <c r="A3" s="49"/>
      <c r="B3" s="49"/>
      <c r="C3" s="4" t="s">
        <v>29</v>
      </c>
      <c r="D3">
        <v>2031.68</v>
      </c>
      <c r="E3">
        <v>50.970300000000002</v>
      </c>
      <c r="F3">
        <v>1541.11</v>
      </c>
      <c r="G3">
        <v>46.412599999999998</v>
      </c>
      <c r="H3">
        <v>490.57299999999998</v>
      </c>
      <c r="I3">
        <v>28.4741</v>
      </c>
      <c r="J3">
        <v>0.24146200000000001</v>
      </c>
      <c r="K3">
        <v>1.26382E-2</v>
      </c>
      <c r="M3" s="7">
        <f t="shared" ref="M3:M7" si="0" xml:space="preserve"> F3/$F$7</f>
        <v>2.6761561263277804</v>
      </c>
      <c r="N3" s="7">
        <f t="shared" ref="N3:N7" si="1" xml:space="preserve"> SQRT(POWER(G3/F3,2)+POWER($G$7/$F$7,2))*M3</f>
        <v>0.14728568250000121</v>
      </c>
      <c r="O3" s="4" t="s">
        <v>29</v>
      </c>
      <c r="P3" s="14">
        <v>14.478</v>
      </c>
      <c r="Q3" s="15">
        <v>261.4178</v>
      </c>
    </row>
    <row r="4" spans="1:17">
      <c r="A4" s="49"/>
      <c r="B4" s="49"/>
      <c r="C4" s="4" t="s">
        <v>30</v>
      </c>
      <c r="D4">
        <v>1539.9</v>
      </c>
      <c r="E4">
        <v>43.603000000000002</v>
      </c>
      <c r="F4">
        <v>1190.3800000000001</v>
      </c>
      <c r="G4">
        <v>40.043799999999997</v>
      </c>
      <c r="H4">
        <v>349.52499999999998</v>
      </c>
      <c r="I4">
        <v>23.7774</v>
      </c>
      <c r="J4">
        <v>0.22697899999999999</v>
      </c>
      <c r="K4">
        <v>1.40397E-2</v>
      </c>
      <c r="M4" s="7">
        <f t="shared" si="0"/>
        <v>2.0671092457112494</v>
      </c>
      <c r="N4" s="7">
        <f t="shared" si="1"/>
        <v>0.11790887398374826</v>
      </c>
      <c r="O4" s="4" t="s">
        <v>30</v>
      </c>
      <c r="P4" s="14">
        <v>8.7829999999999995</v>
      </c>
      <c r="Q4" s="15">
        <v>187.14699999999999</v>
      </c>
    </row>
    <row r="5" spans="1:17">
      <c r="A5" s="49"/>
      <c r="B5" s="49"/>
      <c r="C5" s="4" t="s">
        <v>31</v>
      </c>
      <c r="D5">
        <v>1038.29</v>
      </c>
      <c r="E5">
        <v>35.298299999999998</v>
      </c>
      <c r="F5">
        <v>819.226</v>
      </c>
      <c r="G5">
        <v>32.607300000000002</v>
      </c>
      <c r="H5">
        <v>219.066</v>
      </c>
      <c r="I5">
        <v>18.5213</v>
      </c>
      <c r="J5">
        <v>0.21098700000000001</v>
      </c>
      <c r="K5">
        <v>1.6332599999999999E-2</v>
      </c>
      <c r="M5" s="7">
        <f t="shared" si="0"/>
        <v>1.4225958424427863</v>
      </c>
      <c r="N5" s="7">
        <f t="shared" si="1"/>
        <v>8.6606095501103028E-2</v>
      </c>
      <c r="O5" s="4" t="s">
        <v>31</v>
      </c>
      <c r="P5" s="14">
        <v>5.0890000000000004</v>
      </c>
      <c r="Q5" s="15">
        <v>129.98349999999999</v>
      </c>
    </row>
    <row r="6" spans="1:17">
      <c r="A6" s="49"/>
      <c r="B6" s="49"/>
      <c r="C6" s="4" t="s">
        <v>32</v>
      </c>
      <c r="D6">
        <v>702.16700000000003</v>
      </c>
      <c r="E6">
        <v>28.389399999999998</v>
      </c>
      <c r="F6">
        <v>547.65099999999995</v>
      </c>
      <c r="G6">
        <v>26.190100000000001</v>
      </c>
      <c r="H6">
        <v>154.51599999999999</v>
      </c>
      <c r="I6">
        <v>15.319100000000001</v>
      </c>
      <c r="J6">
        <v>0.220056</v>
      </c>
      <c r="K6">
        <v>1.9920199999999999E-2</v>
      </c>
      <c r="M6" s="7">
        <f t="shared" si="0"/>
        <v>0.9510025752474095</v>
      </c>
      <c r="N6" s="7">
        <f t="shared" si="1"/>
        <v>6.314685802307167E-2</v>
      </c>
      <c r="O6" s="4" t="s">
        <v>32</v>
      </c>
      <c r="P6" s="14">
        <v>2.7480000000000002</v>
      </c>
      <c r="Q6" s="15">
        <v>86.262200000000007</v>
      </c>
    </row>
    <row r="7" spans="1:17">
      <c r="A7" s="49"/>
      <c r="B7" s="49"/>
      <c r="C7" s="4" t="s">
        <v>33</v>
      </c>
      <c r="D7">
        <v>710.38300000000004</v>
      </c>
      <c r="E7">
        <v>28.090699999999998</v>
      </c>
      <c r="F7">
        <v>575.86699999999996</v>
      </c>
      <c r="G7">
        <v>26.5274</v>
      </c>
      <c r="H7">
        <v>134.51599999999999</v>
      </c>
      <c r="I7">
        <v>14.610099999999999</v>
      </c>
      <c r="J7">
        <v>0.189357</v>
      </c>
      <c r="K7">
        <v>1.9154899999999999E-2</v>
      </c>
      <c r="M7" s="7">
        <f t="shared" si="0"/>
        <v>1</v>
      </c>
      <c r="N7" s="7">
        <f t="shared" si="1"/>
        <v>6.5145960533414898E-2</v>
      </c>
      <c r="O7" s="4" t="s">
        <v>33</v>
      </c>
      <c r="P7" s="14">
        <v>0.46800000000000003</v>
      </c>
      <c r="Q7" s="15">
        <v>22.070900000000002</v>
      </c>
    </row>
    <row r="8" spans="1:17">
      <c r="A8" s="5"/>
      <c r="B8" s="5"/>
      <c r="C8" s="4"/>
      <c r="M8" s="7"/>
      <c r="N8" s="7"/>
    </row>
    <row r="9" spans="1:17">
      <c r="A9" s="5"/>
      <c r="B9" s="5"/>
      <c r="C9" s="4"/>
      <c r="D9">
        <v>2010</v>
      </c>
      <c r="M9" s="7"/>
      <c r="N9" s="7"/>
    </row>
    <row r="10" spans="1:17">
      <c r="A10" s="5"/>
      <c r="B10" s="5"/>
      <c r="C10" s="4" t="s">
        <v>28</v>
      </c>
      <c r="D10" s="7">
        <v>112.767</v>
      </c>
      <c r="E10" s="7">
        <v>12.456300000000001</v>
      </c>
      <c r="F10" s="7">
        <v>79.196700000000007</v>
      </c>
      <c r="G10" s="7">
        <v>11.379099999999999</v>
      </c>
      <c r="H10" s="7">
        <v>33.570799999999998</v>
      </c>
      <c r="I10" s="7">
        <v>8.1674000000000007</v>
      </c>
      <c r="J10" s="8">
        <v>0.29769899999999999</v>
      </c>
      <c r="K10" s="8">
        <v>6.4531400000000003E-2</v>
      </c>
      <c r="M10" s="7">
        <f xml:space="preserve"> F10/$F$15</f>
        <v>2.7093486687033246</v>
      </c>
      <c r="N10" s="7">
        <f xml:space="preserve"> SQRT(POWER(G10/F10,2)+POWER($G$15/$F$15,2))*M10</f>
        <v>0.65808185154812726</v>
      </c>
    </row>
    <row r="11" spans="1:17">
      <c r="A11" s="5"/>
      <c r="B11" s="5"/>
      <c r="C11" s="4" t="s">
        <v>29</v>
      </c>
      <c r="D11" s="7">
        <v>79.7363</v>
      </c>
      <c r="E11" s="7">
        <v>10.077400000000001</v>
      </c>
      <c r="F11" s="7">
        <v>56.7301</v>
      </c>
      <c r="G11" s="7">
        <v>9.2623999999999995</v>
      </c>
      <c r="H11" s="7">
        <v>23.0062</v>
      </c>
      <c r="I11" s="7">
        <v>6.54528</v>
      </c>
      <c r="J11" s="8">
        <v>0.28852899999999998</v>
      </c>
      <c r="K11" s="8">
        <v>7.3542499999999997E-2</v>
      </c>
      <c r="M11" s="7">
        <f t="shared" ref="M11:M15" si="2" xml:space="preserve"> F11/$F$15</f>
        <v>1.9407578966094101</v>
      </c>
      <c r="N11" s="7">
        <f t="shared" ref="N11:N15" si="3" xml:space="preserve"> SQRT(POWER(G11/F11,2)+POWER($G$15/$F$15,2))*M11</f>
        <v>0.49483685124295973</v>
      </c>
    </row>
    <row r="12" spans="1:17">
      <c r="A12" s="5"/>
      <c r="B12" s="5"/>
      <c r="C12" s="4" t="s">
        <v>30</v>
      </c>
      <c r="D12" s="7">
        <v>63.299599999999998</v>
      </c>
      <c r="E12" s="7">
        <v>8.8357899999999994</v>
      </c>
      <c r="F12" s="7">
        <v>58.822800000000001</v>
      </c>
      <c r="G12" s="7">
        <v>8.7703299999999995</v>
      </c>
      <c r="H12" s="7">
        <v>4.4767700000000001</v>
      </c>
      <c r="I12" s="7">
        <v>3.1449099999999999</v>
      </c>
      <c r="J12" s="8">
        <v>7.0723599999999998E-2</v>
      </c>
      <c r="K12" s="8">
        <v>4.8692300000000001E-2</v>
      </c>
      <c r="M12" s="7">
        <f t="shared" si="2"/>
        <v>2.0123499447502473</v>
      </c>
      <c r="N12" s="7">
        <f t="shared" si="3"/>
        <v>0.49531080389005716</v>
      </c>
    </row>
    <row r="13" spans="1:17">
      <c r="A13" s="5"/>
      <c r="B13" s="5"/>
      <c r="C13" s="4" t="s">
        <v>31</v>
      </c>
      <c r="D13" s="7">
        <v>58.178899999999999</v>
      </c>
      <c r="E13" s="7">
        <v>8.2124199999999998</v>
      </c>
      <c r="F13" s="7">
        <v>47.605499999999999</v>
      </c>
      <c r="G13" s="7">
        <v>7.7668299999999997</v>
      </c>
      <c r="H13" s="7">
        <v>10.573399999999999</v>
      </c>
      <c r="I13" s="7">
        <v>4.1706300000000001</v>
      </c>
      <c r="J13" s="8">
        <v>0.18173900000000001</v>
      </c>
      <c r="K13" s="8">
        <v>6.6938800000000007E-2</v>
      </c>
      <c r="M13" s="7">
        <f t="shared" si="2"/>
        <v>1.6286019246756003</v>
      </c>
      <c r="N13" s="7">
        <f t="shared" si="3"/>
        <v>0.41511946602535016</v>
      </c>
    </row>
    <row r="14" spans="1:17">
      <c r="A14" s="5"/>
      <c r="B14" s="5"/>
      <c r="C14" s="4" t="s">
        <v>32</v>
      </c>
      <c r="D14" s="7">
        <v>45.190100000000001</v>
      </c>
      <c r="E14" s="7">
        <v>7.0421899999999997</v>
      </c>
      <c r="F14" s="7">
        <v>34.686399999999999</v>
      </c>
      <c r="G14" s="7">
        <v>6.71258</v>
      </c>
      <c r="H14" s="7">
        <v>10.5037</v>
      </c>
      <c r="I14" s="7">
        <v>4.3035100000000002</v>
      </c>
      <c r="J14" s="8">
        <v>0.232434</v>
      </c>
      <c r="K14" s="8">
        <v>8.8073899999999997E-2</v>
      </c>
      <c r="M14" s="7">
        <f t="shared" si="2"/>
        <v>1.1866346913711177</v>
      </c>
      <c r="N14" s="7">
        <f t="shared" si="3"/>
        <v>0.32670919440074853</v>
      </c>
    </row>
    <row r="15" spans="1:17">
      <c r="A15" s="5"/>
      <c r="B15" s="5"/>
      <c r="C15" s="4" t="s">
        <v>33</v>
      </c>
      <c r="D15" s="7">
        <v>36.649299999999997</v>
      </c>
      <c r="E15" s="7">
        <v>6.2368899999999998</v>
      </c>
      <c r="F15" s="7">
        <v>29.230899999999998</v>
      </c>
      <c r="G15" s="7">
        <v>5.7245299999999997</v>
      </c>
      <c r="H15" s="7">
        <v>7.4183500000000002</v>
      </c>
      <c r="I15" s="7">
        <v>3.1014200000000001</v>
      </c>
      <c r="J15" s="8">
        <v>0.20241500000000001</v>
      </c>
      <c r="K15" s="8">
        <v>7.7296500000000004E-2</v>
      </c>
      <c r="M15" s="7">
        <f t="shared" si="2"/>
        <v>1</v>
      </c>
      <c r="N15" s="7">
        <f t="shared" si="3"/>
        <v>0.27695719133559538</v>
      </c>
    </row>
    <row r="16" spans="1:17">
      <c r="A16" s="5"/>
      <c r="B16" s="5"/>
      <c r="C16" s="4"/>
    </row>
    <row r="17" spans="1:12">
      <c r="A17" s="5"/>
      <c r="B17" s="5"/>
      <c r="C17" s="4"/>
    </row>
    <row r="18" spans="1:12">
      <c r="A18" s="5"/>
      <c r="B18" s="5"/>
      <c r="C18" s="4"/>
      <c r="L18" s="4"/>
    </row>
    <row r="19" spans="1:12">
      <c r="A19" s="5"/>
      <c r="B19" s="5"/>
      <c r="C19" s="4"/>
      <c r="L19" s="4"/>
    </row>
    <row r="20" spans="1:12">
      <c r="A20" s="5"/>
      <c r="B20" s="5"/>
      <c r="C20" s="4"/>
      <c r="L20" s="4"/>
    </row>
    <row r="21" spans="1:12">
      <c r="A21" s="49"/>
      <c r="B21" s="49"/>
      <c r="C21" s="4"/>
      <c r="L21" s="4"/>
    </row>
    <row r="22" spans="1:12">
      <c r="A22" s="49"/>
      <c r="B22" s="49"/>
      <c r="C22" s="4"/>
      <c r="L22" s="4"/>
    </row>
    <row r="23" spans="1:12">
      <c r="A23" s="49"/>
      <c r="B23" s="49"/>
      <c r="C23" s="4"/>
      <c r="L23" s="4"/>
    </row>
    <row r="24" spans="1:12">
      <c r="A24" s="49"/>
      <c r="B24" s="49"/>
      <c r="C24" s="4"/>
    </row>
    <row r="25" spans="1:12">
      <c r="A25" s="49"/>
      <c r="B25" s="49"/>
      <c r="C25" s="4"/>
    </row>
    <row r="26" spans="1:12">
      <c r="A26" s="49"/>
      <c r="B26" s="49"/>
      <c r="C26" s="4"/>
    </row>
    <row r="27" spans="1:12">
      <c r="A27" s="49"/>
      <c r="B27" s="49"/>
      <c r="C27" s="4"/>
    </row>
    <row r="28" spans="1:12">
      <c r="A28" s="49"/>
      <c r="B28" s="49"/>
      <c r="C28" s="4"/>
    </row>
    <row r="29" spans="1:12">
      <c r="A29" s="49"/>
      <c r="B29" s="49"/>
      <c r="C29" s="4"/>
    </row>
    <row r="30" spans="1:12">
      <c r="A30" s="49"/>
      <c r="B30" s="49"/>
      <c r="C30" s="4"/>
    </row>
    <row r="31" spans="1:12">
      <c r="A31" s="49"/>
      <c r="B31" s="49"/>
      <c r="C31" s="4"/>
    </row>
    <row r="32" spans="1:12">
      <c r="A32" s="49"/>
      <c r="B32" s="49"/>
      <c r="C32" s="4"/>
    </row>
    <row r="33" spans="1:3">
      <c r="A33" s="49"/>
      <c r="B33" s="49"/>
      <c r="C33" s="4"/>
    </row>
    <row r="34" spans="1:3">
      <c r="A34" s="49"/>
      <c r="B34" s="49"/>
      <c r="C34" s="4"/>
    </row>
    <row r="35" spans="1:3">
      <c r="A35" s="49"/>
      <c r="B35" s="49"/>
      <c r="C35" s="4"/>
    </row>
    <row r="36" spans="1:3">
      <c r="A36" s="49"/>
      <c r="B36" s="49"/>
      <c r="C36" s="4"/>
    </row>
    <row r="37" spans="1:3">
      <c r="A37" s="49"/>
      <c r="B37" s="49"/>
      <c r="C37" s="4"/>
    </row>
    <row r="38" spans="1:3">
      <c r="A38" s="49"/>
      <c r="B38" s="49"/>
      <c r="C38" s="6"/>
    </row>
    <row r="39" spans="1:3">
      <c r="A39" s="49"/>
      <c r="B39" s="49"/>
      <c r="C39" s="6"/>
    </row>
    <row r="40" spans="1:3">
      <c r="A40" s="49"/>
      <c r="B40" s="49"/>
      <c r="C40" s="6"/>
    </row>
    <row r="41" spans="1:3">
      <c r="A41" s="49"/>
      <c r="B41" s="49"/>
      <c r="C41" s="6"/>
    </row>
    <row r="42" spans="1:3">
      <c r="A42" s="49"/>
      <c r="B42" s="49"/>
      <c r="C42" s="6"/>
    </row>
    <row r="43" spans="1:3">
      <c r="A43" s="49"/>
      <c r="B43" s="49"/>
      <c r="C43" s="6"/>
    </row>
    <row r="44" spans="1:3">
      <c r="A44" s="49"/>
      <c r="B44" s="49"/>
      <c r="C44" s="6"/>
    </row>
    <row r="45" spans="1:3">
      <c r="A45" s="49"/>
      <c r="B45" s="49"/>
      <c r="C45" s="6"/>
    </row>
    <row r="46" spans="1:3">
      <c r="A46" s="49"/>
      <c r="B46" s="49"/>
      <c r="C46" s="6"/>
    </row>
    <row r="47" spans="1:3">
      <c r="A47" s="49"/>
      <c r="B47" s="49"/>
      <c r="C47" s="6"/>
    </row>
    <row r="48" spans="1:3">
      <c r="A48" s="49"/>
      <c r="B48" s="49"/>
      <c r="C48" s="6"/>
    </row>
    <row r="49" spans="1:3">
      <c r="A49" s="49"/>
      <c r="B49" s="49"/>
      <c r="C49" s="6"/>
    </row>
    <row r="50" spans="1:3">
      <c r="A50" s="49"/>
      <c r="B50" s="49"/>
      <c r="C50" s="6"/>
    </row>
    <row r="51" spans="1:3">
      <c r="A51" s="49"/>
      <c r="B51" s="49"/>
      <c r="C51" s="6"/>
    </row>
    <row r="52" spans="1:3">
      <c r="A52" s="49"/>
      <c r="B52" s="49"/>
      <c r="C52" s="6"/>
    </row>
    <row r="53" spans="1:3">
      <c r="A53" s="49"/>
      <c r="B53" s="49"/>
      <c r="C53" s="6"/>
    </row>
    <row r="54" spans="1:3">
      <c r="A54" s="49"/>
      <c r="B54" s="49"/>
      <c r="C54" s="6"/>
    </row>
    <row r="55" spans="1:3">
      <c r="A55" s="49"/>
      <c r="B55" s="49"/>
      <c r="C55" s="6"/>
    </row>
    <row r="56" spans="1:3">
      <c r="A56" s="49"/>
      <c r="B56" s="49"/>
    </row>
    <row r="57" spans="1:3">
      <c r="A57" s="49"/>
      <c r="B57" s="49"/>
    </row>
    <row r="58" spans="1:3">
      <c r="A58" s="49"/>
      <c r="B58" s="49"/>
    </row>
    <row r="59" spans="1:3">
      <c r="A59" s="49"/>
      <c r="B59" s="49"/>
    </row>
    <row r="60" spans="1:3">
      <c r="A60" s="49"/>
      <c r="B60" s="49"/>
    </row>
    <row r="61" spans="1:3">
      <c r="A61" s="49"/>
      <c r="B61" s="49"/>
    </row>
    <row r="62" spans="1:3">
      <c r="A62" s="49"/>
      <c r="B62" s="49"/>
    </row>
    <row r="63" spans="1:3">
      <c r="A63" s="49"/>
      <c r="B63" s="49"/>
    </row>
    <row r="64" spans="1:3">
      <c r="A64" s="49"/>
      <c r="B64" s="49"/>
    </row>
    <row r="65" spans="1:2">
      <c r="A65" s="49"/>
      <c r="B65" s="49"/>
    </row>
    <row r="66" spans="1:2">
      <c r="A66" s="49"/>
      <c r="B66" s="49"/>
    </row>
    <row r="67" spans="1:2">
      <c r="A67" s="49"/>
      <c r="B67" s="49"/>
    </row>
    <row r="68" spans="1:2">
      <c r="A68" s="49"/>
      <c r="B68" s="49"/>
    </row>
    <row r="69" spans="1:2">
      <c r="A69" s="5"/>
      <c r="B69" s="5"/>
    </row>
    <row r="70" spans="1:2">
      <c r="A70" s="5"/>
      <c r="B70" s="5"/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  <row r="74" spans="1:2">
      <c r="A74" s="5"/>
      <c r="B74" s="5"/>
    </row>
    <row r="75" spans="1:2">
      <c r="A75" s="5"/>
      <c r="B75" s="5"/>
    </row>
    <row r="77" spans="1:2">
      <c r="A77" t="s">
        <v>61</v>
      </c>
      <c r="B77" s="11">
        <v>1161.4982597999999</v>
      </c>
    </row>
  </sheetData>
  <mergeCells count="13">
    <mergeCell ref="A51:A68"/>
    <mergeCell ref="B51:B56"/>
    <mergeCell ref="B57:B62"/>
    <mergeCell ref="B63:B68"/>
    <mergeCell ref="A2:B7"/>
    <mergeCell ref="A21:A32"/>
    <mergeCell ref="B21:B26"/>
    <mergeCell ref="B27:B32"/>
    <mergeCell ref="A33:A38"/>
    <mergeCell ref="B33:B38"/>
    <mergeCell ref="A39:A50"/>
    <mergeCell ref="B39:B44"/>
    <mergeCell ref="B45:B5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Ruler="0" workbookViewId="0">
      <selection activeCell="I14" sqref="I14"/>
    </sheetView>
  </sheetViews>
  <sheetFormatPr baseColWidth="10" defaultRowHeight="15" x14ac:dyDescent="0"/>
  <sheetData>
    <row r="1" spans="1:10">
      <c r="D1" t="s">
        <v>85</v>
      </c>
      <c r="E1" t="s">
        <v>83</v>
      </c>
      <c r="F1" t="s">
        <v>84</v>
      </c>
      <c r="H1" t="s">
        <v>86</v>
      </c>
      <c r="I1" t="s">
        <v>83</v>
      </c>
      <c r="J1" t="s">
        <v>87</v>
      </c>
    </row>
    <row r="2" spans="1:10">
      <c r="A2" s="49" t="s">
        <v>3</v>
      </c>
      <c r="B2" s="2" t="s">
        <v>4</v>
      </c>
      <c r="C2" s="50" t="s">
        <v>5</v>
      </c>
      <c r="E2" s="7">
        <v>10.0357</v>
      </c>
      <c r="F2" s="7">
        <v>4.3858000000000001E-2</v>
      </c>
      <c r="I2">
        <v>9.8699999999999992</v>
      </c>
    </row>
    <row r="3" spans="1:10">
      <c r="A3" s="49"/>
      <c r="B3" s="2" t="s">
        <v>6</v>
      </c>
      <c r="C3" s="50"/>
      <c r="E3" s="7">
        <v>8.1549700000000005</v>
      </c>
      <c r="F3" s="7">
        <v>1.7348200000000001E-2</v>
      </c>
      <c r="I3">
        <v>8.11</v>
      </c>
    </row>
    <row r="4" spans="1:10">
      <c r="A4" s="49"/>
      <c r="B4" s="2" t="s">
        <v>14</v>
      </c>
      <c r="C4" s="50"/>
      <c r="E4" s="7">
        <v>7.3068999999999997</v>
      </c>
      <c r="F4" s="7">
        <v>1.2075499999999999E-2</v>
      </c>
    </row>
    <row r="5" spans="1:10">
      <c r="A5" s="49"/>
      <c r="B5" s="2" t="s">
        <v>13</v>
      </c>
      <c r="C5" s="50"/>
      <c r="E5" s="7">
        <v>8.9665300000000006</v>
      </c>
      <c r="F5" s="7">
        <v>1.29715E-2</v>
      </c>
    </row>
    <row r="6" spans="1:10">
      <c r="A6" s="49"/>
      <c r="B6" s="2" t="s">
        <v>50</v>
      </c>
      <c r="C6" s="50"/>
      <c r="E6" s="7">
        <v>11.317299999999999</v>
      </c>
      <c r="F6" s="7">
        <v>2.1321099999999999E-2</v>
      </c>
    </row>
    <row r="7" spans="1:10">
      <c r="A7" s="49"/>
      <c r="B7" s="2" t="s">
        <v>51</v>
      </c>
      <c r="C7" s="50"/>
      <c r="E7" s="7">
        <v>16.520499999999998</v>
      </c>
      <c r="F7" s="7">
        <v>0.10094500000000001</v>
      </c>
    </row>
    <row r="8" spans="1:10">
      <c r="A8" s="49"/>
      <c r="B8" s="2" t="s">
        <v>7</v>
      </c>
      <c r="C8" s="50"/>
      <c r="E8" s="7">
        <v>13.341100000000001</v>
      </c>
      <c r="F8" s="7">
        <v>6.4291799999999996E-2</v>
      </c>
      <c r="I8">
        <v>13.22</v>
      </c>
    </row>
    <row r="9" spans="1:10">
      <c r="A9" s="3" t="s">
        <v>8</v>
      </c>
      <c r="B9" s="2" t="s">
        <v>4</v>
      </c>
      <c r="C9" s="50"/>
      <c r="E9" s="7"/>
      <c r="F9" s="7"/>
    </row>
    <row r="10" spans="1:10">
      <c r="A10" s="49" t="s">
        <v>9</v>
      </c>
      <c r="B10" s="2" t="s">
        <v>4</v>
      </c>
      <c r="C10" s="50"/>
      <c r="E10" s="7"/>
      <c r="F10" s="7"/>
    </row>
    <row r="11" spans="1:10">
      <c r="A11" s="49"/>
      <c r="B11" s="2" t="s">
        <v>10</v>
      </c>
      <c r="C11" s="50"/>
      <c r="E11" s="7"/>
      <c r="F11" s="7"/>
    </row>
    <row r="12" spans="1:10">
      <c r="A12" s="49" t="s">
        <v>11</v>
      </c>
      <c r="B12" s="2" t="s">
        <v>4</v>
      </c>
      <c r="C12" s="50"/>
      <c r="E12" s="7">
        <v>9.0988100000000003</v>
      </c>
      <c r="F12" s="7">
        <v>7.2744699999999995E-2</v>
      </c>
    </row>
    <row r="13" spans="1:10">
      <c r="A13" s="49"/>
      <c r="B13" s="2" t="s">
        <v>12</v>
      </c>
      <c r="C13" s="50"/>
      <c r="E13" s="7">
        <v>6.3720999999999997</v>
      </c>
      <c r="F13" s="7">
        <v>6.9376900000000005E-2</v>
      </c>
      <c r="I13">
        <v>6.27</v>
      </c>
    </row>
    <row r="14" spans="1:10">
      <c r="A14" s="49"/>
      <c r="B14" s="2" t="s">
        <v>43</v>
      </c>
      <c r="C14" s="50"/>
      <c r="E14" s="7">
        <v>4.8056200000000002</v>
      </c>
      <c r="F14" s="7">
        <v>3.55117E-2</v>
      </c>
    </row>
  </sheetData>
  <mergeCells count="4">
    <mergeCell ref="A2:A8"/>
    <mergeCell ref="C2:C14"/>
    <mergeCell ref="A10:A11"/>
    <mergeCell ref="A12:A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PbPb</vt:lpstr>
      <vt:lpstr>pp</vt:lpstr>
      <vt:lpstr>efficiency(PbPb)</vt:lpstr>
      <vt:lpstr>efficiency(pp)</vt:lpstr>
      <vt:lpstr>RAA</vt:lpstr>
      <vt:lpstr>TAA</vt:lpstr>
      <vt:lpstr>2011_rcp</vt:lpstr>
      <vt:lpstr>&lt;pT&gt;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Dahms</dc:creator>
  <cp:lastModifiedBy>camelia mironov</cp:lastModifiedBy>
  <dcterms:created xsi:type="dcterms:W3CDTF">2012-06-20T12:14:48Z</dcterms:created>
  <dcterms:modified xsi:type="dcterms:W3CDTF">2012-07-12T08:30:43Z</dcterms:modified>
</cp:coreProperties>
</file>