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excel_financial_models/basic_financial_accounting_statements/"/>
    </mc:Choice>
  </mc:AlternateContent>
  <xr:revisionPtr revIDLastSave="0" documentId="13_ncr:1_{85ECA436-7686-9B4E-B6E9-DA4DA1CE6CC3}" xr6:coauthVersionLast="45" xr6:coauthVersionMax="45" xr10:uidLastSave="{00000000-0000-0000-0000-000000000000}"/>
  <bookViews>
    <workbookView xWindow="380" yWindow="460" windowWidth="28040" windowHeight="16160" activeTab="1" xr2:uid="{4B3403DB-B9D9-2244-B950-CD96AA3DED4F}"/>
  </bookViews>
  <sheets>
    <sheet name="Balance Sheet" sheetId="1" r:id="rId1"/>
    <sheet name="Income Statement" sheetId="3" r:id="rId2"/>
    <sheet name="Cash Structure" sheetId="4" r:id="rId3"/>
    <sheet name="Transaction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C11" i="1"/>
  <c r="F10" i="1"/>
  <c r="C10" i="1"/>
  <c r="C13" i="3"/>
  <c r="C12" i="3"/>
  <c r="F5" i="1"/>
  <c r="C8" i="1"/>
  <c r="F8" i="1"/>
  <c r="C11" i="3"/>
  <c r="C10" i="3"/>
  <c r="B5" i="4"/>
  <c r="C8" i="3"/>
  <c r="C4" i="1"/>
  <c r="C9" i="3" l="1"/>
  <c r="C9" i="1"/>
  <c r="C6" i="3"/>
  <c r="F4" i="1" l="1"/>
  <c r="C7" i="3"/>
</calcChain>
</file>

<file path=xl/sharedStrings.xml><?xml version="1.0" encoding="utf-8"?>
<sst xmlns="http://schemas.openxmlformats.org/spreadsheetml/2006/main" count="68" uniqueCount="65">
  <si>
    <t xml:space="preserve">Asset </t>
  </si>
  <si>
    <t>Amount</t>
  </si>
  <si>
    <t>Fixed Asset</t>
  </si>
  <si>
    <t>Plant and machinery</t>
  </si>
  <si>
    <t>Land</t>
  </si>
  <si>
    <t>Current Asset</t>
  </si>
  <si>
    <t>Inventory</t>
  </si>
  <si>
    <t>Account Receivables</t>
  </si>
  <si>
    <t>Cash(including bank)</t>
  </si>
  <si>
    <t>Liabilities</t>
  </si>
  <si>
    <t>Current liabilities</t>
  </si>
  <si>
    <t>Account payable</t>
  </si>
  <si>
    <t>Short term debt</t>
  </si>
  <si>
    <t>Long term liabilities</t>
  </si>
  <si>
    <t>Long term debt</t>
  </si>
  <si>
    <t>shareholder equity</t>
  </si>
  <si>
    <t>Asset Effect</t>
  </si>
  <si>
    <t>Liabilities Effect</t>
  </si>
  <si>
    <t>Business received cash from investor</t>
  </si>
  <si>
    <t>Business asses that the capital requirement of the business
is $10,000 but you only have $2000. Hence, you decide to borrow
$8000 from the bank</t>
  </si>
  <si>
    <t>Increase cash in asset side by 2000</t>
  </si>
  <si>
    <t>Increase shareholder equity on liabilites side by 2000</t>
  </si>
  <si>
    <t>Increase cash in asset side by 8000 to 
10000</t>
  </si>
  <si>
    <t>Increase long term debt to 8000</t>
  </si>
  <si>
    <t>The business decided to buy a small place in a local mall you can
set-up the ice-cream shop. The real estate broker tells you that
the place cost you $6000. Also the equipment required to make
the ice-cream will cost you another $2500</t>
  </si>
  <si>
    <t>Increase plant and machiner by 2500
Increase land by 6000
Decrease cash by (6000 + 2500)</t>
  </si>
  <si>
    <t>Transactions</t>
  </si>
  <si>
    <t>Transaction Id</t>
  </si>
  <si>
    <t>The business buys some basic raw materials - milk and ice to
make the ice-cream. These cost the business $350. The business
markets its products  at $150. The business pays half of them in
cash and remaining half at a later time</t>
  </si>
  <si>
    <t>Typical income statement</t>
  </si>
  <si>
    <t>Revenues</t>
  </si>
  <si>
    <t>Less: cost of goods sold (direct costs)</t>
  </si>
  <si>
    <t>Less: selling and distribution cost (indirect cost)</t>
  </si>
  <si>
    <t>EBITDA (Earnings before interest, taxes, depreciation and amorization)</t>
  </si>
  <si>
    <t>Income Statement</t>
  </si>
  <si>
    <t>Add $350 to COGs
Add $150 to indirect cost</t>
  </si>
  <si>
    <t xml:space="preserve">Decrease the cash by 50% of marketing
</t>
  </si>
  <si>
    <t>Total Cost</t>
  </si>
  <si>
    <t>A keen customer buys $1000 worth of ice cream. Half paid in cash
and half paid with credit card. Credit card has to wait before the
bank clears the payment</t>
  </si>
  <si>
    <t>Increase revenue by 1000</t>
  </si>
  <si>
    <t>Increase cash by 50% of $1000 
increase account recievable by 50% of 1000</t>
  </si>
  <si>
    <t xml:space="preserve">The business realise that equipment that the equipment is slowly 
wearing off due to constant usage. As a result, the value of 
equipment is write down by 5%. This is not a cash transaction </t>
  </si>
  <si>
    <t>Less: Depreciation and amortization</t>
  </si>
  <si>
    <t>EBIT (Earnings before interest and taxes)</t>
  </si>
  <si>
    <t>Less: interest</t>
  </si>
  <si>
    <t>EBT (Earnings before taxes)</t>
  </si>
  <si>
    <t>Less:Taxes</t>
  </si>
  <si>
    <t>Net income (profits / losses)</t>
  </si>
  <si>
    <t>Increase depreciation and amortization by 5% of 2500</t>
  </si>
  <si>
    <t xml:space="preserve">Decrease Plant &amp; machinery by 5% of 2500
</t>
  </si>
  <si>
    <t xml:space="preserve">The bank asks you to pay interest @1% for the loan taken. 
Note - not a cash transaction </t>
  </si>
  <si>
    <t>2500 - cost of equipment</t>
  </si>
  <si>
    <t>Cash from founder</t>
  </si>
  <si>
    <t>Loan from bank</t>
  </si>
  <si>
    <t>Total Cash</t>
  </si>
  <si>
    <t>Source of Cash</t>
  </si>
  <si>
    <t>The business realise that some inventory is needed for sudden buy.
Inventory of $2000 worth is needed. However, the business does
not have enough cash. The business agrees to raise cash from 
F&amp;F @2000</t>
  </si>
  <si>
    <t>Increase inventory by 2000</t>
  </si>
  <si>
    <t>Lon from friends for inventory</t>
  </si>
  <si>
    <t>Increase short term debt by 2000</t>
  </si>
  <si>
    <t>The government is requires the business to pay taxes at 40% on
your pre-tax profits.</t>
  </si>
  <si>
    <t>Increase taxes by 40% of EBT</t>
  </si>
  <si>
    <t>Reduce cash by 118 used to pay for taxes</t>
  </si>
  <si>
    <t>The business decided to retain all its gross profit in the business.
This will helop to invest in a bigger store next year</t>
  </si>
  <si>
    <t>Add Profit After Tax of 177 to share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</si>
</sst>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638-E3FB-EF40-8D48-12A06043450C}">
  <dimension ref="B2:F11"/>
  <sheetViews>
    <sheetView workbookViewId="0">
      <selection activeCell="F12" sqref="F12"/>
    </sheetView>
  </sheetViews>
  <sheetFormatPr baseColWidth="10" defaultRowHeight="16" x14ac:dyDescent="0.2"/>
  <cols>
    <col min="1" max="1" width="4.6640625" customWidth="1"/>
    <col min="2" max="2" width="18.1640625" bestFit="1" customWidth="1"/>
    <col min="3" max="3" width="7.6640625" bestFit="1" customWidth="1"/>
    <col min="5" max="5" width="17.6640625" bestFit="1" customWidth="1"/>
    <col min="6" max="6" width="7.6640625" bestFit="1" customWidth="1"/>
    <col min="9" max="9" width="55.1640625" bestFit="1" customWidth="1"/>
    <col min="10" max="10" width="23.1640625" bestFit="1" customWidth="1"/>
    <col min="11" max="11" width="38.83203125" bestFit="1" customWidth="1"/>
  </cols>
  <sheetData>
    <row r="2" spans="2:6" x14ac:dyDescent="0.2">
      <c r="B2" s="3" t="s">
        <v>0</v>
      </c>
      <c r="C2" s="3" t="s">
        <v>1</v>
      </c>
      <c r="E2" s="3" t="s">
        <v>9</v>
      </c>
      <c r="F2" s="3" t="s">
        <v>1</v>
      </c>
    </row>
    <row r="3" spans="2:6" x14ac:dyDescent="0.2">
      <c r="B3" s="2" t="s">
        <v>2</v>
      </c>
      <c r="C3" s="1"/>
      <c r="E3" s="2" t="s">
        <v>10</v>
      </c>
      <c r="F3" s="1"/>
    </row>
    <row r="4" spans="2:6" x14ac:dyDescent="0.2">
      <c r="B4" s="1" t="s">
        <v>3</v>
      </c>
      <c r="C4" s="1">
        <f>2500-0.05*2500</f>
        <v>2375</v>
      </c>
      <c r="E4" s="1" t="s">
        <v>11</v>
      </c>
      <c r="F4" s="4">
        <f>0.5*'Income Statement'!C6</f>
        <v>250</v>
      </c>
    </row>
    <row r="5" spans="2:6" x14ac:dyDescent="0.2">
      <c r="B5" s="1" t="s">
        <v>4</v>
      </c>
      <c r="C5" s="1">
        <v>6000</v>
      </c>
      <c r="E5" s="1" t="s">
        <v>12</v>
      </c>
      <c r="F5" s="1">
        <f>'Cash Structure'!B4</f>
        <v>2000</v>
      </c>
    </row>
    <row r="6" spans="2:6" x14ac:dyDescent="0.2">
      <c r="B6" s="1"/>
      <c r="C6" s="1"/>
      <c r="E6" s="1"/>
      <c r="F6" s="1"/>
    </row>
    <row r="7" spans="2:6" x14ac:dyDescent="0.2">
      <c r="B7" s="2" t="s">
        <v>5</v>
      </c>
      <c r="C7" s="1"/>
      <c r="E7" s="2" t="s">
        <v>13</v>
      </c>
      <c r="F7" s="1"/>
    </row>
    <row r="8" spans="2:6" x14ac:dyDescent="0.2">
      <c r="B8" s="1" t="s">
        <v>6</v>
      </c>
      <c r="C8" s="1">
        <f>'Cash Structure'!B4</f>
        <v>2000</v>
      </c>
      <c r="E8" s="1" t="s">
        <v>14</v>
      </c>
      <c r="F8" s="4">
        <f>'Cash Structure'!B3+0.01*'Cash Structure'!B3</f>
        <v>8080</v>
      </c>
    </row>
    <row r="9" spans="2:6" x14ac:dyDescent="0.2">
      <c r="B9" s="1" t="s">
        <v>7</v>
      </c>
      <c r="C9" s="4">
        <f>0.5*'Income Statement'!C3</f>
        <v>500</v>
      </c>
      <c r="E9" s="1"/>
      <c r="F9" s="1"/>
    </row>
    <row r="10" spans="2:6" x14ac:dyDescent="0.2">
      <c r="B10" s="1" t="s">
        <v>8</v>
      </c>
      <c r="C10" s="4">
        <f>2000+8000-2500-C5-(0.5*'Income Statement'!C6)+(0.5*'Income Statement'!C3)-'Income Statement'!C12</f>
        <v>1632</v>
      </c>
      <c r="E10" s="1" t="s">
        <v>15</v>
      </c>
      <c r="F10" s="4">
        <f>2000+'Income Statement'!C13</f>
        <v>2177</v>
      </c>
    </row>
    <row r="11" spans="2:6" x14ac:dyDescent="0.2">
      <c r="C11">
        <f>SUM(C4:C10)</f>
        <v>12507</v>
      </c>
      <c r="F11">
        <f>SUM(F4:F10)</f>
        <v>12507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650A-D355-3D44-9EEA-14F691A4A4CA}">
  <dimension ref="B2:D13"/>
  <sheetViews>
    <sheetView tabSelected="1" workbookViewId="0">
      <selection activeCell="C8" sqref="C8"/>
    </sheetView>
  </sheetViews>
  <sheetFormatPr baseColWidth="10" defaultRowHeight="16" x14ac:dyDescent="0.2"/>
  <cols>
    <col min="2" max="2" width="60.5" bestFit="1" customWidth="1"/>
    <col min="4" max="4" width="22" bestFit="1" customWidth="1"/>
  </cols>
  <sheetData>
    <row r="2" spans="2:4" x14ac:dyDescent="0.2">
      <c r="B2" s="3" t="s">
        <v>29</v>
      </c>
      <c r="C2" s="3" t="s">
        <v>1</v>
      </c>
    </row>
    <row r="3" spans="2:4" x14ac:dyDescent="0.2">
      <c r="B3" s="2" t="s">
        <v>30</v>
      </c>
      <c r="C3" s="1">
        <v>1000</v>
      </c>
    </row>
    <row r="4" spans="2:4" x14ac:dyDescent="0.2">
      <c r="B4" s="1" t="s">
        <v>31</v>
      </c>
      <c r="C4" s="1">
        <v>350</v>
      </c>
    </row>
    <row r="5" spans="2:4" x14ac:dyDescent="0.2">
      <c r="B5" s="1" t="s">
        <v>32</v>
      </c>
      <c r="C5" s="1">
        <v>150</v>
      </c>
    </row>
    <row r="6" spans="2:4" x14ac:dyDescent="0.2">
      <c r="B6" s="1" t="s">
        <v>37</v>
      </c>
      <c r="C6" s="1">
        <f>C4+C5</f>
        <v>500</v>
      </c>
    </row>
    <row r="7" spans="2:4" x14ac:dyDescent="0.2">
      <c r="B7" s="2" t="s">
        <v>33</v>
      </c>
      <c r="C7" s="4">
        <f>C3-C6</f>
        <v>500</v>
      </c>
    </row>
    <row r="8" spans="2:4" x14ac:dyDescent="0.2">
      <c r="B8" s="1" t="s">
        <v>42</v>
      </c>
      <c r="C8" s="4">
        <f>0.05*2500</f>
        <v>125</v>
      </c>
      <c r="D8" t="s">
        <v>51</v>
      </c>
    </row>
    <row r="9" spans="2:4" x14ac:dyDescent="0.2">
      <c r="B9" s="2" t="s">
        <v>43</v>
      </c>
      <c r="C9" s="4">
        <f>C7-C8</f>
        <v>375</v>
      </c>
    </row>
    <row r="10" spans="2:4" x14ac:dyDescent="0.2">
      <c r="B10" s="1" t="s">
        <v>44</v>
      </c>
      <c r="C10" s="4">
        <f>0.01*'Cash Structure'!B3</f>
        <v>80</v>
      </c>
    </row>
    <row r="11" spans="2:4" x14ac:dyDescent="0.2">
      <c r="B11" s="2" t="s">
        <v>45</v>
      </c>
      <c r="C11" s="4">
        <f>C9-C10</f>
        <v>295</v>
      </c>
    </row>
    <row r="12" spans="2:4" x14ac:dyDescent="0.2">
      <c r="B12" s="1" t="s">
        <v>46</v>
      </c>
      <c r="C12" s="4">
        <f>0.4*C11</f>
        <v>118</v>
      </c>
    </row>
    <row r="13" spans="2:4" x14ac:dyDescent="0.2">
      <c r="B13" s="2" t="s">
        <v>47</v>
      </c>
      <c r="C13" s="4">
        <f>C11-C12</f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D7BB-B879-B141-A19E-64E78AA728F5}">
  <dimension ref="A1:B5"/>
  <sheetViews>
    <sheetView workbookViewId="0">
      <selection activeCell="B8" sqref="B8"/>
    </sheetView>
  </sheetViews>
  <sheetFormatPr baseColWidth="10" defaultRowHeight="16" x14ac:dyDescent="0.2"/>
  <cols>
    <col min="1" max="1" width="25.83203125" bestFit="1" customWidth="1"/>
  </cols>
  <sheetData>
    <row r="1" spans="1:2" x14ac:dyDescent="0.2">
      <c r="A1" t="s">
        <v>55</v>
      </c>
      <c r="B1" t="s">
        <v>1</v>
      </c>
    </row>
    <row r="2" spans="1:2" x14ac:dyDescent="0.2">
      <c r="A2" t="s">
        <v>52</v>
      </c>
      <c r="B2">
        <v>2000</v>
      </c>
    </row>
    <row r="3" spans="1:2" x14ac:dyDescent="0.2">
      <c r="A3" t="s">
        <v>53</v>
      </c>
      <c r="B3">
        <v>8000</v>
      </c>
    </row>
    <row r="4" spans="1:2" x14ac:dyDescent="0.2">
      <c r="A4" t="s">
        <v>58</v>
      </c>
      <c r="B4">
        <v>2000</v>
      </c>
    </row>
    <row r="5" spans="1:2" x14ac:dyDescent="0.2">
      <c r="A5" t="s">
        <v>54</v>
      </c>
      <c r="B5">
        <f>SUM(B2:B3)</f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C612-3B48-0C43-A7DE-C8BCFBAD0272}">
  <dimension ref="B2:F12"/>
  <sheetViews>
    <sheetView topLeftCell="A5" workbookViewId="0">
      <selection activeCell="E12" sqref="E12"/>
    </sheetView>
  </sheetViews>
  <sheetFormatPr baseColWidth="10" defaultRowHeight="16" x14ac:dyDescent="0.2"/>
  <cols>
    <col min="2" max="2" width="12.6640625" bestFit="1" customWidth="1"/>
    <col min="3" max="3" width="55.1640625" bestFit="1" customWidth="1"/>
    <col min="4" max="4" width="37.5" bestFit="1" customWidth="1"/>
    <col min="5" max="5" width="45.33203125" bestFit="1" customWidth="1"/>
    <col min="6" max="6" width="46.1640625" bestFit="1" customWidth="1"/>
  </cols>
  <sheetData>
    <row r="2" spans="2:6" x14ac:dyDescent="0.2">
      <c r="B2" s="3" t="s">
        <v>27</v>
      </c>
      <c r="C2" s="3" t="s">
        <v>26</v>
      </c>
      <c r="D2" s="3" t="s">
        <v>16</v>
      </c>
      <c r="E2" s="3" t="s">
        <v>17</v>
      </c>
      <c r="F2" s="3" t="s">
        <v>34</v>
      </c>
    </row>
    <row r="3" spans="2:6" x14ac:dyDescent="0.2">
      <c r="B3" s="1">
        <v>1</v>
      </c>
      <c r="C3" s="1" t="s">
        <v>18</v>
      </c>
      <c r="D3" s="1" t="s">
        <v>20</v>
      </c>
      <c r="E3" s="1" t="s">
        <v>21</v>
      </c>
      <c r="F3" s="1"/>
    </row>
    <row r="4" spans="2:6" ht="51" x14ac:dyDescent="0.2">
      <c r="B4" s="1">
        <v>2</v>
      </c>
      <c r="C4" s="5" t="s">
        <v>19</v>
      </c>
      <c r="D4" s="5" t="s">
        <v>22</v>
      </c>
      <c r="E4" s="1" t="s">
        <v>23</v>
      </c>
      <c r="F4" s="1"/>
    </row>
    <row r="5" spans="2:6" ht="85" x14ac:dyDescent="0.2">
      <c r="B5" s="1">
        <v>3</v>
      </c>
      <c r="C5" s="5" t="s">
        <v>24</v>
      </c>
      <c r="D5" s="5" t="s">
        <v>25</v>
      </c>
      <c r="E5" s="1"/>
      <c r="F5" s="1"/>
    </row>
    <row r="6" spans="2:6" ht="68" x14ac:dyDescent="0.2">
      <c r="B6" s="1">
        <v>4</v>
      </c>
      <c r="C6" s="5" t="s">
        <v>28</v>
      </c>
      <c r="D6" s="5" t="s">
        <v>36</v>
      </c>
      <c r="E6" s="1"/>
      <c r="F6" s="5" t="s">
        <v>35</v>
      </c>
    </row>
    <row r="7" spans="2:6" ht="68" x14ac:dyDescent="0.2">
      <c r="B7" s="1">
        <v>5</v>
      </c>
      <c r="C7" s="5" t="s">
        <v>38</v>
      </c>
      <c r="D7" s="5" t="s">
        <v>40</v>
      </c>
      <c r="E7" s="1"/>
      <c r="F7" s="1" t="s">
        <v>39</v>
      </c>
    </row>
    <row r="8" spans="2:6" ht="68" x14ac:dyDescent="0.2">
      <c r="B8" s="1">
        <v>6</v>
      </c>
      <c r="C8" s="5" t="s">
        <v>41</v>
      </c>
      <c r="D8" s="5" t="s">
        <v>49</v>
      </c>
      <c r="E8" s="1"/>
      <c r="F8" s="1" t="s">
        <v>48</v>
      </c>
    </row>
    <row r="9" spans="2:6" ht="34" x14ac:dyDescent="0.2">
      <c r="B9" s="6">
        <v>7</v>
      </c>
      <c r="C9" s="5" t="s">
        <v>50</v>
      </c>
      <c r="D9" s="1"/>
      <c r="E9" s="1"/>
      <c r="F9" s="1"/>
    </row>
    <row r="10" spans="2:6" ht="85" x14ac:dyDescent="0.2">
      <c r="B10" s="6">
        <v>8</v>
      </c>
      <c r="C10" s="5" t="s">
        <v>56</v>
      </c>
      <c r="D10" s="7" t="s">
        <v>57</v>
      </c>
      <c r="E10" s="1" t="s">
        <v>59</v>
      </c>
      <c r="F10" s="1"/>
    </row>
    <row r="11" spans="2:6" ht="34" x14ac:dyDescent="0.2">
      <c r="B11" s="6">
        <v>9</v>
      </c>
      <c r="C11" s="5" t="s">
        <v>60</v>
      </c>
      <c r="D11" s="7" t="s">
        <v>62</v>
      </c>
      <c r="E11" s="1"/>
      <c r="F11" s="6" t="s">
        <v>61</v>
      </c>
    </row>
    <row r="12" spans="2:6" ht="51" x14ac:dyDescent="0.2">
      <c r="B12" s="1">
        <v>10</v>
      </c>
      <c r="C12" s="5" t="s">
        <v>63</v>
      </c>
      <c r="D12" s="1"/>
      <c r="E12" s="1" t="s">
        <v>64</v>
      </c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Cash Structure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2020-12-08T16:51:52Z</dcterms:created>
  <dcterms:modified xsi:type="dcterms:W3CDTF">2020-12-13T11:59:05Z</dcterms:modified>
</cp:coreProperties>
</file>