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uabomdijemeni/Desktop/github/finance_training_for_financial_analyst/"/>
    </mc:Choice>
  </mc:AlternateContent>
  <xr:revisionPtr revIDLastSave="0" documentId="8_{5C6CB6F1-8C51-9645-A644-17E6B22CA7AF}" xr6:coauthVersionLast="45" xr6:coauthVersionMax="45" xr10:uidLastSave="{00000000-0000-0000-0000-000000000000}"/>
  <bookViews>
    <workbookView xWindow="0" yWindow="0" windowWidth="28800" windowHeight="18000" activeTab="2" xr2:uid="{E5B37DC7-6527-2A42-91AD-9DD5280C7FA9}"/>
  </bookViews>
  <sheets>
    <sheet name="Peers - Select" sheetId="1" r:id="rId1"/>
    <sheet name="Peers - multiples" sheetId="2" r:id="rId2"/>
    <sheet name="Peers - Market Val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2" i="2"/>
  <c r="G4" i="3"/>
  <c r="G2" i="3"/>
  <c r="B6" i="3"/>
  <c r="B4" i="3"/>
  <c r="B2" i="3"/>
  <c r="H8" i="2"/>
  <c r="H7" i="2"/>
  <c r="H3" i="2"/>
  <c r="H4" i="2"/>
  <c r="H5" i="2"/>
  <c r="H6" i="2"/>
  <c r="H2" i="2"/>
  <c r="G8" i="2"/>
  <c r="G7" i="2"/>
  <c r="G3" i="2"/>
  <c r="G4" i="2"/>
  <c r="G5" i="2"/>
  <c r="G6" i="2"/>
  <c r="G2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<sst xmlns="http://schemas.openxmlformats.org/spreadsheetml/2006/main" count="59" uniqueCount="49">
  <si>
    <t>Peers</t>
  </si>
  <si>
    <t>Types of products</t>
  </si>
  <si>
    <t>Competitor 1</t>
  </si>
  <si>
    <t>Competitor 2</t>
  </si>
  <si>
    <t>Competitor 3</t>
  </si>
  <si>
    <t>Competitor 4</t>
  </si>
  <si>
    <t>Competitor 5</t>
  </si>
  <si>
    <t>Competitor 6</t>
  </si>
  <si>
    <t>Competitor 7</t>
  </si>
  <si>
    <t>Largely shampoos</t>
  </si>
  <si>
    <t>Soaps, shampoos, toothpaste</t>
  </si>
  <si>
    <t>Soaps and  toothpaste</t>
  </si>
  <si>
    <t>Shampoos and toothpaste</t>
  </si>
  <si>
    <t>Competitor 8</t>
  </si>
  <si>
    <t>All sorts of FMCG</t>
  </si>
  <si>
    <t>Globally diversified</t>
  </si>
  <si>
    <t>Geography</t>
  </si>
  <si>
    <t>Home market</t>
  </si>
  <si>
    <t>Outside home market</t>
  </si>
  <si>
    <t>Criteria</t>
  </si>
  <si>
    <t>Producing soap, toothpaste and shampoos</t>
  </si>
  <si>
    <t>Operating  and concentrated in local market</t>
  </si>
  <si>
    <t>Select</t>
  </si>
  <si>
    <t>Peer #</t>
  </si>
  <si>
    <t>#2</t>
  </si>
  <si>
    <t>#3</t>
  </si>
  <si>
    <t>#5</t>
  </si>
  <si>
    <t>#6</t>
  </si>
  <si>
    <t>#7</t>
  </si>
  <si>
    <t>Market Value</t>
  </si>
  <si>
    <t>Net det</t>
  </si>
  <si>
    <t>Enterprise value</t>
  </si>
  <si>
    <t>2017 EBITDA</t>
  </si>
  <si>
    <t>2017 PAT</t>
  </si>
  <si>
    <t>EV / EBITDA</t>
  </si>
  <si>
    <t>Price to Earnings</t>
  </si>
  <si>
    <t>Average</t>
  </si>
  <si>
    <t>Median</t>
  </si>
  <si>
    <t>Value using EV / EBITDA multiples</t>
  </si>
  <si>
    <t>Peer avg. EV / EBITDA</t>
  </si>
  <si>
    <t>Target 2017 EBITDA</t>
  </si>
  <si>
    <t>In million and is an input</t>
  </si>
  <si>
    <t>Target EV</t>
  </si>
  <si>
    <t>Target net debt</t>
  </si>
  <si>
    <t>Target market value</t>
  </si>
  <si>
    <t>Value using P/E multiples</t>
  </si>
  <si>
    <t xml:space="preserve">Peer avg. P/E </t>
  </si>
  <si>
    <t>Target 2017 Earnings</t>
  </si>
  <si>
    <t>Net Debt /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</si>
</sst>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1" xfId="0" applyBorder="1"/>
    <xf numFmtId="0" fontId="4" fillId="0" borderId="1" xfId="0" applyFont="1" applyBorder="1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Fill="1" applyBorder="1"/>
    <xf numFmtId="2" fontId="6" fillId="0" borderId="1" xfId="0" applyNumberFormat="1" applyFont="1" applyFill="1" applyBorder="1"/>
    <xf numFmtId="2" fontId="0" fillId="0" borderId="1" xfId="0" applyNumberFormat="1" applyBorder="1"/>
    <xf numFmtId="2" fontId="1" fillId="0" borderId="1" xfId="0" applyNumberFormat="1" applyFont="1" applyFill="1" applyBorder="1"/>
    <xf numFmtId="2" fontId="7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9F9-FB62-B242-B111-FB96FABEB13D}">
  <dimension ref="B2:H10"/>
  <sheetViews>
    <sheetView workbookViewId="0">
      <selection sqref="A1:XFD1"/>
    </sheetView>
  </sheetViews>
  <sheetFormatPr baseColWidth="10" defaultRowHeight="16" x14ac:dyDescent="0.2"/>
  <cols>
    <col min="1" max="1" width="6.33203125" customWidth="1"/>
    <col min="2" max="2" width="11.83203125" bestFit="1" customWidth="1"/>
    <col min="3" max="3" width="26.1640625" bestFit="1" customWidth="1"/>
    <col min="4" max="4" width="19.1640625" bestFit="1" customWidth="1"/>
    <col min="8" max="8" width="38" bestFit="1" customWidth="1"/>
  </cols>
  <sheetData>
    <row r="2" spans="2:8" x14ac:dyDescent="0.2">
      <c r="B2" s="4" t="s">
        <v>0</v>
      </c>
      <c r="C2" s="4" t="s">
        <v>1</v>
      </c>
      <c r="D2" s="4" t="s">
        <v>16</v>
      </c>
      <c r="E2" s="4" t="s">
        <v>22</v>
      </c>
      <c r="H2" t="s">
        <v>19</v>
      </c>
    </row>
    <row r="3" spans="2:8" x14ac:dyDescent="0.2">
      <c r="B3" s="4" t="s">
        <v>2</v>
      </c>
      <c r="C3" s="4" t="s">
        <v>14</v>
      </c>
      <c r="D3" s="4" t="s">
        <v>15</v>
      </c>
      <c r="E3" s="1"/>
      <c r="H3" t="s">
        <v>20</v>
      </c>
    </row>
    <row r="4" spans="2:8" x14ac:dyDescent="0.2">
      <c r="B4" s="4" t="s">
        <v>3</v>
      </c>
      <c r="C4" s="4" t="s">
        <v>9</v>
      </c>
      <c r="D4" s="4" t="s">
        <v>17</v>
      </c>
      <c r="E4" s="2"/>
      <c r="H4" t="s">
        <v>21</v>
      </c>
    </row>
    <row r="5" spans="2:8" x14ac:dyDescent="0.2">
      <c r="B5" s="4" t="s">
        <v>4</v>
      </c>
      <c r="C5" s="4" t="s">
        <v>10</v>
      </c>
      <c r="D5" s="4" t="s">
        <v>17</v>
      </c>
      <c r="E5" s="3"/>
    </row>
    <row r="6" spans="2:8" x14ac:dyDescent="0.2">
      <c r="B6" s="4" t="s">
        <v>5</v>
      </c>
      <c r="C6" s="4" t="s">
        <v>10</v>
      </c>
      <c r="D6" s="4" t="s">
        <v>18</v>
      </c>
      <c r="E6" s="1"/>
    </row>
    <row r="7" spans="2:8" x14ac:dyDescent="0.2">
      <c r="B7" s="4" t="s">
        <v>6</v>
      </c>
      <c r="C7" s="4" t="s">
        <v>11</v>
      </c>
      <c r="D7" s="4" t="s">
        <v>17</v>
      </c>
      <c r="E7" s="3"/>
    </row>
    <row r="8" spans="2:8" x14ac:dyDescent="0.2">
      <c r="B8" s="4" t="s">
        <v>7</v>
      </c>
      <c r="C8" s="5" t="s">
        <v>10</v>
      </c>
      <c r="D8" s="4" t="s">
        <v>17</v>
      </c>
      <c r="E8" s="3"/>
    </row>
    <row r="9" spans="2:8" x14ac:dyDescent="0.2">
      <c r="B9" s="4" t="s">
        <v>8</v>
      </c>
      <c r="C9" s="5" t="s">
        <v>12</v>
      </c>
      <c r="D9" s="4" t="s">
        <v>17</v>
      </c>
      <c r="E9" s="3"/>
    </row>
    <row r="10" spans="2:8" x14ac:dyDescent="0.2">
      <c r="B10" s="4" t="s">
        <v>13</v>
      </c>
      <c r="C10" s="4" t="s">
        <v>14</v>
      </c>
      <c r="D10" s="4" t="s">
        <v>18</v>
      </c>
      <c r="E1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A5F4-20EC-C340-868B-C54A706B6C83}">
  <dimension ref="A1:I8"/>
  <sheetViews>
    <sheetView workbookViewId="0">
      <selection activeCell="M7" sqref="M7"/>
    </sheetView>
  </sheetViews>
  <sheetFormatPr baseColWidth="10" defaultRowHeight="16" x14ac:dyDescent="0.2"/>
  <cols>
    <col min="2" max="2" width="12.1640625" bestFit="1" customWidth="1"/>
    <col min="4" max="4" width="14.33203125" bestFit="1" customWidth="1"/>
    <col min="7" max="7" width="11.6640625" bestFit="1" customWidth="1"/>
    <col min="8" max="8" width="14.83203125" bestFit="1" customWidth="1"/>
    <col min="9" max="9" width="21.6640625" bestFit="1" customWidth="1"/>
  </cols>
  <sheetData>
    <row r="1" spans="1:9" x14ac:dyDescent="0.2">
      <c r="A1" t="s">
        <v>23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</row>
    <row r="2" spans="1:9" x14ac:dyDescent="0.2">
      <c r="A2" t="s">
        <v>24</v>
      </c>
      <c r="B2">
        <v>2783</v>
      </c>
      <c r="C2">
        <v>7175</v>
      </c>
      <c r="D2">
        <f>B2+C2</f>
        <v>9958</v>
      </c>
      <c r="E2">
        <v>929</v>
      </c>
      <c r="F2">
        <v>381</v>
      </c>
      <c r="G2" s="6">
        <f>D2/E2</f>
        <v>10.719052744886975</v>
      </c>
      <c r="H2" s="6">
        <f>B2/F2</f>
        <v>7.3044619422572179</v>
      </c>
      <c r="I2" s="6">
        <f>C2/B2</f>
        <v>2.5781530722242185</v>
      </c>
    </row>
    <row r="3" spans="1:9" x14ac:dyDescent="0.2">
      <c r="A3" t="s">
        <v>25</v>
      </c>
      <c r="B3">
        <v>13186</v>
      </c>
      <c r="C3">
        <v>3093</v>
      </c>
      <c r="D3">
        <f t="shared" ref="D3:D8" si="0">B3+C3</f>
        <v>16279</v>
      </c>
      <c r="E3">
        <v>1428</v>
      </c>
      <c r="F3">
        <v>856</v>
      </c>
      <c r="G3" s="6">
        <f t="shared" ref="G3:G6" si="1">D3/E3</f>
        <v>11.399859943977591</v>
      </c>
      <c r="H3" s="6">
        <f t="shared" ref="H3:H6" si="2">B3/F3</f>
        <v>15.404205607476635</v>
      </c>
      <c r="I3" s="6">
        <f t="shared" ref="I3:I6" si="3">C3/B3</f>
        <v>0.23456696496283938</v>
      </c>
    </row>
    <row r="4" spans="1:9" x14ac:dyDescent="0.2">
      <c r="A4" t="s">
        <v>26</v>
      </c>
      <c r="B4">
        <v>8973</v>
      </c>
      <c r="C4">
        <v>2244</v>
      </c>
      <c r="D4">
        <f t="shared" si="0"/>
        <v>11217</v>
      </c>
      <c r="E4">
        <v>1089</v>
      </c>
      <c r="F4">
        <v>665</v>
      </c>
      <c r="G4" s="6">
        <f t="shared" si="1"/>
        <v>10.300275482093664</v>
      </c>
      <c r="H4" s="6">
        <f t="shared" si="2"/>
        <v>13.493233082706768</v>
      </c>
      <c r="I4" s="6">
        <f t="shared" si="3"/>
        <v>0.25008358408559012</v>
      </c>
    </row>
    <row r="5" spans="1:9" x14ac:dyDescent="0.2">
      <c r="A5" t="s">
        <v>27</v>
      </c>
      <c r="B5">
        <v>14851</v>
      </c>
      <c r="C5">
        <v>7650</v>
      </c>
      <c r="D5">
        <f t="shared" si="0"/>
        <v>22501</v>
      </c>
      <c r="E5">
        <v>2009</v>
      </c>
      <c r="F5">
        <v>1053</v>
      </c>
      <c r="G5" s="6">
        <f t="shared" si="1"/>
        <v>11.200099552015928</v>
      </c>
      <c r="H5" s="6">
        <f t="shared" si="2"/>
        <v>14.103513770180436</v>
      </c>
      <c r="I5" s="6">
        <f t="shared" si="3"/>
        <v>0.51511682714968687</v>
      </c>
    </row>
    <row r="6" spans="1:9" x14ac:dyDescent="0.2">
      <c r="A6" t="s">
        <v>28</v>
      </c>
      <c r="B6">
        <v>12000</v>
      </c>
      <c r="C6">
        <v>2000</v>
      </c>
      <c r="D6">
        <f t="shared" si="0"/>
        <v>14000</v>
      </c>
      <c r="E6">
        <v>1400</v>
      </c>
      <c r="F6">
        <v>1100</v>
      </c>
      <c r="G6" s="6">
        <f t="shared" si="1"/>
        <v>10</v>
      </c>
      <c r="H6" s="6">
        <f t="shared" si="2"/>
        <v>10.909090909090908</v>
      </c>
      <c r="I6" s="6">
        <f t="shared" si="3"/>
        <v>0.16666666666666666</v>
      </c>
    </row>
    <row r="7" spans="1:9" x14ac:dyDescent="0.2">
      <c r="A7" t="s">
        <v>36</v>
      </c>
      <c r="G7" s="6">
        <f>AVERAGE(G2:G6)</f>
        <v>10.723857544594832</v>
      </c>
      <c r="H7" s="6">
        <f>AVERAGE(H2:H6)</f>
        <v>12.242901062342392</v>
      </c>
    </row>
    <row r="8" spans="1:9" x14ac:dyDescent="0.2">
      <c r="A8" t="s">
        <v>37</v>
      </c>
      <c r="G8" s="6">
        <f>MEDIAN(G2:G6)</f>
        <v>10.719052744886975</v>
      </c>
      <c r="H8" s="6">
        <f>MEDIAN(H2:H6)</f>
        <v>13.493233082706768</v>
      </c>
    </row>
  </sheetData>
  <conditionalFormatting sqref="I2: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8C09-016D-B842-B3F1-4174A77C9F45}">
  <dimension ref="A1:G6"/>
  <sheetViews>
    <sheetView tabSelected="1" workbookViewId="0">
      <selection activeCell="F27" sqref="F27"/>
    </sheetView>
  </sheetViews>
  <sheetFormatPr baseColWidth="10" defaultRowHeight="16" x14ac:dyDescent="0.2"/>
  <cols>
    <col min="1" max="1" width="29.83203125" bestFit="1" customWidth="1"/>
    <col min="6" max="6" width="18.6640625" bestFit="1" customWidth="1"/>
  </cols>
  <sheetData>
    <row r="1" spans="1:7" x14ac:dyDescent="0.2">
      <c r="A1" s="7" t="s">
        <v>38</v>
      </c>
      <c r="B1" s="7"/>
      <c r="F1" s="7" t="s">
        <v>45</v>
      </c>
      <c r="G1" s="7"/>
    </row>
    <row r="2" spans="1:7" x14ac:dyDescent="0.2">
      <c r="A2" s="4" t="s">
        <v>39</v>
      </c>
      <c r="B2" s="9">
        <f>'Peers - multiples'!G7</f>
        <v>10.723857544594832</v>
      </c>
      <c r="F2" s="4" t="s">
        <v>46</v>
      </c>
      <c r="G2" s="12">
        <f>'Peers - multiples'!H7</f>
        <v>12.242901062342392</v>
      </c>
    </row>
    <row r="3" spans="1:7" x14ac:dyDescent="0.2">
      <c r="A3" s="4" t="s">
        <v>40</v>
      </c>
      <c r="B3" s="8">
        <v>1371</v>
      </c>
      <c r="C3" t="s">
        <v>41</v>
      </c>
      <c r="F3" s="4" t="s">
        <v>47</v>
      </c>
      <c r="G3" s="13">
        <v>811</v>
      </c>
    </row>
    <row r="4" spans="1:7" x14ac:dyDescent="0.2">
      <c r="A4" s="4" t="s">
        <v>42</v>
      </c>
      <c r="B4" s="11">
        <f>B2*B3</f>
        <v>14702.408693639514</v>
      </c>
      <c r="F4" s="4" t="s">
        <v>44</v>
      </c>
      <c r="G4" s="10">
        <f>G2*G3</f>
        <v>9928.9927615596807</v>
      </c>
    </row>
    <row r="5" spans="1:7" x14ac:dyDescent="0.2">
      <c r="A5" s="4" t="s">
        <v>43</v>
      </c>
      <c r="B5" s="8">
        <v>3500</v>
      </c>
      <c r="C5" t="s">
        <v>41</v>
      </c>
    </row>
    <row r="6" spans="1:7" x14ac:dyDescent="0.2">
      <c r="A6" s="4" t="s">
        <v>44</v>
      </c>
      <c r="B6" s="10">
        <f>B4-B5</f>
        <v>11202.408693639514</v>
      </c>
    </row>
  </sheetData>
  <mergeCells count="2">
    <mergeCell ref="A1:B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Peers - Select</vt:lpstr>
      <vt:lpstr>Peers - multiples</vt:lpstr>
      <vt:lpstr>Peers - Market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2021-03-02T16:52:53Z</dcterms:created>
  <dcterms:modified xsi:type="dcterms:W3CDTF">2021-03-03T10:42:53Z</dcterms:modified>
</cp:coreProperties>
</file>