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uabomdijemeni/Desktop/github/financial_derivates/financial_derivates_futures_options/"/>
    </mc:Choice>
  </mc:AlternateContent>
  <xr:revisionPtr revIDLastSave="0" documentId="13_ncr:1_{5CE8A200-C124-D44C-B5F2-CF1E42A9CA5F}" xr6:coauthVersionLast="46" xr6:coauthVersionMax="46" xr10:uidLastSave="{00000000-0000-0000-0000-000000000000}"/>
  <bookViews>
    <workbookView xWindow="7440" yWindow="1000" windowWidth="20980" windowHeight="15300" xr2:uid="{503BB341-387D-E649-8743-CC2A5F11DE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7" i="1"/>
  <c r="B34" i="1"/>
  <c r="B35" i="1" s="1"/>
  <c r="C35" i="1" s="1"/>
  <c r="B22" i="1"/>
  <c r="B23" i="1" s="1"/>
  <c r="B24" i="1" s="1"/>
  <c r="B25" i="1" s="1"/>
  <c r="C20" i="1"/>
  <c r="C21" i="1"/>
  <c r="C22" i="1"/>
  <c r="C23" i="1"/>
  <c r="C24" i="1"/>
  <c r="C25" i="1"/>
  <c r="C19" i="1"/>
  <c r="B33" i="1" l="1"/>
  <c r="B32" i="1" s="1"/>
  <c r="D32" i="1" s="1"/>
  <c r="D35" i="1"/>
  <c r="E35" i="1" s="1"/>
  <c r="D34" i="1"/>
  <c r="C34" i="1"/>
  <c r="B36" i="1"/>
  <c r="B21" i="1"/>
  <c r="B20" i="1" s="1"/>
  <c r="B19" i="1" s="1"/>
  <c r="C33" i="1" l="1"/>
  <c r="D33" i="1"/>
  <c r="B31" i="1"/>
  <c r="D31" i="1" s="1"/>
  <c r="C32" i="1"/>
  <c r="E32" i="1" s="1"/>
  <c r="C36" i="1"/>
  <c r="D36" i="1"/>
  <c r="E34" i="1"/>
  <c r="B37" i="1"/>
  <c r="C31" i="1" l="1"/>
  <c r="E31" i="1" s="1"/>
  <c r="E33" i="1"/>
  <c r="E36" i="1"/>
  <c r="C37" i="1"/>
  <c r="D37" i="1"/>
  <c r="E37" i="1" l="1"/>
</calcChain>
</file>

<file path=xl/sharedStrings.xml><?xml version="1.0" encoding="utf-8"?>
<sst xmlns="http://schemas.openxmlformats.org/spreadsheetml/2006/main" count="31" uniqueCount="28">
  <si>
    <t>Futures</t>
  </si>
  <si>
    <t>The current price (03 Jan 2022) of cottons is</t>
  </si>
  <si>
    <t>I am farmer. I expect to produce 5000 kgs of Cotton by 31 Jan 2021</t>
  </si>
  <si>
    <t>But I fear the price may fail. What do I do?</t>
  </si>
  <si>
    <t>What position do I take?</t>
  </si>
  <si>
    <t>Short Future position</t>
  </si>
  <si>
    <t>What will be the payoff for the Future Contract for a Hedger?</t>
  </si>
  <si>
    <t>Physical Settlement</t>
  </si>
  <si>
    <t>Payoff from 
Forward Contract</t>
  </si>
  <si>
    <t>Spot Price / Market Price
on 03-Jan-2022</t>
  </si>
  <si>
    <t>Future price for cotton (31 Jan 2022) are going at</t>
  </si>
  <si>
    <t>Rs per bale (170kg)</t>
  </si>
  <si>
    <t>Hedger's Payoff</t>
  </si>
  <si>
    <t>Cash Settlement</t>
  </si>
  <si>
    <t>Payoff by Selling
in market</t>
  </si>
  <si>
    <t>Total Payoff 
(Derivatrs + Asset)</t>
  </si>
  <si>
    <t>Speculator's Payoff</t>
  </si>
  <si>
    <t>Payoff from 
Future Contract</t>
  </si>
  <si>
    <t>Create a payoff diagram for the hedger and speculator</t>
  </si>
  <si>
    <t>What if instead of 31 Jan, your produce was going to be avaliable on 15 Feb? How can your potect yourself?</t>
  </si>
  <si>
    <t>1 lots</t>
  </si>
  <si>
    <t>Farmer buys</t>
  </si>
  <si>
    <t>1 lot in kg</t>
  </si>
  <si>
    <t>Farmers siize in bale</t>
  </si>
  <si>
    <t>Trading unit in bales</t>
  </si>
  <si>
    <t>unhedged</t>
  </si>
  <si>
    <t>hedged</t>
  </si>
  <si>
    <t xml:space="preserve">Farmer will go for 28 Feb 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</si>
</sst>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2" borderId="0" xfId="0" applyFill="1"/>
    <xf numFmtId="0" fontId="0" fillId="4" borderId="3" xfId="0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/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0" fillId="6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Pay</a:t>
            </a:r>
            <a:r>
              <a:rPr lang="en-GB" baseline="0"/>
              <a:t> Offs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Speculator's Payoff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Sheet1!$B$31:$B$37</c:f>
              <c:numCache>
                <c:formatCode>General</c:formatCode>
                <c:ptCount val="7"/>
                <c:pt idx="0">
                  <c:v>31280</c:v>
                </c:pt>
                <c:pt idx="1">
                  <c:v>32280</c:v>
                </c:pt>
                <c:pt idx="2">
                  <c:v>33280</c:v>
                </c:pt>
                <c:pt idx="3">
                  <c:v>34280</c:v>
                </c:pt>
                <c:pt idx="4">
                  <c:v>35280</c:v>
                </c:pt>
                <c:pt idx="5">
                  <c:v>36280</c:v>
                </c:pt>
                <c:pt idx="6">
                  <c:v>37280</c:v>
                </c:pt>
              </c:numCache>
            </c:numRef>
          </c:xVal>
          <c:yVal>
            <c:numRef>
              <c:f>Sheet1!$C$31:$C$37</c:f>
              <c:numCache>
                <c:formatCode>General</c:formatCode>
                <c:ptCount val="7"/>
                <c:pt idx="0">
                  <c:v>3520</c:v>
                </c:pt>
                <c:pt idx="1">
                  <c:v>2520</c:v>
                </c:pt>
                <c:pt idx="2">
                  <c:v>1520</c:v>
                </c:pt>
                <c:pt idx="3">
                  <c:v>520</c:v>
                </c:pt>
                <c:pt idx="4">
                  <c:v>-480</c:v>
                </c:pt>
                <c:pt idx="5">
                  <c:v>-1480</c:v>
                </c:pt>
                <c:pt idx="6">
                  <c:v>-2480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E-F348-A97F-FDECE6F68DFB}"/>
            </c:ext>
          </c:extLst>
        </c:ser>
        <c:ser>
          <c:idx val="1"/>
          <c:order val="1"/>
          <c:tx>
            <c:v>Hedger's Payoff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Sheet1!$B$31:$B$37</c:f>
              <c:numCache>
                <c:formatCode>General</c:formatCode>
                <c:ptCount val="7"/>
                <c:pt idx="0">
                  <c:v>31280</c:v>
                </c:pt>
                <c:pt idx="1">
                  <c:v>32280</c:v>
                </c:pt>
                <c:pt idx="2">
                  <c:v>33280</c:v>
                </c:pt>
                <c:pt idx="3">
                  <c:v>34280</c:v>
                </c:pt>
                <c:pt idx="4">
                  <c:v>35280</c:v>
                </c:pt>
                <c:pt idx="5">
                  <c:v>36280</c:v>
                </c:pt>
                <c:pt idx="6">
                  <c:v>37280</c:v>
                </c:pt>
              </c:numCache>
            </c:numRef>
          </c:xVal>
          <c:yVal>
            <c:numRef>
              <c:f>Sheet1!$E$31:$E$37</c:f>
              <c:numCache>
                <c:formatCode>General</c:formatCode>
                <c:ptCount val="7"/>
                <c:pt idx="0">
                  <c:v>34800</c:v>
                </c:pt>
                <c:pt idx="1">
                  <c:v>34800</c:v>
                </c:pt>
                <c:pt idx="2">
                  <c:v>34800</c:v>
                </c:pt>
                <c:pt idx="3">
                  <c:v>34800</c:v>
                </c:pt>
                <c:pt idx="4">
                  <c:v>34800</c:v>
                </c:pt>
                <c:pt idx="5">
                  <c:v>34800</c:v>
                </c:pt>
                <c:pt idx="6">
                  <c:v>34800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AE-F348-A97F-FDECE6F6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77919"/>
        <c:axId val="494879567"/>
      </c:scatterChart>
      <c:valAx>
        <c:axId val="49487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9567"/>
        <c:crosses val="autoZero"/>
        <c:crossBetween val="midCat"/>
      </c:valAx>
      <c:valAx>
        <c:axId val="4948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41</xdr:row>
      <xdr:rowOff>196850</xdr:rowOff>
    </xdr:from>
    <xdr:to>
      <xdr:col>4</xdr:col>
      <xdr:colOff>203200</xdr:colOff>
      <xdr:row>64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47F68-DF5F-6A49-A199-D620B17B0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16214-DACB-C746-BE6B-36F4009DE3BF}">
  <dimension ref="A1:E69"/>
  <sheetViews>
    <sheetView tabSelected="1" topLeftCell="A18" zoomScale="80" zoomScaleNormal="80" workbookViewId="0">
      <selection activeCell="B9" sqref="B9"/>
    </sheetView>
  </sheetViews>
  <sheetFormatPr baseColWidth="10" defaultRowHeight="16" x14ac:dyDescent="0.2"/>
  <cols>
    <col min="2" max="2" width="57" bestFit="1" customWidth="1"/>
    <col min="3" max="3" width="17" bestFit="1" customWidth="1"/>
    <col min="5" max="5" width="14" bestFit="1" customWidth="1"/>
  </cols>
  <sheetData>
    <row r="1" spans="1:4" x14ac:dyDescent="0.2">
      <c r="A1" t="s">
        <v>0</v>
      </c>
    </row>
    <row r="2" spans="1:4" x14ac:dyDescent="0.2">
      <c r="A2" s="2"/>
      <c r="B2" t="s">
        <v>2</v>
      </c>
    </row>
    <row r="3" spans="1:4" x14ac:dyDescent="0.2">
      <c r="A3" s="2"/>
      <c r="B3" t="s">
        <v>1</v>
      </c>
      <c r="C3" s="1">
        <v>34280</v>
      </c>
      <c r="D3" t="s">
        <v>11</v>
      </c>
    </row>
    <row r="4" spans="1:4" x14ac:dyDescent="0.2">
      <c r="A4" s="2"/>
      <c r="B4" t="s">
        <v>3</v>
      </c>
    </row>
    <row r="6" spans="1:4" x14ac:dyDescent="0.2">
      <c r="A6" s="11">
        <v>1</v>
      </c>
      <c r="B6" s="1" t="s">
        <v>10</v>
      </c>
      <c r="C6" s="1">
        <v>34800</v>
      </c>
      <c r="D6" t="s">
        <v>11</v>
      </c>
    </row>
    <row r="7" spans="1:4" x14ac:dyDescent="0.2">
      <c r="A7" s="11"/>
      <c r="B7" t="s">
        <v>23</v>
      </c>
      <c r="C7">
        <f>5000/170</f>
        <v>29.411764705882351</v>
      </c>
    </row>
    <row r="8" spans="1:4" x14ac:dyDescent="0.2">
      <c r="A8" s="11"/>
      <c r="B8" t="s">
        <v>24</v>
      </c>
      <c r="C8">
        <v>25</v>
      </c>
    </row>
    <row r="9" spans="1:4" x14ac:dyDescent="0.2">
      <c r="A9" s="11"/>
      <c r="B9" t="s">
        <v>21</v>
      </c>
      <c r="C9" t="s">
        <v>20</v>
      </c>
    </row>
    <row r="10" spans="1:4" x14ac:dyDescent="0.2">
      <c r="A10" s="11"/>
      <c r="B10" t="s">
        <v>22</v>
      </c>
      <c r="C10">
        <f>25*170</f>
        <v>4250</v>
      </c>
      <c r="D10" t="s">
        <v>26</v>
      </c>
    </row>
    <row r="11" spans="1:4" x14ac:dyDescent="0.2">
      <c r="A11" s="11"/>
      <c r="C11">
        <v>750</v>
      </c>
      <c r="D11" t="s">
        <v>25</v>
      </c>
    </row>
    <row r="12" spans="1:4" x14ac:dyDescent="0.2">
      <c r="A12" s="11"/>
    </row>
    <row r="13" spans="1:4" x14ac:dyDescent="0.2">
      <c r="A13" s="11">
        <v>2</v>
      </c>
      <c r="B13" s="1" t="s">
        <v>4</v>
      </c>
    </row>
    <row r="14" spans="1:4" x14ac:dyDescent="0.2">
      <c r="A14" s="11"/>
      <c r="B14" t="s">
        <v>5</v>
      </c>
    </row>
    <row r="15" spans="1:4" x14ac:dyDescent="0.2">
      <c r="A15" s="11"/>
    </row>
    <row r="16" spans="1:4" x14ac:dyDescent="0.2">
      <c r="A16" s="11">
        <v>3</v>
      </c>
      <c r="B16" s="1" t="s">
        <v>6</v>
      </c>
    </row>
    <row r="17" spans="1:5" x14ac:dyDescent="0.2">
      <c r="A17" s="11"/>
      <c r="B17" s="7" t="s">
        <v>7</v>
      </c>
      <c r="C17" s="8"/>
    </row>
    <row r="18" spans="1:5" ht="51" x14ac:dyDescent="0.2">
      <c r="A18" s="11"/>
      <c r="B18" s="3" t="s">
        <v>9</v>
      </c>
      <c r="C18" s="3" t="s">
        <v>8</v>
      </c>
    </row>
    <row r="19" spans="1:5" x14ac:dyDescent="0.2">
      <c r="A19" s="11"/>
      <c r="B19" s="4">
        <f t="shared" ref="B19:B20" si="0">B20-1000</f>
        <v>31280</v>
      </c>
      <c r="C19" s="4">
        <f>$C$6</f>
        <v>34800</v>
      </c>
    </row>
    <row r="20" spans="1:5" x14ac:dyDescent="0.2">
      <c r="A20" s="11"/>
      <c r="B20" s="4">
        <f t="shared" si="0"/>
        <v>32280</v>
      </c>
      <c r="C20" s="4">
        <f t="shared" ref="C20:C25" si="1">$C$6</f>
        <v>34800</v>
      </c>
    </row>
    <row r="21" spans="1:5" x14ac:dyDescent="0.2">
      <c r="A21" s="11"/>
      <c r="B21" s="4">
        <f>B22-1000</f>
        <v>33280</v>
      </c>
      <c r="C21" s="4">
        <f t="shared" si="1"/>
        <v>34800</v>
      </c>
    </row>
    <row r="22" spans="1:5" x14ac:dyDescent="0.2">
      <c r="A22" s="11"/>
      <c r="B22" s="4">
        <f>$C$3</f>
        <v>34280</v>
      </c>
      <c r="C22" s="4">
        <f t="shared" si="1"/>
        <v>34800</v>
      </c>
    </row>
    <row r="23" spans="1:5" x14ac:dyDescent="0.2">
      <c r="A23" s="11"/>
      <c r="B23" s="4">
        <f>B22+1000</f>
        <v>35280</v>
      </c>
      <c r="C23" s="4">
        <f t="shared" si="1"/>
        <v>34800</v>
      </c>
    </row>
    <row r="24" spans="1:5" x14ac:dyDescent="0.2">
      <c r="A24" s="11"/>
      <c r="B24" s="4">
        <f t="shared" ref="B24:B25" si="2">B23+1000</f>
        <v>36280</v>
      </c>
      <c r="C24" s="4">
        <f t="shared" si="1"/>
        <v>34800</v>
      </c>
    </row>
    <row r="25" spans="1:5" x14ac:dyDescent="0.2">
      <c r="A25" s="11"/>
      <c r="B25" s="4">
        <f t="shared" si="2"/>
        <v>37280</v>
      </c>
      <c r="C25" s="4">
        <f t="shared" si="1"/>
        <v>34800</v>
      </c>
    </row>
    <row r="26" spans="1:5" x14ac:dyDescent="0.2">
      <c r="A26" s="11"/>
      <c r="B26" s="5"/>
      <c r="C26" s="6" t="s">
        <v>12</v>
      </c>
    </row>
    <row r="27" spans="1:5" x14ac:dyDescent="0.2">
      <c r="A27" s="11"/>
    </row>
    <row r="28" spans="1:5" x14ac:dyDescent="0.2">
      <c r="A28" s="11"/>
    </row>
    <row r="29" spans="1:5" x14ac:dyDescent="0.2">
      <c r="A29" s="11"/>
      <c r="B29" s="9" t="s">
        <v>13</v>
      </c>
      <c r="C29" s="10"/>
      <c r="D29" s="10"/>
      <c r="E29" s="10"/>
    </row>
    <row r="30" spans="1:5" ht="68" x14ac:dyDescent="0.2">
      <c r="A30" s="11"/>
      <c r="B30" s="3" t="s">
        <v>9</v>
      </c>
      <c r="C30" s="3" t="s">
        <v>17</v>
      </c>
      <c r="D30" s="3" t="s">
        <v>14</v>
      </c>
      <c r="E30" s="3" t="s">
        <v>15</v>
      </c>
    </row>
    <row r="31" spans="1:5" x14ac:dyDescent="0.2">
      <c r="A31" s="11"/>
      <c r="B31" s="4">
        <f t="shared" ref="B31:B32" si="3">B32-1000</f>
        <v>31280</v>
      </c>
      <c r="C31" s="4">
        <f>$C$6-B31</f>
        <v>3520</v>
      </c>
      <c r="D31" s="4">
        <f>B31</f>
        <v>31280</v>
      </c>
      <c r="E31" s="4">
        <f>D31+C31</f>
        <v>34800</v>
      </c>
    </row>
    <row r="32" spans="1:5" x14ac:dyDescent="0.2">
      <c r="A32" s="11"/>
      <c r="B32" s="4">
        <f t="shared" si="3"/>
        <v>32280</v>
      </c>
      <c r="C32" s="4">
        <f t="shared" ref="C32:C37" si="4">$C$6-B32</f>
        <v>2520</v>
      </c>
      <c r="D32" s="4">
        <f t="shared" ref="D32:D37" si="5">B32</f>
        <v>32280</v>
      </c>
      <c r="E32" s="4">
        <f t="shared" ref="E32:E37" si="6">D32+C32</f>
        <v>34800</v>
      </c>
    </row>
    <row r="33" spans="1:5" x14ac:dyDescent="0.2">
      <c r="A33" s="11"/>
      <c r="B33" s="4">
        <f>B34-1000</f>
        <v>33280</v>
      </c>
      <c r="C33" s="4">
        <f t="shared" si="4"/>
        <v>1520</v>
      </c>
      <c r="D33" s="4">
        <f t="shared" si="5"/>
        <v>33280</v>
      </c>
      <c r="E33" s="4">
        <f t="shared" si="6"/>
        <v>34800</v>
      </c>
    </row>
    <row r="34" spans="1:5" x14ac:dyDescent="0.2">
      <c r="A34" s="11"/>
      <c r="B34" s="4">
        <f>$C$3</f>
        <v>34280</v>
      </c>
      <c r="C34" s="4">
        <f t="shared" si="4"/>
        <v>520</v>
      </c>
      <c r="D34" s="4">
        <f t="shared" si="5"/>
        <v>34280</v>
      </c>
      <c r="E34" s="4">
        <f t="shared" si="6"/>
        <v>34800</v>
      </c>
    </row>
    <row r="35" spans="1:5" x14ac:dyDescent="0.2">
      <c r="A35" s="11"/>
      <c r="B35" s="4">
        <f>B34+1000</f>
        <v>35280</v>
      </c>
      <c r="C35" s="4">
        <f t="shared" si="4"/>
        <v>-480</v>
      </c>
      <c r="D35" s="4">
        <f t="shared" si="5"/>
        <v>35280</v>
      </c>
      <c r="E35" s="4">
        <f t="shared" si="6"/>
        <v>34800</v>
      </c>
    </row>
    <row r="36" spans="1:5" x14ac:dyDescent="0.2">
      <c r="A36" s="11"/>
      <c r="B36" s="4">
        <f t="shared" ref="B36:B37" si="7">B35+1000</f>
        <v>36280</v>
      </c>
      <c r="C36" s="4">
        <f t="shared" si="4"/>
        <v>-1480</v>
      </c>
      <c r="D36" s="4">
        <f t="shared" si="5"/>
        <v>36280</v>
      </c>
      <c r="E36" s="4">
        <f t="shared" si="6"/>
        <v>34800</v>
      </c>
    </row>
    <row r="37" spans="1:5" x14ac:dyDescent="0.2">
      <c r="A37" s="11"/>
      <c r="B37" s="4">
        <f t="shared" si="7"/>
        <v>37280</v>
      </c>
      <c r="C37" s="4">
        <f t="shared" si="4"/>
        <v>-2480</v>
      </c>
      <c r="D37" s="4">
        <f t="shared" si="5"/>
        <v>37280</v>
      </c>
      <c r="E37" s="4">
        <f t="shared" si="6"/>
        <v>34800</v>
      </c>
    </row>
    <row r="38" spans="1:5" x14ac:dyDescent="0.2">
      <c r="A38" s="11"/>
      <c r="C38" s="6" t="s">
        <v>16</v>
      </c>
      <c r="E38" s="6" t="s">
        <v>12</v>
      </c>
    </row>
    <row r="39" spans="1:5" x14ac:dyDescent="0.2">
      <c r="A39" s="11"/>
      <c r="C39" s="6"/>
      <c r="E39" s="6"/>
    </row>
    <row r="40" spans="1:5" x14ac:dyDescent="0.2">
      <c r="A40" s="11"/>
    </row>
    <row r="41" spans="1:5" x14ac:dyDescent="0.2">
      <c r="A41" s="12">
        <v>4</v>
      </c>
      <c r="B41" s="1" t="s">
        <v>18</v>
      </c>
    </row>
    <row r="42" spans="1:5" x14ac:dyDescent="0.2">
      <c r="A42" s="11"/>
    </row>
    <row r="43" spans="1:5" x14ac:dyDescent="0.2">
      <c r="A43" s="11"/>
    </row>
    <row r="44" spans="1:5" x14ac:dyDescent="0.2">
      <c r="A44" s="11"/>
    </row>
    <row r="45" spans="1:5" x14ac:dyDescent="0.2">
      <c r="A45" s="11"/>
    </row>
    <row r="46" spans="1:5" x14ac:dyDescent="0.2">
      <c r="A46" s="11"/>
    </row>
    <row r="47" spans="1:5" x14ac:dyDescent="0.2">
      <c r="A47" s="11"/>
    </row>
    <row r="48" spans="1:5" x14ac:dyDescent="0.2">
      <c r="A48" s="11"/>
    </row>
    <row r="49" spans="1:1" x14ac:dyDescent="0.2">
      <c r="A49" s="11"/>
    </row>
    <row r="50" spans="1:1" x14ac:dyDescent="0.2">
      <c r="A50" s="11"/>
    </row>
    <row r="51" spans="1:1" x14ac:dyDescent="0.2">
      <c r="A51" s="11"/>
    </row>
    <row r="52" spans="1:1" x14ac:dyDescent="0.2">
      <c r="A52" s="11"/>
    </row>
    <row r="53" spans="1:1" x14ac:dyDescent="0.2">
      <c r="A53" s="11"/>
    </row>
    <row r="54" spans="1:1" x14ac:dyDescent="0.2">
      <c r="A54" s="11"/>
    </row>
    <row r="55" spans="1:1" x14ac:dyDescent="0.2">
      <c r="A55" s="11"/>
    </row>
    <row r="56" spans="1:1" x14ac:dyDescent="0.2">
      <c r="A56" s="11"/>
    </row>
    <row r="57" spans="1:1" x14ac:dyDescent="0.2">
      <c r="A57" s="11"/>
    </row>
    <row r="58" spans="1:1" x14ac:dyDescent="0.2">
      <c r="A58" s="11"/>
    </row>
    <row r="59" spans="1:1" x14ac:dyDescent="0.2">
      <c r="A59" s="11"/>
    </row>
    <row r="60" spans="1:1" x14ac:dyDescent="0.2">
      <c r="A60" s="11"/>
    </row>
    <row r="61" spans="1:1" x14ac:dyDescent="0.2">
      <c r="A61" s="11"/>
    </row>
    <row r="62" spans="1:1" x14ac:dyDescent="0.2">
      <c r="A62" s="11"/>
    </row>
    <row r="63" spans="1:1" x14ac:dyDescent="0.2">
      <c r="A63" s="11"/>
    </row>
    <row r="64" spans="1:1" x14ac:dyDescent="0.2">
      <c r="A64" s="11"/>
    </row>
    <row r="65" spans="1:2" x14ac:dyDescent="0.2">
      <c r="A65" s="11"/>
    </row>
    <row r="66" spans="1:2" x14ac:dyDescent="0.2">
      <c r="A66" s="11"/>
    </row>
    <row r="67" spans="1:2" x14ac:dyDescent="0.2">
      <c r="A67" s="11"/>
    </row>
    <row r="68" spans="1:2" x14ac:dyDescent="0.2">
      <c r="A68" s="12">
        <v>5</v>
      </c>
      <c r="B68" s="1" t="s">
        <v>19</v>
      </c>
    </row>
    <row r="69" spans="1:2" x14ac:dyDescent="0.2">
      <c r="A69" s="11"/>
      <c r="B69" t="s">
        <v>27</v>
      </c>
    </row>
  </sheetData>
  <mergeCells count="2">
    <mergeCell ref="B17:C17"/>
    <mergeCell ref="B29:E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2022-01-03T18:47:33Z</dcterms:created>
  <dcterms:modified xsi:type="dcterms:W3CDTF">2022-01-03T19:38:27Z</dcterms:modified>
</cp:coreProperties>
</file>